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tabRatio="719" activeTab="4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  <sheet name="Sheet11" sheetId="20" r:id="rId7"/>
  </sheets>
  <definedNames>
    <definedName name="_xlnm._FilterDatabase" localSheetId="0" hidden="1">Sheet1!#REF!</definedName>
    <definedName name="_xlnm._FilterDatabase" localSheetId="1" hidden="1">Sheet3!#REF!</definedName>
    <definedName name="_xlnm._FilterDatabase" localSheetId="4" hidden="1">Sheet7!$A$19:$L$63</definedName>
    <definedName name="_xlnm.Print_Area" localSheetId="0">Sheet1!#REF!</definedName>
    <definedName name="_xlnm.Print_Area" localSheetId="1">Sheet3!$A$1:$F$41</definedName>
    <definedName name="_xlnm.Print_Area" localSheetId="2">sheet5!$A$1:$I$61</definedName>
    <definedName name="_xlnm.Print_Area" localSheetId="3">Sheet6!$A$1:$G$48</definedName>
    <definedName name="_xlnm.Print_Area" localSheetId="4">Sheet7!$A$1:$L$80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7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G43" i="5" l="1"/>
  <c r="E41"/>
  <c r="E42"/>
  <c r="E43"/>
  <c r="E29" l="1"/>
  <c r="E27"/>
  <c r="E40"/>
  <c r="G25" l="1"/>
  <c r="G26"/>
  <c r="G27"/>
  <c r="G28"/>
  <c r="G29"/>
  <c r="G30"/>
  <c r="G31"/>
  <c r="G32"/>
  <c r="G33"/>
  <c r="G34"/>
  <c r="G35"/>
  <c r="G36"/>
  <c r="G37"/>
  <c r="G38"/>
  <c r="G39"/>
  <c r="G40"/>
  <c r="M6" i="8" l="1"/>
  <c r="M10"/>
  <c r="M12"/>
  <c r="M14"/>
  <c r="M16"/>
  <c r="M18"/>
  <c r="E29" i="3"/>
  <c r="E28"/>
  <c r="E30" s="1"/>
  <c r="N28" i="8" l="1"/>
  <c r="M28"/>
  <c r="L28"/>
  <c r="K28"/>
  <c r="J28"/>
  <c r="I28"/>
  <c r="G44" i="5" l="1"/>
  <c r="G20" i="8" l="1"/>
  <c r="I20" l="1"/>
  <c r="J20"/>
  <c r="M4"/>
  <c r="E25" i="5" l="1"/>
  <c r="E26"/>
  <c r="E28"/>
  <c r="E30"/>
  <c r="E31"/>
  <c r="E32"/>
  <c r="E33"/>
  <c r="E34"/>
  <c r="E35"/>
  <c r="E36"/>
  <c r="E38"/>
  <c r="E39"/>
  <c r="K22" i="8" l="1"/>
  <c r="F22"/>
  <c r="D22"/>
  <c r="L21"/>
  <c r="K21"/>
  <c r="G21"/>
  <c r="F21"/>
  <c r="E21"/>
  <c r="D21"/>
  <c r="L20"/>
  <c r="K20"/>
  <c r="F20"/>
  <c r="D20"/>
  <c r="H19"/>
  <c r="H18"/>
  <c r="H17"/>
  <c r="H16"/>
  <c r="H15"/>
  <c r="H14"/>
  <c r="H12"/>
  <c r="H10"/>
  <c r="H9"/>
  <c r="M8" s="1"/>
  <c r="H8"/>
  <c r="G46" i="5" l="1"/>
  <c r="H21" i="8"/>
  <c r="G45" i="5" l="1"/>
  <c r="G47" s="1"/>
  <c r="N21" i="8"/>
  <c r="J66" i="7"/>
</calcChain>
</file>

<file path=xl/sharedStrings.xml><?xml version="1.0" encoding="utf-8"?>
<sst xmlns="http://schemas.openxmlformats.org/spreadsheetml/2006/main" count="454" uniqueCount="262">
  <si>
    <t>INVOICE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</si>
  <si>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</si>
  <si>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</si>
  <si>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</si>
  <si>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</si>
  <si>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</si>
  <si>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</si>
  <si>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</si>
  <si>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</si>
  <si>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</si>
  <si>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</si>
  <si>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</si>
  <si>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</si>
  <si>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</si>
  <si>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</si>
  <si>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</si>
  <si>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</si>
  <si>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</si>
  <si>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</si>
  <si>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PLANT</t>
  </si>
  <si>
    <t>PPC</t>
  </si>
  <si>
    <t>OPC</t>
  </si>
  <si>
    <t>Authorised &amp; Registered C &amp; F Agent of JK Cement works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</si>
  <si>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</si>
  <si>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</si>
  <si>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</si>
  <si>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</si>
  <si>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</si>
  <si>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</si>
  <si>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</si>
  <si>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</si>
  <si>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We had deposited / Depositing GST @ 18% against this Bill .</t>
  </si>
  <si>
    <t>SGST @ 9 %</t>
  </si>
  <si>
    <t>Being Claim of Transportation Charges as per Details Enclosed</t>
  </si>
  <si>
    <t>DISPATCH</t>
  </si>
  <si>
    <t>QTY.(M.T.)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</si>
  <si>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</si>
  <si>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</si>
  <si>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</si>
  <si>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</si>
  <si>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</si>
  <si>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</si>
  <si>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</si>
  <si>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</si>
  <si>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</si>
  <si>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</si>
  <si>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</si>
  <si>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</si>
  <si>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</si>
  <si>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</si>
  <si>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</si>
  <si>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</si>
  <si>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</si>
  <si>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</si>
  <si>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</si>
  <si>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</si>
  <si>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</si>
  <si>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</si>
  <si>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(100000)</t>
  </si>
  <si>
    <t>RAIL</t>
  </si>
  <si>
    <t>ROAD</t>
  </si>
  <si>
    <t>NBH (100001)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</si>
  <si>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</si>
  <si>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</si>
  <si>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</si>
  <si>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</si>
  <si>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</si>
  <si>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</si>
  <si>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</si>
  <si>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</si>
  <si>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</si>
  <si>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</si>
  <si>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</si>
  <si>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</si>
  <si>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</si>
  <si>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</si>
  <si>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LOADED</t>
  </si>
  <si>
    <t>UNLOADED</t>
  </si>
  <si>
    <t>NBH</t>
  </si>
  <si>
    <t>MANG</t>
  </si>
  <si>
    <t>GOT</t>
  </si>
  <si>
    <t xml:space="preserve">   </t>
  </si>
  <si>
    <t>BAGS</t>
  </si>
  <si>
    <t>PPCWS</t>
  </si>
  <si>
    <t>NBH (110013)</t>
  </si>
  <si>
    <t xml:space="preserve"> </t>
  </si>
  <si>
    <t xml:space="preserve">JAI SHREE GANESH </t>
  </si>
  <si>
    <t>Vendor code : 1312845</t>
  </si>
  <si>
    <t>Mob. No. +91-9664190074</t>
  </si>
  <si>
    <t>KHAPK9767B</t>
  </si>
  <si>
    <t>08KHAPK9767B1ZZ</t>
  </si>
  <si>
    <t>FOR THE MONTH OF JUNE  2021</t>
  </si>
  <si>
    <t>Email :sumitkatara69@gmail.com</t>
  </si>
  <si>
    <t>HANDLING CHARGES BILL OF INWARD DHOLPUR  DUMP</t>
  </si>
  <si>
    <t>Depot Code : 1468</t>
  </si>
  <si>
    <t xml:space="preserve">FOR M/S GANESHA TRADERS </t>
  </si>
  <si>
    <t>FRIGHT BILL OF OUTWARD OF DHOLPUR  DUMP</t>
  </si>
  <si>
    <t>Email : sumitkatara69@gmail.com</t>
  </si>
  <si>
    <t>DHOLPUR DUMP</t>
  </si>
  <si>
    <t>DHOLPUR</t>
  </si>
  <si>
    <t>FOR THE MONTH OF JUNE 2021</t>
  </si>
  <si>
    <t>SHARMA CEMENT AGENCY</t>
  </si>
  <si>
    <t>SHRI LAXMI MOTORS</t>
  </si>
  <si>
    <t>PRIYA ENTERPRISES</t>
  </si>
  <si>
    <t>MARENA</t>
  </si>
  <si>
    <t>MANIA</t>
  </si>
  <si>
    <t>MANGROL (DHOLPUR)</t>
  </si>
  <si>
    <t>RAJAKHERA</t>
  </si>
  <si>
    <t>BASAI NABAB</t>
  </si>
  <si>
    <t>SAIPAU</t>
  </si>
  <si>
    <t>BARI</t>
  </si>
  <si>
    <t>RJ11RA1271</t>
  </si>
  <si>
    <t>RJ11RA7742</t>
  </si>
  <si>
    <t>RJ11RA6810</t>
  </si>
  <si>
    <t>RJ11RA2288</t>
  </si>
  <si>
    <t>RJ11RA9826</t>
  </si>
  <si>
    <t>SAC Code: 996713</t>
  </si>
  <si>
    <t xml:space="preserve"> SAC Code : 996713</t>
  </si>
  <si>
    <t>CGST @9%</t>
  </si>
  <si>
    <t>EMAIL : sumitkatara69@gmail.com</t>
  </si>
  <si>
    <t>MOB NO. 9664190074</t>
  </si>
  <si>
    <t>8205019508</t>
  </si>
  <si>
    <t>8205028418</t>
  </si>
  <si>
    <t>8205034526</t>
  </si>
  <si>
    <t>8205035003</t>
  </si>
  <si>
    <t>8205035496</t>
  </si>
  <si>
    <t>8205036991</t>
  </si>
  <si>
    <t>8205037048</t>
  </si>
  <si>
    <t>8205037113</t>
  </si>
  <si>
    <t>8205037199</t>
  </si>
  <si>
    <t>8205037295</t>
  </si>
  <si>
    <t>8205037386</t>
  </si>
  <si>
    <t>8205039219</t>
  </si>
  <si>
    <t>8205039261</t>
  </si>
  <si>
    <t>8205039307</t>
  </si>
  <si>
    <t>8205042052</t>
  </si>
  <si>
    <t>8205042116</t>
  </si>
  <si>
    <t>8205043488</t>
  </si>
  <si>
    <t>8205043528</t>
  </si>
  <si>
    <t>8205045856</t>
  </si>
  <si>
    <t>8205045873</t>
  </si>
  <si>
    <t>8205045910</t>
  </si>
  <si>
    <t>8205050032</t>
  </si>
  <si>
    <t>8205055605</t>
  </si>
  <si>
    <t>8205055644</t>
  </si>
  <si>
    <t>8205055666</t>
  </si>
  <si>
    <t>8205060092</t>
  </si>
  <si>
    <t>8205060117</t>
  </si>
  <si>
    <t>8205062848</t>
  </si>
  <si>
    <t>8205062868</t>
  </si>
  <si>
    <t>8205067642</t>
  </si>
  <si>
    <t>8205077260</t>
  </si>
  <si>
    <t>8205077276</t>
  </si>
  <si>
    <t>8205077281</t>
  </si>
  <si>
    <t>8205077284</t>
  </si>
  <si>
    <t>8205077310</t>
  </si>
  <si>
    <t>8205077320</t>
  </si>
  <si>
    <t>8205077341</t>
  </si>
  <si>
    <t>8205077362</t>
  </si>
  <si>
    <t>8205078337</t>
  </si>
  <si>
    <t>8205078579</t>
  </si>
  <si>
    <t>8205078614</t>
  </si>
  <si>
    <t>8205078678</t>
  </si>
  <si>
    <t>8205079693</t>
  </si>
  <si>
    <t>Invoice No: 05</t>
  </si>
  <si>
    <t>Invoice No: 06</t>
  </si>
  <si>
    <t>LAVANIA CEMENT SALES CORPORATI</t>
  </si>
  <si>
    <t>HARDENIYA CEMENT AGENCIES</t>
  </si>
  <si>
    <t>VINAYAK BUILDING MATERIAL</t>
  </si>
  <si>
    <t>RJ11RA5253</t>
  </si>
  <si>
    <t>RJ11RA2575</t>
  </si>
  <si>
    <t>RJ117742</t>
  </si>
  <si>
    <t>RJ115253</t>
  </si>
  <si>
    <t>RJ114466</t>
  </si>
  <si>
    <t>RJRA6810</t>
  </si>
  <si>
    <t>RJ11RA1971</t>
  </si>
  <si>
    <t>RJ11RA8826</t>
  </si>
  <si>
    <t>5</t>
  </si>
  <si>
    <t>6</t>
  </si>
  <si>
    <t>7</t>
  </si>
  <si>
    <t>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</si>
  <si>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</si>
  <si>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</si>
  <si>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</si>
  <si>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</si>
  <si>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</si>
  <si>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</si>
  <si>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</si>
  <si>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</si>
  <si>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</si>
  <si>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</si>
  <si>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</si>
  <si>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</si>
  <si>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</si>
  <si>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</si>
  <si>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</si>
  <si>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</si>
  <si>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</si>
  <si>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</si>
  <si>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</si>
  <si>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</si>
  <si>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</si>
  <si>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</si>
  <si>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</si>
  <si>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36</t>
  </si>
  <si>
    <t>37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</si>
  <si>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</si>
  <si>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</si>
  <si>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</si>
  <si>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</si>
  <si>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</si>
  <si>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</si>
  <si>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</si>
  <si>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</si>
  <si>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</si>
  <si>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</si>
  <si>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</si>
  <si>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</si>
  <si>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</si>
  <si>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58</t>
  </si>
  <si>
    <t>Invoice No: 04</t>
  </si>
  <si>
    <t xml:space="preserve"> Date:30.06.2021</t>
  </si>
  <si>
    <t xml:space="preserve">  NEAR  INDANE GAS AGENCY NABAB BASAI ROAD MANIA DHOLPUR ( RAJ. )  </t>
  </si>
  <si>
    <t>Stock Reconciliation Statement of DHOLPUR  Dump  For The Period JUNE  2021</t>
  </si>
  <si>
    <t xml:space="preserve">TOTAL AMOUNT </t>
  </si>
  <si>
    <t xml:space="preserve">               FOR THE MONTH OF JUNE  2021</t>
  </si>
  <si>
    <t xml:space="preserve">          STATE CODE  :08</t>
  </si>
  <si>
    <t xml:space="preserve">PAN : KHAPK9767B </t>
  </si>
  <si>
    <t>STATE CODE  : 08</t>
  </si>
  <si>
    <t xml:space="preserve"> GRAND TOTAL</t>
  </si>
  <si>
    <t xml:space="preserve"> Depot code : 1468</t>
  </si>
  <si>
    <t xml:space="preserve">FRIGHT CHARGES </t>
  </si>
  <si>
    <t>GSTIN : 08AABCJ0355R1Z7</t>
  </si>
  <si>
    <t>PAN : KHAPK9767B</t>
  </si>
  <si>
    <t xml:space="preserve"> GSTIN : 08KHAPK9767B1ZZ</t>
  </si>
  <si>
    <t xml:space="preserve"> STATE CODE  : 08</t>
  </si>
  <si>
    <t xml:space="preserve">    TOTAL TRANSPORTATION CHARGE </t>
  </si>
  <si>
    <t>Depot Code:  1468</t>
  </si>
  <si>
    <t>Vendor code :  1312845</t>
  </si>
  <si>
    <t>DATE :   30.06.2021</t>
  </si>
  <si>
    <t xml:space="preserve">                PAN :  </t>
  </si>
  <si>
    <t xml:space="preserve">            GSTIN :    </t>
  </si>
  <si>
    <t xml:space="preserve">FOR  M/S GANESHA TRADERS </t>
  </si>
  <si>
    <t xml:space="preserve">         STATE CODE  : 08</t>
  </si>
  <si>
    <t>PAN :KHAPK9767B</t>
  </si>
  <si>
    <t>STATE CODE : 08</t>
  </si>
  <si>
    <t xml:space="preserve">                  GSTIN : 08KHAPK9767B1ZZ</t>
  </si>
  <si>
    <t xml:space="preserve">          STATE CODE :08</t>
  </si>
  <si>
    <t xml:space="preserve">             STATE CODE  : 08</t>
  </si>
  <si>
    <t xml:space="preserve">              GSTIN:</t>
  </si>
  <si>
    <t xml:space="preserve">     GANESHA TRADERS</t>
  </si>
  <si>
    <t xml:space="preserve">                                            NEAR  INDANE GAS AGENCY NABAB BASAI ROAD MANIA DHOLPUR ( RAJ. )  </t>
  </si>
  <si>
    <t xml:space="preserve">       Email : sumitkatara69@gmail.com</t>
  </si>
  <si>
    <t xml:space="preserve">                                                          Mob. No. +91-9664190074</t>
  </si>
  <si>
    <t xml:space="preserve">                              GSTIN : 08KHAPK9767B1ZZ    </t>
  </si>
  <si>
    <t xml:space="preserve">      GANESHA TRADERS </t>
  </si>
  <si>
    <t xml:space="preserve">       GANESHA TRADERS </t>
  </si>
  <si>
    <t xml:space="preserve"> GANESHA TRADERS </t>
  </si>
  <si>
    <t>HSN / SAC Code : 996791</t>
  </si>
  <si>
    <t>/</t>
  </si>
  <si>
    <t>HSN / SAC Code :  996791</t>
  </si>
  <si>
    <t xml:space="preserve">       GANESHA TRADERS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</si>
</sst>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00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8"/>
      <name val="Arial"/>
      <family val="2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20"/>
      <name val="Arial"/>
      <family val="2"/>
    </font>
    <font>
      <b/>
      <sz val="72"/>
      <name val="Arial Black"/>
      <family val="2"/>
    </font>
    <font>
      <b/>
      <sz val="14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u/>
      <sz val="14"/>
      <name val="Arial"/>
      <family val="2"/>
    </font>
    <font>
      <b/>
      <sz val="22"/>
      <color indexed="8"/>
      <name val="Calibri"/>
      <family val="2"/>
    </font>
    <font>
      <b/>
      <sz val="18"/>
      <name val="Arial"/>
      <family val="2"/>
    </font>
    <font>
      <b/>
      <u/>
      <sz val="20"/>
      <name val="Arial"/>
      <family val="2"/>
    </font>
    <font>
      <b/>
      <u/>
      <sz val="18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24"/>
      <color indexed="8"/>
      <name val="Calibri"/>
      <family val="2"/>
    </font>
    <font>
      <b/>
      <sz val="18"/>
      <color theme="1"/>
      <name val="Century Gothic"/>
      <family val="2"/>
    </font>
    <font>
      <b/>
      <u/>
      <sz val="18"/>
      <color theme="10"/>
      <name val="Calibri"/>
      <family val="2"/>
      <scheme val="minor"/>
    </font>
    <font>
      <b/>
      <sz val="16"/>
      <color indexed="8"/>
      <name val="Calibri"/>
      <family val="2"/>
    </font>
    <font>
      <u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6"/>
      <name val="Arial"/>
      <family val="2"/>
    </font>
    <font>
      <sz val="14"/>
      <name val="Arial Narrow"/>
      <family val="2"/>
    </font>
    <font>
      <sz val="14"/>
      <name val="Calibri"/>
      <family val="2"/>
      <scheme val="minor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6" fillId="0" borderId="0"/>
    <xf numFmtId="0" fontId="3" fillId="0" borderId="0"/>
    <xf numFmtId="0" fontId="30" fillId="0" borderId="0"/>
  </cellStyleXfs>
  <cellXfs count="294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2" borderId="0" xfId="0" applyFont="1" applyFill="1"/>
    <xf numFmtId="0" fontId="6" fillId="0" borderId="0" xfId="0" applyFont="1"/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/>
    <xf numFmtId="2" fontId="17" fillId="0" borderId="0" xfId="0" applyNumberFormat="1" applyFont="1" applyAlignment="1">
      <alignment horizontal="right" indent="3"/>
    </xf>
    <xf numFmtId="0" fontId="19" fillId="0" borderId="0" xfId="0" applyFont="1"/>
    <xf numFmtId="0" fontId="13" fillId="0" borderId="0" xfId="0" applyFont="1"/>
    <xf numFmtId="0" fontId="21" fillId="0" borderId="0" xfId="0" applyFont="1"/>
    <xf numFmtId="0" fontId="12" fillId="0" borderId="0" xfId="0" applyFont="1"/>
    <xf numFmtId="0" fontId="21" fillId="2" borderId="0" xfId="0" applyFont="1" applyFill="1"/>
    <xf numFmtId="4" fontId="0" fillId="0" borderId="0" xfId="0" applyNumberFormat="1" applyAlignment="1">
      <alignment horizontal="right" vertical="top"/>
    </xf>
    <xf numFmtId="0" fontId="0" fillId="0" borderId="0" xfId="0"/>
    <xf numFmtId="0" fontId="21" fillId="0" borderId="0" xfId="0" applyFont="1"/>
    <xf numFmtId="0" fontId="0" fillId="0" borderId="0" xfId="0" applyBorder="1" applyAlignment="1">
      <alignment vertical="top"/>
    </xf>
    <xf numFmtId="0" fontId="0" fillId="0" borderId="0" xfId="0" applyBorder="1"/>
    <xf numFmtId="0" fontId="1" fillId="0" borderId="0" xfId="0" applyFont="1"/>
    <xf numFmtId="0" fontId="31" fillId="0" borderId="0" xfId="0" applyFont="1"/>
    <xf numFmtId="2" fontId="1" fillId="0" borderId="0" xfId="0" applyNumberFormat="1" applyFont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5" fillId="0" borderId="0" xfId="0" applyFont="1" applyBorder="1"/>
    <xf numFmtId="0" fontId="29" fillId="0" borderId="0" xfId="0" applyFont="1" applyBorder="1"/>
    <xf numFmtId="0" fontId="36" fillId="0" borderId="0" xfId="0" applyFon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37" fillId="2" borderId="0" xfId="0" applyFont="1" applyFill="1" applyBorder="1"/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23" fillId="0" borderId="0" xfId="0" applyFont="1" applyBorder="1"/>
    <xf numFmtId="0" fontId="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/>
    <xf numFmtId="0" fontId="46" fillId="0" borderId="0" xfId="0" applyFont="1" applyAlignment="1">
      <alignment horizontal="center"/>
    </xf>
    <xf numFmtId="0" fontId="29" fillId="0" borderId="0" xfId="0" applyFont="1"/>
    <xf numFmtId="0" fontId="44" fillId="0" borderId="0" xfId="0" applyFont="1"/>
    <xf numFmtId="0" fontId="38" fillId="0" borderId="0" xfId="0" applyFont="1"/>
    <xf numFmtId="0" fontId="35" fillId="0" borderId="0" xfId="0" applyFont="1" applyAlignment="1">
      <alignment horizontal="center"/>
    </xf>
    <xf numFmtId="0" fontId="29" fillId="0" borderId="0" xfId="0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164" fontId="44" fillId="0" borderId="0" xfId="0" applyNumberFormat="1" applyFont="1"/>
    <xf numFmtId="164" fontId="38" fillId="0" borderId="0" xfId="0" applyNumberFormat="1" applyFont="1"/>
    <xf numFmtId="0" fontId="29" fillId="0" borderId="1" xfId="0" applyFont="1" applyBorder="1" applyAlignment="1">
      <alignment horizontal="center"/>
    </xf>
    <xf numFmtId="0" fontId="35" fillId="0" borderId="0" xfId="0" applyFont="1" applyBorder="1" applyAlignment="1">
      <alignment horizontal="left"/>
    </xf>
    <xf numFmtId="0" fontId="29" fillId="0" borderId="1" xfId="0" applyFont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 wrapText="1"/>
    </xf>
    <xf numFmtId="0" fontId="35" fillId="2" borderId="0" xfId="0" applyFont="1" applyFill="1" applyBorder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7" fillId="0" borderId="0" xfId="0" applyFont="1" applyBorder="1" applyAlignment="1">
      <alignment horizontal="left"/>
    </xf>
    <xf numFmtId="0" fontId="41" fillId="0" borderId="1" xfId="0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33" fillId="0" borderId="0" xfId="0" applyFont="1" applyBorder="1" applyAlignment="1"/>
    <xf numFmtId="0" fontId="38" fillId="0" borderId="0" xfId="0" applyFont="1" applyBorder="1" applyAlignment="1">
      <alignment horizontal="righ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41" fillId="2" borderId="0" xfId="0" applyFont="1" applyFill="1" applyBorder="1"/>
    <xf numFmtId="0" fontId="31" fillId="0" borderId="0" xfId="0" applyFont="1" applyBorder="1"/>
    <xf numFmtId="0" fontId="35" fillId="0" borderId="0" xfId="0" applyFont="1" applyBorder="1" applyAlignment="1">
      <alignment horizontal="right"/>
    </xf>
    <xf numFmtId="0" fontId="35" fillId="0" borderId="0" xfId="0" applyFont="1" applyBorder="1" applyAlignment="1"/>
    <xf numFmtId="0" fontId="37" fillId="0" borderId="0" xfId="0" applyFont="1" applyBorder="1" applyAlignment="1"/>
    <xf numFmtId="0" fontId="45" fillId="0" borderId="0" xfId="0" applyFont="1" applyBorder="1"/>
    <xf numFmtId="164" fontId="29" fillId="0" borderId="28" xfId="0" applyNumberFormat="1" applyFont="1" applyBorder="1" applyAlignment="1">
      <alignment horizontal="center"/>
    </xf>
    <xf numFmtId="2" fontId="35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29" fillId="0" borderId="29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2" fontId="49" fillId="0" borderId="1" xfId="1" applyNumberFormat="1" applyFont="1" applyBorder="1" applyAlignment="1">
      <alignment horizontal="center" vertical="center"/>
    </xf>
    <xf numFmtId="2" fontId="31" fillId="0" borderId="29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1" fillId="0" borderId="0" xfId="0" applyFont="1" applyBorder="1" applyAlignment="1">
      <alignment horizontal="right"/>
    </xf>
    <xf numFmtId="0" fontId="44" fillId="0" borderId="0" xfId="0" applyFont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0" fillId="0" borderId="0" xfId="0" applyFont="1" applyAlignment="1">
      <alignment horizontal="center"/>
    </xf>
    <xf numFmtId="2" fontId="27" fillId="0" borderId="1" xfId="0" applyNumberFormat="1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2" borderId="0" xfId="0" applyFont="1" applyFill="1"/>
    <xf numFmtId="0" fontId="51" fillId="0" borderId="0" xfId="0" applyFont="1"/>
    <xf numFmtId="164" fontId="43" fillId="0" borderId="0" xfId="0" applyNumberFormat="1" applyFont="1" applyBorder="1"/>
    <xf numFmtId="0" fontId="43" fillId="0" borderId="0" xfId="0" applyFont="1" applyBorder="1"/>
    <xf numFmtId="0" fontId="43" fillId="0" borderId="0" xfId="0" applyFont="1" applyBorder="1" applyAlignment="1"/>
    <xf numFmtId="0" fontId="52" fillId="0" borderId="0" xfId="0" applyFont="1" applyBorder="1"/>
    <xf numFmtId="0" fontId="52" fillId="0" borderId="0" xfId="0" applyFont="1"/>
    <xf numFmtId="164" fontId="29" fillId="0" borderId="28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2" fontId="27" fillId="0" borderId="29" xfId="0" applyNumberFormat="1" applyFont="1" applyBorder="1" applyAlignment="1">
      <alignment horizontal="center" vertical="center"/>
    </xf>
    <xf numFmtId="2" fontId="38" fillId="2" borderId="29" xfId="0" applyNumberFormat="1" applyFont="1" applyFill="1" applyBorder="1" applyAlignment="1">
      <alignment horizontal="center" vertical="center"/>
    </xf>
    <xf numFmtId="0" fontId="44" fillId="2" borderId="0" xfId="0" applyFont="1" applyFill="1" applyBorder="1"/>
    <xf numFmtId="0" fontId="44" fillId="2" borderId="0" xfId="0" applyFont="1" applyFill="1" applyBorder="1" applyAlignment="1">
      <alignment horizontal="left"/>
    </xf>
    <xf numFmtId="49" fontId="38" fillId="2" borderId="0" xfId="0" applyNumberFormat="1" applyFont="1" applyFill="1" applyBorder="1"/>
    <xf numFmtId="0" fontId="31" fillId="0" borderId="0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7" fillId="2" borderId="0" xfId="0" applyFont="1" applyFill="1" applyBorder="1" applyAlignment="1">
      <alignment horizontal="left"/>
    </xf>
    <xf numFmtId="0" fontId="38" fillId="2" borderId="0" xfId="0" applyFont="1" applyFill="1" applyBorder="1"/>
    <xf numFmtId="0" fontId="53" fillId="2" borderId="0" xfId="0" applyFont="1" applyFill="1" applyBorder="1"/>
    <xf numFmtId="0" fontId="35" fillId="0" borderId="0" xfId="0" applyFont="1" applyBorder="1" applyAlignment="1">
      <alignment horizontal="left"/>
    </xf>
    <xf numFmtId="0" fontId="31" fillId="0" borderId="0" xfId="0" applyFont="1" applyBorder="1" applyAlignment="1">
      <alignment horizontal="right"/>
    </xf>
    <xf numFmtId="0" fontId="37" fillId="0" borderId="1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" fontId="50" fillId="0" borderId="1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164" fontId="37" fillId="0" borderId="0" xfId="0" applyNumberFormat="1" applyFont="1" applyBorder="1" applyAlignment="1">
      <alignment horizontal="left"/>
    </xf>
    <xf numFmtId="164" fontId="37" fillId="0" borderId="0" xfId="0" applyNumberFormat="1" applyFont="1" applyBorder="1"/>
    <xf numFmtId="164" fontId="44" fillId="0" borderId="0" xfId="0" applyNumberFormat="1" applyFont="1" applyBorder="1"/>
    <xf numFmtId="49" fontId="31" fillId="0" borderId="0" xfId="0" applyNumberFormat="1" applyFont="1" applyBorder="1"/>
    <xf numFmtId="0" fontId="54" fillId="4" borderId="1" xfId="3" quotePrefix="1" applyFont="1" applyFill="1" applyBorder="1" applyAlignment="1">
      <alignment horizontal="center" vertical="center" wrapText="1"/>
    </xf>
    <xf numFmtId="0" fontId="54" fillId="4" borderId="1" xfId="3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4" fillId="6" borderId="2" xfId="3" applyFont="1" applyFill="1" applyBorder="1" applyAlignment="1">
      <alignment horizontal="center" vertical="center"/>
    </xf>
    <xf numFmtId="0" fontId="54" fillId="2" borderId="1" xfId="3" applyFont="1" applyFill="1" applyBorder="1" applyAlignment="1">
      <alignment horizontal="center" vertical="center" wrapText="1"/>
    </xf>
    <xf numFmtId="2" fontId="24" fillId="0" borderId="1" xfId="3" applyNumberFormat="1" applyFont="1" applyBorder="1" applyAlignment="1">
      <alignment horizontal="center" vertical="center" wrapText="1"/>
    </xf>
    <xf numFmtId="2" fontId="24" fillId="0" borderId="1" xfId="3" applyNumberFormat="1" applyFont="1" applyBorder="1" applyAlignment="1">
      <alignment horizontal="center" vertical="center"/>
    </xf>
    <xf numFmtId="0" fontId="24" fillId="6" borderId="5" xfId="3" applyFont="1" applyFill="1" applyBorder="1" applyAlignment="1">
      <alignment horizontal="center" vertical="center"/>
    </xf>
    <xf numFmtId="0" fontId="54" fillId="0" borderId="1" xfId="3" applyFont="1" applyBorder="1" applyAlignment="1">
      <alignment horizontal="center" vertical="center"/>
    </xf>
    <xf numFmtId="0" fontId="54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/>
    </xf>
    <xf numFmtId="0" fontId="54" fillId="0" borderId="2" xfId="3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2" fontId="24" fillId="3" borderId="15" xfId="3" applyNumberFormat="1" applyFont="1" applyFill="1" applyBorder="1" applyAlignment="1">
      <alignment horizontal="center" vertical="center"/>
    </xf>
    <xf numFmtId="2" fontId="24" fillId="3" borderId="16" xfId="3" applyNumberFormat="1" applyFont="1" applyFill="1" applyBorder="1" applyAlignment="1">
      <alignment horizontal="center" vertical="center"/>
    </xf>
    <xf numFmtId="0" fontId="24" fillId="6" borderId="14" xfId="3" applyFont="1" applyFill="1" applyBorder="1" applyAlignment="1">
      <alignment horizontal="center" vertical="center"/>
    </xf>
    <xf numFmtId="0" fontId="54" fillId="5" borderId="17" xfId="3" applyFont="1" applyFill="1" applyBorder="1" applyAlignment="1">
      <alignment horizontal="center" vertical="center"/>
    </xf>
    <xf numFmtId="0" fontId="54" fillId="5" borderId="18" xfId="3" applyFont="1" applyFill="1" applyBorder="1" applyAlignment="1">
      <alignment horizontal="center" vertical="center"/>
    </xf>
    <xf numFmtId="2" fontId="24" fillId="5" borderId="0" xfId="3" applyNumberFormat="1" applyFont="1" applyFill="1" applyAlignment="1">
      <alignment horizontal="center" vertical="center"/>
    </xf>
    <xf numFmtId="0" fontId="54" fillId="5" borderId="20" xfId="3" applyFont="1" applyFill="1" applyBorder="1" applyAlignment="1">
      <alignment horizontal="center" vertical="center"/>
    </xf>
    <xf numFmtId="0" fontId="54" fillId="5" borderId="21" xfId="3" applyFont="1" applyFill="1" applyBorder="1" applyAlignment="1">
      <alignment horizontal="center" vertical="center"/>
    </xf>
    <xf numFmtId="2" fontId="24" fillId="5" borderId="21" xfId="3" applyNumberFormat="1" applyFont="1" applyFill="1" applyBorder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0" fontId="24" fillId="5" borderId="2" xfId="3" applyFont="1" applyFill="1" applyBorder="1" applyAlignment="1">
      <alignment horizontal="center" vertical="center"/>
    </xf>
    <xf numFmtId="0" fontId="24" fillId="5" borderId="9" xfId="3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2" fontId="55" fillId="0" borderId="1" xfId="3" applyNumberFormat="1" applyFont="1" applyBorder="1" applyAlignment="1">
      <alignment horizontal="center" vertical="center"/>
    </xf>
    <xf numFmtId="2" fontId="24" fillId="4" borderId="1" xfId="3" applyNumberFormat="1" applyFont="1" applyFill="1" applyBorder="1" applyAlignment="1">
      <alignment horizontal="center" vertical="center"/>
    </xf>
    <xf numFmtId="2" fontId="28" fillId="4" borderId="1" xfId="0" applyNumberFormat="1" applyFont="1" applyFill="1" applyBorder="1" applyAlignment="1">
      <alignment horizontal="center" vertical="center"/>
    </xf>
    <xf numFmtId="164" fontId="41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53" fillId="0" borderId="0" xfId="0" applyFont="1" applyBorder="1" applyAlignment="1">
      <alignment horizontal="left"/>
    </xf>
    <xf numFmtId="0" fontId="53" fillId="0" borderId="0" xfId="0" applyFont="1" applyBorder="1"/>
    <xf numFmtId="0" fontId="37" fillId="2" borderId="0" xfId="0" applyFont="1" applyFill="1" applyBorder="1" applyAlignment="1"/>
    <xf numFmtId="0" fontId="37" fillId="0" borderId="0" xfId="0" applyFont="1"/>
    <xf numFmtId="1" fontId="37" fillId="2" borderId="0" xfId="0" applyNumberFormat="1" applyFont="1" applyFill="1" applyAlignment="1">
      <alignment horizontal="left"/>
    </xf>
    <xf numFmtId="0" fontId="44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44" fillId="2" borderId="0" xfId="0" applyFont="1" applyFill="1"/>
    <xf numFmtId="0" fontId="37" fillId="2" borderId="0" xfId="0" applyFont="1" applyFill="1"/>
    <xf numFmtId="0" fontId="37" fillId="2" borderId="0" xfId="0" applyFont="1" applyFill="1" applyAlignment="1">
      <alignment horizontal="left"/>
    </xf>
    <xf numFmtId="0" fontId="50" fillId="0" borderId="25" xfId="0" applyFont="1" applyBorder="1" applyAlignment="1">
      <alignment horizontal="center" vertical="center"/>
    </xf>
    <xf numFmtId="0" fontId="50" fillId="2" borderId="26" xfId="0" applyFont="1" applyFill="1" applyBorder="1" applyAlignment="1">
      <alignment horizontal="center" vertical="center"/>
    </xf>
    <xf numFmtId="0" fontId="50" fillId="2" borderId="27" xfId="0" applyFont="1" applyFill="1" applyBorder="1" applyAlignment="1">
      <alignment horizontal="center" vertical="center"/>
    </xf>
    <xf numFmtId="0" fontId="50" fillId="0" borderId="28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4" fontId="37" fillId="0" borderId="29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2" fontId="38" fillId="2" borderId="11" xfId="0" applyNumberFormat="1" applyFont="1" applyFill="1" applyBorder="1" applyAlignment="1">
      <alignment horizontal="center" vertical="center"/>
    </xf>
    <xf numFmtId="2" fontId="38" fillId="2" borderId="31" xfId="0" applyNumberFormat="1" applyFont="1" applyFill="1" applyBorder="1" applyAlignment="1">
      <alignment horizontal="center" vertical="center"/>
    </xf>
    <xf numFmtId="0" fontId="43" fillId="0" borderId="0" xfId="0" applyFont="1" applyBorder="1" applyAlignment="1"/>
    <xf numFmtId="0" fontId="41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left"/>
    </xf>
    <xf numFmtId="0" fontId="42" fillId="0" borderId="18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6" fillId="0" borderId="21" xfId="0" applyFont="1" applyBorder="1" applyAlignment="1">
      <alignment horizontal="center"/>
    </xf>
    <xf numFmtId="0" fontId="48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/>
    </xf>
    <xf numFmtId="0" fontId="41" fillId="0" borderId="2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2" fontId="41" fillId="0" borderId="31" xfId="0" applyNumberFormat="1" applyFont="1" applyBorder="1" applyAlignment="1">
      <alignment horizontal="center" vertical="center"/>
    </xf>
    <xf numFmtId="0" fontId="57" fillId="0" borderId="0" xfId="0" applyFont="1" applyBorder="1" applyAlignment="1">
      <alignment horizontal="right"/>
    </xf>
    <xf numFmtId="0" fontId="41" fillId="0" borderId="27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164" fontId="31" fillId="0" borderId="36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164" fontId="31" fillId="0" borderId="33" xfId="0" applyNumberFormat="1" applyFont="1" applyBorder="1" applyAlignment="1">
      <alignment horizontal="center" vertical="center"/>
    </xf>
    <xf numFmtId="164" fontId="31" fillId="0" borderId="24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164" fontId="31" fillId="0" borderId="34" xfId="0" applyNumberFormat="1" applyFont="1" applyBorder="1" applyAlignment="1">
      <alignment horizontal="center" vertical="center"/>
    </xf>
    <xf numFmtId="164" fontId="31" fillId="0" borderId="35" xfId="0" applyNumberFormat="1" applyFont="1" applyBorder="1" applyAlignment="1">
      <alignment horizontal="center" vertical="center"/>
    </xf>
    <xf numFmtId="164" fontId="31" fillId="0" borderId="21" xfId="0" applyNumberFormat="1" applyFont="1" applyBorder="1" applyAlignment="1">
      <alignment horizontal="center" vertical="center"/>
    </xf>
    <xf numFmtId="164" fontId="31" fillId="0" borderId="37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horizontal="right"/>
    </xf>
    <xf numFmtId="0" fontId="58" fillId="0" borderId="0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37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8" fillId="0" borderId="2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/>
    </xf>
    <xf numFmtId="164" fontId="35" fillId="0" borderId="25" xfId="0" applyNumberFormat="1" applyFont="1" applyBorder="1" applyAlignment="1">
      <alignment horizontal="center"/>
    </xf>
    <xf numFmtId="164" fontId="35" fillId="0" borderId="28" xfId="0" applyNumberFormat="1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26" xfId="0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29" fillId="0" borderId="27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5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9" fillId="0" borderId="0" xfId="0" applyFont="1" applyBorder="1" applyAlignment="1">
      <alignment horizontal="right"/>
    </xf>
    <xf numFmtId="0" fontId="37" fillId="0" borderId="29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33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4" fillId="3" borderId="3" xfId="3" applyFont="1" applyFill="1" applyBorder="1" applyAlignment="1">
      <alignment vertical="center" wrapText="1"/>
    </xf>
    <xf numFmtId="0" fontId="34" fillId="3" borderId="8" xfId="3" applyFont="1" applyFill="1" applyBorder="1" applyAlignment="1">
      <alignment vertical="center" wrapText="1"/>
    </xf>
    <xf numFmtId="0" fontId="34" fillId="3" borderId="4" xfId="3" applyFont="1" applyFill="1" applyBorder="1" applyAlignment="1">
      <alignment vertical="center" wrapText="1"/>
    </xf>
    <xf numFmtId="0" fontId="41" fillId="3" borderId="3" xfId="3" applyFont="1" applyFill="1" applyBorder="1" applyAlignment="1">
      <alignment horizontal="center" vertical="center" wrapText="1"/>
    </xf>
    <xf numFmtId="0" fontId="41" fillId="3" borderId="8" xfId="3" applyFont="1" applyFill="1" applyBorder="1" applyAlignment="1">
      <alignment horizontal="center" vertical="center" wrapText="1"/>
    </xf>
    <xf numFmtId="0" fontId="41" fillId="3" borderId="4" xfId="3" applyFont="1" applyFill="1" applyBorder="1" applyAlignment="1">
      <alignment horizontal="center" vertical="center" wrapText="1"/>
    </xf>
    <xf numFmtId="0" fontId="54" fillId="5" borderId="9" xfId="3" quotePrefix="1" applyFont="1" applyFill="1" applyBorder="1" applyAlignment="1">
      <alignment horizontal="center" vertical="center"/>
    </xf>
    <xf numFmtId="0" fontId="54" fillId="5" borderId="5" xfId="3" applyFont="1" applyFill="1" applyBorder="1" applyAlignment="1">
      <alignment horizontal="center" vertical="center"/>
    </xf>
    <xf numFmtId="2" fontId="24" fillId="0" borderId="2" xfId="3" applyNumberFormat="1" applyFont="1" applyBorder="1" applyAlignment="1">
      <alignment horizontal="center" vertical="center"/>
    </xf>
    <xf numFmtId="2" fontId="24" fillId="0" borderId="5" xfId="3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4" fillId="6" borderId="2" xfId="3" applyFont="1" applyFill="1" applyBorder="1" applyAlignment="1">
      <alignment horizontal="center" vertical="center"/>
    </xf>
    <xf numFmtId="0" fontId="24" fillId="6" borderId="5" xfId="3" applyFont="1" applyFill="1" applyBorder="1" applyAlignment="1">
      <alignment horizontal="center" vertical="center"/>
    </xf>
    <xf numFmtId="0" fontId="54" fillId="5" borderId="9" xfId="3" applyFont="1" applyFill="1" applyBorder="1" applyAlignment="1">
      <alignment horizontal="center" vertical="center"/>
    </xf>
    <xf numFmtId="0" fontId="54" fillId="5" borderId="10" xfId="3" applyFont="1" applyFill="1" applyBorder="1" applyAlignment="1">
      <alignment horizontal="center" vertical="center"/>
    </xf>
    <xf numFmtId="0" fontId="24" fillId="6" borderId="10" xfId="3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2" fontId="24" fillId="5" borderId="1" xfId="3" applyNumberFormat="1" applyFont="1" applyFill="1" applyBorder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0" fontId="24" fillId="5" borderId="24" xfId="3" applyFont="1" applyFill="1" applyBorder="1" applyAlignment="1">
      <alignment horizontal="center" vertical="center"/>
    </xf>
    <xf numFmtId="0" fontId="24" fillId="5" borderId="0" xfId="3" applyFont="1" applyFill="1" applyBorder="1" applyAlignment="1">
      <alignment horizontal="center" vertical="center"/>
    </xf>
    <xf numFmtId="0" fontId="54" fillId="5" borderId="12" xfId="3" applyFont="1" applyFill="1" applyBorder="1" applyAlignment="1">
      <alignment horizontal="center" vertical="center"/>
    </xf>
    <xf numFmtId="0" fontId="54" fillId="5" borderId="13" xfId="3" applyFont="1" applyFill="1" applyBorder="1" applyAlignment="1">
      <alignment horizontal="center" vertical="center"/>
    </xf>
    <xf numFmtId="0" fontId="54" fillId="5" borderId="14" xfId="3" applyFont="1" applyFill="1" applyBorder="1" applyAlignment="1">
      <alignment horizontal="center" vertical="center"/>
    </xf>
    <xf numFmtId="2" fontId="24" fillId="4" borderId="19" xfId="3" applyNumberFormat="1" applyFont="1" applyFill="1" applyBorder="1" applyAlignment="1">
      <alignment horizontal="center" vertical="center"/>
    </xf>
    <xf numFmtId="2" fontId="24" fillId="4" borderId="22" xfId="3" applyNumberFormat="1" applyFont="1" applyFill="1" applyBorder="1" applyAlignment="1">
      <alignment horizontal="center" vertical="center"/>
    </xf>
    <xf numFmtId="0" fontId="24" fillId="5" borderId="5" xfId="3" applyFont="1" applyFill="1" applyBorder="1" applyAlignment="1">
      <alignment horizontal="center" vertical="center"/>
    </xf>
    <xf numFmtId="0" fontId="24" fillId="5" borderId="2" xfId="3" applyFont="1" applyFill="1" applyBorder="1" applyAlignment="1">
      <alignment horizontal="center" vertical="center"/>
    </xf>
    <xf numFmtId="0" fontId="24" fillId="5" borderId="23" xfId="3" applyFont="1" applyFill="1" applyBorder="1" applyAlignment="1">
      <alignment horizontal="center" vertical="center" wrapText="1"/>
    </xf>
    <xf numFmtId="0" fontId="24" fillId="5" borderId="9" xfId="3" applyFont="1" applyFill="1" applyBorder="1" applyAlignment="1">
      <alignment horizontal="center" vertical="center" wrapText="1"/>
    </xf>
    <xf numFmtId="0" fontId="24" fillId="5" borderId="23" xfId="3" applyFont="1" applyFill="1" applyBorder="1" applyAlignment="1">
      <alignment horizontal="center" vertical="center"/>
    </xf>
    <xf numFmtId="0" fontId="24" fillId="5" borderId="9" xfId="3" applyFont="1" applyFill="1" applyBorder="1" applyAlignment="1">
      <alignment horizontal="center" vertical="center"/>
    </xf>
    <xf numFmtId="0" fontId="24" fillId="5" borderId="6" xfId="3" applyFont="1" applyFill="1" applyBorder="1" applyAlignment="1">
      <alignment horizontal="center" vertical="center"/>
    </xf>
    <xf numFmtId="0" fontId="24" fillId="5" borderId="7" xfId="3" applyFont="1" applyFill="1" applyBorder="1" applyAlignment="1">
      <alignment horizontal="center" vertical="center"/>
    </xf>
  </cellXfs>
  <cellStyles count="10">
    <cellStyle name="Hyperlink" xfId="1" builtinId="8"/>
    <cellStyle name="Normal" xfId="0" builtinId="0"/>
    <cellStyle name="Normal 2" xfId="3"/>
    <cellStyle name="Normal 3" xfId="4"/>
    <cellStyle name="Normal 4" xfId="5"/>
    <cellStyle name="Normal 5" xfId="2"/>
    <cellStyle name="Normal 6" xfId="6"/>
    <cellStyle name="Normal 6 2" xfId="8"/>
    <cellStyle name="Normal 7" xfId="7"/>
    <cellStyle name="Normal 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N1"/>
  <sheetViews>
    <sheetView view="pageBreakPreview" zoomScale="60" zoomScaleNormal="115" workbookViewId="0">
      <selection activeCell="F14" sqref="F14"/>
    </sheetView>
  </sheetViews>
  <sheetFormatPr defaultRowHeight="15"/>
  <cols>
    <col min="1" max="9" width="9.140625" style="26"/>
    <col min="10" max="10" width="9.140625" style="27"/>
    <col min="11" max="13" width="9.140625" style="26"/>
    <col min="14" max="14" width="9.140625" style="27"/>
    <col min="15" max="16384" width="9.140625" style="26"/>
  </cols>
  <sheetData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opLeftCell="A25" zoomScaleNormal="100" workbookViewId="0">
      <selection activeCell="E14" sqref="E14"/>
    </sheetView>
  </sheetViews>
  <sheetFormatPr defaultRowHeight="15"/>
  <cols>
    <col min="1" max="1" width="9.42578125" style="24" customWidth="1"/>
    <col min="2" max="2" width="9.7109375" style="24" customWidth="1"/>
    <col min="3" max="3" width="67" style="24" customWidth="1"/>
    <col min="4" max="4" width="31.42578125" style="24" customWidth="1"/>
    <col min="5" max="5" width="44.7109375" style="24" customWidth="1"/>
    <col min="6" max="6" width="49.28515625" style="24" customWidth="1"/>
    <col min="7" max="16384" width="9.140625" style="24"/>
  </cols>
  <sheetData>
    <row r="1" spans="1:8" ht="29.25" customHeight="1">
      <c r="A1" s="194" t="s">
        <v>252</v>
      </c>
      <c r="B1" s="194"/>
      <c r="C1" s="194"/>
      <c r="D1" s="194" t="s">
        <v>253</v>
      </c>
      <c r="E1" s="194"/>
      <c r="F1" s="194"/>
      <c r="G1" s="34"/>
      <c r="H1" s="34"/>
    </row>
    <row r="2" spans="1:8" ht="33.75" customHeight="1">
      <c r="A2" s="196" t="s">
        <v>86</v>
      </c>
      <c r="B2" s="196"/>
      <c r="C2" s="196"/>
      <c r="D2" s="196"/>
      <c r="E2" s="196"/>
      <c r="F2" s="196"/>
      <c r="G2" s="33"/>
      <c r="H2" s="33"/>
    </row>
    <row r="3" spans="1:8" ht="72.75" customHeight="1">
      <c r="A3" s="197" t="s">
        <v>250</v>
      </c>
      <c r="B3" s="197"/>
      <c r="C3" s="197"/>
      <c r="D3" s="197"/>
      <c r="E3" s="197"/>
      <c r="F3" s="197"/>
      <c r="G3" s="33"/>
      <c r="H3" s="33"/>
    </row>
    <row r="4" spans="1:8" ht="26.25">
      <c r="A4" s="199" t="s">
        <v>251</v>
      </c>
      <c r="B4" s="199"/>
      <c r="C4" s="199"/>
      <c r="D4" s="199"/>
      <c r="E4" s="199"/>
      <c r="F4" s="199"/>
      <c r="G4" s="199"/>
      <c r="H4" s="73"/>
    </row>
    <row r="5" spans="1:8" ht="15.75" thickBot="1">
      <c r="A5" s="198"/>
      <c r="B5" s="198"/>
      <c r="C5" s="198"/>
      <c r="D5" s="198"/>
      <c r="E5" s="198"/>
      <c r="F5" s="198"/>
      <c r="G5" s="33"/>
      <c r="H5" s="35"/>
    </row>
    <row r="6" spans="1:8" ht="26.25">
      <c r="A6" s="33"/>
      <c r="B6" s="195"/>
      <c r="C6" s="195"/>
      <c r="D6" s="195"/>
      <c r="E6" s="195"/>
      <c r="F6" s="195"/>
      <c r="G6" s="33"/>
      <c r="H6" s="33"/>
    </row>
    <row r="7" spans="1:8" ht="34.5" customHeight="1">
      <c r="A7" s="33"/>
      <c r="B7" s="194" t="s">
        <v>230</v>
      </c>
      <c r="C7" s="194"/>
      <c r="D7" s="128"/>
      <c r="E7" s="128"/>
      <c r="F7" s="42"/>
      <c r="G7" s="33"/>
      <c r="H7" s="33"/>
    </row>
    <row r="8" spans="1:8" ht="27.75" customHeight="1">
      <c r="A8" s="33"/>
      <c r="B8" s="75" t="s">
        <v>87</v>
      </c>
      <c r="C8" s="76"/>
      <c r="D8" s="192" t="s">
        <v>227</v>
      </c>
      <c r="E8" s="192"/>
      <c r="F8" s="37"/>
      <c r="G8" s="33"/>
      <c r="H8" s="33"/>
    </row>
    <row r="9" spans="1:8" ht="25.5" customHeight="1">
      <c r="A9" s="33"/>
      <c r="B9" s="75" t="s">
        <v>116</v>
      </c>
      <c r="C9" s="76"/>
      <c r="D9" s="192" t="s">
        <v>254</v>
      </c>
      <c r="E9" s="192"/>
      <c r="F9" s="37"/>
      <c r="G9" s="33"/>
      <c r="H9" s="33"/>
    </row>
    <row r="10" spans="1:8" ht="29.25" customHeight="1">
      <c r="A10" s="33"/>
      <c r="B10" s="77" t="s">
        <v>221</v>
      </c>
      <c r="C10" s="77"/>
      <c r="D10" s="192" t="s">
        <v>228</v>
      </c>
      <c r="E10" s="192"/>
      <c r="F10" s="37"/>
      <c r="G10" s="33"/>
      <c r="H10" s="33"/>
    </row>
    <row r="11" spans="1:8" ht="24.75" customHeight="1">
      <c r="A11" s="33"/>
      <c r="B11" s="76" t="s">
        <v>220</v>
      </c>
      <c r="C11" s="76"/>
      <c r="D11" s="116"/>
      <c r="E11" s="116"/>
      <c r="F11" s="37"/>
      <c r="G11" s="33"/>
      <c r="H11" s="33"/>
    </row>
    <row r="12" spans="1:8" ht="21" customHeight="1">
      <c r="A12" s="33"/>
      <c r="B12" s="76"/>
      <c r="C12" s="76"/>
      <c r="D12" s="29"/>
      <c r="E12" s="29"/>
      <c r="F12" s="37"/>
      <c r="G12" s="33"/>
      <c r="H12" s="33"/>
    </row>
    <row r="13" spans="1:8" ht="36" customHeight="1">
      <c r="A13" s="33"/>
      <c r="B13" s="106" t="s">
        <v>1</v>
      </c>
      <c r="C13" s="103"/>
      <c r="D13" s="29"/>
      <c r="E13" s="29"/>
      <c r="F13" s="37"/>
      <c r="G13" s="33"/>
      <c r="H13" s="33"/>
    </row>
    <row r="14" spans="1:8" ht="26.25" customHeight="1">
      <c r="A14" s="33"/>
      <c r="C14" s="75"/>
      <c r="D14" s="78"/>
      <c r="E14" s="78"/>
      <c r="F14" s="37"/>
      <c r="G14" s="33"/>
      <c r="H14" s="33"/>
    </row>
    <row r="15" spans="1:8" ht="27.75" customHeight="1">
      <c r="A15" s="33"/>
      <c r="B15" s="76" t="s">
        <v>2</v>
      </c>
      <c r="C15" s="76"/>
      <c r="D15" s="27"/>
      <c r="E15" s="27"/>
      <c r="F15" s="37"/>
      <c r="G15" s="33"/>
      <c r="H15" s="33"/>
    </row>
    <row r="16" spans="1:8" ht="30.75" customHeight="1">
      <c r="A16" s="33"/>
      <c r="B16" s="75" t="s">
        <v>4</v>
      </c>
      <c r="C16" s="75"/>
      <c r="D16" s="210" t="s">
        <v>232</v>
      </c>
      <c r="E16" s="210"/>
      <c r="F16" s="37"/>
      <c r="G16" s="33"/>
      <c r="H16" s="33"/>
    </row>
    <row r="17" spans="1:8" ht="29.25" customHeight="1">
      <c r="A17" s="33"/>
      <c r="B17" s="75" t="s">
        <v>5</v>
      </c>
      <c r="C17" s="75"/>
      <c r="D17" s="193" t="s">
        <v>226</v>
      </c>
      <c r="E17" s="193"/>
      <c r="F17" s="37"/>
      <c r="G17" s="33"/>
      <c r="H17" s="33"/>
    </row>
    <row r="18" spans="1:8" ht="23.25" customHeight="1">
      <c r="A18" s="33"/>
      <c r="B18" s="75" t="s">
        <v>6</v>
      </c>
      <c r="C18" s="75"/>
      <c r="D18" s="78"/>
      <c r="E18" s="78"/>
      <c r="F18" s="37"/>
      <c r="G18" s="33"/>
      <c r="H18" s="33"/>
    </row>
    <row r="19" spans="1:8" ht="23.25" customHeight="1">
      <c r="A19" s="33"/>
      <c r="F19" s="37"/>
      <c r="G19" s="33"/>
      <c r="H19" s="33"/>
    </row>
    <row r="20" spans="1:8" ht="18.75">
      <c r="A20" s="33"/>
      <c r="F20" s="37"/>
      <c r="G20" s="33"/>
      <c r="H20" s="33"/>
    </row>
    <row r="21" spans="1:8" ht="23.25" customHeight="1">
      <c r="A21" s="33"/>
      <c r="D21" s="191" t="s">
        <v>225</v>
      </c>
      <c r="E21" s="191"/>
      <c r="F21" s="37"/>
      <c r="G21" s="33"/>
      <c r="H21" s="33"/>
    </row>
    <row r="22" spans="1:8" ht="23.25" customHeight="1" thickBot="1">
      <c r="A22" s="33"/>
      <c r="F22" s="37"/>
      <c r="G22" s="33"/>
      <c r="H22" s="33"/>
    </row>
    <row r="23" spans="1:8" ht="18.75">
      <c r="A23" s="33"/>
      <c r="B23" s="201" t="s">
        <v>7</v>
      </c>
      <c r="C23" s="203" t="s">
        <v>8</v>
      </c>
      <c r="D23" s="203"/>
      <c r="E23" s="211" t="s">
        <v>224</v>
      </c>
      <c r="F23" s="37"/>
      <c r="G23" s="33"/>
      <c r="H23" s="33"/>
    </row>
    <row r="24" spans="1:8" ht="18.75">
      <c r="A24" s="33"/>
      <c r="B24" s="202"/>
      <c r="C24" s="204"/>
      <c r="D24" s="204"/>
      <c r="E24" s="212"/>
      <c r="F24" s="37"/>
      <c r="G24" s="33"/>
      <c r="H24" s="33"/>
    </row>
    <row r="25" spans="1:8" ht="36.75" customHeight="1">
      <c r="A25" s="33"/>
      <c r="B25" s="202">
        <v>1</v>
      </c>
      <c r="C25" s="204" t="s">
        <v>11</v>
      </c>
      <c r="D25" s="204"/>
      <c r="E25" s="208">
        <v>10000</v>
      </c>
      <c r="F25" s="37"/>
      <c r="G25" s="33"/>
      <c r="H25" s="33"/>
    </row>
    <row r="26" spans="1:8" ht="18.75">
      <c r="A26" s="33"/>
      <c r="B26" s="202"/>
      <c r="C26" s="204"/>
      <c r="D26" s="204"/>
      <c r="E26" s="208"/>
      <c r="F26" s="37"/>
      <c r="G26" s="33"/>
      <c r="H26" s="33"/>
    </row>
    <row r="27" spans="1:8">
      <c r="A27" s="33"/>
      <c r="B27" s="202"/>
      <c r="C27" s="204"/>
      <c r="D27" s="204"/>
      <c r="E27" s="208"/>
      <c r="F27" s="33"/>
      <c r="G27" s="33"/>
      <c r="H27" s="33"/>
    </row>
    <row r="28" spans="1:8" ht="36.75" customHeight="1">
      <c r="A28" s="33"/>
      <c r="B28" s="202"/>
      <c r="C28" s="205" t="s">
        <v>12</v>
      </c>
      <c r="D28" s="205"/>
      <c r="E28" s="70">
        <f>E25*9 %</f>
        <v>900</v>
      </c>
      <c r="F28" s="33"/>
      <c r="G28" s="33"/>
      <c r="H28" s="33"/>
    </row>
    <row r="29" spans="1:8" ht="32.25" customHeight="1">
      <c r="A29" s="33"/>
      <c r="B29" s="202"/>
      <c r="C29" s="205" t="s">
        <v>13</v>
      </c>
      <c r="D29" s="205"/>
      <c r="E29" s="70">
        <f>E25*9 %</f>
        <v>900</v>
      </c>
      <c r="G29" s="33"/>
      <c r="H29" s="33"/>
    </row>
    <row r="30" spans="1:8" ht="23.25" customHeight="1">
      <c r="A30" s="33"/>
      <c r="B30" s="202"/>
      <c r="C30" s="204" t="s">
        <v>14</v>
      </c>
      <c r="D30" s="204"/>
      <c r="E30" s="208">
        <f>SUM(E25:E29)</f>
        <v>11800</v>
      </c>
      <c r="G30" s="33"/>
      <c r="H30" s="33"/>
    </row>
    <row r="31" spans="1:8" ht="15.75" thickBot="1">
      <c r="A31" s="33"/>
      <c r="B31" s="206"/>
      <c r="C31" s="207"/>
      <c r="D31" s="207"/>
      <c r="E31" s="209"/>
      <c r="G31" s="33"/>
      <c r="H31" s="33"/>
    </row>
    <row r="32" spans="1:8" ht="21">
      <c r="A32" s="33"/>
      <c r="B32" s="40"/>
      <c r="C32" s="40"/>
      <c r="D32" s="33"/>
      <c r="G32" s="33"/>
      <c r="H32" s="33"/>
    </row>
    <row r="33" spans="2:6" ht="21">
      <c r="B33" s="40" t="s">
        <v>15</v>
      </c>
      <c r="C33" s="40"/>
      <c r="D33" s="33"/>
    </row>
    <row r="34" spans="2:6" ht="21">
      <c r="B34" s="40" t="s">
        <v>16</v>
      </c>
      <c r="C34" s="40"/>
      <c r="D34" s="33"/>
    </row>
    <row r="35" spans="2:6" ht="26.25">
      <c r="B35" s="40" t="s">
        <v>17</v>
      </c>
      <c r="C35" s="40"/>
      <c r="D35" s="33"/>
      <c r="E35" s="200" t="s">
        <v>242</v>
      </c>
      <c r="F35" s="200"/>
    </row>
    <row r="36" spans="2:6" ht="26.25">
      <c r="E36" s="82"/>
      <c r="F36" s="82"/>
    </row>
    <row r="37" spans="2:6" ht="26.25">
      <c r="E37" s="82"/>
      <c r="F37" s="82"/>
    </row>
    <row r="38" spans="2:6" ht="26.25">
      <c r="E38" s="200" t="s">
        <v>18</v>
      </c>
      <c r="F38" s="200"/>
    </row>
  </sheetData>
  <mergeCells count="27">
    <mergeCell ref="E38:F38"/>
    <mergeCell ref="B7:C7"/>
    <mergeCell ref="B23:B24"/>
    <mergeCell ref="C23:D24"/>
    <mergeCell ref="E35:F35"/>
    <mergeCell ref="C28:D28"/>
    <mergeCell ref="C29:D29"/>
    <mergeCell ref="B28:B31"/>
    <mergeCell ref="C30:D31"/>
    <mergeCell ref="E30:E31"/>
    <mergeCell ref="D8:E8"/>
    <mergeCell ref="D16:E16"/>
    <mergeCell ref="E23:E24"/>
    <mergeCell ref="C25:D27"/>
    <mergeCell ref="E25:E27"/>
    <mergeCell ref="B25:B27"/>
    <mergeCell ref="D21:E21"/>
    <mergeCell ref="D10:E10"/>
    <mergeCell ref="D9:E9"/>
    <mergeCell ref="D17:E17"/>
    <mergeCell ref="D1:F1"/>
    <mergeCell ref="B6:F6"/>
    <mergeCell ref="A2:F2"/>
    <mergeCell ref="A3:F3"/>
    <mergeCell ref="A5:F5"/>
    <mergeCell ref="A4:G4"/>
    <mergeCell ref="A1:C1"/>
  </mergeCells>
  <pageMargins left="0.2" right="0.2" top="1.75" bottom="0.25" header="0.3" footer="0.3"/>
  <pageSetup paperSize="9" scale="47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1"/>
  <sheetViews>
    <sheetView topLeftCell="A22" zoomScaleNormal="100" workbookViewId="0">
      <selection activeCell="G18" sqref="G18"/>
    </sheetView>
  </sheetViews>
  <sheetFormatPr defaultRowHeight="15"/>
  <cols>
    <col min="2" max="2" width="16.140625" style="13" customWidth="1"/>
    <col min="3" max="3" width="22.28515625" customWidth="1"/>
    <col min="4" max="4" width="31.7109375" bestFit="1" customWidth="1"/>
    <col min="5" max="5" width="20.28515625" customWidth="1"/>
    <col min="6" max="6" width="21.85546875" customWidth="1"/>
    <col min="7" max="7" width="49.28515625" customWidth="1"/>
    <col min="8" max="8" width="19.28515625" customWidth="1"/>
  </cols>
  <sheetData>
    <row r="1" spans="1:9" ht="27.75" customHeight="1">
      <c r="A1" s="37"/>
      <c r="B1" s="166" t="s">
        <v>92</v>
      </c>
      <c r="C1" s="37"/>
      <c r="D1" s="37"/>
      <c r="E1" s="37"/>
      <c r="F1" s="228" t="s">
        <v>88</v>
      </c>
      <c r="G1" s="228"/>
      <c r="H1" s="228"/>
      <c r="I1" s="228"/>
    </row>
    <row r="2" spans="1:9" ht="25.5" customHeight="1">
      <c r="A2" s="228" t="s">
        <v>86</v>
      </c>
      <c r="B2" s="228"/>
      <c r="C2" s="228"/>
      <c r="D2" s="228"/>
      <c r="E2" s="228"/>
      <c r="F2" s="228"/>
      <c r="G2" s="228"/>
      <c r="H2" s="228"/>
      <c r="I2" s="27"/>
    </row>
    <row r="3" spans="1:9" ht="84" customHeight="1">
      <c r="A3" s="197" t="s">
        <v>256</v>
      </c>
      <c r="B3" s="197"/>
      <c r="C3" s="197"/>
      <c r="D3" s="197"/>
      <c r="E3" s="197"/>
      <c r="F3" s="197"/>
      <c r="G3" s="197"/>
      <c r="H3" s="197"/>
      <c r="I3" s="27"/>
    </row>
    <row r="4" spans="1:9" ht="27" customHeight="1" thickBot="1">
      <c r="A4" s="230" t="s">
        <v>222</v>
      </c>
      <c r="B4" s="230"/>
      <c r="C4" s="230"/>
      <c r="D4" s="230"/>
      <c r="E4" s="230"/>
      <c r="F4" s="230"/>
      <c r="G4" s="230"/>
      <c r="H4" s="230"/>
      <c r="I4" s="230"/>
    </row>
    <row r="5" spans="1:9" ht="21" customHeight="1">
      <c r="A5" s="229"/>
      <c r="B5" s="229"/>
      <c r="C5" s="229"/>
      <c r="D5" s="229"/>
      <c r="E5" s="229"/>
      <c r="F5" s="229"/>
      <c r="G5" s="229"/>
      <c r="H5" s="229"/>
      <c r="I5" s="27"/>
    </row>
    <row r="6" spans="1:9" ht="24" customHeight="1">
      <c r="A6" s="227" t="s">
        <v>22</v>
      </c>
      <c r="B6" s="227"/>
      <c r="C6" s="227"/>
      <c r="D6" s="227"/>
      <c r="E6" s="227"/>
      <c r="F6" s="227"/>
      <c r="G6" s="227"/>
      <c r="H6" s="227"/>
      <c r="I6" s="27"/>
    </row>
    <row r="7" spans="1:9" ht="22.5" customHeight="1">
      <c r="A7" s="40"/>
      <c r="B7" s="231" t="s">
        <v>93</v>
      </c>
      <c r="C7" s="231"/>
      <c r="D7" s="231"/>
      <c r="E7" s="231"/>
      <c r="F7" s="231"/>
      <c r="G7" s="231"/>
      <c r="H7" s="231"/>
      <c r="I7" s="27"/>
    </row>
    <row r="8" spans="1:9" ht="26.25">
      <c r="A8" s="46"/>
      <c r="B8" s="56"/>
      <c r="C8" s="47"/>
      <c r="E8" s="43" t="s">
        <v>0</v>
      </c>
      <c r="F8" s="47"/>
      <c r="G8" s="47"/>
      <c r="H8" s="48"/>
      <c r="I8" s="27"/>
    </row>
    <row r="9" spans="1:9" ht="20.25">
      <c r="A9" s="46"/>
      <c r="D9" s="38"/>
      <c r="E9" s="38"/>
      <c r="F9" s="68"/>
      <c r="G9" s="39"/>
      <c r="H9" s="49"/>
      <c r="I9" s="27"/>
    </row>
    <row r="10" spans="1:9" ht="20.25">
      <c r="A10" s="46"/>
      <c r="B10" s="129" t="s">
        <v>94</v>
      </c>
      <c r="C10" s="39"/>
      <c r="D10" s="118"/>
      <c r="E10" s="118"/>
      <c r="F10" s="27"/>
      <c r="G10" s="27"/>
      <c r="H10" s="49"/>
      <c r="I10" s="27"/>
    </row>
    <row r="11" spans="1:9" ht="20.25">
      <c r="A11" s="46"/>
      <c r="B11" s="129" t="s">
        <v>87</v>
      </c>
      <c r="C11" s="39"/>
      <c r="D11" s="118"/>
      <c r="E11" s="118"/>
      <c r="F11" s="27"/>
      <c r="G11" s="27"/>
      <c r="H11" s="49"/>
      <c r="I11" s="27"/>
    </row>
    <row r="12" spans="1:9" ht="20.25">
      <c r="A12" s="46"/>
      <c r="B12" s="129" t="s">
        <v>117</v>
      </c>
      <c r="C12" s="39"/>
      <c r="D12" s="118"/>
      <c r="E12" s="118"/>
      <c r="F12" s="117"/>
      <c r="G12" s="117" t="s">
        <v>244</v>
      </c>
      <c r="H12" s="49"/>
      <c r="I12" s="27"/>
    </row>
    <row r="13" spans="1:9" ht="21">
      <c r="A13" s="46"/>
      <c r="B13" s="130" t="s">
        <v>221</v>
      </c>
      <c r="C13" s="39"/>
      <c r="D13" s="40"/>
      <c r="E13" s="68"/>
      <c r="F13" s="81"/>
      <c r="G13" s="81" t="s">
        <v>246</v>
      </c>
      <c r="H13" s="49"/>
      <c r="I13" s="27"/>
    </row>
    <row r="14" spans="1:9" ht="21">
      <c r="A14" s="46"/>
      <c r="B14" s="130" t="s">
        <v>164</v>
      </c>
      <c r="C14" s="68"/>
      <c r="D14" s="40"/>
      <c r="E14" s="117"/>
      <c r="F14" s="224" t="s">
        <v>243</v>
      </c>
      <c r="G14" s="224"/>
      <c r="H14" s="48"/>
      <c r="I14" s="27"/>
    </row>
    <row r="15" spans="1:9" ht="21">
      <c r="A15" s="46"/>
      <c r="B15" s="131"/>
      <c r="C15" s="27"/>
      <c r="D15" s="27"/>
      <c r="E15" s="81"/>
      <c r="F15" s="27"/>
      <c r="G15" s="27"/>
      <c r="H15" s="49"/>
      <c r="I15" s="27"/>
    </row>
    <row r="16" spans="1:9" ht="23.25">
      <c r="A16" s="46"/>
      <c r="B16" s="106" t="s">
        <v>23</v>
      </c>
      <c r="C16" s="107"/>
      <c r="D16" s="108"/>
      <c r="E16" s="81"/>
      <c r="F16" s="52"/>
      <c r="G16" s="52"/>
      <c r="H16" s="49"/>
      <c r="I16" s="27"/>
    </row>
    <row r="17" spans="1:9" ht="21">
      <c r="A17" s="46"/>
      <c r="E17" s="39"/>
      <c r="F17" s="95"/>
      <c r="G17" s="95"/>
      <c r="H17" s="49"/>
      <c r="I17" s="27"/>
    </row>
    <row r="18" spans="1:9" ht="23.25">
      <c r="A18" s="46"/>
      <c r="B18" s="130" t="s">
        <v>2</v>
      </c>
      <c r="C18" s="68"/>
      <c r="D18" s="40"/>
      <c r="E18" s="74"/>
      <c r="F18" s="116"/>
      <c r="G18" s="76" t="s">
        <v>232</v>
      </c>
      <c r="H18" s="49"/>
      <c r="I18" s="27"/>
    </row>
    <row r="19" spans="1:9" ht="23.25">
      <c r="A19" s="33"/>
      <c r="B19" s="129" t="s">
        <v>4</v>
      </c>
      <c r="C19" s="40"/>
      <c r="D19" s="40"/>
      <c r="E19" s="74"/>
      <c r="F19" s="117"/>
      <c r="G19" s="132" t="s">
        <v>245</v>
      </c>
      <c r="H19" s="27"/>
      <c r="I19" s="27"/>
    </row>
    <row r="20" spans="1:9" ht="21">
      <c r="A20" s="33"/>
      <c r="B20" s="129" t="s">
        <v>5</v>
      </c>
      <c r="C20" s="40"/>
      <c r="D20" s="74"/>
      <c r="E20" s="95"/>
      <c r="F20" s="27"/>
      <c r="G20" s="95"/>
      <c r="H20" s="27"/>
      <c r="I20" s="27"/>
    </row>
    <row r="21" spans="1:9" ht="23.25">
      <c r="A21" s="33"/>
      <c r="F21" s="105" t="s">
        <v>100</v>
      </c>
      <c r="G21" s="78"/>
      <c r="H21" s="27"/>
      <c r="I21" s="27"/>
    </row>
    <row r="22" spans="1:9" ht="24" thickBot="1">
      <c r="A22" s="33"/>
      <c r="B22" s="104" t="s">
        <v>24</v>
      </c>
      <c r="C22" s="78"/>
      <c r="D22" s="94"/>
      <c r="H22" s="27"/>
      <c r="I22" s="27"/>
    </row>
    <row r="23" spans="1:9">
      <c r="A23" s="33"/>
      <c r="B23" s="232" t="s">
        <v>25</v>
      </c>
      <c r="C23" s="234" t="s">
        <v>26</v>
      </c>
      <c r="D23" s="236" t="s">
        <v>27</v>
      </c>
      <c r="E23" s="236" t="s">
        <v>28</v>
      </c>
      <c r="F23" s="234" t="s">
        <v>29</v>
      </c>
      <c r="G23" s="238" t="s">
        <v>10</v>
      </c>
      <c r="H23" s="27"/>
      <c r="I23" s="27"/>
    </row>
    <row r="24" spans="1:9" ht="56.25" customHeight="1">
      <c r="A24" s="33"/>
      <c r="B24" s="233"/>
      <c r="C24" s="235"/>
      <c r="D24" s="237"/>
      <c r="E24" s="237"/>
      <c r="F24" s="235"/>
      <c r="G24" s="239"/>
      <c r="H24" s="27"/>
      <c r="I24" s="27"/>
    </row>
    <row r="25" spans="1:9" ht="22.5" customHeight="1">
      <c r="A25" s="33"/>
      <c r="B25" s="83">
        <v>44352</v>
      </c>
      <c r="C25" s="59" t="s">
        <v>98</v>
      </c>
      <c r="D25" s="84">
        <v>20</v>
      </c>
      <c r="E25" s="85">
        <f t="shared" ref="E25:E42" si="0">D25*20</f>
        <v>400</v>
      </c>
      <c r="F25" s="72">
        <v>50</v>
      </c>
      <c r="G25" s="86">
        <f t="shared" ref="G25:G40" si="1">D25*F25</f>
        <v>1000</v>
      </c>
      <c r="H25" s="27"/>
      <c r="I25" s="27"/>
    </row>
    <row r="26" spans="1:9" ht="27.75" customHeight="1">
      <c r="A26" s="33"/>
      <c r="B26" s="83">
        <v>44355</v>
      </c>
      <c r="C26" s="59" t="s">
        <v>98</v>
      </c>
      <c r="D26" s="84">
        <v>17</v>
      </c>
      <c r="E26" s="85">
        <f t="shared" si="0"/>
        <v>340</v>
      </c>
      <c r="F26" s="72">
        <v>50</v>
      </c>
      <c r="G26" s="86">
        <f t="shared" si="1"/>
        <v>850</v>
      </c>
      <c r="H26" s="27"/>
      <c r="I26" s="27"/>
    </row>
    <row r="27" spans="1:9" ht="29.25" customHeight="1">
      <c r="A27" s="33"/>
      <c r="B27" s="83">
        <v>44356</v>
      </c>
      <c r="C27" s="59" t="s">
        <v>98</v>
      </c>
      <c r="D27" s="84">
        <v>12.5</v>
      </c>
      <c r="E27" s="85">
        <f t="shared" si="0"/>
        <v>250</v>
      </c>
      <c r="F27" s="72">
        <v>50</v>
      </c>
      <c r="G27" s="86">
        <f t="shared" si="1"/>
        <v>625</v>
      </c>
      <c r="H27" s="27"/>
      <c r="I27" s="27"/>
    </row>
    <row r="28" spans="1:9" ht="27.75" customHeight="1">
      <c r="A28" s="33"/>
      <c r="B28" s="83">
        <v>44358</v>
      </c>
      <c r="C28" s="59" t="s">
        <v>98</v>
      </c>
      <c r="D28" s="84">
        <v>30</v>
      </c>
      <c r="E28" s="85">
        <f t="shared" si="0"/>
        <v>600</v>
      </c>
      <c r="F28" s="72">
        <v>50</v>
      </c>
      <c r="G28" s="86">
        <f t="shared" si="1"/>
        <v>1500</v>
      </c>
      <c r="H28" s="27"/>
      <c r="I28" s="27"/>
    </row>
    <row r="29" spans="1:9" ht="32.25" customHeight="1">
      <c r="A29" s="33"/>
      <c r="B29" s="83">
        <v>44361</v>
      </c>
      <c r="C29" s="59" t="s">
        <v>98</v>
      </c>
      <c r="D29" s="84">
        <v>12.5</v>
      </c>
      <c r="E29" s="85">
        <f t="shared" si="0"/>
        <v>250</v>
      </c>
      <c r="F29" s="72">
        <v>50</v>
      </c>
      <c r="G29" s="86">
        <f t="shared" si="1"/>
        <v>625</v>
      </c>
      <c r="H29" s="27"/>
      <c r="I29" s="27"/>
    </row>
    <row r="30" spans="1:9" ht="27.75" customHeight="1">
      <c r="A30" s="33"/>
      <c r="B30" s="83">
        <v>44362</v>
      </c>
      <c r="C30" s="59" t="s">
        <v>98</v>
      </c>
      <c r="D30" s="84">
        <v>14</v>
      </c>
      <c r="E30" s="85">
        <f t="shared" si="0"/>
        <v>280</v>
      </c>
      <c r="F30" s="72">
        <v>50</v>
      </c>
      <c r="G30" s="86">
        <f t="shared" si="1"/>
        <v>700</v>
      </c>
      <c r="H30" s="27"/>
      <c r="I30" s="27"/>
    </row>
    <row r="31" spans="1:9" ht="27" customHeight="1">
      <c r="A31" s="33"/>
      <c r="B31" s="83">
        <v>44364</v>
      </c>
      <c r="C31" s="59" t="s">
        <v>98</v>
      </c>
      <c r="D31" s="84">
        <v>20</v>
      </c>
      <c r="E31" s="85">
        <f t="shared" si="0"/>
        <v>400</v>
      </c>
      <c r="F31" s="72">
        <v>50</v>
      </c>
      <c r="G31" s="86">
        <f t="shared" si="1"/>
        <v>1000</v>
      </c>
      <c r="H31" s="27"/>
      <c r="I31" s="27"/>
    </row>
    <row r="32" spans="1:9" ht="30.75" customHeight="1">
      <c r="A32" s="33"/>
      <c r="B32" s="83">
        <v>44365</v>
      </c>
      <c r="C32" s="59" t="s">
        <v>98</v>
      </c>
      <c r="D32" s="87">
        <v>20</v>
      </c>
      <c r="E32" s="85">
        <f t="shared" si="0"/>
        <v>400</v>
      </c>
      <c r="F32" s="72">
        <v>50</v>
      </c>
      <c r="G32" s="86">
        <f t="shared" si="1"/>
        <v>1000</v>
      </c>
      <c r="H32" s="27"/>
      <c r="I32" s="27"/>
    </row>
    <row r="33" spans="1:12" ht="32.25" customHeight="1">
      <c r="A33" s="33"/>
      <c r="B33" s="83">
        <v>44366</v>
      </c>
      <c r="C33" s="59" t="s">
        <v>98</v>
      </c>
      <c r="D33" s="87">
        <v>32.5</v>
      </c>
      <c r="E33" s="85">
        <f t="shared" si="0"/>
        <v>650</v>
      </c>
      <c r="F33" s="72">
        <v>50</v>
      </c>
      <c r="G33" s="86">
        <f t="shared" si="1"/>
        <v>1625</v>
      </c>
      <c r="H33" s="27"/>
      <c r="I33" s="27"/>
    </row>
    <row r="34" spans="1:12" ht="27" customHeight="1">
      <c r="A34" s="33"/>
      <c r="B34" s="83">
        <v>44367</v>
      </c>
      <c r="C34" s="59" t="s">
        <v>98</v>
      </c>
      <c r="D34" s="87">
        <v>12.5</v>
      </c>
      <c r="E34" s="85">
        <f t="shared" si="0"/>
        <v>250</v>
      </c>
      <c r="F34" s="72">
        <v>50</v>
      </c>
      <c r="G34" s="86">
        <f t="shared" si="1"/>
        <v>625</v>
      </c>
      <c r="H34" s="27"/>
      <c r="I34" s="27"/>
    </row>
    <row r="35" spans="1:12" ht="24.75" customHeight="1">
      <c r="A35" s="33"/>
      <c r="B35" s="83">
        <v>44368</v>
      </c>
      <c r="C35" s="59" t="s">
        <v>98</v>
      </c>
      <c r="D35" s="87">
        <v>87.5</v>
      </c>
      <c r="E35" s="85">
        <f t="shared" si="0"/>
        <v>1750</v>
      </c>
      <c r="F35" s="72">
        <v>50</v>
      </c>
      <c r="G35" s="86">
        <f t="shared" si="1"/>
        <v>4375</v>
      </c>
      <c r="H35" s="27"/>
      <c r="I35" s="27"/>
    </row>
    <row r="36" spans="1:12" ht="27.75" customHeight="1">
      <c r="A36" s="33"/>
      <c r="B36" s="83">
        <v>44370</v>
      </c>
      <c r="C36" s="59" t="s">
        <v>98</v>
      </c>
      <c r="D36" s="87">
        <v>12.5</v>
      </c>
      <c r="E36" s="85">
        <f t="shared" si="0"/>
        <v>250</v>
      </c>
      <c r="F36" s="72">
        <v>50</v>
      </c>
      <c r="G36" s="86">
        <f t="shared" si="1"/>
        <v>625</v>
      </c>
      <c r="H36" s="27"/>
      <c r="I36" s="27"/>
    </row>
    <row r="37" spans="1:12" ht="34.5" customHeight="1">
      <c r="A37" s="33"/>
      <c r="B37" s="83">
        <v>44371</v>
      </c>
      <c r="C37" s="59" t="s">
        <v>98</v>
      </c>
      <c r="D37" s="87">
        <v>18.5</v>
      </c>
      <c r="E37" s="85">
        <v>0</v>
      </c>
      <c r="F37" s="72">
        <v>50</v>
      </c>
      <c r="G37" s="86">
        <f t="shared" si="1"/>
        <v>925</v>
      </c>
      <c r="H37" s="27"/>
      <c r="I37" s="27"/>
    </row>
    <row r="38" spans="1:12" ht="29.25" customHeight="1">
      <c r="A38" s="33"/>
      <c r="B38" s="83">
        <v>44372</v>
      </c>
      <c r="C38" s="59" t="s">
        <v>98</v>
      </c>
      <c r="D38" s="87">
        <v>23.5</v>
      </c>
      <c r="E38" s="85">
        <f t="shared" si="0"/>
        <v>470</v>
      </c>
      <c r="F38" s="72">
        <v>50</v>
      </c>
      <c r="G38" s="86">
        <f t="shared" si="1"/>
        <v>1175</v>
      </c>
      <c r="H38" s="27"/>
      <c r="I38" s="27"/>
    </row>
    <row r="39" spans="1:12" ht="33" customHeight="1">
      <c r="A39" s="33"/>
      <c r="B39" s="83">
        <v>44373</v>
      </c>
      <c r="C39" s="59" t="s">
        <v>98</v>
      </c>
      <c r="D39" s="87">
        <v>12.5</v>
      </c>
      <c r="E39" s="85">
        <f t="shared" si="0"/>
        <v>250</v>
      </c>
      <c r="F39" s="72">
        <v>50</v>
      </c>
      <c r="G39" s="86">
        <f t="shared" si="1"/>
        <v>625</v>
      </c>
      <c r="H39" s="27"/>
      <c r="I39" s="27"/>
    </row>
    <row r="40" spans="1:12" ht="28.5" customHeight="1">
      <c r="A40" s="33"/>
      <c r="B40" s="83">
        <v>44373</v>
      </c>
      <c r="C40" s="59" t="s">
        <v>98</v>
      </c>
      <c r="D40" s="87">
        <v>66.5</v>
      </c>
      <c r="E40" s="85">
        <f t="shared" si="0"/>
        <v>1330</v>
      </c>
      <c r="F40" s="72">
        <v>50</v>
      </c>
      <c r="G40" s="86">
        <f t="shared" si="1"/>
        <v>3325</v>
      </c>
      <c r="H40" s="27"/>
      <c r="I40" s="27"/>
    </row>
    <row r="41" spans="1:12" ht="30.75" customHeight="1">
      <c r="A41" s="33"/>
      <c r="B41" s="83">
        <v>44375</v>
      </c>
      <c r="C41" s="59" t="s">
        <v>98</v>
      </c>
      <c r="D41" s="87">
        <v>21.5</v>
      </c>
      <c r="E41" s="85">
        <f t="shared" si="0"/>
        <v>430</v>
      </c>
      <c r="F41" s="72">
        <v>50</v>
      </c>
      <c r="G41" s="86">
        <v>1075</v>
      </c>
      <c r="H41" s="27"/>
      <c r="I41" s="27"/>
    </row>
    <row r="42" spans="1:12" ht="29.25" customHeight="1">
      <c r="A42" s="33"/>
      <c r="B42" s="83">
        <v>44376</v>
      </c>
      <c r="C42" s="59" t="s">
        <v>98</v>
      </c>
      <c r="D42" s="87">
        <v>43.5</v>
      </c>
      <c r="E42" s="85">
        <f t="shared" si="0"/>
        <v>870</v>
      </c>
      <c r="F42" s="72">
        <v>50</v>
      </c>
      <c r="G42" s="86">
        <v>2175</v>
      </c>
      <c r="H42" s="27"/>
      <c r="I42" s="27"/>
    </row>
    <row r="43" spans="1:12" ht="28.5" customHeight="1">
      <c r="A43" s="33"/>
      <c r="B43" s="83">
        <v>44377</v>
      </c>
      <c r="C43" s="59" t="s">
        <v>98</v>
      </c>
      <c r="D43" s="87">
        <v>49</v>
      </c>
      <c r="E43" s="85">
        <f>D43*20</f>
        <v>980</v>
      </c>
      <c r="F43" s="72">
        <v>50</v>
      </c>
      <c r="G43" s="86">
        <f>D43*F43</f>
        <v>2450</v>
      </c>
      <c r="H43" s="27"/>
      <c r="I43" s="27"/>
    </row>
    <row r="44" spans="1:12" ht="27.75" customHeight="1">
      <c r="A44" s="33"/>
      <c r="B44" s="109"/>
      <c r="C44" s="61"/>
      <c r="D44" s="100">
        <v>526</v>
      </c>
      <c r="E44" s="110"/>
      <c r="F44" s="62"/>
      <c r="G44" s="111">
        <f>SUM(G25:G43)</f>
        <v>26300</v>
      </c>
      <c r="H44" s="27"/>
      <c r="I44" s="27"/>
    </row>
    <row r="45" spans="1:12" ht="25.5" customHeight="1">
      <c r="A45" s="33"/>
      <c r="B45" s="213"/>
      <c r="C45" s="214"/>
      <c r="D45" s="215"/>
      <c r="E45" s="88">
        <v>1</v>
      </c>
      <c r="F45" s="89" t="s">
        <v>118</v>
      </c>
      <c r="G45" s="90">
        <f>G44*9/100</f>
        <v>2367</v>
      </c>
      <c r="H45" s="27"/>
      <c r="I45" s="27"/>
    </row>
    <row r="46" spans="1:12" ht="23.25" customHeight="1">
      <c r="A46" s="33"/>
      <c r="B46" s="216"/>
      <c r="C46" s="217"/>
      <c r="D46" s="218"/>
      <c r="E46" s="69">
        <v>2</v>
      </c>
      <c r="F46" s="89" t="s">
        <v>32</v>
      </c>
      <c r="G46" s="90">
        <f>G44*9%</f>
        <v>2367</v>
      </c>
      <c r="H46" s="27"/>
      <c r="I46" s="27"/>
    </row>
    <row r="47" spans="1:12" ht="28.5" customHeight="1">
      <c r="A47" s="33"/>
      <c r="B47" s="216"/>
      <c r="C47" s="217"/>
      <c r="D47" s="218"/>
      <c r="E47" s="222" t="s">
        <v>229</v>
      </c>
      <c r="F47" s="223"/>
      <c r="G47" s="90">
        <f>G44+G45+G46</f>
        <v>31034</v>
      </c>
      <c r="H47" s="27"/>
      <c r="I47" s="27"/>
      <c r="L47" s="13"/>
    </row>
    <row r="48" spans="1:12" ht="24" thickBot="1">
      <c r="A48" s="33"/>
      <c r="B48" s="219"/>
      <c r="C48" s="220"/>
      <c r="D48" s="221"/>
      <c r="E48" s="91"/>
      <c r="F48" s="92"/>
      <c r="G48" s="93"/>
      <c r="H48" s="27"/>
      <c r="I48" s="27"/>
    </row>
    <row r="49" spans="1:9" s="24" customFormat="1">
      <c r="A49" s="33"/>
      <c r="H49" s="27"/>
      <c r="I49" s="27"/>
    </row>
    <row r="50" spans="1:9" s="24" customFormat="1" ht="21">
      <c r="A50" s="33"/>
      <c r="B50" s="58" t="s">
        <v>15</v>
      </c>
      <c r="C50" s="53"/>
      <c r="D50" s="53"/>
      <c r="E50"/>
      <c r="H50" s="27"/>
      <c r="I50" s="27"/>
    </row>
    <row r="51" spans="1:9" s="24" customFormat="1" ht="21">
      <c r="A51" s="33"/>
      <c r="B51" s="58" t="s">
        <v>16</v>
      </c>
      <c r="C51" s="53"/>
      <c r="D51" s="53"/>
      <c r="E51"/>
      <c r="H51" s="27"/>
      <c r="I51" s="27"/>
    </row>
    <row r="52" spans="1:9" s="24" customFormat="1" ht="26.25">
      <c r="A52" s="33"/>
      <c r="B52" s="58" t="s">
        <v>17</v>
      </c>
      <c r="C52" s="53"/>
      <c r="D52" s="53"/>
      <c r="E52"/>
      <c r="F52" s="226" t="s">
        <v>95</v>
      </c>
      <c r="G52" s="226"/>
      <c r="H52" s="27"/>
      <c r="I52" s="27"/>
    </row>
    <row r="53" spans="1:9" ht="21">
      <c r="A53" s="33"/>
      <c r="B53" s="57"/>
      <c r="C53" s="52"/>
      <c r="D53" s="52"/>
      <c r="H53" s="27"/>
      <c r="I53" s="27"/>
    </row>
    <row r="54" spans="1:9" ht="27.75" customHeight="1">
      <c r="A54" s="225" t="s">
        <v>31</v>
      </c>
      <c r="B54" s="225"/>
      <c r="C54" s="225"/>
      <c r="D54" s="225"/>
      <c r="E54" s="225"/>
      <c r="H54" s="27"/>
      <c r="I54" s="27"/>
    </row>
    <row r="55" spans="1:9" ht="26.25">
      <c r="A55" s="44"/>
      <c r="G55" s="50" t="s">
        <v>18</v>
      </c>
      <c r="H55" s="27"/>
      <c r="I55" s="27"/>
    </row>
    <row r="56" spans="1:9">
      <c r="A56" s="45"/>
      <c r="H56" s="27"/>
      <c r="I56" s="27"/>
    </row>
    <row r="64" spans="1:9" ht="30" customHeight="1"/>
    <row r="79" ht="15.6" customHeight="1"/>
    <row r="80" ht="14.45" customHeight="1"/>
    <row r="81" ht="14.45" customHeight="1"/>
  </sheetData>
  <mergeCells count="18">
    <mergeCell ref="B7:H7"/>
    <mergeCell ref="B23:B24"/>
    <mergeCell ref="C23:C24"/>
    <mergeCell ref="D23:D24"/>
    <mergeCell ref="E23:E24"/>
    <mergeCell ref="F23:F24"/>
    <mergeCell ref="G23:G24"/>
    <mergeCell ref="A6:H6"/>
    <mergeCell ref="F1:I1"/>
    <mergeCell ref="A2:H2"/>
    <mergeCell ref="A3:H3"/>
    <mergeCell ref="A5:H5"/>
    <mergeCell ref="A4:I4"/>
    <mergeCell ref="B45:D48"/>
    <mergeCell ref="E47:F47"/>
    <mergeCell ref="F14:G14"/>
    <mergeCell ref="A54:E54"/>
    <mergeCell ref="F52:G52"/>
  </mergeCells>
  <hyperlinks>
    <hyperlink ref="F45" r:id="rId1" display="SGST@9%"/>
    <hyperlink ref="F46" r:id="rId2" display="SGST@9%"/>
  </hyperlinks>
  <pageMargins left="0.2" right="0.2" top="1.5" bottom="0.25" header="0.3" footer="0.3"/>
  <pageSetup paperSize="9" scale="47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"/>
  <sheetViews>
    <sheetView topLeftCell="A25" zoomScaleNormal="100" workbookViewId="0">
      <selection activeCell="B30" sqref="B30:F41"/>
    </sheetView>
  </sheetViews>
  <sheetFormatPr defaultRowHeight="15"/>
  <cols>
    <col min="1" max="1" width="15.7109375" customWidth="1"/>
    <col min="2" max="2" width="11.5703125" customWidth="1"/>
    <col min="3" max="3" width="32" customWidth="1"/>
    <col min="4" max="4" width="21.28515625" customWidth="1"/>
    <col min="5" max="5" width="27.5703125" customWidth="1"/>
    <col min="6" max="6" width="56.5703125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9" ht="31.5" customHeight="1">
      <c r="A1" s="244" t="s">
        <v>119</v>
      </c>
      <c r="B1" s="244"/>
      <c r="C1" s="244"/>
      <c r="D1" s="78"/>
      <c r="E1" s="167" t="s">
        <v>86</v>
      </c>
      <c r="F1" s="167" t="s">
        <v>120</v>
      </c>
      <c r="G1" s="37"/>
      <c r="H1" s="37"/>
      <c r="I1" s="27"/>
    </row>
    <row r="2" spans="1:9" ht="110.25">
      <c r="A2" s="240" t="s">
        <v>257</v>
      </c>
      <c r="B2" s="240"/>
      <c r="C2" s="240"/>
      <c r="D2" s="240"/>
      <c r="E2" s="240"/>
      <c r="F2" s="240"/>
      <c r="G2" s="63"/>
      <c r="H2" s="63"/>
      <c r="I2" s="27"/>
    </row>
    <row r="3" spans="1:9" ht="23.25" customHeight="1" thickBot="1">
      <c r="A3" s="230" t="s">
        <v>222</v>
      </c>
      <c r="B3" s="230"/>
      <c r="C3" s="230"/>
      <c r="D3" s="230"/>
      <c r="E3" s="230"/>
      <c r="F3" s="230"/>
      <c r="G3" s="64"/>
      <c r="H3" s="64"/>
      <c r="I3" s="64"/>
    </row>
    <row r="4" spans="1:9">
      <c r="A4" s="245"/>
      <c r="B4" s="245"/>
      <c r="C4" s="245"/>
      <c r="D4" s="245"/>
      <c r="E4" s="245"/>
      <c r="F4" s="245"/>
      <c r="G4" s="28"/>
      <c r="H4" s="28"/>
    </row>
    <row r="5" spans="1:9" ht="18">
      <c r="A5" s="246" t="s">
        <v>22</v>
      </c>
      <c r="B5" s="246"/>
      <c r="C5" s="246"/>
      <c r="D5" s="246"/>
      <c r="E5" s="246"/>
      <c r="F5" s="246"/>
      <c r="G5" s="28"/>
      <c r="H5" s="28"/>
    </row>
    <row r="6" spans="1:9" ht="18">
      <c r="A6" s="54"/>
      <c r="B6" s="54"/>
      <c r="C6" s="247" t="s">
        <v>96</v>
      </c>
      <c r="D6" s="247"/>
      <c r="E6" s="247"/>
      <c r="F6" s="247"/>
      <c r="G6" s="28"/>
      <c r="H6" s="28"/>
    </row>
    <row r="7" spans="1:9" ht="23.25">
      <c r="A7" s="28"/>
      <c r="B7" s="248" t="s">
        <v>0</v>
      </c>
      <c r="C7" s="248"/>
      <c r="D7" s="248"/>
      <c r="E7" s="248"/>
      <c r="F7" s="248"/>
      <c r="G7" s="28"/>
      <c r="H7" s="28"/>
    </row>
    <row r="8" spans="1:9" ht="18">
      <c r="A8" s="28"/>
      <c r="B8" s="60" t="s">
        <v>94</v>
      </c>
      <c r="C8" s="36"/>
      <c r="D8" s="36"/>
      <c r="E8" s="60"/>
      <c r="F8" s="36"/>
      <c r="G8" s="28"/>
      <c r="H8" s="28"/>
    </row>
    <row r="9" spans="1:9" ht="18">
      <c r="A9" s="28"/>
      <c r="B9" s="60" t="s">
        <v>87</v>
      </c>
      <c r="C9" s="36"/>
      <c r="D9" s="36"/>
      <c r="E9" s="60"/>
      <c r="F9" s="36"/>
      <c r="G9" s="28"/>
      <c r="H9" s="28"/>
    </row>
    <row r="10" spans="1:9" ht="18">
      <c r="A10" s="28"/>
      <c r="B10" s="122" t="s">
        <v>258</v>
      </c>
      <c r="C10" s="36"/>
      <c r="D10" s="36"/>
      <c r="E10" s="79"/>
      <c r="F10" s="79" t="s">
        <v>233</v>
      </c>
      <c r="G10" s="28"/>
      <c r="H10" s="28"/>
    </row>
    <row r="11" spans="1:9" ht="18">
      <c r="A11" s="28"/>
      <c r="B11" s="65" t="s">
        <v>221</v>
      </c>
      <c r="C11" s="36"/>
      <c r="D11" s="36"/>
      <c r="E11" s="80"/>
      <c r="F11" s="79" t="s">
        <v>234</v>
      </c>
      <c r="G11" s="28"/>
      <c r="H11" s="28"/>
    </row>
    <row r="12" spans="1:9" ht="18.75" customHeight="1">
      <c r="A12" s="28"/>
      <c r="B12" s="36" t="s">
        <v>165</v>
      </c>
      <c r="C12" s="65"/>
      <c r="D12" s="36"/>
      <c r="E12" s="243" t="s">
        <v>235</v>
      </c>
      <c r="F12" s="243"/>
      <c r="G12" s="28"/>
      <c r="H12" s="28"/>
    </row>
    <row r="13" spans="1:9" ht="18">
      <c r="A13" s="28"/>
      <c r="C13" s="36"/>
      <c r="D13" s="36"/>
      <c r="G13" s="28"/>
      <c r="H13" s="28"/>
    </row>
    <row r="14" spans="1:9" ht="18">
      <c r="A14" s="28"/>
      <c r="B14" s="36"/>
      <c r="G14" s="28"/>
      <c r="H14" s="28"/>
    </row>
    <row r="15" spans="1:9" ht="20.25">
      <c r="A15" s="28"/>
      <c r="B15" s="37"/>
      <c r="C15" s="231" t="s">
        <v>23</v>
      </c>
      <c r="D15" s="231"/>
      <c r="E15" s="231"/>
      <c r="F15" s="37"/>
      <c r="G15" s="28"/>
      <c r="H15" s="28"/>
    </row>
    <row r="16" spans="1:9">
      <c r="A16" s="28"/>
      <c r="F16" s="24" t="s">
        <v>259</v>
      </c>
      <c r="G16" s="28"/>
      <c r="H16" s="28"/>
    </row>
    <row r="17" spans="1:12" ht="25.5" customHeight="1">
      <c r="A17" s="28"/>
      <c r="B17" s="71" t="s">
        <v>2</v>
      </c>
      <c r="C17" s="71"/>
      <c r="D17" s="71"/>
      <c r="F17" s="123" t="s">
        <v>232</v>
      </c>
      <c r="G17" s="28"/>
      <c r="H17" s="28"/>
    </row>
    <row r="18" spans="1:12" ht="18">
      <c r="A18" s="28"/>
      <c r="B18" s="60" t="s">
        <v>4</v>
      </c>
      <c r="C18" s="60"/>
      <c r="D18" s="60"/>
      <c r="E18" s="24"/>
      <c r="F18" s="79" t="s">
        <v>228</v>
      </c>
      <c r="G18" s="28"/>
      <c r="H18" s="28"/>
    </row>
    <row r="19" spans="1:12" ht="18.75" customHeight="1">
      <c r="A19" s="28"/>
      <c r="B19" s="60" t="s">
        <v>5</v>
      </c>
      <c r="C19" s="60"/>
      <c r="D19" s="60"/>
      <c r="G19" s="28"/>
      <c r="H19" s="28"/>
    </row>
    <row r="20" spans="1:12" ht="18">
      <c r="A20" s="28"/>
      <c r="E20" s="252" t="s">
        <v>91</v>
      </c>
      <c r="F20" s="252"/>
      <c r="G20" s="28"/>
      <c r="H20" s="28"/>
    </row>
    <row r="21" spans="1:12">
      <c r="A21" s="28"/>
      <c r="G21" s="28"/>
      <c r="H21" s="28"/>
    </row>
    <row r="22" spans="1:12" ht="21" thickBot="1">
      <c r="A22" s="28"/>
      <c r="B22" s="66" t="s">
        <v>33</v>
      </c>
      <c r="C22" s="66"/>
      <c r="D22" s="66"/>
      <c r="E22" s="67"/>
      <c r="G22" s="28"/>
      <c r="H22" s="30"/>
      <c r="L22" s="15"/>
    </row>
    <row r="23" spans="1:12" ht="40.5" customHeight="1">
      <c r="A23" s="33"/>
      <c r="B23" s="255" t="s">
        <v>7</v>
      </c>
      <c r="C23" s="254" t="s">
        <v>8</v>
      </c>
      <c r="D23" s="254"/>
      <c r="E23" s="126" t="s">
        <v>34</v>
      </c>
      <c r="F23" s="101" t="s">
        <v>9</v>
      </c>
      <c r="G23" s="28"/>
      <c r="H23" s="28"/>
      <c r="L23" s="15"/>
    </row>
    <row r="24" spans="1:12" ht="31.5" customHeight="1">
      <c r="A24" s="33"/>
      <c r="B24" s="242"/>
      <c r="C24" s="241"/>
      <c r="D24" s="241"/>
      <c r="E24" s="241" t="s">
        <v>35</v>
      </c>
      <c r="F24" s="253" t="s">
        <v>10</v>
      </c>
      <c r="G24" s="28"/>
      <c r="H24" s="28"/>
    </row>
    <row r="25" spans="1:12" ht="20.25" customHeight="1">
      <c r="A25" s="33"/>
      <c r="B25" s="242"/>
      <c r="C25" s="241"/>
      <c r="D25" s="241"/>
      <c r="E25" s="241"/>
      <c r="F25" s="253"/>
      <c r="G25" s="28"/>
      <c r="H25" s="28"/>
    </row>
    <row r="26" spans="1:12" ht="33" customHeight="1">
      <c r="A26" s="33"/>
      <c r="B26" s="125">
        <v>1</v>
      </c>
      <c r="C26" s="241" t="s">
        <v>231</v>
      </c>
      <c r="D26" s="241"/>
      <c r="E26" s="127">
        <v>413.5</v>
      </c>
      <c r="F26" s="112">
        <v>74430</v>
      </c>
      <c r="G26" s="28"/>
      <c r="H26" s="28"/>
    </row>
    <row r="27" spans="1:12" ht="39" customHeight="1">
      <c r="A27" s="33"/>
      <c r="B27" s="242" t="s">
        <v>236</v>
      </c>
      <c r="C27" s="241"/>
      <c r="D27" s="241"/>
      <c r="E27" s="127"/>
      <c r="F27" s="112">
        <v>74430</v>
      </c>
      <c r="G27" s="28"/>
      <c r="H27" s="28"/>
    </row>
    <row r="28" spans="1:12" ht="18.75" customHeight="1">
      <c r="A28" s="33"/>
      <c r="B28" s="242"/>
      <c r="C28" s="241"/>
      <c r="D28" s="241"/>
      <c r="E28" s="241"/>
      <c r="F28" s="253"/>
      <c r="G28" s="28"/>
      <c r="H28" s="28"/>
    </row>
    <row r="29" spans="1:12" ht="18" customHeight="1">
      <c r="A29" s="33"/>
      <c r="B29" s="242"/>
      <c r="C29" s="241"/>
      <c r="D29" s="241"/>
      <c r="E29" s="241"/>
      <c r="F29" s="253"/>
      <c r="G29" s="28"/>
      <c r="H29" s="28"/>
    </row>
    <row r="30" spans="1:12" ht="40.5" customHeight="1">
      <c r="B30" s="28"/>
      <c r="C30" s="28"/>
      <c r="D30" s="28"/>
      <c r="E30" s="28"/>
      <c r="G30" s="28"/>
      <c r="H30" s="28"/>
    </row>
    <row r="31" spans="1:12" ht="26.25">
      <c r="A31" s="33"/>
      <c r="B31" s="51" t="s">
        <v>15</v>
      </c>
      <c r="C31" s="51"/>
      <c r="D31" s="51"/>
      <c r="E31" s="28"/>
      <c r="F31" s="50" t="s">
        <v>95</v>
      </c>
      <c r="G31" s="28"/>
      <c r="H31" s="28"/>
    </row>
    <row r="32" spans="1:12" ht="31.5" customHeight="1">
      <c r="A32" s="33"/>
      <c r="B32" s="51" t="s">
        <v>16</v>
      </c>
      <c r="C32" s="51"/>
      <c r="D32" s="51"/>
      <c r="E32" s="28"/>
      <c r="F32" s="28"/>
      <c r="G32" s="28"/>
      <c r="H32" s="28"/>
    </row>
    <row r="33" spans="1:8" ht="29.25" customHeight="1">
      <c r="A33" s="33"/>
      <c r="B33" s="51" t="s">
        <v>17</v>
      </c>
      <c r="C33" s="51"/>
      <c r="D33" s="51"/>
      <c r="E33" s="28"/>
      <c r="G33" s="28"/>
      <c r="H33" s="28"/>
    </row>
    <row r="34" spans="1:8" ht="33" customHeight="1">
      <c r="A34" s="33"/>
      <c r="B34" s="97"/>
      <c r="C34" s="97"/>
      <c r="D34" s="97"/>
      <c r="E34" s="97"/>
      <c r="F34" s="99" t="s">
        <v>18</v>
      </c>
      <c r="G34" s="28"/>
      <c r="H34" s="28"/>
    </row>
    <row r="35" spans="1:8">
      <c r="A35" s="28"/>
      <c r="B35" s="98"/>
      <c r="C35" s="98"/>
      <c r="D35" s="98"/>
      <c r="E35" s="98"/>
      <c r="F35" s="28"/>
      <c r="G35" s="28"/>
      <c r="H35" s="28"/>
    </row>
    <row r="36" spans="1:8">
      <c r="A36" s="28"/>
      <c r="B36" s="14"/>
      <c r="C36" s="251"/>
      <c r="D36" s="251"/>
      <c r="E36" s="251"/>
      <c r="F36" s="251"/>
      <c r="G36" s="28"/>
      <c r="H36" s="28"/>
    </row>
    <row r="37" spans="1:8" ht="15.75">
      <c r="A37" s="28"/>
      <c r="B37" s="249"/>
      <c r="C37" s="249"/>
      <c r="D37" s="249"/>
      <c r="E37" s="249"/>
      <c r="F37" s="249"/>
      <c r="G37" s="28"/>
    </row>
    <row r="38" spans="1:8">
      <c r="A38" s="28"/>
      <c r="B38" s="2"/>
      <c r="C38" s="3"/>
      <c r="D38" s="3"/>
      <c r="E38" s="4"/>
      <c r="F38" s="1"/>
      <c r="G38" s="28"/>
    </row>
    <row r="39" spans="1:8">
      <c r="A39" s="28"/>
      <c r="B39" s="2"/>
      <c r="C39" s="3"/>
      <c r="D39" s="3"/>
      <c r="E39" s="4"/>
      <c r="F39" s="1"/>
      <c r="G39" s="31"/>
    </row>
    <row r="40" spans="1:8">
      <c r="A40" s="28"/>
      <c r="B40" s="5"/>
      <c r="C40" s="5"/>
      <c r="D40" s="3"/>
      <c r="E40" s="4"/>
      <c r="F40" s="1"/>
      <c r="G40" s="28"/>
    </row>
    <row r="41" spans="1:8">
      <c r="A41" s="28"/>
      <c r="B41" s="3"/>
      <c r="C41" s="6"/>
      <c r="D41" s="6"/>
      <c r="E41" s="1"/>
      <c r="G41" s="28"/>
    </row>
    <row r="42" spans="1:8">
      <c r="A42" s="28"/>
      <c r="B42" s="3"/>
      <c r="C42" s="6"/>
      <c r="D42" s="6"/>
      <c r="E42" s="1"/>
      <c r="F42" s="8"/>
      <c r="G42" s="31"/>
    </row>
    <row r="43" spans="1:8">
      <c r="A43" s="28"/>
      <c r="C43" s="245"/>
      <c r="D43" s="245"/>
      <c r="E43" s="245"/>
      <c r="G43" s="28"/>
    </row>
    <row r="44" spans="1:8" ht="30">
      <c r="A44" s="96"/>
      <c r="B44" s="250"/>
      <c r="C44" s="250"/>
      <c r="D44" s="250"/>
      <c r="F44" s="10"/>
    </row>
    <row r="45" spans="1:8" ht="32.25" customHeight="1">
      <c r="A45" s="97"/>
      <c r="B45" s="12"/>
      <c r="C45" s="11"/>
      <c r="D45" s="11"/>
      <c r="E45" s="7"/>
      <c r="F45" s="8"/>
    </row>
    <row r="46" spans="1:8" ht="15.75">
      <c r="A46" s="97"/>
      <c r="B46" s="12"/>
      <c r="C46" s="11"/>
      <c r="D46" s="11"/>
      <c r="E46" s="9"/>
    </row>
    <row r="47" spans="1:8" ht="15.75">
      <c r="A47" s="98"/>
      <c r="B47" s="19"/>
      <c r="C47" s="19"/>
      <c r="D47" s="19"/>
      <c r="E47" s="19"/>
      <c r="F47" s="19"/>
    </row>
    <row r="48" spans="1:8" ht="15.75">
      <c r="A48" s="14"/>
      <c r="B48" s="19"/>
      <c r="C48" s="19"/>
      <c r="D48" s="19"/>
      <c r="E48" s="19"/>
      <c r="F48" s="19"/>
    </row>
    <row r="49" spans="2:7" ht="15.75">
      <c r="B49" s="19"/>
      <c r="C49" s="19"/>
      <c r="D49" s="19"/>
      <c r="E49" s="19"/>
      <c r="F49" s="19"/>
    </row>
    <row r="50" spans="2:7" ht="15.75">
      <c r="B50" s="19"/>
      <c r="C50" s="19"/>
      <c r="D50" s="19"/>
      <c r="E50" s="19"/>
      <c r="F50" s="19"/>
    </row>
    <row r="51" spans="2:7" ht="15.75">
      <c r="B51" s="19"/>
      <c r="C51" s="19"/>
      <c r="D51" s="19"/>
      <c r="E51" s="19"/>
      <c r="F51" s="19"/>
    </row>
    <row r="52" spans="2:7" ht="15.75">
      <c r="B52" s="19"/>
      <c r="C52" s="19"/>
      <c r="D52" s="19"/>
      <c r="E52" s="19"/>
      <c r="F52" s="19"/>
    </row>
    <row r="53" spans="2:7" ht="15.75">
      <c r="B53" s="19"/>
      <c r="C53" s="19"/>
      <c r="D53" s="19"/>
      <c r="E53" s="19"/>
      <c r="F53" s="19"/>
    </row>
    <row r="54" spans="2:7" ht="15.75">
      <c r="B54" s="19"/>
      <c r="C54" s="19"/>
      <c r="D54" s="19"/>
      <c r="E54" s="19"/>
      <c r="F54" s="19"/>
    </row>
    <row r="55" spans="2:7" ht="15.75">
      <c r="B55" s="19"/>
      <c r="C55" s="19"/>
      <c r="D55" s="19"/>
      <c r="E55" s="19"/>
      <c r="F55" s="19"/>
    </row>
    <row r="56" spans="2:7" ht="15.75">
      <c r="B56" s="19"/>
      <c r="C56" s="19"/>
      <c r="D56" s="19"/>
      <c r="E56" s="19"/>
      <c r="F56" s="19"/>
    </row>
    <row r="57" spans="2:7" ht="15.75">
      <c r="B57" s="19"/>
      <c r="C57" s="19"/>
      <c r="D57" s="19"/>
      <c r="E57" s="19"/>
      <c r="F57" s="19"/>
    </row>
    <row r="58" spans="2:7" ht="15.6" customHeight="1">
      <c r="B58" s="19"/>
      <c r="C58" s="19"/>
      <c r="D58" s="19"/>
      <c r="E58" s="19"/>
      <c r="F58" s="19"/>
      <c r="G58" s="19"/>
    </row>
    <row r="59" spans="2:7" ht="15.6" customHeight="1">
      <c r="B59" s="19"/>
      <c r="C59" s="19"/>
      <c r="D59" s="19"/>
      <c r="E59" s="19"/>
      <c r="F59" s="19"/>
      <c r="G59" s="19"/>
    </row>
    <row r="60" spans="2:7" ht="15.6" customHeight="1">
      <c r="B60" s="19"/>
      <c r="C60" s="19"/>
      <c r="D60" s="19"/>
      <c r="E60" s="19"/>
      <c r="F60" s="19"/>
      <c r="G60" s="19"/>
    </row>
    <row r="61" spans="2:7" ht="14.45" customHeight="1">
      <c r="B61" s="1"/>
      <c r="C61" s="16"/>
      <c r="E61" s="1"/>
      <c r="F61" s="17"/>
      <c r="G61" s="19"/>
    </row>
    <row r="62" spans="2:7" ht="14.45" customHeight="1">
      <c r="B62" s="1"/>
      <c r="C62" s="16"/>
      <c r="E62" s="1"/>
      <c r="F62" s="17"/>
      <c r="G62" s="19"/>
    </row>
    <row r="63" spans="2:7" ht="14.45" customHeight="1">
      <c r="B63" s="1"/>
      <c r="C63" s="1"/>
      <c r="D63" s="1"/>
      <c r="E63" s="1"/>
      <c r="F63" s="1"/>
      <c r="G63" s="19"/>
    </row>
    <row r="64" spans="2:7" ht="14.45" customHeight="1">
      <c r="B64" s="18"/>
      <c r="G64" s="19"/>
    </row>
    <row r="65" spans="2:7" ht="14.45" customHeight="1">
      <c r="B65" s="18"/>
      <c r="G65" s="19"/>
    </row>
    <row r="66" spans="2:7" ht="14.45" customHeight="1">
      <c r="G66" s="19"/>
    </row>
    <row r="67" spans="2:7" ht="14.45" customHeight="1">
      <c r="F67" s="32"/>
      <c r="G67" s="19"/>
    </row>
    <row r="68" spans="2:7" ht="14.45" customHeight="1">
      <c r="G68" s="19"/>
    </row>
    <row r="69" spans="2:7" ht="14.45" customHeight="1">
      <c r="G69" s="19"/>
    </row>
    <row r="70" spans="2:7" ht="14.45" customHeight="1">
      <c r="F70" s="31"/>
      <c r="G70" s="19"/>
    </row>
    <row r="71" spans="2:7" ht="14.45" customHeight="1">
      <c r="G71" s="19"/>
    </row>
    <row r="78" spans="2:7">
      <c r="G78" s="31"/>
    </row>
    <row r="81" spans="7:7">
      <c r="G81" s="31"/>
    </row>
  </sheetData>
  <mergeCells count="21">
    <mergeCell ref="B37:F37"/>
    <mergeCell ref="C43:E43"/>
    <mergeCell ref="B44:D44"/>
    <mergeCell ref="C36:F36"/>
    <mergeCell ref="E20:F20"/>
    <mergeCell ref="B28:F29"/>
    <mergeCell ref="C23:D25"/>
    <mergeCell ref="E24:E25"/>
    <mergeCell ref="F24:F25"/>
    <mergeCell ref="B23:B25"/>
    <mergeCell ref="A1:C1"/>
    <mergeCell ref="A4:F4"/>
    <mergeCell ref="A5:F5"/>
    <mergeCell ref="C6:F6"/>
    <mergeCell ref="B7:F7"/>
    <mergeCell ref="C15:E15"/>
    <mergeCell ref="A2:F2"/>
    <mergeCell ref="A3:F3"/>
    <mergeCell ref="C26:D26"/>
    <mergeCell ref="B27:D27"/>
    <mergeCell ref="E12:F12"/>
  </mergeCells>
  <pageMargins left="0.70866141732283505" right="0.70866141732283505" top="1.4980314960000001" bottom="0.74803149606299202" header="0.31496062992126" footer="0.31496062992126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0"/>
  <sheetViews>
    <sheetView tabSelected="1" topLeftCell="D61" zoomScaleNormal="100" zoomScaleSheetLayoutView="70" workbookViewId="0">
      <selection activeCell="H74" sqref="H74:J74"/>
    </sheetView>
  </sheetViews>
  <sheetFormatPr defaultRowHeight="15.75"/>
  <cols>
    <col min="1" max="1" width="9.140625" style="20"/>
    <col min="2" max="2" width="17.42578125" style="20" customWidth="1"/>
    <col min="3" max="3" width="52.85546875" style="20" bestFit="1" customWidth="1"/>
    <col min="4" max="4" width="29.28515625" style="20" customWidth="1"/>
    <col min="5" max="5" width="19.85546875" style="20" bestFit="1" customWidth="1"/>
    <col min="6" max="6" width="9.5703125" style="20" customWidth="1"/>
    <col min="7" max="7" width="19.5703125" style="20" customWidth="1"/>
    <col min="8" max="8" width="15.42578125" style="20" customWidth="1"/>
    <col min="9" max="9" width="20.28515625" style="20" customWidth="1"/>
    <col min="10" max="10" width="26.42578125" style="20" customWidth="1"/>
    <col min="11" max="16384" width="9.140625" style="20"/>
  </cols>
  <sheetData>
    <row r="1" spans="1:12" ht="30.75" customHeight="1">
      <c r="A1" s="37"/>
      <c r="B1" s="76" t="s">
        <v>97</v>
      </c>
      <c r="C1" s="37"/>
      <c r="D1" s="37"/>
      <c r="E1" s="37"/>
      <c r="F1" s="55"/>
      <c r="G1" s="228" t="s">
        <v>88</v>
      </c>
      <c r="H1" s="228"/>
      <c r="I1" s="228"/>
      <c r="J1" s="228"/>
    </row>
    <row r="2" spans="1:12" ht="33.75" customHeight="1">
      <c r="A2" s="257" t="s">
        <v>86</v>
      </c>
      <c r="B2" s="257"/>
      <c r="C2" s="257"/>
      <c r="D2" s="257"/>
      <c r="E2" s="257"/>
      <c r="F2" s="257"/>
      <c r="G2" s="257"/>
      <c r="H2" s="257"/>
      <c r="I2" s="257"/>
      <c r="J2" s="257"/>
    </row>
    <row r="3" spans="1:12" ht="84" customHeight="1">
      <c r="A3" s="240" t="s">
        <v>261</v>
      </c>
      <c r="B3" s="240"/>
      <c r="C3" s="240"/>
      <c r="D3" s="240"/>
      <c r="E3" s="240"/>
      <c r="F3" s="240"/>
      <c r="G3" s="240"/>
      <c r="H3" s="240"/>
      <c r="I3" s="240"/>
      <c r="J3" s="240"/>
    </row>
    <row r="4" spans="1:12" ht="33" customHeight="1" thickBot="1">
      <c r="A4" s="230" t="s">
        <v>222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</row>
    <row r="5" spans="1:12" hidden="1">
      <c r="A5" s="258"/>
      <c r="B5" s="258"/>
      <c r="C5" s="258"/>
      <c r="D5" s="258"/>
      <c r="E5" s="258"/>
      <c r="F5" s="258"/>
      <c r="G5" s="258"/>
      <c r="H5" s="258"/>
      <c r="I5" s="258"/>
      <c r="J5" s="258"/>
    </row>
    <row r="6" spans="1:12" ht="27" customHeight="1">
      <c r="A6" s="259" t="s">
        <v>22</v>
      </c>
      <c r="B6" s="259"/>
      <c r="C6" s="259"/>
      <c r="D6" s="259"/>
      <c r="E6" s="259"/>
      <c r="F6" s="259"/>
      <c r="G6" s="259"/>
      <c r="H6" s="259"/>
      <c r="I6" s="259"/>
      <c r="J6" s="259"/>
    </row>
    <row r="7" spans="1:12">
      <c r="A7" s="21"/>
      <c r="B7" s="21"/>
      <c r="C7" s="21"/>
      <c r="D7" s="21"/>
      <c r="E7" s="21"/>
      <c r="F7" s="11"/>
      <c r="G7" s="21"/>
      <c r="H7" s="21"/>
      <c r="I7" s="21"/>
    </row>
    <row r="8" spans="1:12" ht="21">
      <c r="B8" s="68" t="s">
        <v>237</v>
      </c>
      <c r="C8" s="68"/>
      <c r="D8" s="39"/>
      <c r="E8" s="95"/>
      <c r="F8" s="168"/>
      <c r="G8" s="169"/>
      <c r="H8" s="170"/>
      <c r="I8" s="95"/>
    </row>
    <row r="9" spans="1:12" ht="21">
      <c r="B9" s="81" t="s">
        <v>238</v>
      </c>
      <c r="C9" s="81"/>
      <c r="D9" s="95"/>
      <c r="E9" s="95"/>
      <c r="F9" s="168"/>
      <c r="G9" s="169"/>
      <c r="H9" s="170"/>
      <c r="I9" s="95"/>
    </row>
    <row r="10" spans="1:12" ht="21">
      <c r="B10" s="81" t="s">
        <v>260</v>
      </c>
      <c r="C10" s="81"/>
      <c r="D10" s="39"/>
      <c r="E10" s="95"/>
      <c r="F10" s="168"/>
      <c r="G10" s="68" t="s">
        <v>240</v>
      </c>
      <c r="H10" s="39" t="s">
        <v>89</v>
      </c>
      <c r="I10" s="40"/>
    </row>
    <row r="11" spans="1:12" ht="21">
      <c r="B11" s="81" t="s">
        <v>239</v>
      </c>
      <c r="C11" s="171"/>
      <c r="D11" s="39"/>
      <c r="E11" s="95"/>
      <c r="F11" s="168"/>
      <c r="G11" s="39" t="s">
        <v>241</v>
      </c>
      <c r="H11" s="39" t="s">
        <v>90</v>
      </c>
      <c r="I11" s="40"/>
    </row>
    <row r="12" spans="1:12" ht="21">
      <c r="B12" s="95"/>
      <c r="C12" s="95"/>
      <c r="D12" s="39"/>
      <c r="E12" s="95"/>
      <c r="F12" s="168"/>
      <c r="G12" s="227" t="s">
        <v>247</v>
      </c>
      <c r="H12" s="227"/>
      <c r="I12" s="40"/>
    </row>
    <row r="13" spans="1:12" ht="21">
      <c r="B13" s="172"/>
      <c r="C13" s="173"/>
      <c r="D13" s="52"/>
      <c r="E13" s="52"/>
      <c r="F13" s="174"/>
      <c r="G13" s="52"/>
      <c r="H13" s="52"/>
      <c r="I13" s="52"/>
    </row>
    <row r="14" spans="1:12" ht="21">
      <c r="B14" s="172"/>
      <c r="C14" s="102" t="s">
        <v>23</v>
      </c>
      <c r="D14" s="52"/>
      <c r="E14" s="172"/>
      <c r="F14" s="175"/>
      <c r="G14" s="52"/>
      <c r="H14" s="52"/>
      <c r="I14" s="52"/>
    </row>
    <row r="15" spans="1:12" ht="21">
      <c r="B15" s="176"/>
      <c r="C15" s="52"/>
      <c r="D15" s="52"/>
      <c r="E15" s="177"/>
      <c r="F15" s="178"/>
      <c r="G15" s="177"/>
      <c r="H15" s="115"/>
      <c r="I15" s="120"/>
      <c r="J15" s="22"/>
      <c r="K15" s="22"/>
      <c r="L15" s="22"/>
    </row>
    <row r="16" spans="1:12" ht="21">
      <c r="B16" s="119" t="s">
        <v>2</v>
      </c>
      <c r="C16" s="119"/>
      <c r="D16" s="119"/>
      <c r="E16" s="113"/>
      <c r="F16" s="114"/>
      <c r="G16" s="120" t="s">
        <v>249</v>
      </c>
      <c r="H16" s="39" t="s">
        <v>3</v>
      </c>
      <c r="I16" s="120"/>
      <c r="J16" s="22"/>
      <c r="K16" s="22"/>
      <c r="L16" s="22"/>
    </row>
    <row r="17" spans="1:12" ht="21">
      <c r="A17" s="21"/>
      <c r="B17" s="119" t="s">
        <v>4</v>
      </c>
      <c r="C17" s="113"/>
      <c r="D17" s="113"/>
      <c r="E17" s="113"/>
      <c r="F17" s="114"/>
      <c r="G17" s="41" t="s">
        <v>248</v>
      </c>
      <c r="H17" s="115"/>
      <c r="I17" s="120"/>
      <c r="J17" s="22"/>
      <c r="K17" s="22"/>
      <c r="L17" s="22"/>
    </row>
    <row r="18" spans="1:12" ht="21">
      <c r="A18" s="11"/>
      <c r="B18" s="119" t="s">
        <v>5</v>
      </c>
      <c r="C18" s="119"/>
      <c r="D18" s="119"/>
      <c r="E18" s="113"/>
      <c r="F18" s="114"/>
      <c r="G18" s="95"/>
      <c r="H18" s="113"/>
      <c r="I18" s="121"/>
      <c r="J18" s="22"/>
      <c r="K18" s="22"/>
      <c r="L18" s="22"/>
    </row>
    <row r="19" spans="1:12" ht="21">
      <c r="B19" s="52"/>
      <c r="C19" s="52"/>
      <c r="D19" s="52"/>
      <c r="E19" s="52"/>
      <c r="F19" s="52"/>
      <c r="G19" s="52"/>
      <c r="H19" s="52"/>
      <c r="I19" s="52"/>
      <c r="K19" s="22"/>
      <c r="L19" s="22"/>
    </row>
    <row r="20" spans="1:12" ht="21">
      <c r="B20" s="52"/>
      <c r="C20" s="52"/>
      <c r="D20" s="52"/>
      <c r="E20" s="52"/>
      <c r="F20" s="52"/>
      <c r="G20" s="102" t="s">
        <v>100</v>
      </c>
      <c r="H20" s="52"/>
      <c r="I20" s="52"/>
      <c r="K20" s="23"/>
    </row>
    <row r="21" spans="1:12" s="25" customFormat="1" ht="16.5" thickBot="1">
      <c r="K21" s="23"/>
    </row>
    <row r="22" spans="1:12" s="25" customFormat="1" ht="29.25" customHeight="1">
      <c r="A22" s="179" t="s">
        <v>36</v>
      </c>
      <c r="B22" s="180" t="s">
        <v>37</v>
      </c>
      <c r="C22" s="180" t="s">
        <v>38</v>
      </c>
      <c r="D22" s="180" t="s">
        <v>39</v>
      </c>
      <c r="E22" s="180" t="s">
        <v>40</v>
      </c>
      <c r="F22" s="180" t="s">
        <v>41</v>
      </c>
      <c r="G22" s="180" t="s">
        <v>42</v>
      </c>
      <c r="H22" s="180" t="s">
        <v>43</v>
      </c>
      <c r="I22" s="180" t="s">
        <v>29</v>
      </c>
      <c r="J22" s="181" t="s">
        <v>44</v>
      </c>
      <c r="K22" s="23"/>
    </row>
    <row r="23" spans="1:12" s="25" customFormat="1" ht="29.25" customHeight="1">
      <c r="A23" s="182">
        <v>1</v>
      </c>
      <c r="B23" s="183">
        <v>44352</v>
      </c>
      <c r="C23" s="184" t="s">
        <v>166</v>
      </c>
      <c r="D23" s="184" t="s">
        <v>99</v>
      </c>
      <c r="E23" s="184" t="s">
        <v>111</v>
      </c>
      <c r="F23" s="184" t="s">
        <v>177</v>
      </c>
      <c r="G23" s="124" t="s">
        <v>121</v>
      </c>
      <c r="H23" s="185">
        <v>10</v>
      </c>
      <c r="I23" s="184">
        <f t="shared" ref="I23:I65" si="0">J23/H23</f>
        <v>180</v>
      </c>
      <c r="J23" s="186">
        <v>1800</v>
      </c>
      <c r="K23" s="23"/>
    </row>
    <row r="24" spans="1:12" s="25" customFormat="1" ht="28.5" customHeight="1">
      <c r="A24" s="182">
        <v>2</v>
      </c>
      <c r="B24" s="183">
        <v>44352</v>
      </c>
      <c r="C24" s="184" t="s">
        <v>166</v>
      </c>
      <c r="D24" s="184" t="s">
        <v>104</v>
      </c>
      <c r="E24" s="184" t="s">
        <v>112</v>
      </c>
      <c r="F24" s="184" t="s">
        <v>178</v>
      </c>
      <c r="G24" s="124" t="s">
        <v>122</v>
      </c>
      <c r="H24" s="185">
        <v>10</v>
      </c>
      <c r="I24" s="184">
        <f t="shared" si="0"/>
        <v>180</v>
      </c>
      <c r="J24" s="186">
        <v>1800</v>
      </c>
      <c r="K24" s="23"/>
    </row>
    <row r="25" spans="1:12" s="25" customFormat="1" ht="27" customHeight="1">
      <c r="A25" s="182">
        <v>3</v>
      </c>
      <c r="B25" s="183">
        <v>44355</v>
      </c>
      <c r="C25" s="184" t="s">
        <v>167</v>
      </c>
      <c r="D25" s="184" t="s">
        <v>105</v>
      </c>
      <c r="E25" s="184" t="s">
        <v>111</v>
      </c>
      <c r="F25" s="184" t="s">
        <v>179</v>
      </c>
      <c r="G25" s="124" t="s">
        <v>123</v>
      </c>
      <c r="H25" s="185">
        <v>12</v>
      </c>
      <c r="I25" s="184">
        <f t="shared" si="0"/>
        <v>180</v>
      </c>
      <c r="J25" s="186">
        <v>2160</v>
      </c>
      <c r="K25" s="23"/>
    </row>
    <row r="26" spans="1:12" ht="29.25" customHeight="1">
      <c r="A26" s="182">
        <v>4</v>
      </c>
      <c r="B26" s="183">
        <v>44355</v>
      </c>
      <c r="C26" s="184" t="s">
        <v>167</v>
      </c>
      <c r="D26" s="184" t="s">
        <v>106</v>
      </c>
      <c r="E26" s="184" t="s">
        <v>112</v>
      </c>
      <c r="F26" s="184" t="s">
        <v>180</v>
      </c>
      <c r="G26" s="124" t="s">
        <v>124</v>
      </c>
      <c r="H26" s="185">
        <v>5</v>
      </c>
      <c r="I26" s="184">
        <f t="shared" si="0"/>
        <v>180</v>
      </c>
      <c r="J26" s="186">
        <v>900</v>
      </c>
      <c r="K26" s="23"/>
    </row>
    <row r="27" spans="1:12" ht="24.75" customHeight="1">
      <c r="A27" s="182">
        <v>5</v>
      </c>
      <c r="B27" s="183">
        <v>44356</v>
      </c>
      <c r="C27" s="184" t="s">
        <v>166</v>
      </c>
      <c r="D27" s="184" t="s">
        <v>107</v>
      </c>
      <c r="E27" s="184" t="s">
        <v>111</v>
      </c>
      <c r="F27" s="184" t="s">
        <v>181</v>
      </c>
      <c r="G27" s="124" t="s">
        <v>125</v>
      </c>
      <c r="H27" s="185">
        <v>12.5</v>
      </c>
      <c r="I27" s="184">
        <f t="shared" si="0"/>
        <v>180</v>
      </c>
      <c r="J27" s="186">
        <v>2250</v>
      </c>
      <c r="K27" s="23"/>
    </row>
    <row r="28" spans="1:12" s="25" customFormat="1" ht="27" customHeight="1">
      <c r="A28" s="182">
        <v>6</v>
      </c>
      <c r="B28" s="183">
        <v>44358</v>
      </c>
      <c r="C28" s="184" t="s">
        <v>167</v>
      </c>
      <c r="D28" s="184" t="s">
        <v>105</v>
      </c>
      <c r="E28" s="184" t="s">
        <v>112</v>
      </c>
      <c r="F28" s="184" t="s">
        <v>182</v>
      </c>
      <c r="G28" s="124" t="s">
        <v>126</v>
      </c>
      <c r="H28" s="185">
        <v>10</v>
      </c>
      <c r="I28" s="184">
        <f t="shared" si="0"/>
        <v>180</v>
      </c>
      <c r="J28" s="186">
        <v>1800</v>
      </c>
      <c r="K28" s="23"/>
    </row>
    <row r="29" spans="1:12" s="25" customFormat="1" ht="23.25" customHeight="1">
      <c r="A29" s="182">
        <v>7</v>
      </c>
      <c r="B29" s="183">
        <v>44358</v>
      </c>
      <c r="C29" s="184" t="s">
        <v>167</v>
      </c>
      <c r="D29" s="184" t="s">
        <v>108</v>
      </c>
      <c r="E29" s="184" t="s">
        <v>169</v>
      </c>
      <c r="F29" s="184" t="s">
        <v>183</v>
      </c>
      <c r="G29" s="124" t="s">
        <v>127</v>
      </c>
      <c r="H29" s="185">
        <v>10</v>
      </c>
      <c r="I29" s="184">
        <f t="shared" si="0"/>
        <v>180</v>
      </c>
      <c r="J29" s="186">
        <v>1800</v>
      </c>
      <c r="K29" s="23"/>
    </row>
    <row r="30" spans="1:12" s="25" customFormat="1" ht="23.25" customHeight="1">
      <c r="A30" s="182">
        <v>8</v>
      </c>
      <c r="B30" s="183">
        <v>44358</v>
      </c>
      <c r="C30" s="184" t="s">
        <v>101</v>
      </c>
      <c r="D30" s="184" t="s">
        <v>104</v>
      </c>
      <c r="E30" s="184" t="s">
        <v>113</v>
      </c>
      <c r="F30" s="184" t="s">
        <v>184</v>
      </c>
      <c r="G30" s="124" t="s">
        <v>128</v>
      </c>
      <c r="H30" s="185">
        <v>10</v>
      </c>
      <c r="I30" s="184">
        <f t="shared" si="0"/>
        <v>180</v>
      </c>
      <c r="J30" s="186">
        <v>1800</v>
      </c>
      <c r="K30" s="23"/>
    </row>
    <row r="31" spans="1:12" s="25" customFormat="1" ht="27" customHeight="1">
      <c r="A31" s="182">
        <v>9</v>
      </c>
      <c r="B31" s="183">
        <v>44361</v>
      </c>
      <c r="C31" s="184" t="s">
        <v>166</v>
      </c>
      <c r="D31" s="184" t="s">
        <v>107</v>
      </c>
      <c r="E31" s="184" t="s">
        <v>111</v>
      </c>
      <c r="F31" s="184" t="s">
        <v>185</v>
      </c>
      <c r="G31" s="124" t="s">
        <v>129</v>
      </c>
      <c r="H31" s="185">
        <v>12.5</v>
      </c>
      <c r="I31" s="184">
        <f t="shared" si="0"/>
        <v>180</v>
      </c>
      <c r="J31" s="186">
        <v>2250</v>
      </c>
      <c r="K31" s="23"/>
    </row>
    <row r="32" spans="1:12" s="25" customFormat="1" ht="27" customHeight="1">
      <c r="A32" s="182">
        <v>10</v>
      </c>
      <c r="B32" s="183">
        <v>44362</v>
      </c>
      <c r="C32" s="184" t="s">
        <v>101</v>
      </c>
      <c r="D32" s="184" t="s">
        <v>109</v>
      </c>
      <c r="E32" s="184" t="s">
        <v>112</v>
      </c>
      <c r="F32" s="184" t="s">
        <v>186</v>
      </c>
      <c r="G32" s="124" t="s">
        <v>130</v>
      </c>
      <c r="H32" s="185">
        <v>10</v>
      </c>
      <c r="I32" s="184">
        <f t="shared" si="0"/>
        <v>180</v>
      </c>
      <c r="J32" s="186">
        <v>1800</v>
      </c>
      <c r="K32" s="23"/>
    </row>
    <row r="33" spans="1:11" s="25" customFormat="1" ht="25.5" customHeight="1">
      <c r="A33" s="182">
        <v>11</v>
      </c>
      <c r="B33" s="183">
        <v>44362</v>
      </c>
      <c r="C33" s="184" t="s">
        <v>101</v>
      </c>
      <c r="D33" s="184" t="s">
        <v>105</v>
      </c>
      <c r="E33" s="184" t="s">
        <v>111</v>
      </c>
      <c r="F33" s="184" t="s">
        <v>187</v>
      </c>
      <c r="G33" s="124" t="s">
        <v>131</v>
      </c>
      <c r="H33" s="185">
        <v>4</v>
      </c>
      <c r="I33" s="184">
        <f t="shared" si="0"/>
        <v>180</v>
      </c>
      <c r="J33" s="186">
        <v>720</v>
      </c>
      <c r="K33" s="23"/>
    </row>
    <row r="34" spans="1:11" s="25" customFormat="1" ht="24.75" customHeight="1">
      <c r="A34" s="182">
        <v>12</v>
      </c>
      <c r="B34" s="183">
        <v>44364</v>
      </c>
      <c r="C34" s="184" t="s">
        <v>101</v>
      </c>
      <c r="D34" s="184" t="s">
        <v>105</v>
      </c>
      <c r="E34" s="184" t="s">
        <v>112</v>
      </c>
      <c r="F34" s="184" t="s">
        <v>188</v>
      </c>
      <c r="G34" s="124" t="s">
        <v>132</v>
      </c>
      <c r="H34" s="185">
        <v>10</v>
      </c>
      <c r="I34" s="184">
        <f t="shared" si="0"/>
        <v>180</v>
      </c>
      <c r="J34" s="186">
        <v>1800</v>
      </c>
      <c r="K34" s="23"/>
    </row>
    <row r="35" spans="1:11" s="25" customFormat="1" ht="29.25" customHeight="1">
      <c r="A35" s="182">
        <v>13</v>
      </c>
      <c r="B35" s="183">
        <v>44364</v>
      </c>
      <c r="C35" s="184" t="s">
        <v>101</v>
      </c>
      <c r="D35" s="184" t="s">
        <v>108</v>
      </c>
      <c r="E35" s="184" t="s">
        <v>169</v>
      </c>
      <c r="F35" s="184" t="s">
        <v>189</v>
      </c>
      <c r="G35" s="124" t="s">
        <v>133</v>
      </c>
      <c r="H35" s="185">
        <v>10</v>
      </c>
      <c r="I35" s="184">
        <f t="shared" si="0"/>
        <v>180</v>
      </c>
      <c r="J35" s="186">
        <v>1800</v>
      </c>
      <c r="K35" s="23"/>
    </row>
    <row r="36" spans="1:11" s="25" customFormat="1" ht="27.75" customHeight="1">
      <c r="A36" s="182">
        <v>14</v>
      </c>
      <c r="B36" s="183">
        <v>44365</v>
      </c>
      <c r="C36" s="184" t="s">
        <v>101</v>
      </c>
      <c r="D36" s="184" t="s">
        <v>104</v>
      </c>
      <c r="E36" s="184" t="s">
        <v>170</v>
      </c>
      <c r="F36" s="184" t="s">
        <v>190</v>
      </c>
      <c r="G36" s="124" t="s">
        <v>134</v>
      </c>
      <c r="H36" s="185">
        <v>10</v>
      </c>
      <c r="I36" s="184">
        <f t="shared" si="0"/>
        <v>180</v>
      </c>
      <c r="J36" s="186">
        <v>1800</v>
      </c>
      <c r="K36" s="23"/>
    </row>
    <row r="37" spans="1:11" s="25" customFormat="1" ht="26.25" customHeight="1">
      <c r="A37" s="182">
        <v>15</v>
      </c>
      <c r="B37" s="183">
        <v>44365</v>
      </c>
      <c r="C37" s="184" t="s">
        <v>101</v>
      </c>
      <c r="D37" s="184" t="s">
        <v>105</v>
      </c>
      <c r="E37" s="184" t="s">
        <v>111</v>
      </c>
      <c r="F37" s="184" t="s">
        <v>191</v>
      </c>
      <c r="G37" s="124" t="s">
        <v>135</v>
      </c>
      <c r="H37" s="185">
        <v>10</v>
      </c>
      <c r="I37" s="184">
        <f t="shared" si="0"/>
        <v>180</v>
      </c>
      <c r="J37" s="186">
        <v>1800</v>
      </c>
      <c r="K37" s="23"/>
    </row>
    <row r="38" spans="1:11" s="25" customFormat="1" ht="24" customHeight="1">
      <c r="A38" s="182">
        <v>17</v>
      </c>
      <c r="B38" s="183">
        <v>44366</v>
      </c>
      <c r="C38" s="184" t="s">
        <v>101</v>
      </c>
      <c r="D38" s="184" t="s">
        <v>107</v>
      </c>
      <c r="E38" s="184" t="s">
        <v>111</v>
      </c>
      <c r="F38" s="184" t="s">
        <v>192</v>
      </c>
      <c r="G38" s="124" t="s">
        <v>136</v>
      </c>
      <c r="H38" s="185">
        <v>10</v>
      </c>
      <c r="I38" s="184">
        <f t="shared" si="0"/>
        <v>180</v>
      </c>
      <c r="J38" s="186">
        <v>1800</v>
      </c>
      <c r="K38" s="23"/>
    </row>
    <row r="39" spans="1:11" s="25" customFormat="1" ht="24" customHeight="1">
      <c r="A39" s="182">
        <v>18</v>
      </c>
      <c r="B39" s="183">
        <v>44366</v>
      </c>
      <c r="C39" s="184" t="s">
        <v>101</v>
      </c>
      <c r="D39" s="184" t="s">
        <v>105</v>
      </c>
      <c r="E39" s="184" t="s">
        <v>112</v>
      </c>
      <c r="F39" s="184" t="s">
        <v>193</v>
      </c>
      <c r="G39" s="124" t="s">
        <v>137</v>
      </c>
      <c r="H39" s="185">
        <v>10</v>
      </c>
      <c r="I39" s="184">
        <f t="shared" si="0"/>
        <v>180</v>
      </c>
      <c r="J39" s="186">
        <v>1800</v>
      </c>
      <c r="K39" s="23"/>
    </row>
    <row r="40" spans="1:11" s="25" customFormat="1" ht="26.25" customHeight="1">
      <c r="A40" s="182">
        <v>20</v>
      </c>
      <c r="B40" s="183">
        <v>44368</v>
      </c>
      <c r="C40" s="184" t="s">
        <v>167</v>
      </c>
      <c r="D40" s="184" t="s">
        <v>107</v>
      </c>
      <c r="E40" s="184" t="s">
        <v>111</v>
      </c>
      <c r="F40" s="184" t="s">
        <v>194</v>
      </c>
      <c r="G40" s="124" t="s">
        <v>138</v>
      </c>
      <c r="H40" s="185">
        <v>12.5</v>
      </c>
      <c r="I40" s="184">
        <f t="shared" si="0"/>
        <v>180</v>
      </c>
      <c r="J40" s="186">
        <v>2250</v>
      </c>
      <c r="K40" s="23"/>
    </row>
    <row r="41" spans="1:11" s="25" customFormat="1" ht="34.5" customHeight="1">
      <c r="A41" s="182">
        <v>21</v>
      </c>
      <c r="B41" s="183">
        <v>44368</v>
      </c>
      <c r="C41" s="184" t="s">
        <v>167</v>
      </c>
      <c r="D41" s="184" t="s">
        <v>104</v>
      </c>
      <c r="E41" s="184" t="s">
        <v>171</v>
      </c>
      <c r="F41" s="184" t="s">
        <v>195</v>
      </c>
      <c r="G41" s="124" t="s">
        <v>139</v>
      </c>
      <c r="H41" s="185">
        <v>12.5</v>
      </c>
      <c r="I41" s="184">
        <f t="shared" si="0"/>
        <v>180</v>
      </c>
      <c r="J41" s="186">
        <v>2250</v>
      </c>
      <c r="K41" s="23"/>
    </row>
    <row r="42" spans="1:11" s="25" customFormat="1" ht="24" customHeight="1">
      <c r="A42" s="182">
        <v>22</v>
      </c>
      <c r="B42" s="183">
        <v>44368</v>
      </c>
      <c r="C42" s="184" t="s">
        <v>101</v>
      </c>
      <c r="D42" s="184" t="s">
        <v>99</v>
      </c>
      <c r="E42" s="184" t="s">
        <v>172</v>
      </c>
      <c r="F42" s="184" t="s">
        <v>196</v>
      </c>
      <c r="G42" s="124" t="s">
        <v>140</v>
      </c>
      <c r="H42" s="185">
        <v>10</v>
      </c>
      <c r="I42" s="184">
        <f t="shared" si="0"/>
        <v>180</v>
      </c>
      <c r="J42" s="186">
        <v>1800</v>
      </c>
      <c r="K42" s="23"/>
    </row>
    <row r="43" spans="1:11" s="25" customFormat="1" ht="24.75" customHeight="1">
      <c r="A43" s="182">
        <v>23</v>
      </c>
      <c r="B43" s="183">
        <v>44368</v>
      </c>
      <c r="C43" s="184" t="s">
        <v>101</v>
      </c>
      <c r="D43" s="184" t="s">
        <v>108</v>
      </c>
      <c r="E43" s="184" t="s">
        <v>170</v>
      </c>
      <c r="F43" s="184" t="s">
        <v>197</v>
      </c>
      <c r="G43" s="124" t="s">
        <v>141</v>
      </c>
      <c r="H43" s="185">
        <v>10</v>
      </c>
      <c r="I43" s="184">
        <f t="shared" si="0"/>
        <v>180</v>
      </c>
      <c r="J43" s="186">
        <v>1800</v>
      </c>
      <c r="K43" s="23"/>
    </row>
    <row r="44" spans="1:11" s="25" customFormat="1" ht="30" customHeight="1">
      <c r="A44" s="182">
        <v>24</v>
      </c>
      <c r="B44" s="183">
        <v>44368</v>
      </c>
      <c r="C44" s="184" t="s">
        <v>101</v>
      </c>
      <c r="D44" s="184" t="s">
        <v>105</v>
      </c>
      <c r="E44" s="184" t="s">
        <v>173</v>
      </c>
      <c r="F44" s="184" t="s">
        <v>198</v>
      </c>
      <c r="G44" s="124" t="s">
        <v>142</v>
      </c>
      <c r="H44" s="185">
        <v>10</v>
      </c>
      <c r="I44" s="184">
        <f t="shared" si="0"/>
        <v>180</v>
      </c>
      <c r="J44" s="186">
        <v>1800</v>
      </c>
      <c r="K44" s="23"/>
    </row>
    <row r="45" spans="1:11" s="25" customFormat="1" ht="22.5" customHeight="1">
      <c r="A45" s="182">
        <v>25</v>
      </c>
      <c r="B45" s="183">
        <v>44368</v>
      </c>
      <c r="C45" s="184" t="s">
        <v>101</v>
      </c>
      <c r="D45" s="184" t="s">
        <v>104</v>
      </c>
      <c r="E45" s="184" t="s">
        <v>174</v>
      </c>
      <c r="F45" s="184" t="s">
        <v>199</v>
      </c>
      <c r="G45" s="124" t="s">
        <v>143</v>
      </c>
      <c r="H45" s="185">
        <v>7.5</v>
      </c>
      <c r="I45" s="184">
        <f t="shared" si="0"/>
        <v>180</v>
      </c>
      <c r="J45" s="186">
        <v>1350</v>
      </c>
      <c r="K45" s="23"/>
    </row>
    <row r="46" spans="1:11" s="25" customFormat="1" ht="23.25" customHeight="1">
      <c r="A46" s="182">
        <v>26</v>
      </c>
      <c r="B46" s="183">
        <v>44368</v>
      </c>
      <c r="C46" s="184" t="s">
        <v>102</v>
      </c>
      <c r="D46" s="184" t="s">
        <v>108</v>
      </c>
      <c r="E46" s="184" t="s">
        <v>175</v>
      </c>
      <c r="F46" s="184" t="s">
        <v>200</v>
      </c>
      <c r="G46" s="124" t="s">
        <v>144</v>
      </c>
      <c r="H46" s="185">
        <v>12.5</v>
      </c>
      <c r="I46" s="184">
        <f t="shared" si="0"/>
        <v>180</v>
      </c>
      <c r="J46" s="186">
        <v>2250</v>
      </c>
      <c r="K46" s="23"/>
    </row>
    <row r="47" spans="1:11" s="25" customFormat="1" ht="24.75" customHeight="1">
      <c r="A47" s="182">
        <v>27</v>
      </c>
      <c r="B47" s="183">
        <v>44368</v>
      </c>
      <c r="C47" s="184" t="s">
        <v>168</v>
      </c>
      <c r="D47" s="184" t="s">
        <v>110</v>
      </c>
      <c r="E47" s="184" t="s">
        <v>114</v>
      </c>
      <c r="F47" s="184" t="s">
        <v>201</v>
      </c>
      <c r="G47" s="124" t="s">
        <v>145</v>
      </c>
      <c r="H47" s="185">
        <v>12.5</v>
      </c>
      <c r="I47" s="184">
        <f t="shared" si="0"/>
        <v>180</v>
      </c>
      <c r="J47" s="186">
        <v>2250</v>
      </c>
      <c r="K47" s="23"/>
    </row>
    <row r="48" spans="1:11" s="25" customFormat="1" ht="24" customHeight="1">
      <c r="A48" s="182">
        <v>29</v>
      </c>
      <c r="B48" s="183">
        <v>44371</v>
      </c>
      <c r="C48" s="184" t="s">
        <v>101</v>
      </c>
      <c r="D48" s="184" t="s">
        <v>110</v>
      </c>
      <c r="E48" s="184" t="s">
        <v>176</v>
      </c>
      <c r="F48" s="184" t="s">
        <v>202</v>
      </c>
      <c r="G48" s="124" t="s">
        <v>146</v>
      </c>
      <c r="H48" s="185">
        <v>12.5</v>
      </c>
      <c r="I48" s="184">
        <f t="shared" si="0"/>
        <v>180</v>
      </c>
      <c r="J48" s="186">
        <v>2250</v>
      </c>
      <c r="K48" s="23"/>
    </row>
    <row r="49" spans="1:11" s="25" customFormat="1" ht="21.75" customHeight="1">
      <c r="A49" s="182">
        <v>30</v>
      </c>
      <c r="B49" s="183">
        <v>44371</v>
      </c>
      <c r="C49" s="184" t="s">
        <v>101</v>
      </c>
      <c r="D49" s="184" t="s">
        <v>106</v>
      </c>
      <c r="E49" s="184" t="s">
        <v>113</v>
      </c>
      <c r="F49" s="184" t="s">
        <v>203</v>
      </c>
      <c r="G49" s="124" t="s">
        <v>147</v>
      </c>
      <c r="H49" s="185">
        <v>6</v>
      </c>
      <c r="I49" s="184">
        <f t="shared" si="0"/>
        <v>180</v>
      </c>
      <c r="J49" s="186">
        <v>1080</v>
      </c>
      <c r="K49" s="23"/>
    </row>
    <row r="50" spans="1:11" s="25" customFormat="1" ht="23.25" customHeight="1">
      <c r="A50" s="182">
        <v>32</v>
      </c>
      <c r="B50" s="183">
        <v>44372</v>
      </c>
      <c r="C50" s="184" t="s">
        <v>101</v>
      </c>
      <c r="D50" s="184" t="s">
        <v>105</v>
      </c>
      <c r="E50" s="184" t="s">
        <v>111</v>
      </c>
      <c r="F50" s="184" t="s">
        <v>204</v>
      </c>
      <c r="G50" s="124" t="s">
        <v>148</v>
      </c>
      <c r="H50" s="185">
        <v>10</v>
      </c>
      <c r="I50" s="184">
        <f t="shared" si="0"/>
        <v>180</v>
      </c>
      <c r="J50" s="186">
        <v>1800</v>
      </c>
      <c r="K50" s="23"/>
    </row>
    <row r="51" spans="1:11" s="25" customFormat="1" ht="23.25" customHeight="1">
      <c r="A51" s="182">
        <v>33</v>
      </c>
      <c r="B51" s="183">
        <v>44372</v>
      </c>
      <c r="C51" s="184" t="s">
        <v>101</v>
      </c>
      <c r="D51" s="184" t="s">
        <v>105</v>
      </c>
      <c r="E51" s="184" t="s">
        <v>112</v>
      </c>
      <c r="F51" s="184" t="s">
        <v>205</v>
      </c>
      <c r="G51" s="124" t="s">
        <v>149</v>
      </c>
      <c r="H51" s="185">
        <v>1</v>
      </c>
      <c r="I51" s="184">
        <f t="shared" si="0"/>
        <v>180</v>
      </c>
      <c r="J51" s="186">
        <v>180</v>
      </c>
      <c r="K51" s="23"/>
    </row>
    <row r="52" spans="1:11" ht="24.75" customHeight="1">
      <c r="A52" s="182">
        <v>38</v>
      </c>
      <c r="B52" s="183">
        <v>44374</v>
      </c>
      <c r="C52" s="184" t="s">
        <v>101</v>
      </c>
      <c r="D52" s="184" t="s">
        <v>105</v>
      </c>
      <c r="E52" s="184" t="s">
        <v>111</v>
      </c>
      <c r="F52" s="184" t="s">
        <v>206</v>
      </c>
      <c r="G52" s="124" t="s">
        <v>150</v>
      </c>
      <c r="H52" s="185">
        <v>10</v>
      </c>
      <c r="I52" s="184">
        <f t="shared" si="0"/>
        <v>180</v>
      </c>
      <c r="J52" s="186">
        <v>1800</v>
      </c>
      <c r="K52" s="23"/>
    </row>
    <row r="53" spans="1:11" ht="27" customHeight="1">
      <c r="A53" s="182">
        <v>39</v>
      </c>
      <c r="B53" s="183">
        <v>44374</v>
      </c>
      <c r="C53" s="184" t="s">
        <v>101</v>
      </c>
      <c r="D53" s="184" t="s">
        <v>105</v>
      </c>
      <c r="E53" s="184" t="s">
        <v>112</v>
      </c>
      <c r="F53" s="184" t="s">
        <v>207</v>
      </c>
      <c r="G53" s="124" t="s">
        <v>151</v>
      </c>
      <c r="H53" s="185">
        <v>7</v>
      </c>
      <c r="I53" s="184">
        <f t="shared" si="0"/>
        <v>180</v>
      </c>
      <c r="J53" s="186">
        <v>1260</v>
      </c>
      <c r="K53" s="23"/>
    </row>
    <row r="54" spans="1:11" ht="33" customHeight="1">
      <c r="A54" s="182">
        <v>40</v>
      </c>
      <c r="B54" s="183">
        <v>44374</v>
      </c>
      <c r="C54" s="184" t="s">
        <v>101</v>
      </c>
      <c r="D54" s="184" t="s">
        <v>105</v>
      </c>
      <c r="E54" s="184" t="s">
        <v>170</v>
      </c>
      <c r="F54" s="184" t="s">
        <v>208</v>
      </c>
      <c r="G54" s="124" t="s">
        <v>152</v>
      </c>
      <c r="H54" s="185">
        <v>1</v>
      </c>
      <c r="I54" s="184">
        <f t="shared" si="0"/>
        <v>180</v>
      </c>
      <c r="J54" s="186">
        <v>180</v>
      </c>
      <c r="K54" s="23"/>
    </row>
    <row r="55" spans="1:11" ht="24" customHeight="1">
      <c r="A55" s="182">
        <v>42</v>
      </c>
      <c r="B55" s="183">
        <v>44374</v>
      </c>
      <c r="C55" s="184" t="s">
        <v>101</v>
      </c>
      <c r="D55" s="184" t="s">
        <v>108</v>
      </c>
      <c r="E55" s="184" t="s">
        <v>113</v>
      </c>
      <c r="F55" s="184" t="s">
        <v>209</v>
      </c>
      <c r="G55" s="124" t="s">
        <v>153</v>
      </c>
      <c r="H55" s="185">
        <v>10</v>
      </c>
      <c r="I55" s="184">
        <f t="shared" si="0"/>
        <v>180</v>
      </c>
      <c r="J55" s="186">
        <v>1800</v>
      </c>
      <c r="K55" s="23"/>
    </row>
    <row r="56" spans="1:11" ht="24.75" customHeight="1">
      <c r="A56" s="182">
        <v>43</v>
      </c>
      <c r="B56" s="183">
        <v>44374</v>
      </c>
      <c r="C56" s="184" t="s">
        <v>101</v>
      </c>
      <c r="D56" s="184" t="s">
        <v>105</v>
      </c>
      <c r="E56" s="184" t="s">
        <v>112</v>
      </c>
      <c r="F56" s="184" t="s">
        <v>210</v>
      </c>
      <c r="G56" s="124" t="s">
        <v>154</v>
      </c>
      <c r="H56" s="185">
        <v>1</v>
      </c>
      <c r="I56" s="184">
        <f t="shared" si="0"/>
        <v>180</v>
      </c>
      <c r="J56" s="186">
        <v>180</v>
      </c>
      <c r="K56" s="23"/>
    </row>
    <row r="57" spans="1:11" ht="25.5" customHeight="1">
      <c r="A57" s="182">
        <v>44</v>
      </c>
      <c r="B57" s="183">
        <v>44375</v>
      </c>
      <c r="C57" s="184" t="s">
        <v>101</v>
      </c>
      <c r="D57" s="184" t="s">
        <v>108</v>
      </c>
      <c r="E57" s="184" t="s">
        <v>113</v>
      </c>
      <c r="F57" s="184" t="s">
        <v>211</v>
      </c>
      <c r="G57" s="124" t="s">
        <v>155</v>
      </c>
      <c r="H57" s="185">
        <v>9</v>
      </c>
      <c r="I57" s="184">
        <f t="shared" si="0"/>
        <v>180</v>
      </c>
      <c r="J57" s="186">
        <v>1620</v>
      </c>
      <c r="K57" s="23"/>
    </row>
    <row r="58" spans="1:11" ht="25.5" customHeight="1">
      <c r="A58" s="182">
        <v>45</v>
      </c>
      <c r="B58" s="183">
        <v>44375</v>
      </c>
      <c r="C58" s="184" t="s">
        <v>166</v>
      </c>
      <c r="D58" s="184" t="s">
        <v>104</v>
      </c>
      <c r="E58" s="184" t="s">
        <v>115</v>
      </c>
      <c r="F58" s="184" t="s">
        <v>212</v>
      </c>
      <c r="G58" s="124" t="s">
        <v>156</v>
      </c>
      <c r="H58" s="185">
        <v>12.5</v>
      </c>
      <c r="I58" s="184">
        <f t="shared" si="0"/>
        <v>180</v>
      </c>
      <c r="J58" s="186">
        <v>2250</v>
      </c>
      <c r="K58" s="23"/>
    </row>
    <row r="59" spans="1:11" ht="30" customHeight="1">
      <c r="A59" s="182">
        <v>46</v>
      </c>
      <c r="B59" s="183">
        <v>44376</v>
      </c>
      <c r="C59" s="184" t="s">
        <v>166</v>
      </c>
      <c r="D59" s="184" t="s">
        <v>99</v>
      </c>
      <c r="E59" s="184" t="s">
        <v>111</v>
      </c>
      <c r="F59" s="184" t="s">
        <v>213</v>
      </c>
      <c r="G59" s="124" t="s">
        <v>157</v>
      </c>
      <c r="H59" s="185">
        <v>12.5</v>
      </c>
      <c r="I59" s="184">
        <f t="shared" si="0"/>
        <v>180</v>
      </c>
      <c r="J59" s="186">
        <v>2250</v>
      </c>
      <c r="K59" s="23"/>
    </row>
    <row r="60" spans="1:11" ht="25.5" customHeight="1">
      <c r="A60" s="182">
        <v>47</v>
      </c>
      <c r="B60" s="183">
        <v>44376</v>
      </c>
      <c r="C60" s="184" t="s">
        <v>166</v>
      </c>
      <c r="D60" s="184" t="s">
        <v>99</v>
      </c>
      <c r="E60" s="184" t="s">
        <v>112</v>
      </c>
      <c r="F60" s="184" t="s">
        <v>214</v>
      </c>
      <c r="G60" s="124" t="s">
        <v>158</v>
      </c>
      <c r="H60" s="185">
        <v>12.5</v>
      </c>
      <c r="I60" s="184">
        <f t="shared" si="0"/>
        <v>180</v>
      </c>
      <c r="J60" s="186">
        <v>2250</v>
      </c>
      <c r="K60" s="23"/>
    </row>
    <row r="61" spans="1:11" ht="24.75" customHeight="1">
      <c r="A61" s="182">
        <v>49</v>
      </c>
      <c r="B61" s="183">
        <v>44376</v>
      </c>
      <c r="C61" s="184" t="s">
        <v>103</v>
      </c>
      <c r="D61" s="184" t="s">
        <v>104</v>
      </c>
      <c r="E61" s="184" t="s">
        <v>113</v>
      </c>
      <c r="F61" s="184" t="s">
        <v>215</v>
      </c>
      <c r="G61" s="124" t="s">
        <v>159</v>
      </c>
      <c r="H61" s="185">
        <v>12.5</v>
      </c>
      <c r="I61" s="184">
        <f t="shared" si="0"/>
        <v>180</v>
      </c>
      <c r="J61" s="186">
        <v>2250</v>
      </c>
      <c r="K61" s="23"/>
    </row>
    <row r="62" spans="1:11" ht="24.75" customHeight="1">
      <c r="A62" s="182">
        <v>50</v>
      </c>
      <c r="B62" s="183">
        <v>44377</v>
      </c>
      <c r="C62" s="184" t="s">
        <v>101</v>
      </c>
      <c r="D62" s="184" t="s">
        <v>105</v>
      </c>
      <c r="E62" s="184" t="s">
        <v>111</v>
      </c>
      <c r="F62" s="184" t="s">
        <v>216</v>
      </c>
      <c r="G62" s="124" t="s">
        <v>160</v>
      </c>
      <c r="H62" s="185">
        <v>10</v>
      </c>
      <c r="I62" s="184">
        <f t="shared" si="0"/>
        <v>180</v>
      </c>
      <c r="J62" s="186">
        <v>1800</v>
      </c>
      <c r="K62" s="23"/>
    </row>
    <row r="63" spans="1:11" ht="24" customHeight="1">
      <c r="A63" s="182">
        <v>51</v>
      </c>
      <c r="B63" s="183">
        <v>44377</v>
      </c>
      <c r="C63" s="184" t="s">
        <v>101</v>
      </c>
      <c r="D63" s="184" t="s">
        <v>105</v>
      </c>
      <c r="E63" s="184" t="s">
        <v>112</v>
      </c>
      <c r="F63" s="184" t="s">
        <v>217</v>
      </c>
      <c r="G63" s="124" t="s">
        <v>161</v>
      </c>
      <c r="H63" s="185">
        <v>10</v>
      </c>
      <c r="I63" s="184">
        <f t="shared" si="0"/>
        <v>180</v>
      </c>
      <c r="J63" s="186">
        <v>1800</v>
      </c>
      <c r="K63" s="23"/>
    </row>
    <row r="64" spans="1:11" ht="25.5" customHeight="1">
      <c r="A64" s="182">
        <v>52</v>
      </c>
      <c r="B64" s="183">
        <v>44377</v>
      </c>
      <c r="C64" s="184" t="s">
        <v>101</v>
      </c>
      <c r="D64" s="184" t="s">
        <v>109</v>
      </c>
      <c r="E64" s="184" t="s">
        <v>113</v>
      </c>
      <c r="F64" s="184" t="s">
        <v>218</v>
      </c>
      <c r="G64" s="124" t="s">
        <v>162</v>
      </c>
      <c r="H64" s="185">
        <v>10</v>
      </c>
      <c r="I64" s="184">
        <f t="shared" si="0"/>
        <v>180</v>
      </c>
      <c r="J64" s="186">
        <v>1800</v>
      </c>
      <c r="K64" s="23"/>
    </row>
    <row r="65" spans="1:11" ht="26.25" customHeight="1">
      <c r="A65" s="182">
        <v>54</v>
      </c>
      <c r="B65" s="183">
        <v>44377</v>
      </c>
      <c r="C65" s="184" t="s">
        <v>103</v>
      </c>
      <c r="D65" s="184" t="s">
        <v>104</v>
      </c>
      <c r="E65" s="184" t="s">
        <v>115</v>
      </c>
      <c r="F65" s="184" t="s">
        <v>219</v>
      </c>
      <c r="G65" s="124" t="s">
        <v>163</v>
      </c>
      <c r="H65" s="185">
        <v>12.5</v>
      </c>
      <c r="I65" s="184">
        <f t="shared" si="0"/>
        <v>180</v>
      </c>
      <c r="J65" s="186">
        <v>2250</v>
      </c>
      <c r="K65" s="23"/>
    </row>
    <row r="66" spans="1:11" ht="21.75" thickBot="1">
      <c r="A66" s="187"/>
      <c r="B66" s="188"/>
      <c r="C66" s="188"/>
      <c r="D66" s="188"/>
      <c r="E66" s="188"/>
      <c r="F66" s="188"/>
      <c r="G66" s="188"/>
      <c r="H66" s="189">
        <f>SUM(H23:H65)</f>
        <v>413.5</v>
      </c>
      <c r="I66" s="188"/>
      <c r="J66" s="190">
        <f>SUM(J23:J65)</f>
        <v>74430</v>
      </c>
      <c r="K66" s="23"/>
    </row>
    <row r="67" spans="1:11" ht="21">
      <c r="A67" s="51"/>
      <c r="B67" s="53"/>
      <c r="F67" s="23"/>
    </row>
    <row r="68" spans="1:11" ht="23.25">
      <c r="H68" s="29"/>
      <c r="I68" s="29"/>
      <c r="J68" s="29"/>
      <c r="K68" s="23"/>
    </row>
    <row r="69" spans="1:11" s="25" customFormat="1" ht="31.5">
      <c r="A69" s="20"/>
      <c r="B69" s="20"/>
      <c r="C69" s="20"/>
      <c r="D69" s="20"/>
      <c r="E69" s="20"/>
      <c r="F69" s="20"/>
      <c r="G69" s="20"/>
      <c r="H69" s="256" t="s">
        <v>95</v>
      </c>
      <c r="I69" s="256"/>
      <c r="J69" s="256"/>
      <c r="K69" s="23"/>
    </row>
    <row r="70" spans="1:11" s="25" customForma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3"/>
    </row>
    <row r="71" spans="1:11" s="25" customForma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3"/>
    </row>
    <row r="72" spans="1:11" s="25" customForma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3"/>
    </row>
    <row r="73" spans="1:11" s="25" customFormat="1">
      <c r="A73" s="20"/>
      <c r="B73" s="20"/>
      <c r="C73" s="20"/>
      <c r="D73" s="20"/>
      <c r="E73" s="20"/>
      <c r="F73" s="20"/>
      <c r="J73" s="20"/>
      <c r="K73" s="23"/>
    </row>
    <row r="74" spans="1:11" s="25" customFormat="1" ht="31.5">
      <c r="A74" s="20"/>
      <c r="B74" s="20"/>
      <c r="C74" s="20"/>
      <c r="D74" s="20"/>
      <c r="E74" s="20"/>
      <c r="F74" s="20"/>
      <c r="G74" s="20"/>
      <c r="H74" s="256" t="s">
        <v>18</v>
      </c>
      <c r="I74" s="256"/>
      <c r="J74" s="256"/>
      <c r="K74" s="23"/>
    </row>
    <row r="75" spans="1:11" s="25" customForma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3"/>
    </row>
    <row r="76" spans="1:11" s="25" customForma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3"/>
    </row>
    <row r="77" spans="1:11">
      <c r="K77" s="23"/>
    </row>
    <row r="78" spans="1:11">
      <c r="K78" s="23"/>
    </row>
    <row r="79" spans="1:11">
      <c r="K79" s="23"/>
    </row>
    <row r="80" spans="1:11" s="25" customForma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3"/>
    </row>
    <row r="81" spans="1:11" s="25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3"/>
    </row>
    <row r="82" spans="1:11">
      <c r="K82" s="23"/>
    </row>
    <row r="83" spans="1:11" s="25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3"/>
    </row>
    <row r="84" spans="1:11" s="25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3"/>
    </row>
    <row r="85" spans="1:11" s="25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3"/>
    </row>
    <row r="86" spans="1:11" s="25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3"/>
    </row>
    <row r="87" spans="1:11">
      <c r="K87" s="23"/>
    </row>
    <row r="88" spans="1:11">
      <c r="K88" s="23"/>
    </row>
    <row r="89" spans="1:11">
      <c r="K89" s="23"/>
    </row>
    <row r="90" spans="1:11" s="25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3"/>
    </row>
    <row r="91" spans="1:11" s="25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3"/>
    </row>
    <row r="92" spans="1:11">
      <c r="K92" s="23"/>
    </row>
    <row r="93" spans="1:11">
      <c r="K93" s="23"/>
    </row>
    <row r="94" spans="1:11">
      <c r="K94" s="23"/>
    </row>
    <row r="95" spans="1:11">
      <c r="K95" s="23"/>
    </row>
    <row r="96" spans="1:11">
      <c r="K96" s="23"/>
    </row>
    <row r="97" spans="1:11" s="25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3"/>
    </row>
    <row r="98" spans="1:11" s="25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3"/>
    </row>
    <row r="99" spans="1:11" s="25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3"/>
    </row>
    <row r="100" spans="1:11" s="25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3"/>
    </row>
    <row r="101" spans="1:11" s="25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3"/>
    </row>
    <row r="102" spans="1:11" s="25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3"/>
    </row>
    <row r="103" spans="1:11" s="25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3"/>
    </row>
    <row r="104" spans="1:11" s="25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3"/>
    </row>
    <row r="105" spans="1:11" s="25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3"/>
    </row>
    <row r="106" spans="1:11" s="25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3"/>
    </row>
    <row r="107" spans="1:11" s="25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3"/>
    </row>
    <row r="108" spans="1:11" s="25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3"/>
    </row>
    <row r="109" spans="1:11" s="25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3"/>
    </row>
    <row r="110" spans="1:11" s="25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3"/>
    </row>
    <row r="111" spans="1:11" s="25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3"/>
    </row>
    <row r="112" spans="1:11" s="25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3"/>
    </row>
    <row r="113" spans="1:11" s="25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3"/>
    </row>
    <row r="114" spans="1:11" s="25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3"/>
    </row>
    <row r="115" spans="1:11" s="25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3"/>
    </row>
    <row r="116" spans="1:11" s="25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3"/>
    </row>
    <row r="117" spans="1:11" s="25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3"/>
    </row>
    <row r="118" spans="1:11" s="25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3"/>
    </row>
    <row r="119" spans="1:11" s="25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3"/>
    </row>
    <row r="120" spans="1:11" s="25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3"/>
    </row>
  </sheetData>
  <mergeCells count="9">
    <mergeCell ref="H69:J69"/>
    <mergeCell ref="H74:J74"/>
    <mergeCell ref="G1:J1"/>
    <mergeCell ref="A2:J2"/>
    <mergeCell ref="A3:J3"/>
    <mergeCell ref="A5:J5"/>
    <mergeCell ref="A6:J6"/>
    <mergeCell ref="A4:L4"/>
    <mergeCell ref="G12:H12"/>
  </mergeCells>
  <pageMargins left="0.70866141699999996" right="0.20866141699999999" top="0.99803149599999996" bottom="0.74803149606299202" header="0.31496062992126" footer="0.31496062992126"/>
  <pageSetup paperSize="9"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Normal="100" workbookViewId="0">
      <selection activeCell="D7" sqref="D7"/>
    </sheetView>
  </sheetViews>
  <sheetFormatPr defaultRowHeight="15"/>
  <cols>
    <col min="1" max="1" width="19.85546875" customWidth="1"/>
    <col min="2" max="2" width="15.5703125" bestFit="1" customWidth="1"/>
    <col min="3" max="3" width="16.140625" bestFit="1" customWidth="1"/>
    <col min="4" max="4" width="16.140625" customWidth="1"/>
    <col min="5" max="5" width="25.140625" customWidth="1"/>
    <col min="6" max="6" width="15.28515625" customWidth="1"/>
    <col min="7" max="7" width="20.28515625" customWidth="1"/>
    <col min="8" max="8" width="13.5703125" customWidth="1"/>
    <col min="9" max="9" width="11.140625" customWidth="1"/>
    <col min="10" max="10" width="13" bestFit="1" customWidth="1"/>
    <col min="11" max="11" width="11.5703125" customWidth="1"/>
    <col min="12" max="12" width="12" customWidth="1"/>
    <col min="13" max="13" width="12.7109375" customWidth="1"/>
    <col min="14" max="14" width="12.85546875" customWidth="1"/>
  </cols>
  <sheetData>
    <row r="1" spans="1:15" ht="85.5" customHeight="1">
      <c r="A1" s="260" t="s">
        <v>255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2"/>
    </row>
    <row r="2" spans="1:15" ht="31.5" customHeight="1">
      <c r="A2" s="263" t="s">
        <v>223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5"/>
    </row>
    <row r="3" spans="1:15" ht="42" customHeight="1">
      <c r="A3" s="133" t="s">
        <v>45</v>
      </c>
      <c r="B3" s="133" t="s">
        <v>46</v>
      </c>
      <c r="C3" s="134" t="s">
        <v>47</v>
      </c>
      <c r="D3" s="134" t="s">
        <v>48</v>
      </c>
      <c r="E3" s="134" t="s">
        <v>49</v>
      </c>
      <c r="F3" s="134" t="s">
        <v>50</v>
      </c>
      <c r="G3" s="134" t="s">
        <v>51</v>
      </c>
      <c r="H3" s="134" t="s">
        <v>52</v>
      </c>
      <c r="I3" s="134" t="s">
        <v>53</v>
      </c>
      <c r="J3" s="134" t="s">
        <v>54</v>
      </c>
      <c r="K3" s="134" t="s">
        <v>55</v>
      </c>
      <c r="L3" s="134" t="s">
        <v>56</v>
      </c>
      <c r="M3" s="134" t="s">
        <v>57</v>
      </c>
      <c r="N3" s="134" t="s">
        <v>30</v>
      </c>
      <c r="O3" s="135"/>
    </row>
    <row r="4" spans="1:15" ht="24" customHeight="1">
      <c r="A4" s="266" t="s">
        <v>84</v>
      </c>
      <c r="B4" s="136" t="s">
        <v>83</v>
      </c>
      <c r="C4" s="137" t="s">
        <v>59</v>
      </c>
      <c r="D4" s="138">
        <v>0</v>
      </c>
      <c r="E4" s="138">
        <v>0</v>
      </c>
      <c r="F4" s="138">
        <v>0</v>
      </c>
      <c r="G4" s="138">
        <v>0</v>
      </c>
      <c r="H4" s="139">
        <v>0</v>
      </c>
      <c r="I4" s="268">
        <v>0</v>
      </c>
      <c r="J4" s="268">
        <v>0</v>
      </c>
      <c r="K4" s="268">
        <v>0</v>
      </c>
      <c r="L4" s="268">
        <v>0</v>
      </c>
      <c r="M4" s="268">
        <f>+(H4+H5)-J4+I4+K4</f>
        <v>83</v>
      </c>
      <c r="N4" s="137"/>
      <c r="O4" s="135"/>
    </row>
    <row r="5" spans="1:15" ht="19.5" customHeight="1">
      <c r="A5" s="267"/>
      <c r="B5" s="140"/>
      <c r="C5" s="137" t="s">
        <v>60</v>
      </c>
      <c r="D5" s="138">
        <v>0</v>
      </c>
      <c r="E5" s="138">
        <v>42.5</v>
      </c>
      <c r="F5" s="138">
        <v>0</v>
      </c>
      <c r="G5" s="138">
        <v>0</v>
      </c>
      <c r="H5" s="139">
        <v>83</v>
      </c>
      <c r="I5" s="269"/>
      <c r="J5" s="269"/>
      <c r="K5" s="269"/>
      <c r="L5" s="270"/>
      <c r="M5" s="269"/>
      <c r="N5" s="137"/>
      <c r="O5" s="135"/>
    </row>
    <row r="6" spans="1:15" ht="24.75" customHeight="1">
      <c r="A6" s="266" t="s">
        <v>58</v>
      </c>
      <c r="B6" s="136" t="s">
        <v>20</v>
      </c>
      <c r="C6" s="141" t="s">
        <v>59</v>
      </c>
      <c r="D6" s="138">
        <v>0</v>
      </c>
      <c r="E6" s="138">
        <v>0</v>
      </c>
      <c r="F6" s="138">
        <v>0</v>
      </c>
      <c r="G6" s="138">
        <v>0</v>
      </c>
      <c r="H6" s="139">
        <v>0</v>
      </c>
      <c r="I6" s="268">
        <v>0</v>
      </c>
      <c r="J6" s="268">
        <v>0</v>
      </c>
      <c r="K6" s="268">
        <v>0</v>
      </c>
      <c r="L6" s="268">
        <v>0</v>
      </c>
      <c r="M6" s="268">
        <f t="shared" ref="M6" si="0">+(H6+H7)-J6+I6+K6</f>
        <v>0</v>
      </c>
      <c r="N6" s="142"/>
      <c r="O6" s="135"/>
    </row>
    <row r="7" spans="1:15" ht="23.25" customHeight="1">
      <c r="A7" s="267"/>
      <c r="B7" s="140"/>
      <c r="C7" s="141" t="s">
        <v>60</v>
      </c>
      <c r="D7" s="138">
        <v>0</v>
      </c>
      <c r="E7" s="138">
        <v>0</v>
      </c>
      <c r="F7" s="138">
        <v>0</v>
      </c>
      <c r="G7" s="138">
        <v>0</v>
      </c>
      <c r="H7" s="139">
        <v>0</v>
      </c>
      <c r="I7" s="269"/>
      <c r="J7" s="269"/>
      <c r="K7" s="269"/>
      <c r="L7" s="270"/>
      <c r="M7" s="269"/>
      <c r="N7" s="142"/>
      <c r="O7" s="135"/>
    </row>
    <row r="8" spans="1:15" ht="21.75" customHeight="1">
      <c r="A8" s="266" t="s">
        <v>61</v>
      </c>
      <c r="B8" s="271" t="s">
        <v>21</v>
      </c>
      <c r="C8" s="141" t="s">
        <v>59</v>
      </c>
      <c r="D8" s="138">
        <v>0</v>
      </c>
      <c r="E8" s="138">
        <v>0</v>
      </c>
      <c r="F8" s="138">
        <v>0</v>
      </c>
      <c r="G8" s="138">
        <v>0</v>
      </c>
      <c r="H8" s="139">
        <f>D8+E8-F8-G8</f>
        <v>0</v>
      </c>
      <c r="I8" s="268">
        <v>0</v>
      </c>
      <c r="J8" s="268">
        <v>0</v>
      </c>
      <c r="K8" s="268">
        <v>0</v>
      </c>
      <c r="L8" s="268">
        <v>0</v>
      </c>
      <c r="M8" s="268">
        <f t="shared" ref="M8" si="1">+(H8+H9)-J8+I8+K8</f>
        <v>0</v>
      </c>
      <c r="N8" s="143"/>
      <c r="O8" s="135"/>
    </row>
    <row r="9" spans="1:15" ht="26.25" customHeight="1">
      <c r="A9" s="267"/>
      <c r="B9" s="272"/>
      <c r="C9" s="141" t="s">
        <v>60</v>
      </c>
      <c r="D9" s="138">
        <v>0</v>
      </c>
      <c r="E9" s="138">
        <v>0</v>
      </c>
      <c r="F9" s="138">
        <v>0</v>
      </c>
      <c r="G9" s="138">
        <v>0</v>
      </c>
      <c r="H9" s="139">
        <f>D9+E9-F9-G9</f>
        <v>0</v>
      </c>
      <c r="I9" s="270"/>
      <c r="J9" s="270"/>
      <c r="K9" s="270"/>
      <c r="L9" s="270"/>
      <c r="M9" s="269"/>
      <c r="N9" s="143"/>
      <c r="O9" s="135"/>
    </row>
    <row r="10" spans="1:15" ht="24.75" customHeight="1">
      <c r="A10" s="266" t="s">
        <v>62</v>
      </c>
      <c r="B10" s="271" t="s">
        <v>20</v>
      </c>
      <c r="C10" s="141" t="s">
        <v>59</v>
      </c>
      <c r="D10" s="138">
        <v>0</v>
      </c>
      <c r="E10" s="138">
        <v>0</v>
      </c>
      <c r="F10" s="138">
        <v>0</v>
      </c>
      <c r="G10" s="138">
        <v>0</v>
      </c>
      <c r="H10" s="139">
        <f>D10+E10-F10-G10</f>
        <v>0</v>
      </c>
      <c r="I10" s="268">
        <v>0</v>
      </c>
      <c r="J10" s="268">
        <v>511</v>
      </c>
      <c r="K10" s="268">
        <v>0</v>
      </c>
      <c r="L10" s="268">
        <v>0</v>
      </c>
      <c r="M10" s="268">
        <f t="shared" ref="M10" si="2">+(H10+H11)-J10+I10+K10</f>
        <v>6</v>
      </c>
      <c r="N10" s="143"/>
      <c r="O10" s="135"/>
    </row>
    <row r="11" spans="1:15" ht="25.5" customHeight="1">
      <c r="A11" s="267"/>
      <c r="B11" s="272"/>
      <c r="C11" s="141" t="s">
        <v>60</v>
      </c>
      <c r="D11" s="138">
        <v>0</v>
      </c>
      <c r="E11" s="138">
        <v>517</v>
      </c>
      <c r="F11" s="138">
        <v>0</v>
      </c>
      <c r="G11" s="138">
        <v>0</v>
      </c>
      <c r="H11" s="139">
        <v>517</v>
      </c>
      <c r="I11" s="270"/>
      <c r="J11" s="270"/>
      <c r="K11" s="270"/>
      <c r="L11" s="270"/>
      <c r="M11" s="269"/>
      <c r="N11" s="143"/>
      <c r="O11" s="135"/>
    </row>
    <row r="12" spans="1:15" ht="26.25" customHeight="1">
      <c r="A12" s="266" t="s">
        <v>63</v>
      </c>
      <c r="B12" s="271" t="s">
        <v>21</v>
      </c>
      <c r="C12" s="141" t="s">
        <v>59</v>
      </c>
      <c r="D12" s="138">
        <v>0</v>
      </c>
      <c r="E12" s="138">
        <v>0</v>
      </c>
      <c r="F12" s="138">
        <v>0</v>
      </c>
      <c r="G12" s="138">
        <v>0</v>
      </c>
      <c r="H12" s="139">
        <f t="shared" ref="H12:H19" si="3">D12+E12-F12-G12</f>
        <v>0</v>
      </c>
      <c r="I12" s="268">
        <v>0</v>
      </c>
      <c r="J12" s="268">
        <v>15</v>
      </c>
      <c r="K12" s="268">
        <v>0</v>
      </c>
      <c r="L12" s="268">
        <v>0</v>
      </c>
      <c r="M12" s="268">
        <f t="shared" ref="M12" si="4">+(H12+H13)-J12+I12+K12</f>
        <v>0</v>
      </c>
      <c r="N12" s="143"/>
      <c r="O12" s="135"/>
    </row>
    <row r="13" spans="1:15" ht="23.25" customHeight="1">
      <c r="A13" s="267"/>
      <c r="B13" s="272"/>
      <c r="C13" s="141" t="s">
        <v>60</v>
      </c>
      <c r="D13" s="138">
        <v>0</v>
      </c>
      <c r="E13" s="138">
        <v>15</v>
      </c>
      <c r="F13" s="138">
        <v>0</v>
      </c>
      <c r="G13" s="138">
        <v>0</v>
      </c>
      <c r="H13" s="139">
        <v>15</v>
      </c>
      <c r="I13" s="269"/>
      <c r="J13" s="270"/>
      <c r="K13" s="270"/>
      <c r="L13" s="270"/>
      <c r="M13" s="269"/>
      <c r="N13" s="143"/>
      <c r="O13" s="135"/>
    </row>
    <row r="14" spans="1:15" ht="22.5" customHeight="1">
      <c r="A14" s="273" t="s">
        <v>64</v>
      </c>
      <c r="B14" s="271" t="s">
        <v>20</v>
      </c>
      <c r="C14" s="141" t="s">
        <v>59</v>
      </c>
      <c r="D14" s="138">
        <v>0</v>
      </c>
      <c r="E14" s="138">
        <v>0</v>
      </c>
      <c r="F14" s="138">
        <v>0</v>
      </c>
      <c r="G14" s="138">
        <v>0</v>
      </c>
      <c r="H14" s="139">
        <f t="shared" si="3"/>
        <v>0</v>
      </c>
      <c r="I14" s="268">
        <v>0</v>
      </c>
      <c r="J14" s="268">
        <v>0</v>
      </c>
      <c r="K14" s="268">
        <v>0</v>
      </c>
      <c r="L14" s="268">
        <v>0</v>
      </c>
      <c r="M14" s="268">
        <f t="shared" ref="M14" si="5">+(H14+H15)-J14+I14+K14</f>
        <v>0</v>
      </c>
      <c r="N14" s="143"/>
      <c r="O14" s="135"/>
    </row>
    <row r="15" spans="1:15" ht="24" customHeight="1" thickBot="1">
      <c r="A15" s="274"/>
      <c r="B15" s="275"/>
      <c r="C15" s="144" t="s">
        <v>60</v>
      </c>
      <c r="D15" s="138">
        <v>0</v>
      </c>
      <c r="E15" s="138">
        <v>0</v>
      </c>
      <c r="F15" s="138">
        <v>0</v>
      </c>
      <c r="G15" s="138">
        <v>0</v>
      </c>
      <c r="H15" s="139">
        <f t="shared" si="3"/>
        <v>0</v>
      </c>
      <c r="I15" s="276"/>
      <c r="J15" s="276"/>
      <c r="K15" s="276"/>
      <c r="L15" s="276"/>
      <c r="M15" s="269"/>
      <c r="N15" s="145"/>
      <c r="O15" s="135"/>
    </row>
    <row r="16" spans="1:15" ht="19.5" customHeight="1">
      <c r="A16" s="273" t="s">
        <v>65</v>
      </c>
      <c r="B16" s="271" t="s">
        <v>21</v>
      </c>
      <c r="C16" s="141" t="s">
        <v>59</v>
      </c>
      <c r="D16" s="138">
        <v>0</v>
      </c>
      <c r="E16" s="138">
        <v>0</v>
      </c>
      <c r="F16" s="138">
        <v>0</v>
      </c>
      <c r="G16" s="138">
        <v>0</v>
      </c>
      <c r="H16" s="139">
        <f t="shared" si="3"/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f t="shared" ref="M16" si="6">+(H16+H17)-J16+I16+K16</f>
        <v>0</v>
      </c>
      <c r="N16" s="145"/>
      <c r="O16" s="135"/>
    </row>
    <row r="17" spans="1:15" ht="28.5" customHeight="1" thickBot="1">
      <c r="A17" s="274"/>
      <c r="B17" s="275"/>
      <c r="C17" s="144" t="s">
        <v>60</v>
      </c>
      <c r="D17" s="138">
        <v>0</v>
      </c>
      <c r="E17" s="138">
        <v>0</v>
      </c>
      <c r="F17" s="138">
        <v>0</v>
      </c>
      <c r="G17" s="138">
        <v>0</v>
      </c>
      <c r="H17" s="139">
        <f>D17+E17-F17-G17</f>
        <v>0</v>
      </c>
      <c r="I17" s="276"/>
      <c r="J17" s="276"/>
      <c r="K17" s="276"/>
      <c r="L17" s="276"/>
      <c r="M17" s="269"/>
      <c r="N17" s="143"/>
      <c r="O17" s="135"/>
    </row>
    <row r="18" spans="1:15" ht="23.25" customHeight="1">
      <c r="A18" s="273" t="s">
        <v>66</v>
      </c>
      <c r="B18" s="271" t="s">
        <v>21</v>
      </c>
      <c r="C18" s="141" t="s">
        <v>59</v>
      </c>
      <c r="D18" s="138">
        <v>0</v>
      </c>
      <c r="E18" s="138">
        <v>0</v>
      </c>
      <c r="F18" s="138">
        <v>0</v>
      </c>
      <c r="G18" s="138">
        <v>0</v>
      </c>
      <c r="H18" s="139">
        <f t="shared" si="3"/>
        <v>0</v>
      </c>
      <c r="I18" s="268">
        <v>0</v>
      </c>
      <c r="J18" s="268">
        <v>0</v>
      </c>
      <c r="K18" s="268">
        <v>0</v>
      </c>
      <c r="L18" s="268">
        <v>0</v>
      </c>
      <c r="M18" s="268">
        <f t="shared" ref="M18" si="7">+(H18+H19)-J18+I18+K18</f>
        <v>0</v>
      </c>
      <c r="N18" s="143"/>
      <c r="O18" s="135"/>
    </row>
    <row r="19" spans="1:15" ht="29.25" customHeight="1" thickBot="1">
      <c r="A19" s="274"/>
      <c r="B19" s="275"/>
      <c r="C19" s="144" t="s">
        <v>60</v>
      </c>
      <c r="D19" s="138">
        <v>0</v>
      </c>
      <c r="E19" s="138">
        <v>0</v>
      </c>
      <c r="F19" s="138">
        <v>0</v>
      </c>
      <c r="G19" s="138">
        <v>0</v>
      </c>
      <c r="H19" s="139">
        <f t="shared" si="3"/>
        <v>0</v>
      </c>
      <c r="I19" s="276"/>
      <c r="J19" s="276"/>
      <c r="K19" s="276"/>
      <c r="L19" s="276"/>
      <c r="M19" s="269"/>
      <c r="N19" s="146"/>
      <c r="O19" s="135"/>
    </row>
    <row r="20" spans="1:15" ht="19.5" thickBot="1">
      <c r="A20" s="281" t="s">
        <v>9</v>
      </c>
      <c r="B20" s="282"/>
      <c r="C20" s="283"/>
      <c r="D20" s="147">
        <f>SUM(D6:D19)</f>
        <v>0</v>
      </c>
      <c r="E20" s="147">
        <v>574.5</v>
      </c>
      <c r="F20" s="147">
        <f t="shared" ref="F20:L20" si="8">SUM(F6:F19)</f>
        <v>0</v>
      </c>
      <c r="G20" s="147">
        <f>SUM(G4:G19)</f>
        <v>0</v>
      </c>
      <c r="H20" s="147">
        <v>574.5</v>
      </c>
      <c r="I20" s="148">
        <f>SUM(I4:I19)</f>
        <v>0</v>
      </c>
      <c r="J20" s="148">
        <f>SUM(J4:J19)</f>
        <v>526</v>
      </c>
      <c r="K20" s="148">
        <f t="shared" si="8"/>
        <v>0</v>
      </c>
      <c r="L20" s="148">
        <f t="shared" si="8"/>
        <v>0</v>
      </c>
      <c r="M20" s="147">
        <v>48.5</v>
      </c>
      <c r="N20" s="149"/>
      <c r="O20" s="135" t="s">
        <v>67</v>
      </c>
    </row>
    <row r="21" spans="1:15" ht="18.75">
      <c r="A21" s="150" t="s">
        <v>59</v>
      </c>
      <c r="B21" s="151"/>
      <c r="C21" s="151"/>
      <c r="D21" s="152">
        <f t="shared" ref="D21:L21" si="9">+D6+D8+D10+D12+D14</f>
        <v>0</v>
      </c>
      <c r="E21" s="152">
        <f t="shared" si="9"/>
        <v>0</v>
      </c>
      <c r="F21" s="152">
        <f t="shared" si="9"/>
        <v>0</v>
      </c>
      <c r="G21" s="152">
        <f t="shared" si="9"/>
        <v>0</v>
      </c>
      <c r="H21" s="152">
        <f t="shared" si="9"/>
        <v>0</v>
      </c>
      <c r="I21" s="152">
        <v>0</v>
      </c>
      <c r="J21" s="152">
        <v>0</v>
      </c>
      <c r="K21" s="152">
        <f t="shared" si="9"/>
        <v>0</v>
      </c>
      <c r="L21" s="152">
        <f t="shared" si="9"/>
        <v>0</v>
      </c>
      <c r="M21" s="152">
        <v>0</v>
      </c>
      <c r="N21" s="284">
        <f>+M21+M22</f>
        <v>48.5</v>
      </c>
      <c r="O21" s="135"/>
    </row>
    <row r="22" spans="1:15" ht="19.5" thickBot="1">
      <c r="A22" s="153" t="s">
        <v>60</v>
      </c>
      <c r="B22" s="154"/>
      <c r="C22" s="154"/>
      <c r="D22" s="155">
        <f>D17+D15+D13+D11+D9+D7</f>
        <v>0</v>
      </c>
      <c r="E22" s="155">
        <v>574.5</v>
      </c>
      <c r="F22" s="155">
        <f t="shared" ref="F22:K22" si="10">+F15+F13+F11+F9+F7</f>
        <v>0</v>
      </c>
      <c r="G22" s="155">
        <v>0</v>
      </c>
      <c r="H22" s="155">
        <v>574.5</v>
      </c>
      <c r="I22" s="155">
        <v>0</v>
      </c>
      <c r="J22" s="155">
        <v>526</v>
      </c>
      <c r="K22" s="155">
        <f t="shared" si="10"/>
        <v>0</v>
      </c>
      <c r="L22" s="155">
        <v>0</v>
      </c>
      <c r="M22" s="155">
        <v>48.5</v>
      </c>
      <c r="N22" s="285"/>
      <c r="O22" s="135"/>
    </row>
    <row r="23" spans="1:15" ht="18.75">
      <c r="A23" s="135"/>
      <c r="B23" s="135"/>
      <c r="C23" s="135"/>
      <c r="D23" s="135"/>
      <c r="E23" s="135">
        <v>0</v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</row>
    <row r="24" spans="1:15" ht="18.75" thickBot="1">
      <c r="A24" s="279" t="s">
        <v>68</v>
      </c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</row>
    <row r="25" spans="1:15" ht="28.5" customHeight="1">
      <c r="A25" s="286" t="s">
        <v>69</v>
      </c>
      <c r="B25" s="286" t="s">
        <v>70</v>
      </c>
      <c r="C25" s="286" t="s">
        <v>71</v>
      </c>
      <c r="D25" s="288" t="s">
        <v>72</v>
      </c>
      <c r="E25" s="290" t="s">
        <v>73</v>
      </c>
      <c r="F25" s="286" t="s">
        <v>74</v>
      </c>
      <c r="G25" s="286"/>
      <c r="H25" s="292" t="s">
        <v>51</v>
      </c>
      <c r="I25" s="293"/>
      <c r="J25" s="278" t="s">
        <v>75</v>
      </c>
      <c r="K25" s="278"/>
      <c r="L25" s="278"/>
      <c r="M25" s="156" t="s">
        <v>19</v>
      </c>
      <c r="N25" s="156"/>
      <c r="O25" s="156"/>
    </row>
    <row r="26" spans="1:15" ht="30" customHeight="1">
      <c r="A26" s="287"/>
      <c r="B26" s="287"/>
      <c r="C26" s="287"/>
      <c r="D26" s="289"/>
      <c r="E26" s="291"/>
      <c r="F26" s="157" t="s">
        <v>76</v>
      </c>
      <c r="G26" s="157" t="s">
        <v>77</v>
      </c>
      <c r="H26" s="158" t="s">
        <v>59</v>
      </c>
      <c r="I26" s="158" t="s">
        <v>60</v>
      </c>
      <c r="J26" s="156" t="s">
        <v>21</v>
      </c>
      <c r="K26" s="156" t="s">
        <v>20</v>
      </c>
      <c r="L26" s="156" t="s">
        <v>83</v>
      </c>
      <c r="M26" s="156" t="s">
        <v>78</v>
      </c>
      <c r="N26" s="156" t="s">
        <v>79</v>
      </c>
      <c r="O26" s="156" t="s">
        <v>80</v>
      </c>
    </row>
    <row r="27" spans="1:15" ht="18.75">
      <c r="A27" s="159"/>
      <c r="B27" s="159"/>
      <c r="C27" s="159"/>
      <c r="D27" s="159"/>
      <c r="E27" s="160"/>
      <c r="F27" s="161"/>
      <c r="G27" s="161"/>
      <c r="H27" s="162"/>
      <c r="I27" s="161"/>
      <c r="J27" s="159"/>
      <c r="K27" s="161"/>
      <c r="L27" s="161"/>
      <c r="M27" s="159"/>
      <c r="N27" s="161"/>
      <c r="O27" s="163"/>
    </row>
    <row r="28" spans="1:15" ht="18.75">
      <c r="A28" s="143" t="s">
        <v>81</v>
      </c>
      <c r="B28" s="143"/>
      <c r="C28" s="159"/>
      <c r="D28" s="159"/>
      <c r="E28" s="143"/>
      <c r="F28" s="161"/>
      <c r="G28" s="139"/>
      <c r="H28" s="164">
        <v>0</v>
      </c>
      <c r="I28" s="164">
        <f t="shared" ref="I28:N28" si="11">SUM(I27:I27)</f>
        <v>0</v>
      </c>
      <c r="J28" s="164">
        <f t="shared" si="11"/>
        <v>0</v>
      </c>
      <c r="K28" s="164">
        <f t="shared" si="11"/>
        <v>0</v>
      </c>
      <c r="L28" s="165">
        <f t="shared" si="11"/>
        <v>0</v>
      </c>
      <c r="M28" s="164">
        <f t="shared" si="11"/>
        <v>0</v>
      </c>
      <c r="N28" s="164">
        <f t="shared" si="11"/>
        <v>0</v>
      </c>
      <c r="O28" s="164"/>
    </row>
    <row r="29" spans="1:15" ht="18">
      <c r="A29" s="143"/>
      <c r="B29" s="143"/>
      <c r="C29" s="143"/>
      <c r="D29" s="143"/>
      <c r="E29" s="143"/>
      <c r="F29" s="139"/>
      <c r="G29" s="143"/>
      <c r="H29" s="139"/>
      <c r="I29" s="139"/>
      <c r="J29" s="277"/>
      <c r="K29" s="277"/>
      <c r="L29" s="277"/>
      <c r="M29" s="277"/>
      <c r="N29" s="277"/>
      <c r="O29" s="277"/>
    </row>
    <row r="30" spans="1:15" ht="18">
      <c r="A30" s="143"/>
      <c r="B30" s="143"/>
      <c r="C30" s="143"/>
      <c r="D30" s="143"/>
      <c r="E30" s="143"/>
      <c r="F30" s="143"/>
      <c r="G30" s="143"/>
      <c r="H30" s="139"/>
      <c r="I30" s="139"/>
      <c r="J30" s="278">
        <v>0</v>
      </c>
      <c r="K30" s="278"/>
      <c r="L30" s="278"/>
      <c r="M30" s="278"/>
      <c r="N30" s="278"/>
      <c r="O30" s="278"/>
    </row>
    <row r="31" spans="1:15" ht="18">
      <c r="A31" s="143"/>
      <c r="B31" s="143"/>
      <c r="C31" s="143"/>
      <c r="D31" s="143"/>
      <c r="E31" s="143"/>
      <c r="F31" s="143"/>
      <c r="G31" s="143"/>
      <c r="H31" s="143"/>
      <c r="I31" s="143"/>
      <c r="J31" s="278" t="s">
        <v>82</v>
      </c>
      <c r="K31" s="278"/>
      <c r="L31" s="278"/>
      <c r="M31" s="278"/>
      <c r="N31" s="278"/>
      <c r="O31" s="278"/>
    </row>
  </sheetData>
  <mergeCells count="70">
    <mergeCell ref="A20:C20"/>
    <mergeCell ref="N21:N22"/>
    <mergeCell ref="A25:A26"/>
    <mergeCell ref="B25:B26"/>
    <mergeCell ref="C25:C26"/>
    <mergeCell ref="D25:D26"/>
    <mergeCell ref="E25:E26"/>
    <mergeCell ref="F25:G25"/>
    <mergeCell ref="H25:I25"/>
    <mergeCell ref="J29:O29"/>
    <mergeCell ref="J30:O30"/>
    <mergeCell ref="J31:O31"/>
    <mergeCell ref="J25:L25"/>
    <mergeCell ref="A24:O24"/>
    <mergeCell ref="L18:L19"/>
    <mergeCell ref="M18:M19"/>
    <mergeCell ref="A16:A17"/>
    <mergeCell ref="B16:B17"/>
    <mergeCell ref="I16:I17"/>
    <mergeCell ref="J16:J17"/>
    <mergeCell ref="K16:K17"/>
    <mergeCell ref="L16:L17"/>
    <mergeCell ref="A18:A19"/>
    <mergeCell ref="B18:B19"/>
    <mergeCell ref="I18:I19"/>
    <mergeCell ref="J18:J19"/>
    <mergeCell ref="K18:K19"/>
    <mergeCell ref="M16:M17"/>
    <mergeCell ref="M12:M13"/>
    <mergeCell ref="A14:A15"/>
    <mergeCell ref="B14:B15"/>
    <mergeCell ref="I14:I15"/>
    <mergeCell ref="J14:J15"/>
    <mergeCell ref="K14:K15"/>
    <mergeCell ref="L14:L15"/>
    <mergeCell ref="M14:M15"/>
    <mergeCell ref="A12:A13"/>
    <mergeCell ref="B12:B13"/>
    <mergeCell ref="I12:I13"/>
    <mergeCell ref="J12:J13"/>
    <mergeCell ref="K12:K13"/>
    <mergeCell ref="L12:L13"/>
    <mergeCell ref="M8:M9"/>
    <mergeCell ref="A10:A11"/>
    <mergeCell ref="B10:B11"/>
    <mergeCell ref="I10:I11"/>
    <mergeCell ref="J10:J11"/>
    <mergeCell ref="K10:K11"/>
    <mergeCell ref="L10:L11"/>
    <mergeCell ref="M10:M11"/>
    <mergeCell ref="A8:A9"/>
    <mergeCell ref="B8:B9"/>
    <mergeCell ref="I8:I9"/>
    <mergeCell ref="J8:J9"/>
    <mergeCell ref="K8:K9"/>
    <mergeCell ref="L8:L9"/>
    <mergeCell ref="A1:N1"/>
    <mergeCell ref="A2:N2"/>
    <mergeCell ref="A6:A7"/>
    <mergeCell ref="I6:I7"/>
    <mergeCell ref="J6:J7"/>
    <mergeCell ref="K6:K7"/>
    <mergeCell ref="L6:L7"/>
    <mergeCell ref="M6:M7"/>
    <mergeCell ref="A4:A5"/>
    <mergeCell ref="I4:I5"/>
    <mergeCell ref="J4:J5"/>
    <mergeCell ref="K4:K5"/>
    <mergeCell ref="L4:L5"/>
    <mergeCell ref="M4:M5"/>
  </mergeCells>
  <pageMargins left="0.95866141699999996" right="0.70866141732283505" top="1.2480314960000001" bottom="0.74803149606299202" header="0.31496062992126" footer="0.31496062992126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F16"/>
  <sheetViews>
    <sheetView workbookViewId="0">
      <selection activeCell="J10" sqref="J10"/>
    </sheetView>
  </sheetViews>
  <sheetFormatPr defaultRowHeight="15"/>
  <cols>
    <col min="1" max="1" width="10.140625" bestFit="1" customWidth="1"/>
    <col min="2" max="2" width="11" bestFit="1" customWidth="1"/>
    <col min="5" max="5" width="21.42578125" customWidth="1"/>
  </cols>
  <sheetData>
    <row r="16" spans="6:6">
      <c r="F1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Sheet3</vt:lpstr>
      <vt:lpstr>sheet5</vt:lpstr>
      <vt:lpstr>Sheet6</vt:lpstr>
      <vt:lpstr>Sheet7</vt:lpstr>
      <vt:lpstr>Sheet8</vt:lpstr>
      <vt:lpstr>Sheet11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2021-09-14T10:47:30Z</cp:lastPrinted>
  <dcterms:created xsi:type="dcterms:W3CDTF">2019-08-03T06:28:20Z</dcterms:created>
  <dcterms:modified xsi:type="dcterms:W3CDTF">2021-11-07T05:59:52Z</dcterms:modified>
</cp:coreProperties>
</file>