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LE DATA" sheetId="1" r:id="rId1"/>
    <sheet name="ARS SALE FY 20-21" sheetId="2" r:id="rId2"/>
    <sheet name="ARS SALE APR TO JAN'22" sheetId="3" r:id="rId3"/>
  </sheets>
  <definedNames>
    <definedName name="_xlnm._FilterDatabase" localSheetId="0" hidden="1">'SALE DATA'!$A$1:$M$19</definedName>
  </definedNames>
  <calcPr calcId="152511"/>
</workbook>
</file>

<file path=xl/calcChain.xml><?xml version="1.0" encoding="utf-8"?>
<calcChain xmlns="http://schemas.openxmlformats.org/spreadsheetml/2006/main">
  <c r="M19" i="1" l="1"/>
  <c r="K19" i="1"/>
  <c r="F19" i="1" l="1"/>
  <c r="G18" i="1"/>
  <c r="E19" i="1"/>
  <c r="H18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l="1"/>
  <c r="G19" i="1"/>
  <c r="H19" i="1" s="1"/>
</calcChain>
</file>

<file path=xl/sharedStrings.xml><?xml version="1.0" encoding="utf-8"?>
<sst xmlns="http://schemas.openxmlformats.org/spreadsheetml/2006/main" count="329" uniqueCount="167">
  <si>
    <t>S.NO</t>
  </si>
  <si>
    <t>DMO</t>
  </si>
  <si>
    <t>SAP CODE</t>
  </si>
  <si>
    <t>DEALER NAME</t>
  </si>
  <si>
    <t>AVG. FY 20-21</t>
  </si>
  <si>
    <t>AVG. Apr to Jan'22</t>
  </si>
  <si>
    <t>Volume Gain / loss</t>
  </si>
  <si>
    <t>Growth</t>
  </si>
  <si>
    <t>Active / Inactive</t>
  </si>
  <si>
    <t>SD Refund</t>
  </si>
  <si>
    <t>Aplusate Avg lost Dealer</t>
  </si>
  <si>
    <t>Dealer Add</t>
  </si>
  <si>
    <t>Aplusate Avg New Dealer</t>
  </si>
  <si>
    <t>Krishna Gahavne</t>
  </si>
  <si>
    <t>LAVANIA CEMENT SALES CORP</t>
  </si>
  <si>
    <t>JAI  BHAGIRATH BABA</t>
  </si>
  <si>
    <t>MADHAV ENTERPRISES</t>
  </si>
  <si>
    <t>RADHEY SHYAM  CEMENT AGENCY</t>
  </si>
  <si>
    <t>PRIYA ENTERPRISES</t>
  </si>
  <si>
    <t>VINAYAK BUILDING MATERIAL</t>
  </si>
  <si>
    <t>BM TRADING &amp; CONSTRUCTION CO</t>
  </si>
  <si>
    <t>KANHA BUILDING MATERIAL</t>
  </si>
  <si>
    <t>SHANKAR BUILDING MATERIAL</t>
  </si>
  <si>
    <t>SHARMA CEMENT AGENCY</t>
  </si>
  <si>
    <t>SHRI LAXMI MOTORS</t>
  </si>
  <si>
    <t>OM SAI CONSTRUCTION</t>
  </si>
  <si>
    <t>AKHLESH TRADING COMPANY</t>
  </si>
  <si>
    <t>MITTAL CEMENT AGENCY</t>
  </si>
  <si>
    <t>HARDENIYA CEMENT AGENCIES</t>
  </si>
  <si>
    <t>SHRIPATI CONSTRUCTION</t>
  </si>
  <si>
    <t>Active</t>
  </si>
  <si>
    <t>Inactive</t>
  </si>
  <si>
    <t>SD LETTER</t>
  </si>
  <si>
    <t>GUNJAN CEMENT AGENCY</t>
  </si>
  <si>
    <t>DEV CEMENT AGENCY</t>
  </si>
  <si>
    <t>BHUPENDRA CEMENT AGENCY</t>
  </si>
  <si>
    <t>KULDEEP CEMENT AGENCY</t>
  </si>
  <si>
    <t>MANGAL BUILDING MATERIAL</t>
  </si>
  <si>
    <t>NEW NETWORK APR TO JAN'22</t>
  </si>
  <si>
    <t>DLR</t>
  </si>
  <si>
    <t>ARS</t>
  </si>
  <si>
    <t>Apr'20</t>
  </si>
  <si>
    <t>May'20</t>
  </si>
  <si>
    <t>Jun'20</t>
  </si>
  <si>
    <t>Jul'20</t>
  </si>
  <si>
    <t>Aug'20</t>
  </si>
  <si>
    <t>Sep'20</t>
  </si>
  <si>
    <t>Oct'20</t>
  </si>
  <si>
    <t>Nov'20</t>
  </si>
  <si>
    <t>Dec'20</t>
  </si>
  <si>
    <t>Jan'21</t>
  </si>
  <si>
    <t>Feb'21</t>
  </si>
  <si>
    <t>Ma'21</t>
  </si>
  <si>
    <t>Total F.Y. 2021</t>
  </si>
  <si>
    <t>Retailer Code</t>
  </si>
  <si>
    <t>Retailer Desc.</t>
  </si>
  <si>
    <t>DOA</t>
  </si>
  <si>
    <t>Concerened Dealer Code</t>
  </si>
  <si>
    <t>Concerened Dealer Name</t>
  </si>
  <si>
    <t>PRICE CLUSTER</t>
  </si>
  <si>
    <t>Dist</t>
  </si>
  <si>
    <t>AO</t>
  </si>
  <si>
    <t>State</t>
  </si>
  <si>
    <t>Cheque to be issued in favor of (Only Prop./Firm Name as submitted in ARS form)</t>
  </si>
  <si>
    <t>Bank Account Number</t>
  </si>
  <si>
    <t>Bank Name</t>
  </si>
  <si>
    <t>Account Holder name</t>
  </si>
  <si>
    <t>Bank IFSC code</t>
  </si>
  <si>
    <t>PAN NO.</t>
  </si>
  <si>
    <t>Sale (MT)</t>
  </si>
  <si>
    <t>SHIV GANPATI MARBLE AND GRANIT</t>
  </si>
  <si>
    <t>20 Dholpur Baseri</t>
  </si>
  <si>
    <t>DHOLPUR</t>
  </si>
  <si>
    <t>ALWAR</t>
  </si>
  <si>
    <t>RJ-JAIPUR</t>
  </si>
  <si>
    <t>PUSHPENDRA SHARMA</t>
  </si>
  <si>
    <t>6388000100147028</t>
  </si>
  <si>
    <t>PUNJAB NATIONAL BANK</t>
  </si>
  <si>
    <t>PUNB0638800</t>
  </si>
  <si>
    <t>IEDPS6075A</t>
  </si>
  <si>
    <t>GOPESH BUILDING MATERIAL</t>
  </si>
  <si>
    <t>20 Dholpur Sapau</t>
  </si>
  <si>
    <t xml:space="preserve">RAM PRAKASH </t>
  </si>
  <si>
    <t>2504000100316671</t>
  </si>
  <si>
    <t>PUNB0250400</t>
  </si>
  <si>
    <t>CBWPP5485K</t>
  </si>
  <si>
    <t>R R CONSTRUCTION COMPANY</t>
  </si>
  <si>
    <t>B M TRADING &amp; CONSTRUCTION COM</t>
  </si>
  <si>
    <t>20 Dholpur Bari</t>
  </si>
  <si>
    <t>0533002100019624</t>
  </si>
  <si>
    <t>PUNB0053300</t>
  </si>
  <si>
    <t>AFNPM7609F</t>
  </si>
  <si>
    <t>RAVINDRA SINGH PARMAR</t>
  </si>
  <si>
    <t>RAVINDRA SINGH PARMAR-THEKDAR</t>
  </si>
  <si>
    <t>3584002100013740</t>
  </si>
  <si>
    <t>PUNB0872600</t>
  </si>
  <si>
    <t>BEPPS8839R</t>
  </si>
  <si>
    <t>BRIJESH MULTI SERVICES</t>
  </si>
  <si>
    <t>MANISH TYAGI BUILDING MATERIAL</t>
  </si>
  <si>
    <t>61121777543</t>
  </si>
  <si>
    <t>STATE BANK OF INDIA</t>
  </si>
  <si>
    <t>SBIN0031769</t>
  </si>
  <si>
    <t>AKPPT7719Q</t>
  </si>
  <si>
    <t>MUKESH CEMENT AGENCY</t>
  </si>
  <si>
    <t>20 DHOLPUR</t>
  </si>
  <si>
    <t>MUKESH TYAGI</t>
  </si>
  <si>
    <t>3053253040</t>
  </si>
  <si>
    <t>CENTRAL BANK OF INDIA</t>
  </si>
  <si>
    <t>CBIN0283334</t>
  </si>
  <si>
    <t>ALTPT0497L</t>
  </si>
  <si>
    <t>YOGESH CONSTRUCTION</t>
  </si>
  <si>
    <t>20 Dholpur Rajakhera</t>
  </si>
  <si>
    <t>YOGESH KUMAR SHARMA</t>
  </si>
  <si>
    <t>38796939054</t>
  </si>
  <si>
    <t>SBIN0031071</t>
  </si>
  <si>
    <t>DMYPK2795F</t>
  </si>
  <si>
    <t>RUPESH CEMENT AGENCY</t>
  </si>
  <si>
    <t>RUPESH KUMAR JAGA</t>
  </si>
  <si>
    <t>100117841883</t>
  </si>
  <si>
    <t>INDUSLND BANK</t>
  </si>
  <si>
    <t>INDB0001578</t>
  </si>
  <si>
    <t>BYVPJ1066K</t>
  </si>
  <si>
    <t>KRISHNA ENTERPRISES</t>
  </si>
  <si>
    <t>JAGDISH PRASAD</t>
  </si>
  <si>
    <t>3584000100325704</t>
  </si>
  <si>
    <t>PUNB0358400</t>
  </si>
  <si>
    <t>AUGPJ8163P</t>
  </si>
  <si>
    <t>West-1</t>
  </si>
  <si>
    <t>Combined</t>
  </si>
  <si>
    <t>Retailer Desc-</t>
  </si>
  <si>
    <t>Concerned Dealer code</t>
  </si>
  <si>
    <t>Concerned Dealer Name</t>
  </si>
  <si>
    <t>DMO NAME</t>
  </si>
  <si>
    <t>Apr'21</t>
  </si>
  <si>
    <t>May'21</t>
  </si>
  <si>
    <t>Jun'21</t>
  </si>
  <si>
    <t>Jul'21</t>
  </si>
  <si>
    <t>Aug'21</t>
  </si>
  <si>
    <t>Sep'21</t>
  </si>
  <si>
    <t>Oct'21</t>
  </si>
  <si>
    <t>Nov'21</t>
  </si>
  <si>
    <t>Dec'21</t>
  </si>
  <si>
    <t>Jan'22</t>
  </si>
  <si>
    <t>Grand Total</t>
  </si>
  <si>
    <t>Avg</t>
  </si>
  <si>
    <t>Slab</t>
  </si>
  <si>
    <t>815101119074</t>
  </si>
  <si>
    <t>LAVANIA CEMENT SALES CORPORATI</t>
  </si>
  <si>
    <t>KRISHNA GAHVENA</t>
  </si>
  <si>
    <t>0-10 MT</t>
  </si>
  <si>
    <t>807200174713</t>
  </si>
  <si>
    <t>20-30 MT</t>
  </si>
  <si>
    <t>813151179892</t>
  </si>
  <si>
    <t>10-20 MT</t>
  </si>
  <si>
    <t>811944179894</t>
  </si>
  <si>
    <t>&gt;50 MT</t>
  </si>
  <si>
    <t>812404179894</t>
  </si>
  <si>
    <t>GUPTA HARDWARE STORE</t>
  </si>
  <si>
    <t>40-50 MT</t>
  </si>
  <si>
    <t>813299179894</t>
  </si>
  <si>
    <t>RJ-Jaipur</t>
  </si>
  <si>
    <t>816037179894</t>
  </si>
  <si>
    <t>811848202758</t>
  </si>
  <si>
    <t>812372202849</t>
  </si>
  <si>
    <t>813299202947</t>
  </si>
  <si>
    <t>815101208026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</si>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</sst>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*\ #,##0_ ;_*\ \-#,##0_ ;_*\ &quot;-&quot;_ ;_ @_ 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2" xfId="0" applyFill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" fontId="0" fillId="0" borderId="1" xfId="0" applyNumberForma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3" borderId="1" xfId="0" applyFont="1" applyFill="1" applyBorder="1"/>
    <xf numFmtId="0" fontId="5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0" borderId="1" xfId="0" applyNumberFormat="1" applyFont="1" applyBorder="1" applyAlignment="1">
      <alignment horizontal="center" vertical="top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Border="1"/>
    <xf numFmtId="1" fontId="0" fillId="0" borderId="4" xfId="0" applyNumberFormat="1" applyBorder="1" applyAlignment="1">
      <alignment horizontal="center"/>
    </xf>
    <xf numFmtId="1" fontId="4" fillId="2" borderId="5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5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0" fontId="0" fillId="0" borderId="0" xfId="0" applyFont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top"/>
    </xf>
    <xf numFmtId="165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43" fontId="6" fillId="4" borderId="1" xfId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3" workbookViewId="0">
      <selection activeCell="C22" sqref="C22:E22"/>
    </sheetView>
  </sheetViews>
  <sheetFormatPr defaultRowHeight="15" x14ac:dyDescent="0.25"/>
  <cols>
    <col min="4" max="4" width="28.42578125" bestFit="1" customWidth="1"/>
    <col min="5" max="5" width="10.85546875" customWidth="1"/>
    <col min="9" max="9" width="11" customWidth="1"/>
    <col min="10" max="10" width="14.28515625" customWidth="1"/>
    <col min="12" max="12" width="12.42578125" customWidth="1"/>
    <col min="13" max="13" width="11.42578125" customWidth="1"/>
  </cols>
  <sheetData>
    <row r="1" spans="1:13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9" t="s">
        <v>6</v>
      </c>
      <c r="H1" s="18" t="s">
        <v>7</v>
      </c>
      <c r="I1" s="20" t="s">
        <v>8</v>
      </c>
      <c r="J1" s="20" t="s">
        <v>9</v>
      </c>
      <c r="K1" s="1" t="s">
        <v>10</v>
      </c>
      <c r="L1" s="21" t="s">
        <v>11</v>
      </c>
      <c r="M1" s="1" t="s">
        <v>12</v>
      </c>
    </row>
    <row r="2" spans="1:13" ht="15.75" x14ac:dyDescent="0.25">
      <c r="A2" s="2">
        <v>1</v>
      </c>
      <c r="B2" s="2" t="s">
        <v>13</v>
      </c>
      <c r="C2" s="3">
        <v>119074</v>
      </c>
      <c r="D2" s="4" t="s">
        <v>14</v>
      </c>
      <c r="E2" s="5">
        <v>45.641666666666673</v>
      </c>
      <c r="F2" s="5">
        <v>56.375</v>
      </c>
      <c r="G2" s="5">
        <f t="shared" ref="G2:G18" si="0">+F2-E2</f>
        <v>10.733333333333327</v>
      </c>
      <c r="H2" s="24">
        <f t="shared" ref="H2:H19" si="1">G2/E2*100</f>
        <v>23.516523644330821</v>
      </c>
      <c r="I2" s="2" t="s">
        <v>30</v>
      </c>
      <c r="J2" s="2"/>
      <c r="K2" s="2"/>
      <c r="L2" s="2"/>
      <c r="M2" s="2"/>
    </row>
    <row r="3" spans="1:13" ht="15.75" x14ac:dyDescent="0.25">
      <c r="A3" s="2">
        <f>+A2+1</f>
        <v>2</v>
      </c>
      <c r="B3" s="2"/>
      <c r="C3" s="6">
        <v>175313</v>
      </c>
      <c r="D3" s="4" t="s">
        <v>15</v>
      </c>
      <c r="E3" s="5">
        <v>8.3333333333333339</v>
      </c>
      <c r="F3" s="5">
        <v>0</v>
      </c>
      <c r="G3" s="5">
        <f t="shared" si="0"/>
        <v>-8.3333333333333339</v>
      </c>
      <c r="H3" s="24">
        <f t="shared" si="1"/>
        <v>-100</v>
      </c>
      <c r="I3" s="2" t="s">
        <v>31</v>
      </c>
      <c r="J3" s="2" t="s">
        <v>32</v>
      </c>
      <c r="K3" s="2">
        <v>8</v>
      </c>
      <c r="L3" s="2"/>
      <c r="M3" s="2"/>
    </row>
    <row r="4" spans="1:13" ht="15.75" x14ac:dyDescent="0.25">
      <c r="A4" s="2">
        <f t="shared" ref="A4:A18" si="2">+A3+1</f>
        <v>3</v>
      </c>
      <c r="B4" s="2"/>
      <c r="C4" s="7">
        <v>179892</v>
      </c>
      <c r="D4" s="8" t="s">
        <v>16</v>
      </c>
      <c r="E4" s="5">
        <v>53.533333333333331</v>
      </c>
      <c r="F4" s="5">
        <v>22.95</v>
      </c>
      <c r="G4" s="5">
        <f t="shared" si="0"/>
        <v>-30.583333333333332</v>
      </c>
      <c r="H4" s="24">
        <f t="shared" si="1"/>
        <v>-57.12951432129514</v>
      </c>
      <c r="I4" s="2" t="s">
        <v>30</v>
      </c>
      <c r="J4" s="2"/>
      <c r="K4" s="2"/>
      <c r="L4" s="2"/>
      <c r="M4" s="2"/>
    </row>
    <row r="5" spans="1:13" ht="15.75" x14ac:dyDescent="0.25">
      <c r="A5" s="2">
        <f t="shared" si="2"/>
        <v>4</v>
      </c>
      <c r="B5" s="2"/>
      <c r="C5" s="9">
        <v>201143</v>
      </c>
      <c r="D5" s="10" t="s">
        <v>17</v>
      </c>
      <c r="E5" s="5">
        <v>30.129166666666666</v>
      </c>
      <c r="F5" s="5">
        <v>2.8</v>
      </c>
      <c r="G5" s="5">
        <f t="shared" si="0"/>
        <v>-27.329166666666666</v>
      </c>
      <c r="H5" s="24">
        <f t="shared" si="1"/>
        <v>-90.706679574056153</v>
      </c>
      <c r="I5" s="2" t="s">
        <v>31</v>
      </c>
      <c r="J5" s="2"/>
      <c r="K5" s="2"/>
      <c r="L5" s="2"/>
      <c r="M5" s="2"/>
    </row>
    <row r="6" spans="1:13" ht="15.75" x14ac:dyDescent="0.25">
      <c r="A6" s="2">
        <f t="shared" si="2"/>
        <v>5</v>
      </c>
      <c r="B6" s="2"/>
      <c r="C6" s="9">
        <v>208026</v>
      </c>
      <c r="D6" s="10" t="s">
        <v>18</v>
      </c>
      <c r="E6" s="5">
        <v>0</v>
      </c>
      <c r="F6" s="5">
        <v>97.4</v>
      </c>
      <c r="G6" s="5">
        <f t="shared" si="0"/>
        <v>97.4</v>
      </c>
      <c r="H6" s="24" t="e">
        <f t="shared" si="1"/>
        <v>#DIV/0!</v>
      </c>
      <c r="I6" s="2" t="s">
        <v>30</v>
      </c>
      <c r="J6" s="2"/>
      <c r="K6" s="2"/>
      <c r="L6" s="25">
        <v>44301</v>
      </c>
      <c r="M6" s="2">
        <v>97</v>
      </c>
    </row>
    <row r="7" spans="1:13" ht="15.75" x14ac:dyDescent="0.25">
      <c r="A7" s="2">
        <f t="shared" si="2"/>
        <v>6</v>
      </c>
      <c r="B7" s="2"/>
      <c r="C7" s="11">
        <v>149403</v>
      </c>
      <c r="D7" s="4" t="s">
        <v>19</v>
      </c>
      <c r="E7" s="5">
        <v>45.166666666666664</v>
      </c>
      <c r="F7" s="5">
        <v>33.25</v>
      </c>
      <c r="G7" s="5">
        <f t="shared" si="0"/>
        <v>-11.916666666666664</v>
      </c>
      <c r="H7" s="24">
        <f t="shared" si="1"/>
        <v>-26.383763837638373</v>
      </c>
      <c r="I7" s="2" t="s">
        <v>30</v>
      </c>
      <c r="J7" s="2"/>
      <c r="K7" s="2"/>
      <c r="L7" s="2"/>
      <c r="M7" s="2"/>
    </row>
    <row r="8" spans="1:13" ht="15.75" x14ac:dyDescent="0.25">
      <c r="A8" s="2">
        <f t="shared" si="2"/>
        <v>7</v>
      </c>
      <c r="B8" s="2"/>
      <c r="C8" s="12">
        <v>202758</v>
      </c>
      <c r="D8" s="4" t="s">
        <v>20</v>
      </c>
      <c r="E8" s="5">
        <v>95.520833333333329</v>
      </c>
      <c r="F8" s="5">
        <v>85.9</v>
      </c>
      <c r="G8" s="5">
        <f t="shared" si="0"/>
        <v>-9.6208333333333229</v>
      </c>
      <c r="H8" s="24">
        <f t="shared" si="1"/>
        <v>-10.071973827699008</v>
      </c>
      <c r="I8" s="2" t="s">
        <v>30</v>
      </c>
      <c r="J8" s="2"/>
      <c r="K8" s="2"/>
      <c r="L8" s="2"/>
      <c r="M8" s="2"/>
    </row>
    <row r="9" spans="1:13" ht="15.75" x14ac:dyDescent="0.25">
      <c r="A9" s="2">
        <f t="shared" si="2"/>
        <v>8</v>
      </c>
      <c r="B9" s="2"/>
      <c r="C9" s="12">
        <v>174713</v>
      </c>
      <c r="D9" s="4" t="s">
        <v>21</v>
      </c>
      <c r="E9" s="5">
        <v>42.875</v>
      </c>
      <c r="F9" s="5">
        <v>42.05</v>
      </c>
      <c r="G9" s="5">
        <f t="shared" si="0"/>
        <v>-0.82500000000000284</v>
      </c>
      <c r="H9" s="24">
        <f t="shared" si="1"/>
        <v>-1.9241982507288695</v>
      </c>
      <c r="I9" s="2" t="s">
        <v>30</v>
      </c>
      <c r="J9" s="2"/>
      <c r="K9" s="2"/>
      <c r="L9" s="2"/>
      <c r="M9" s="2"/>
    </row>
    <row r="10" spans="1:13" ht="15.75" x14ac:dyDescent="0.25">
      <c r="A10" s="2">
        <f t="shared" si="2"/>
        <v>9</v>
      </c>
      <c r="B10" s="2"/>
      <c r="C10" s="9">
        <v>201144</v>
      </c>
      <c r="D10" s="13" t="s">
        <v>22</v>
      </c>
      <c r="E10" s="5">
        <v>0</v>
      </c>
      <c r="F10" s="5">
        <v>0</v>
      </c>
      <c r="G10" s="5">
        <f t="shared" si="0"/>
        <v>0</v>
      </c>
      <c r="H10" s="24" t="e">
        <f t="shared" si="1"/>
        <v>#DIV/0!</v>
      </c>
      <c r="I10" s="2" t="s">
        <v>31</v>
      </c>
      <c r="J10" s="2"/>
      <c r="K10" s="2"/>
      <c r="L10" s="2"/>
      <c r="M10" s="2"/>
    </row>
    <row r="11" spans="1:13" ht="15.75" x14ac:dyDescent="0.25">
      <c r="A11" s="2">
        <f t="shared" si="2"/>
        <v>10</v>
      </c>
      <c r="B11" s="2"/>
      <c r="C11" s="14">
        <v>179894</v>
      </c>
      <c r="D11" s="8" t="s">
        <v>23</v>
      </c>
      <c r="E11" s="5">
        <v>44.208333333333336</v>
      </c>
      <c r="F11" s="5">
        <v>290.02</v>
      </c>
      <c r="G11" s="5">
        <f t="shared" si="0"/>
        <v>245.81166666666664</v>
      </c>
      <c r="H11" s="24">
        <f t="shared" si="1"/>
        <v>556.03016022620159</v>
      </c>
      <c r="I11" s="2" t="s">
        <v>30</v>
      </c>
      <c r="J11" s="2"/>
      <c r="K11" s="2"/>
      <c r="L11" s="2"/>
      <c r="M11" s="2"/>
    </row>
    <row r="12" spans="1:13" ht="15.75" x14ac:dyDescent="0.25">
      <c r="A12" s="2">
        <f t="shared" si="2"/>
        <v>11</v>
      </c>
      <c r="B12" s="2"/>
      <c r="C12" s="14">
        <v>202947</v>
      </c>
      <c r="D12" s="15" t="s">
        <v>24</v>
      </c>
      <c r="E12" s="5">
        <v>19.770833333333332</v>
      </c>
      <c r="F12" s="5">
        <v>10.074999999999999</v>
      </c>
      <c r="G12" s="5">
        <f t="shared" si="0"/>
        <v>-9.6958333333333329</v>
      </c>
      <c r="H12" s="24">
        <f t="shared" si="1"/>
        <v>-49.041095890410958</v>
      </c>
      <c r="I12" s="2" t="s">
        <v>31</v>
      </c>
      <c r="J12" s="2"/>
      <c r="K12" s="2"/>
      <c r="L12" s="2"/>
      <c r="M12" s="2"/>
    </row>
    <row r="13" spans="1:13" ht="15.75" x14ac:dyDescent="0.25">
      <c r="A13" s="2">
        <f t="shared" si="2"/>
        <v>12</v>
      </c>
      <c r="B13" s="2"/>
      <c r="C13" s="11">
        <v>146791</v>
      </c>
      <c r="D13" s="4" t="s">
        <v>25</v>
      </c>
      <c r="E13" s="5">
        <v>25.333333333333332</v>
      </c>
      <c r="F13" s="5">
        <v>21.2</v>
      </c>
      <c r="G13" s="5">
        <f t="shared" si="0"/>
        <v>-4.1333333333333329</v>
      </c>
      <c r="H13" s="24">
        <f t="shared" si="1"/>
        <v>-16.315789473684209</v>
      </c>
      <c r="I13" s="2" t="s">
        <v>30</v>
      </c>
      <c r="J13" s="2"/>
      <c r="K13" s="2"/>
      <c r="L13" s="2"/>
      <c r="M13" s="2"/>
    </row>
    <row r="14" spans="1:13" ht="15.75" x14ac:dyDescent="0.25">
      <c r="A14" s="2">
        <f t="shared" si="2"/>
        <v>13</v>
      </c>
      <c r="B14" s="2"/>
      <c r="C14" s="9">
        <v>202849</v>
      </c>
      <c r="D14" s="16" t="s">
        <v>26</v>
      </c>
      <c r="E14" s="5">
        <v>60.416666666666664</v>
      </c>
      <c r="F14" s="5">
        <v>22.65</v>
      </c>
      <c r="G14" s="5">
        <f t="shared" si="0"/>
        <v>-37.766666666666666</v>
      </c>
      <c r="H14" s="24">
        <f t="shared" si="1"/>
        <v>-62.510344827586209</v>
      </c>
      <c r="I14" s="2" t="s">
        <v>30</v>
      </c>
      <c r="J14" s="2"/>
      <c r="K14" s="2"/>
      <c r="L14" s="2"/>
      <c r="M14" s="2"/>
    </row>
    <row r="15" spans="1:13" ht="15.75" x14ac:dyDescent="0.25">
      <c r="A15" s="2">
        <f t="shared" si="2"/>
        <v>14</v>
      </c>
      <c r="B15" s="2"/>
      <c r="C15" s="9">
        <v>206531</v>
      </c>
      <c r="D15" s="15" t="s">
        <v>27</v>
      </c>
      <c r="E15" s="5">
        <v>8.7083333333333339</v>
      </c>
      <c r="F15" s="5">
        <v>6.65</v>
      </c>
      <c r="G15" s="5">
        <f t="shared" si="0"/>
        <v>-2.0583333333333336</v>
      </c>
      <c r="H15" s="24">
        <f t="shared" si="1"/>
        <v>-23.63636363636364</v>
      </c>
      <c r="I15" s="2" t="s">
        <v>31</v>
      </c>
      <c r="J15" s="2" t="s">
        <v>32</v>
      </c>
      <c r="K15" s="2">
        <v>9</v>
      </c>
      <c r="L15" s="2"/>
      <c r="M15" s="2"/>
    </row>
    <row r="16" spans="1:13" ht="15.75" x14ac:dyDescent="0.25">
      <c r="A16" s="2">
        <f t="shared" si="2"/>
        <v>15</v>
      </c>
      <c r="B16" s="2"/>
      <c r="C16" s="17">
        <v>208516</v>
      </c>
      <c r="D16" s="15" t="s">
        <v>28</v>
      </c>
      <c r="E16" s="5">
        <v>0</v>
      </c>
      <c r="F16" s="5">
        <v>38.575000000000003</v>
      </c>
      <c r="G16" s="5">
        <f t="shared" si="0"/>
        <v>38.575000000000003</v>
      </c>
      <c r="H16" s="24" t="e">
        <f t="shared" si="1"/>
        <v>#DIV/0!</v>
      </c>
      <c r="I16" s="2" t="s">
        <v>30</v>
      </c>
      <c r="J16" s="2"/>
      <c r="K16" s="2"/>
      <c r="L16" s="25">
        <v>44349</v>
      </c>
      <c r="M16" s="2">
        <v>48</v>
      </c>
    </row>
    <row r="17" spans="1:13" ht="15.75" x14ac:dyDescent="0.25">
      <c r="A17" s="2">
        <f t="shared" si="2"/>
        <v>16</v>
      </c>
      <c r="B17" s="2"/>
      <c r="C17" s="17">
        <v>210479</v>
      </c>
      <c r="D17" s="15" t="s">
        <v>29</v>
      </c>
      <c r="E17" s="5">
        <v>0</v>
      </c>
      <c r="F17" s="5">
        <v>21.95</v>
      </c>
      <c r="G17" s="5">
        <f t="shared" si="0"/>
        <v>21.95</v>
      </c>
      <c r="H17" s="24" t="e">
        <f t="shared" si="1"/>
        <v>#DIV/0!</v>
      </c>
      <c r="I17" s="2" t="s">
        <v>30</v>
      </c>
      <c r="J17" s="2"/>
      <c r="K17" s="2"/>
      <c r="L17" s="25">
        <v>44523</v>
      </c>
      <c r="M17" s="2">
        <v>73</v>
      </c>
    </row>
    <row r="18" spans="1:13" ht="15.75" x14ac:dyDescent="0.25">
      <c r="A18" s="2">
        <f t="shared" si="2"/>
        <v>17</v>
      </c>
      <c r="B18" s="2"/>
      <c r="C18" s="17">
        <v>210791</v>
      </c>
      <c r="D18" s="15" t="s">
        <v>33</v>
      </c>
      <c r="E18" s="5">
        <v>0</v>
      </c>
      <c r="F18" s="5">
        <v>1</v>
      </c>
      <c r="G18" s="5">
        <f t="shared" si="0"/>
        <v>1</v>
      </c>
      <c r="H18" s="24" t="e">
        <f t="shared" si="1"/>
        <v>#DIV/0!</v>
      </c>
      <c r="I18" s="2"/>
      <c r="J18" s="2"/>
      <c r="K18" s="2"/>
      <c r="L18" s="25">
        <v>44550</v>
      </c>
      <c r="M18" s="2">
        <v>5</v>
      </c>
    </row>
    <row r="19" spans="1:13" ht="15.75" x14ac:dyDescent="0.25">
      <c r="E19" s="22">
        <f>SUM(E2:E18)</f>
        <v>479.63749999999993</v>
      </c>
      <c r="F19" s="22">
        <f>SUM(F2:F18)</f>
        <v>752.84500000000014</v>
      </c>
      <c r="G19" s="22">
        <f>SUM(G2:G18)</f>
        <v>273.20749999999998</v>
      </c>
      <c r="H19" s="23">
        <f t="shared" si="1"/>
        <v>56.961246774908133</v>
      </c>
      <c r="K19">
        <f>SUM(K2:K18)</f>
        <v>17</v>
      </c>
      <c r="M19">
        <f>SUM(M2:M18)</f>
        <v>223</v>
      </c>
    </row>
    <row r="22" spans="1:13" x14ac:dyDescent="0.25">
      <c r="C22" s="26" t="s">
        <v>38</v>
      </c>
      <c r="D22" s="26"/>
      <c r="E22" s="26"/>
    </row>
    <row r="23" spans="1:13" x14ac:dyDescent="0.25">
      <c r="B23" s="2" t="s">
        <v>39</v>
      </c>
      <c r="C23" s="27">
        <v>208026</v>
      </c>
      <c r="D23" s="28" t="s">
        <v>18</v>
      </c>
      <c r="E23" s="29">
        <v>44301</v>
      </c>
    </row>
    <row r="24" spans="1:13" x14ac:dyDescent="0.25">
      <c r="B24" s="2" t="s">
        <v>39</v>
      </c>
      <c r="C24" s="27">
        <v>208516</v>
      </c>
      <c r="D24" s="28" t="s">
        <v>28</v>
      </c>
      <c r="E24" s="29">
        <v>44349</v>
      </c>
    </row>
    <row r="25" spans="1:13" x14ac:dyDescent="0.25">
      <c r="B25" s="2" t="s">
        <v>39</v>
      </c>
      <c r="C25" s="27">
        <v>210479</v>
      </c>
      <c r="D25" s="28" t="s">
        <v>29</v>
      </c>
      <c r="E25" s="29">
        <v>44523</v>
      </c>
    </row>
    <row r="26" spans="1:13" x14ac:dyDescent="0.25">
      <c r="B26" s="2" t="s">
        <v>39</v>
      </c>
      <c r="C26" s="27">
        <v>210791</v>
      </c>
      <c r="D26" s="28" t="s">
        <v>33</v>
      </c>
      <c r="E26" s="29">
        <v>44550</v>
      </c>
    </row>
    <row r="27" spans="1:13" x14ac:dyDescent="0.25">
      <c r="B27" s="2" t="s">
        <v>40</v>
      </c>
      <c r="C27" s="27">
        <v>815101</v>
      </c>
      <c r="D27" s="28" t="s">
        <v>34</v>
      </c>
      <c r="E27" s="29">
        <v>44347</v>
      </c>
    </row>
    <row r="28" spans="1:13" x14ac:dyDescent="0.25">
      <c r="B28" s="2" t="s">
        <v>40</v>
      </c>
      <c r="C28" s="27">
        <v>816037</v>
      </c>
      <c r="D28" s="28" t="s">
        <v>35</v>
      </c>
      <c r="E28" s="29">
        <v>44428</v>
      </c>
    </row>
    <row r="29" spans="1:13" x14ac:dyDescent="0.25">
      <c r="B29" s="2" t="s">
        <v>40</v>
      </c>
      <c r="C29" s="27">
        <v>817789</v>
      </c>
      <c r="D29" s="28" t="s">
        <v>36</v>
      </c>
      <c r="E29" s="29">
        <v>44583</v>
      </c>
    </row>
    <row r="30" spans="1:13" x14ac:dyDescent="0.25">
      <c r="B30" s="2" t="s">
        <v>40</v>
      </c>
      <c r="C30" s="27">
        <v>817871</v>
      </c>
      <c r="D30" s="28" t="s">
        <v>37</v>
      </c>
      <c r="E30" s="29">
        <v>44589</v>
      </c>
    </row>
  </sheetData>
  <autoFilter ref="A1:M19"/>
  <mergeCells count="1">
    <mergeCell ref="C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sqref="A1:AD12"/>
    </sheetView>
  </sheetViews>
  <sheetFormatPr defaultRowHeight="15" x14ac:dyDescent="0.25"/>
  <cols>
    <col min="3" max="3" width="12" customWidth="1"/>
    <col min="5" max="5" width="11.7109375" customWidth="1"/>
  </cols>
  <sheetData>
    <row r="1" spans="1:30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 t="s">
        <v>41</v>
      </c>
      <c r="S1" s="31" t="s">
        <v>42</v>
      </c>
      <c r="T1" s="31" t="s">
        <v>43</v>
      </c>
      <c r="U1" s="32" t="s">
        <v>44</v>
      </c>
      <c r="V1" s="32" t="s">
        <v>45</v>
      </c>
      <c r="W1" s="32" t="s">
        <v>46</v>
      </c>
      <c r="X1" s="32" t="s">
        <v>47</v>
      </c>
      <c r="Y1" s="32" t="s">
        <v>48</v>
      </c>
      <c r="Z1" s="32" t="s">
        <v>49</v>
      </c>
      <c r="AA1" s="32" t="s">
        <v>50</v>
      </c>
      <c r="AB1" s="32" t="s">
        <v>51</v>
      </c>
      <c r="AC1" s="32" t="s">
        <v>52</v>
      </c>
      <c r="AD1" s="31" t="s">
        <v>53</v>
      </c>
    </row>
    <row r="2" spans="1:30" ht="127.5" x14ac:dyDescent="0.25">
      <c r="A2" s="33" t="s">
        <v>54</v>
      </c>
      <c r="B2" s="33" t="s">
        <v>55</v>
      </c>
      <c r="C2" s="33" t="s">
        <v>56</v>
      </c>
      <c r="D2" s="33" t="s">
        <v>57</v>
      </c>
      <c r="E2" s="33" t="s">
        <v>58</v>
      </c>
      <c r="F2" s="33" t="s">
        <v>1</v>
      </c>
      <c r="G2" s="33" t="s">
        <v>59</v>
      </c>
      <c r="H2" s="33"/>
      <c r="I2" s="33" t="s">
        <v>60</v>
      </c>
      <c r="J2" s="33" t="s">
        <v>61</v>
      </c>
      <c r="K2" s="33" t="s">
        <v>62</v>
      </c>
      <c r="L2" s="34" t="s">
        <v>63</v>
      </c>
      <c r="M2" s="33" t="s">
        <v>64</v>
      </c>
      <c r="N2" s="33" t="s">
        <v>65</v>
      </c>
      <c r="O2" s="33" t="s">
        <v>66</v>
      </c>
      <c r="P2" s="33" t="s">
        <v>67</v>
      </c>
      <c r="Q2" s="33" t="s">
        <v>68</v>
      </c>
      <c r="R2" s="31" t="s">
        <v>69</v>
      </c>
      <c r="S2" s="31" t="s">
        <v>69</v>
      </c>
      <c r="T2" s="31" t="s">
        <v>69</v>
      </c>
      <c r="U2" s="31" t="s">
        <v>69</v>
      </c>
      <c r="V2" s="31" t="s">
        <v>69</v>
      </c>
      <c r="W2" s="31" t="s">
        <v>69</v>
      </c>
      <c r="X2" s="31" t="s">
        <v>69</v>
      </c>
      <c r="Y2" s="31" t="s">
        <v>69</v>
      </c>
      <c r="Z2" s="31" t="s">
        <v>69</v>
      </c>
      <c r="AA2" s="31" t="s">
        <v>69</v>
      </c>
      <c r="AB2" s="31" t="s">
        <v>69</v>
      </c>
      <c r="AC2" s="31" t="s">
        <v>69</v>
      </c>
      <c r="AD2" s="31" t="s">
        <v>69</v>
      </c>
    </row>
    <row r="3" spans="1:30" x14ac:dyDescent="0.25">
      <c r="A3" s="35">
        <v>807200</v>
      </c>
      <c r="B3" s="13" t="s">
        <v>70</v>
      </c>
      <c r="C3" s="36">
        <v>43427</v>
      </c>
      <c r="D3" s="37">
        <v>174713</v>
      </c>
      <c r="E3" s="36" t="s">
        <v>21</v>
      </c>
      <c r="F3" s="36"/>
      <c r="G3" s="36" t="s">
        <v>71</v>
      </c>
      <c r="H3" s="36"/>
      <c r="I3" s="13" t="s">
        <v>72</v>
      </c>
      <c r="J3" s="13" t="s">
        <v>73</v>
      </c>
      <c r="K3" s="13" t="s">
        <v>74</v>
      </c>
      <c r="L3" s="13" t="s">
        <v>75</v>
      </c>
      <c r="M3" s="38" t="s">
        <v>76</v>
      </c>
      <c r="N3" s="13" t="s">
        <v>77</v>
      </c>
      <c r="O3" s="13" t="s">
        <v>75</v>
      </c>
      <c r="P3" s="13" t="s">
        <v>78</v>
      </c>
      <c r="Q3" s="13" t="s">
        <v>79</v>
      </c>
      <c r="R3" s="39">
        <v>0</v>
      </c>
      <c r="S3" s="39">
        <v>20</v>
      </c>
      <c r="T3" s="39">
        <v>42</v>
      </c>
      <c r="U3" s="39">
        <v>84</v>
      </c>
      <c r="V3" s="39">
        <v>12.5</v>
      </c>
      <c r="W3" s="39">
        <v>22</v>
      </c>
      <c r="X3" s="39">
        <v>0</v>
      </c>
      <c r="Y3" s="39">
        <v>25</v>
      </c>
      <c r="Z3" s="39">
        <v>0</v>
      </c>
      <c r="AA3" s="39">
        <v>62</v>
      </c>
      <c r="AB3" s="39">
        <v>30</v>
      </c>
      <c r="AC3" s="39">
        <v>27</v>
      </c>
      <c r="AD3" s="40">
        <v>324.5</v>
      </c>
    </row>
    <row r="4" spans="1:30" x14ac:dyDescent="0.25">
      <c r="A4" s="35">
        <v>810923</v>
      </c>
      <c r="B4" s="13" t="s">
        <v>80</v>
      </c>
      <c r="C4" s="36">
        <v>43805</v>
      </c>
      <c r="D4" s="37">
        <v>179892</v>
      </c>
      <c r="E4" s="36" t="s">
        <v>16</v>
      </c>
      <c r="F4" s="36"/>
      <c r="G4" s="36" t="s">
        <v>81</v>
      </c>
      <c r="H4" s="36"/>
      <c r="I4" s="13" t="s">
        <v>72</v>
      </c>
      <c r="J4" s="13" t="s">
        <v>73</v>
      </c>
      <c r="K4" s="13" t="s">
        <v>74</v>
      </c>
      <c r="L4" s="13" t="s">
        <v>82</v>
      </c>
      <c r="M4" s="38" t="s">
        <v>83</v>
      </c>
      <c r="N4" s="13" t="s">
        <v>77</v>
      </c>
      <c r="O4" s="13" t="s">
        <v>82</v>
      </c>
      <c r="P4" s="13" t="s">
        <v>84</v>
      </c>
      <c r="Q4" s="13" t="s">
        <v>85</v>
      </c>
      <c r="R4" s="39">
        <v>0</v>
      </c>
      <c r="S4" s="39">
        <v>0</v>
      </c>
      <c r="T4" s="39">
        <v>0</v>
      </c>
      <c r="U4" s="39">
        <v>43</v>
      </c>
      <c r="V4" s="39">
        <v>32.5</v>
      </c>
      <c r="W4" s="39">
        <v>25</v>
      </c>
      <c r="X4" s="39">
        <v>0</v>
      </c>
      <c r="Y4" s="39">
        <v>25</v>
      </c>
      <c r="Z4" s="39">
        <v>25</v>
      </c>
      <c r="AA4" s="39">
        <v>0</v>
      </c>
      <c r="AB4" s="39">
        <v>0</v>
      </c>
      <c r="AC4" s="39">
        <v>0</v>
      </c>
      <c r="AD4" s="40">
        <v>150.5</v>
      </c>
    </row>
    <row r="5" spans="1:30" x14ac:dyDescent="0.25">
      <c r="A5" s="35">
        <v>811848</v>
      </c>
      <c r="B5" s="13" t="s">
        <v>86</v>
      </c>
      <c r="C5" s="36">
        <v>43982</v>
      </c>
      <c r="D5" s="37">
        <v>202758</v>
      </c>
      <c r="E5" s="36" t="s">
        <v>87</v>
      </c>
      <c r="F5" s="36"/>
      <c r="G5" s="36" t="s">
        <v>88</v>
      </c>
      <c r="H5" s="36"/>
      <c r="I5" s="13" t="s">
        <v>72</v>
      </c>
      <c r="J5" s="13" t="s">
        <v>73</v>
      </c>
      <c r="K5" s="13" t="s">
        <v>74</v>
      </c>
      <c r="L5" s="13" t="s">
        <v>86</v>
      </c>
      <c r="M5" s="38" t="s">
        <v>89</v>
      </c>
      <c r="N5" s="13" t="s">
        <v>77</v>
      </c>
      <c r="O5" s="13" t="s">
        <v>86</v>
      </c>
      <c r="P5" s="13" t="s">
        <v>90</v>
      </c>
      <c r="Q5" s="13" t="s">
        <v>91</v>
      </c>
      <c r="R5" s="39">
        <v>0</v>
      </c>
      <c r="S5" s="39">
        <v>80</v>
      </c>
      <c r="T5" s="39">
        <v>41.5</v>
      </c>
      <c r="U5" s="39">
        <v>41.5</v>
      </c>
      <c r="V5" s="39">
        <v>31.5</v>
      </c>
      <c r="W5" s="39">
        <v>52</v>
      </c>
      <c r="X5" s="39">
        <v>63.5</v>
      </c>
      <c r="Y5" s="39">
        <v>20</v>
      </c>
      <c r="Z5" s="39">
        <v>51</v>
      </c>
      <c r="AA5" s="39">
        <v>45</v>
      </c>
      <c r="AB5" s="39">
        <v>22</v>
      </c>
      <c r="AC5" s="39">
        <v>64</v>
      </c>
      <c r="AD5" s="40">
        <v>512</v>
      </c>
    </row>
    <row r="6" spans="1:30" x14ac:dyDescent="0.25">
      <c r="A6" s="35">
        <v>811944</v>
      </c>
      <c r="B6" s="13" t="s">
        <v>92</v>
      </c>
      <c r="C6" s="36">
        <v>44001</v>
      </c>
      <c r="D6" s="37">
        <v>179894</v>
      </c>
      <c r="E6" s="36" t="s">
        <v>23</v>
      </c>
      <c r="F6" s="36"/>
      <c r="G6" s="36" t="s">
        <v>81</v>
      </c>
      <c r="H6" s="36"/>
      <c r="I6" s="13" t="s">
        <v>72</v>
      </c>
      <c r="J6" s="13" t="s">
        <v>73</v>
      </c>
      <c r="K6" s="13" t="s">
        <v>74</v>
      </c>
      <c r="L6" s="13" t="s">
        <v>93</v>
      </c>
      <c r="M6" s="38" t="s">
        <v>94</v>
      </c>
      <c r="N6" s="13" t="s">
        <v>77</v>
      </c>
      <c r="O6" s="13" t="s">
        <v>93</v>
      </c>
      <c r="P6" s="13" t="s">
        <v>95</v>
      </c>
      <c r="Q6" s="13" t="s">
        <v>96</v>
      </c>
      <c r="R6" s="39">
        <v>0</v>
      </c>
      <c r="S6" s="39">
        <v>0</v>
      </c>
      <c r="T6" s="39">
        <v>0</v>
      </c>
      <c r="U6" s="39">
        <v>0</v>
      </c>
      <c r="V6" s="39">
        <v>50</v>
      </c>
      <c r="W6" s="39">
        <v>0</v>
      </c>
      <c r="X6" s="39">
        <v>0</v>
      </c>
      <c r="Y6" s="39">
        <v>41</v>
      </c>
      <c r="Z6" s="39">
        <v>12.5</v>
      </c>
      <c r="AA6" s="39">
        <v>0</v>
      </c>
      <c r="AB6" s="39">
        <v>0</v>
      </c>
      <c r="AC6" s="39">
        <v>41</v>
      </c>
      <c r="AD6" s="40">
        <v>144.5</v>
      </c>
    </row>
    <row r="7" spans="1:30" x14ac:dyDescent="0.25">
      <c r="A7" s="35">
        <v>812202</v>
      </c>
      <c r="B7" s="13" t="s">
        <v>97</v>
      </c>
      <c r="C7" s="36">
        <v>44023</v>
      </c>
      <c r="D7" s="37">
        <v>202552</v>
      </c>
      <c r="E7" s="36" t="s">
        <v>98</v>
      </c>
      <c r="F7" s="36"/>
      <c r="G7" s="36" t="s">
        <v>81</v>
      </c>
      <c r="H7" s="36"/>
      <c r="I7" s="13" t="s">
        <v>72</v>
      </c>
      <c r="J7" s="13" t="s">
        <v>73</v>
      </c>
      <c r="K7" s="13" t="s">
        <v>74</v>
      </c>
      <c r="L7" s="13" t="s">
        <v>97</v>
      </c>
      <c r="M7" s="38" t="s">
        <v>99</v>
      </c>
      <c r="N7" s="13" t="s">
        <v>100</v>
      </c>
      <c r="O7" s="13" t="s">
        <v>97</v>
      </c>
      <c r="P7" s="13" t="s">
        <v>101</v>
      </c>
      <c r="Q7" s="13" t="s">
        <v>102</v>
      </c>
      <c r="R7" s="39">
        <v>0</v>
      </c>
      <c r="S7" s="39">
        <v>0</v>
      </c>
      <c r="T7" s="39">
        <v>0</v>
      </c>
      <c r="U7" s="39">
        <v>0</v>
      </c>
      <c r="V7" s="39">
        <v>22</v>
      </c>
      <c r="W7" s="39">
        <v>27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40">
        <v>49</v>
      </c>
    </row>
    <row r="8" spans="1:30" x14ac:dyDescent="0.25">
      <c r="A8" s="35">
        <v>812314</v>
      </c>
      <c r="B8" s="13" t="s">
        <v>103</v>
      </c>
      <c r="C8" s="36">
        <v>44034</v>
      </c>
      <c r="D8" s="37">
        <v>201143</v>
      </c>
      <c r="E8" s="36" t="s">
        <v>17</v>
      </c>
      <c r="F8" s="36"/>
      <c r="G8" s="36" t="s">
        <v>104</v>
      </c>
      <c r="H8" s="36"/>
      <c r="I8" s="13" t="s">
        <v>72</v>
      </c>
      <c r="J8" s="13" t="s">
        <v>73</v>
      </c>
      <c r="K8" s="13" t="s">
        <v>74</v>
      </c>
      <c r="L8" s="13" t="s">
        <v>105</v>
      </c>
      <c r="M8" s="38" t="s">
        <v>106</v>
      </c>
      <c r="N8" s="13" t="s">
        <v>107</v>
      </c>
      <c r="O8" s="13" t="s">
        <v>105</v>
      </c>
      <c r="P8" s="13" t="s">
        <v>108</v>
      </c>
      <c r="Q8" s="13" t="s">
        <v>109</v>
      </c>
      <c r="R8" s="39">
        <v>0</v>
      </c>
      <c r="S8" s="39">
        <v>0</v>
      </c>
      <c r="T8" s="39">
        <v>0</v>
      </c>
      <c r="U8" s="39">
        <v>28.5</v>
      </c>
      <c r="V8" s="39">
        <v>0</v>
      </c>
      <c r="W8" s="39">
        <v>46.5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40">
        <v>75</v>
      </c>
    </row>
    <row r="9" spans="1:30" x14ac:dyDescent="0.25">
      <c r="A9" s="35">
        <v>812372</v>
      </c>
      <c r="B9" s="13" t="s">
        <v>110</v>
      </c>
      <c r="C9" s="36">
        <v>44039</v>
      </c>
      <c r="D9" s="37">
        <v>202849</v>
      </c>
      <c r="E9" s="36" t="s">
        <v>26</v>
      </c>
      <c r="F9" s="36"/>
      <c r="G9" s="36" t="s">
        <v>111</v>
      </c>
      <c r="H9" s="36"/>
      <c r="I9" s="13" t="s">
        <v>72</v>
      </c>
      <c r="J9" s="13" t="s">
        <v>73</v>
      </c>
      <c r="K9" s="13" t="s">
        <v>74</v>
      </c>
      <c r="L9" s="13" t="s">
        <v>112</v>
      </c>
      <c r="M9" s="38" t="s">
        <v>113</v>
      </c>
      <c r="N9" s="13" t="s">
        <v>100</v>
      </c>
      <c r="O9" s="13" t="s">
        <v>112</v>
      </c>
      <c r="P9" s="13" t="s">
        <v>114</v>
      </c>
      <c r="Q9" s="13" t="s">
        <v>115</v>
      </c>
      <c r="R9" s="39">
        <v>0</v>
      </c>
      <c r="S9" s="39">
        <v>0</v>
      </c>
      <c r="T9" s="39">
        <v>0</v>
      </c>
      <c r="U9" s="39">
        <v>42</v>
      </c>
      <c r="V9" s="39">
        <v>45</v>
      </c>
      <c r="W9" s="39">
        <v>65.5</v>
      </c>
      <c r="X9" s="39">
        <v>62.5</v>
      </c>
      <c r="Y9" s="39">
        <v>34</v>
      </c>
      <c r="Z9" s="39">
        <v>0</v>
      </c>
      <c r="AA9" s="39">
        <v>0</v>
      </c>
      <c r="AB9" s="39">
        <v>20.5</v>
      </c>
      <c r="AC9" s="39">
        <v>0</v>
      </c>
      <c r="AD9" s="40">
        <v>269.5</v>
      </c>
    </row>
    <row r="10" spans="1:30" x14ac:dyDescent="0.25">
      <c r="A10" s="35">
        <v>813151</v>
      </c>
      <c r="B10" s="13" t="s">
        <v>116</v>
      </c>
      <c r="C10" s="36">
        <v>44104</v>
      </c>
      <c r="D10" s="37">
        <v>179892</v>
      </c>
      <c r="E10" s="36" t="s">
        <v>16</v>
      </c>
      <c r="F10" s="36"/>
      <c r="G10" s="36" t="s">
        <v>104</v>
      </c>
      <c r="H10" s="36"/>
      <c r="I10" s="13" t="s">
        <v>72</v>
      </c>
      <c r="J10" s="13" t="s">
        <v>73</v>
      </c>
      <c r="K10" s="13" t="s">
        <v>74</v>
      </c>
      <c r="L10" s="13" t="s">
        <v>117</v>
      </c>
      <c r="M10" s="38" t="s">
        <v>118</v>
      </c>
      <c r="N10" s="13" t="s">
        <v>119</v>
      </c>
      <c r="O10" s="13" t="s">
        <v>117</v>
      </c>
      <c r="P10" s="13" t="s">
        <v>120</v>
      </c>
      <c r="Q10" s="13" t="s">
        <v>121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12.5</v>
      </c>
      <c r="Y10" s="39">
        <v>37.5</v>
      </c>
      <c r="Z10" s="39">
        <v>42</v>
      </c>
      <c r="AA10" s="39">
        <v>0</v>
      </c>
      <c r="AB10" s="39">
        <v>0</v>
      </c>
      <c r="AC10" s="39">
        <v>0</v>
      </c>
      <c r="AD10" s="40">
        <v>92</v>
      </c>
    </row>
    <row r="11" spans="1:30" x14ac:dyDescent="0.25">
      <c r="A11" s="35">
        <v>813299</v>
      </c>
      <c r="B11" s="13" t="s">
        <v>122</v>
      </c>
      <c r="C11" s="36">
        <v>44120</v>
      </c>
      <c r="D11" s="37">
        <v>202947</v>
      </c>
      <c r="E11" s="36" t="s">
        <v>24</v>
      </c>
      <c r="F11" s="36"/>
      <c r="G11" s="36" t="s">
        <v>81</v>
      </c>
      <c r="H11" s="36"/>
      <c r="I11" s="13" t="s">
        <v>72</v>
      </c>
      <c r="J11" s="13" t="s">
        <v>73</v>
      </c>
      <c r="K11" s="13" t="s">
        <v>74</v>
      </c>
      <c r="L11" s="13" t="s">
        <v>123</v>
      </c>
      <c r="M11" s="38" t="s">
        <v>124</v>
      </c>
      <c r="N11" s="13" t="s">
        <v>77</v>
      </c>
      <c r="O11" s="13" t="s">
        <v>123</v>
      </c>
      <c r="P11" s="13" t="s">
        <v>125</v>
      </c>
      <c r="Q11" s="13" t="s">
        <v>126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12.5</v>
      </c>
      <c r="Y11" s="39">
        <v>20</v>
      </c>
      <c r="Z11" s="39">
        <v>0</v>
      </c>
      <c r="AA11" s="39">
        <v>16.5</v>
      </c>
      <c r="AB11" s="39">
        <v>12</v>
      </c>
      <c r="AC11" s="39">
        <v>14</v>
      </c>
      <c r="AD11" s="40">
        <v>75</v>
      </c>
    </row>
    <row r="12" spans="1:30" x14ac:dyDescent="0.25">
      <c r="A12" s="41" t="s">
        <v>127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2">
        <v>628.5</v>
      </c>
      <c r="S12" s="43">
        <v>2941.45</v>
      </c>
      <c r="T12" s="42">
        <v>3716.5</v>
      </c>
      <c r="U12" s="42">
        <v>4383.9500000000007</v>
      </c>
      <c r="V12" s="42">
        <v>3692.25</v>
      </c>
      <c r="W12" s="43">
        <v>4073.1500000000005</v>
      </c>
      <c r="X12" s="42">
        <v>4914.5</v>
      </c>
      <c r="Y12" s="43">
        <v>3850.9</v>
      </c>
      <c r="Z12" s="42">
        <v>5648.7</v>
      </c>
      <c r="AA12" s="42">
        <v>5369.25</v>
      </c>
      <c r="AB12" s="43">
        <v>5497.65</v>
      </c>
      <c r="AC12" s="42">
        <v>5879.5499999999993</v>
      </c>
      <c r="AD12" s="44">
        <v>50596.350000000006</v>
      </c>
    </row>
  </sheetData>
  <conditionalFormatting sqref="A3:A12">
    <cfRule type="duplicateValues" dxfId="6" priority="1"/>
    <cfRule type="duplicateValues" dxfId="5" priority="2"/>
  </conditionalFormatting>
  <conditionalFormatting sqref="A3:A11"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G7" sqref="G7"/>
    </sheetView>
  </sheetViews>
  <sheetFormatPr defaultRowHeight="15" x14ac:dyDescent="0.25"/>
  <cols>
    <col min="3" max="3" width="28.7109375" bestFit="1" customWidth="1"/>
    <col min="5" max="5" width="30.5703125" bestFit="1" customWidth="1"/>
    <col min="6" max="6" width="15.5703125" bestFit="1" customWidth="1"/>
  </cols>
  <sheetData>
    <row r="1" spans="1:23" ht="38.25" x14ac:dyDescent="0.25">
      <c r="A1" s="45" t="s">
        <v>128</v>
      </c>
      <c r="B1" s="45" t="s">
        <v>54</v>
      </c>
      <c r="C1" s="45" t="s">
        <v>129</v>
      </c>
      <c r="D1" s="45" t="s">
        <v>130</v>
      </c>
      <c r="E1" s="45" t="s">
        <v>131</v>
      </c>
      <c r="F1" s="45" t="s">
        <v>132</v>
      </c>
      <c r="G1" s="46" t="s">
        <v>133</v>
      </c>
      <c r="H1" s="46" t="s">
        <v>134</v>
      </c>
      <c r="I1" s="46" t="s">
        <v>135</v>
      </c>
      <c r="J1" s="46" t="s">
        <v>136</v>
      </c>
      <c r="K1" s="46" t="s">
        <v>137</v>
      </c>
      <c r="L1" s="46" t="s">
        <v>138</v>
      </c>
      <c r="M1" s="46" t="s">
        <v>139</v>
      </c>
      <c r="N1" s="46" t="s">
        <v>140</v>
      </c>
      <c r="O1" s="46" t="s">
        <v>141</v>
      </c>
      <c r="P1" s="46" t="s">
        <v>142</v>
      </c>
      <c r="Q1" s="46" t="s">
        <v>143</v>
      </c>
      <c r="R1" s="46" t="s">
        <v>144</v>
      </c>
      <c r="S1" s="46" t="s">
        <v>145</v>
      </c>
      <c r="T1" s="47" t="s">
        <v>60</v>
      </c>
      <c r="U1" s="47" t="s">
        <v>61</v>
      </c>
      <c r="V1" s="47" t="s">
        <v>62</v>
      </c>
      <c r="W1" s="47" t="s">
        <v>56</v>
      </c>
    </row>
    <row r="2" spans="1:23" x14ac:dyDescent="0.25">
      <c r="A2" s="48" t="s">
        <v>146</v>
      </c>
      <c r="B2" s="49">
        <v>815101</v>
      </c>
      <c r="C2" s="49" t="s">
        <v>34</v>
      </c>
      <c r="D2" s="48">
        <v>119074</v>
      </c>
      <c r="E2" s="48" t="s">
        <v>147</v>
      </c>
      <c r="F2" s="48" t="s">
        <v>148</v>
      </c>
      <c r="G2" s="39">
        <v>0</v>
      </c>
      <c r="H2" s="39">
        <v>0</v>
      </c>
      <c r="I2" s="39">
        <v>0</v>
      </c>
      <c r="J2" s="39">
        <v>0</v>
      </c>
      <c r="K2" s="39">
        <v>10</v>
      </c>
      <c r="L2" s="39">
        <v>0</v>
      </c>
      <c r="M2" s="39">
        <v>0</v>
      </c>
      <c r="N2" s="39">
        <v>0</v>
      </c>
      <c r="O2" s="39">
        <v>0</v>
      </c>
      <c r="P2" s="39">
        <v>0</v>
      </c>
      <c r="Q2" s="50">
        <v>10</v>
      </c>
      <c r="R2" s="50">
        <v>1</v>
      </c>
      <c r="S2" s="50" t="s">
        <v>149</v>
      </c>
      <c r="T2" s="48" t="s">
        <v>72</v>
      </c>
      <c r="U2" s="48" t="s">
        <v>73</v>
      </c>
      <c r="V2" s="48" t="s">
        <v>74</v>
      </c>
      <c r="W2" s="51">
        <v>44347</v>
      </c>
    </row>
    <row r="3" spans="1:23" x14ac:dyDescent="0.25">
      <c r="A3" s="48" t="s">
        <v>150</v>
      </c>
      <c r="B3" s="48">
        <v>807200</v>
      </c>
      <c r="C3" s="48" t="s">
        <v>70</v>
      </c>
      <c r="D3" s="48">
        <v>174713</v>
      </c>
      <c r="E3" s="48" t="s">
        <v>21</v>
      </c>
      <c r="F3" s="48" t="s">
        <v>148</v>
      </c>
      <c r="G3" s="39">
        <v>0</v>
      </c>
      <c r="H3" s="39">
        <v>17</v>
      </c>
      <c r="I3" s="39">
        <v>26</v>
      </c>
      <c r="J3" s="39">
        <v>0</v>
      </c>
      <c r="K3" s="39">
        <v>22</v>
      </c>
      <c r="L3" s="39">
        <v>21.5</v>
      </c>
      <c r="M3" s="39">
        <v>30</v>
      </c>
      <c r="N3" s="39">
        <v>30.5</v>
      </c>
      <c r="O3" s="39">
        <v>38.5</v>
      </c>
      <c r="P3" s="39">
        <v>20</v>
      </c>
      <c r="Q3" s="50">
        <v>205.5</v>
      </c>
      <c r="R3" s="50">
        <v>20.55</v>
      </c>
      <c r="S3" s="50" t="s">
        <v>151</v>
      </c>
      <c r="T3" s="48" t="s">
        <v>72</v>
      </c>
      <c r="U3" s="48" t="s">
        <v>73</v>
      </c>
      <c r="V3" s="48" t="s">
        <v>74</v>
      </c>
      <c r="W3" s="51">
        <v>43427</v>
      </c>
    </row>
    <row r="4" spans="1:23" x14ac:dyDescent="0.25">
      <c r="A4" s="48" t="s">
        <v>152</v>
      </c>
      <c r="B4" s="49">
        <v>813151</v>
      </c>
      <c r="C4" s="49" t="s">
        <v>116</v>
      </c>
      <c r="D4" s="48">
        <v>179892</v>
      </c>
      <c r="E4" s="48" t="s">
        <v>16</v>
      </c>
      <c r="F4" s="48" t="s">
        <v>148</v>
      </c>
      <c r="G4" s="39">
        <v>0</v>
      </c>
      <c r="H4" s="39">
        <v>0</v>
      </c>
      <c r="I4" s="39">
        <v>0</v>
      </c>
      <c r="J4" s="39">
        <v>51</v>
      </c>
      <c r="K4" s="39">
        <v>0</v>
      </c>
      <c r="L4" s="39">
        <v>51</v>
      </c>
      <c r="M4" s="39">
        <v>5</v>
      </c>
      <c r="N4" s="39">
        <v>0</v>
      </c>
      <c r="O4" s="39">
        <v>0</v>
      </c>
      <c r="P4" s="39">
        <v>50.5</v>
      </c>
      <c r="Q4" s="50">
        <v>157.5</v>
      </c>
      <c r="R4" s="50">
        <v>15.75</v>
      </c>
      <c r="S4" s="50" t="s">
        <v>153</v>
      </c>
      <c r="T4" s="48" t="s">
        <v>72</v>
      </c>
      <c r="U4" s="48" t="s">
        <v>73</v>
      </c>
      <c r="V4" s="48" t="s">
        <v>74</v>
      </c>
      <c r="W4" s="51">
        <v>44104</v>
      </c>
    </row>
    <row r="5" spans="1:23" x14ac:dyDescent="0.25">
      <c r="A5" s="48" t="s">
        <v>154</v>
      </c>
      <c r="B5" s="49">
        <v>811944</v>
      </c>
      <c r="C5" s="49" t="s">
        <v>92</v>
      </c>
      <c r="D5" s="52">
        <v>179894</v>
      </c>
      <c r="E5" s="48" t="s">
        <v>23</v>
      </c>
      <c r="F5" s="48" t="s">
        <v>148</v>
      </c>
      <c r="G5" s="39">
        <v>94.5</v>
      </c>
      <c r="H5" s="39">
        <v>72.5</v>
      </c>
      <c r="I5" s="39">
        <v>95</v>
      </c>
      <c r="J5" s="39">
        <v>60</v>
      </c>
      <c r="K5" s="39">
        <v>37.5</v>
      </c>
      <c r="L5" s="39">
        <v>13.5</v>
      </c>
      <c r="M5" s="39">
        <v>33.5</v>
      </c>
      <c r="N5" s="39">
        <v>25</v>
      </c>
      <c r="O5" s="39">
        <v>52.5</v>
      </c>
      <c r="P5" s="39">
        <v>42</v>
      </c>
      <c r="Q5" s="50">
        <v>526</v>
      </c>
      <c r="R5" s="50">
        <v>52.6</v>
      </c>
      <c r="S5" s="50" t="s">
        <v>155</v>
      </c>
      <c r="T5" s="48" t="s">
        <v>72</v>
      </c>
      <c r="U5" s="48" t="s">
        <v>73</v>
      </c>
      <c r="V5" s="48" t="s">
        <v>74</v>
      </c>
      <c r="W5" s="51">
        <v>44001</v>
      </c>
    </row>
    <row r="6" spans="1:23" x14ac:dyDescent="0.25">
      <c r="A6" s="48" t="s">
        <v>156</v>
      </c>
      <c r="B6" s="49">
        <v>812404</v>
      </c>
      <c r="C6" s="49" t="s">
        <v>157</v>
      </c>
      <c r="D6" s="52">
        <v>179894</v>
      </c>
      <c r="E6" s="48" t="s">
        <v>23</v>
      </c>
      <c r="F6" s="48" t="s">
        <v>148</v>
      </c>
      <c r="G6" s="39">
        <v>42</v>
      </c>
      <c r="H6" s="39">
        <v>72</v>
      </c>
      <c r="I6" s="39">
        <v>62.5</v>
      </c>
      <c r="J6" s="39">
        <v>50</v>
      </c>
      <c r="K6" s="39">
        <v>50</v>
      </c>
      <c r="L6" s="39">
        <v>60</v>
      </c>
      <c r="M6" s="39">
        <v>33.5</v>
      </c>
      <c r="N6" s="39">
        <v>25</v>
      </c>
      <c r="O6" s="39">
        <v>37.5</v>
      </c>
      <c r="P6" s="39">
        <v>20</v>
      </c>
      <c r="Q6" s="50">
        <v>452.5</v>
      </c>
      <c r="R6" s="50">
        <v>45.25</v>
      </c>
      <c r="S6" s="50" t="s">
        <v>158</v>
      </c>
      <c r="T6" s="48" t="s">
        <v>72</v>
      </c>
      <c r="U6" s="48" t="s">
        <v>73</v>
      </c>
      <c r="V6" s="48" t="s">
        <v>74</v>
      </c>
      <c r="W6" s="51">
        <v>44042</v>
      </c>
    </row>
    <row r="7" spans="1:23" x14ac:dyDescent="0.25">
      <c r="A7" s="48" t="s">
        <v>159</v>
      </c>
      <c r="B7" s="49">
        <v>813299</v>
      </c>
      <c r="C7" s="49" t="s">
        <v>122</v>
      </c>
      <c r="D7" s="48">
        <v>179894</v>
      </c>
      <c r="E7" s="48" t="s">
        <v>23</v>
      </c>
      <c r="F7" s="48" t="s">
        <v>148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44</v>
      </c>
      <c r="P7" s="39">
        <v>6</v>
      </c>
      <c r="Q7" s="50">
        <v>50</v>
      </c>
      <c r="R7" s="50">
        <v>5</v>
      </c>
      <c r="S7" s="50" t="s">
        <v>149</v>
      </c>
      <c r="T7" s="48" t="s">
        <v>72</v>
      </c>
      <c r="U7" s="48" t="s">
        <v>73</v>
      </c>
      <c r="V7" s="48" t="s">
        <v>160</v>
      </c>
      <c r="W7" s="51">
        <v>44120</v>
      </c>
    </row>
    <row r="8" spans="1:23" x14ac:dyDescent="0.25">
      <c r="A8" s="48" t="s">
        <v>161</v>
      </c>
      <c r="B8" s="49">
        <v>816037</v>
      </c>
      <c r="C8" s="49" t="s">
        <v>35</v>
      </c>
      <c r="D8" s="48">
        <v>179894</v>
      </c>
      <c r="E8" s="48" t="s">
        <v>23</v>
      </c>
      <c r="F8" s="48" t="s">
        <v>148</v>
      </c>
      <c r="G8" s="39">
        <v>0</v>
      </c>
      <c r="H8" s="39">
        <v>0</v>
      </c>
      <c r="I8" s="39">
        <v>0</v>
      </c>
      <c r="J8" s="39">
        <v>0</v>
      </c>
      <c r="K8" s="39">
        <v>119</v>
      </c>
      <c r="L8" s="39">
        <v>164.5</v>
      </c>
      <c r="M8" s="39">
        <v>92</v>
      </c>
      <c r="N8" s="39">
        <v>57.5</v>
      </c>
      <c r="O8" s="39">
        <v>93.5</v>
      </c>
      <c r="P8" s="39">
        <v>57.5</v>
      </c>
      <c r="Q8" s="50">
        <v>584</v>
      </c>
      <c r="R8" s="50">
        <v>58.4</v>
      </c>
      <c r="S8" s="50" t="s">
        <v>155</v>
      </c>
      <c r="T8" s="48" t="s">
        <v>72</v>
      </c>
      <c r="U8" s="48" t="s">
        <v>73</v>
      </c>
      <c r="V8" s="48" t="s">
        <v>74</v>
      </c>
      <c r="W8" s="51">
        <v>44428</v>
      </c>
    </row>
    <row r="9" spans="1:23" x14ac:dyDescent="0.25">
      <c r="A9" s="48" t="s">
        <v>162</v>
      </c>
      <c r="B9" s="49">
        <v>811848</v>
      </c>
      <c r="C9" s="49" t="s">
        <v>86</v>
      </c>
      <c r="D9" s="52">
        <v>202758</v>
      </c>
      <c r="E9" s="48" t="s">
        <v>87</v>
      </c>
      <c r="F9" s="48" t="s">
        <v>148</v>
      </c>
      <c r="G9" s="39">
        <v>25</v>
      </c>
      <c r="H9" s="39">
        <v>0</v>
      </c>
      <c r="I9" s="39">
        <v>79</v>
      </c>
      <c r="J9" s="39">
        <v>58.5</v>
      </c>
      <c r="K9" s="39">
        <v>68.5</v>
      </c>
      <c r="L9" s="39">
        <v>70.5</v>
      </c>
      <c r="M9" s="39">
        <v>34</v>
      </c>
      <c r="N9" s="39">
        <v>22</v>
      </c>
      <c r="O9" s="39">
        <v>54.5</v>
      </c>
      <c r="P9" s="39">
        <v>40</v>
      </c>
      <c r="Q9" s="50">
        <v>452</v>
      </c>
      <c r="R9" s="50">
        <v>45.2</v>
      </c>
      <c r="S9" s="50" t="s">
        <v>158</v>
      </c>
      <c r="T9" s="48" t="s">
        <v>72</v>
      </c>
      <c r="U9" s="48" t="s">
        <v>73</v>
      </c>
      <c r="V9" s="48" t="s">
        <v>74</v>
      </c>
      <c r="W9" s="51">
        <v>43982</v>
      </c>
    </row>
    <row r="10" spans="1:23" x14ac:dyDescent="0.25">
      <c r="A10" s="48" t="s">
        <v>163</v>
      </c>
      <c r="B10" s="49">
        <v>812372</v>
      </c>
      <c r="C10" s="49" t="s">
        <v>110</v>
      </c>
      <c r="D10" s="48">
        <v>202849</v>
      </c>
      <c r="E10" s="48" t="s">
        <v>26</v>
      </c>
      <c r="F10" s="48" t="s">
        <v>148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32</v>
      </c>
      <c r="N10" s="39">
        <v>61</v>
      </c>
      <c r="O10" s="39">
        <v>32</v>
      </c>
      <c r="P10" s="39">
        <v>13</v>
      </c>
      <c r="Q10" s="50">
        <v>138</v>
      </c>
      <c r="R10" s="50">
        <v>13.8</v>
      </c>
      <c r="S10" s="50" t="s">
        <v>153</v>
      </c>
      <c r="T10" s="48" t="s">
        <v>72</v>
      </c>
      <c r="U10" s="48" t="s">
        <v>73</v>
      </c>
      <c r="V10" s="48" t="s">
        <v>74</v>
      </c>
      <c r="W10" s="51">
        <v>44039</v>
      </c>
    </row>
    <row r="11" spans="1:23" x14ac:dyDescent="0.25">
      <c r="A11" s="48" t="s">
        <v>164</v>
      </c>
      <c r="B11" s="49">
        <v>813299</v>
      </c>
      <c r="C11" s="49" t="s">
        <v>122</v>
      </c>
      <c r="D11" s="52">
        <v>202947</v>
      </c>
      <c r="E11" s="48" t="s">
        <v>24</v>
      </c>
      <c r="F11" s="48" t="s">
        <v>148</v>
      </c>
      <c r="G11" s="39">
        <v>20</v>
      </c>
      <c r="H11" s="39">
        <v>0</v>
      </c>
      <c r="I11" s="39">
        <v>0</v>
      </c>
      <c r="J11" s="39">
        <v>12.5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50">
        <v>32.5</v>
      </c>
      <c r="R11" s="50">
        <v>3.25</v>
      </c>
      <c r="S11" s="50" t="s">
        <v>149</v>
      </c>
      <c r="T11" s="48" t="s">
        <v>72</v>
      </c>
      <c r="U11" s="48" t="s">
        <v>73</v>
      </c>
      <c r="V11" s="48" t="s">
        <v>74</v>
      </c>
      <c r="W11" s="51">
        <v>44120</v>
      </c>
    </row>
    <row r="12" spans="1:23" x14ac:dyDescent="0.25">
      <c r="A12" s="48" t="s">
        <v>165</v>
      </c>
      <c r="B12" s="49">
        <v>815101</v>
      </c>
      <c r="C12" s="49" t="s">
        <v>34</v>
      </c>
      <c r="D12" s="52">
        <v>208026</v>
      </c>
      <c r="E12" s="48" t="s">
        <v>18</v>
      </c>
      <c r="F12" s="48" t="s">
        <v>148</v>
      </c>
      <c r="G12" s="39">
        <v>0</v>
      </c>
      <c r="H12" s="39">
        <v>0</v>
      </c>
      <c r="I12" s="39">
        <v>79.5</v>
      </c>
      <c r="J12" s="39">
        <v>44.5</v>
      </c>
      <c r="K12" s="39">
        <v>91.5</v>
      </c>
      <c r="L12" s="39">
        <v>107.5</v>
      </c>
      <c r="M12" s="39">
        <v>42.25</v>
      </c>
      <c r="N12" s="39">
        <v>30</v>
      </c>
      <c r="O12" s="39">
        <v>75</v>
      </c>
      <c r="P12" s="39">
        <v>20</v>
      </c>
      <c r="Q12" s="50">
        <v>490.25</v>
      </c>
      <c r="R12" s="50">
        <v>49.024999999999999</v>
      </c>
      <c r="S12" s="50" t="s">
        <v>158</v>
      </c>
      <c r="T12" s="48" t="s">
        <v>72</v>
      </c>
      <c r="U12" s="48" t="s">
        <v>73</v>
      </c>
      <c r="V12" s="48" t="s">
        <v>74</v>
      </c>
      <c r="W12" s="51">
        <v>44347</v>
      </c>
    </row>
    <row r="13" spans="1:23" x14ac:dyDescent="0.25">
      <c r="A13" s="53"/>
      <c r="B13" s="53"/>
      <c r="C13" s="53"/>
      <c r="D13" s="54" t="s">
        <v>166</v>
      </c>
      <c r="E13" s="54"/>
      <c r="F13" s="54"/>
      <c r="G13" s="50">
        <v>5103.8500000000004</v>
      </c>
      <c r="H13" s="50">
        <v>5490.9000000000005</v>
      </c>
      <c r="I13" s="50">
        <v>7686.85</v>
      </c>
      <c r="J13" s="50">
        <v>7362.8</v>
      </c>
      <c r="K13" s="50">
        <v>6113.95</v>
      </c>
      <c r="L13" s="50">
        <v>7006.85</v>
      </c>
      <c r="M13" s="50">
        <v>6843.35</v>
      </c>
      <c r="N13" s="50">
        <v>5501.15</v>
      </c>
      <c r="O13" s="50">
        <v>8675</v>
      </c>
      <c r="P13" s="50">
        <v>5778.2</v>
      </c>
      <c r="Q13" s="50">
        <v>65562.899999999994</v>
      </c>
      <c r="R13" s="50">
        <v>6556.2900000000009</v>
      </c>
      <c r="S13" s="50"/>
      <c r="T13" s="53"/>
      <c r="U13" s="53"/>
      <c r="V13" s="53"/>
      <c r="W13" s="53"/>
    </row>
  </sheetData>
  <conditionalFormatting sqref="B2:B12">
    <cfRule type="duplicateValues" dxfId="3" priority="1"/>
  </conditionalFormatting>
  <conditionalFormatting sqref="A2:A12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 DATA</vt:lpstr>
      <vt:lpstr>ARS SALE FY 20-21</vt:lpstr>
      <vt:lpstr>ARS SALE APR TO JAN'22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2022-02-10T05:35:51Z</dcterms:modified>
</cp:coreProperties>
</file>