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000920\Desktop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Sheet1!$A$1:$AJ$54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4" i="1" l="1"/>
  <c r="AA54" i="1"/>
  <c r="U54" i="1"/>
  <c r="R54" i="1"/>
  <c r="O54" i="1"/>
  <c r="L54" i="1"/>
  <c r="AH53" i="1"/>
  <c r="AB53" i="1"/>
  <c r="AC53" i="1" s="1"/>
  <c r="X53" i="1"/>
  <c r="Y53" i="1" s="1"/>
  <c r="Z53" i="1" s="1"/>
  <c r="V53" i="1"/>
  <c r="W53" i="1" s="1"/>
  <c r="AH52" i="1"/>
  <c r="AB52" i="1"/>
  <c r="AC52" i="1" s="1"/>
  <c r="X52" i="1"/>
  <c r="AD52" i="1" s="1"/>
  <c r="V52" i="1"/>
  <c r="W52" i="1" s="1"/>
  <c r="AH51" i="1"/>
  <c r="AB51" i="1"/>
  <c r="AC51" i="1" s="1"/>
  <c r="X51" i="1"/>
  <c r="AD51" i="1" s="1"/>
  <c r="V51" i="1"/>
  <c r="W51" i="1" s="1"/>
  <c r="AH50" i="1"/>
  <c r="AB50" i="1"/>
  <c r="AC50" i="1" s="1"/>
  <c r="X50" i="1"/>
  <c r="AD50" i="1" s="1"/>
  <c r="V50" i="1"/>
  <c r="W50" i="1" s="1"/>
  <c r="AH49" i="1"/>
  <c r="AB49" i="1"/>
  <c r="AC49" i="1" s="1"/>
  <c r="X49" i="1"/>
  <c r="AD49" i="1" s="1"/>
  <c r="V49" i="1"/>
  <c r="W49" i="1" s="1"/>
  <c r="S49" i="1"/>
  <c r="T49" i="1" s="1"/>
  <c r="P49" i="1"/>
  <c r="Q49" i="1" s="1"/>
  <c r="M49" i="1"/>
  <c r="N49" i="1" s="1"/>
  <c r="AH48" i="1"/>
  <c r="AB48" i="1"/>
  <c r="AC48" i="1" s="1"/>
  <c r="X48" i="1"/>
  <c r="Y48" i="1" s="1"/>
  <c r="Z48" i="1" s="1"/>
  <c r="V48" i="1"/>
  <c r="W48" i="1" s="1"/>
  <c r="S48" i="1"/>
  <c r="T48" i="1" s="1"/>
  <c r="P48" i="1"/>
  <c r="Q48" i="1" s="1"/>
  <c r="M48" i="1"/>
  <c r="N48" i="1" s="1"/>
  <c r="AH47" i="1"/>
  <c r="AB47" i="1"/>
  <c r="AC47" i="1" s="1"/>
  <c r="X47" i="1"/>
  <c r="AD47" i="1" s="1"/>
  <c r="V47" i="1"/>
  <c r="W47" i="1" s="1"/>
  <c r="S47" i="1"/>
  <c r="T47" i="1" s="1"/>
  <c r="P47" i="1"/>
  <c r="Q47" i="1" s="1"/>
  <c r="M47" i="1"/>
  <c r="N47" i="1" s="1"/>
  <c r="AH46" i="1"/>
  <c r="AB46" i="1"/>
  <c r="AC46" i="1" s="1"/>
  <c r="X46" i="1"/>
  <c r="AD46" i="1" s="1"/>
  <c r="V46" i="1"/>
  <c r="W46" i="1" s="1"/>
  <c r="S46" i="1"/>
  <c r="T46" i="1" s="1"/>
  <c r="P46" i="1"/>
  <c r="Q46" i="1" s="1"/>
  <c r="M46" i="1"/>
  <c r="N46" i="1" s="1"/>
  <c r="AH45" i="1"/>
  <c r="AB45" i="1"/>
  <c r="AC45" i="1" s="1"/>
  <c r="X45" i="1"/>
  <c r="Y45" i="1" s="1"/>
  <c r="Z45" i="1" s="1"/>
  <c r="V45" i="1"/>
  <c r="W45" i="1" s="1"/>
  <c r="S45" i="1"/>
  <c r="T45" i="1" s="1"/>
  <c r="P45" i="1"/>
  <c r="Q45" i="1" s="1"/>
  <c r="M45" i="1"/>
  <c r="N45" i="1" s="1"/>
  <c r="AH44" i="1"/>
  <c r="AB44" i="1"/>
  <c r="AC44" i="1" s="1"/>
  <c r="X44" i="1"/>
  <c r="Y44" i="1" s="1"/>
  <c r="Z44" i="1" s="1"/>
  <c r="V44" i="1"/>
  <c r="W44" i="1" s="1"/>
  <c r="S44" i="1"/>
  <c r="T44" i="1" s="1"/>
  <c r="P44" i="1"/>
  <c r="Q44" i="1" s="1"/>
  <c r="M44" i="1"/>
  <c r="N44" i="1" s="1"/>
  <c r="AH43" i="1"/>
  <c r="AB43" i="1"/>
  <c r="AC43" i="1" s="1"/>
  <c r="X43" i="1"/>
  <c r="AD43" i="1" s="1"/>
  <c r="V43" i="1"/>
  <c r="W43" i="1" s="1"/>
  <c r="S43" i="1"/>
  <c r="T43" i="1" s="1"/>
  <c r="P43" i="1"/>
  <c r="Q43" i="1" s="1"/>
  <c r="M43" i="1"/>
  <c r="N43" i="1" s="1"/>
  <c r="AH42" i="1"/>
  <c r="AB42" i="1"/>
  <c r="AC42" i="1" s="1"/>
  <c r="X42" i="1"/>
  <c r="Y42" i="1" s="1"/>
  <c r="Z42" i="1" s="1"/>
  <c r="V42" i="1"/>
  <c r="W42" i="1" s="1"/>
  <c r="S42" i="1"/>
  <c r="T42" i="1" s="1"/>
  <c r="P42" i="1"/>
  <c r="Q42" i="1" s="1"/>
  <c r="M42" i="1"/>
  <c r="N42" i="1" s="1"/>
  <c r="AH41" i="1"/>
  <c r="AB41" i="1"/>
  <c r="AC41" i="1" s="1"/>
  <c r="X41" i="1"/>
  <c r="AD41" i="1" s="1"/>
  <c r="V41" i="1"/>
  <c r="W41" i="1" s="1"/>
  <c r="S41" i="1"/>
  <c r="T41" i="1" s="1"/>
  <c r="P41" i="1"/>
  <c r="Q41" i="1" s="1"/>
  <c r="M41" i="1"/>
  <c r="N41" i="1" s="1"/>
  <c r="AH40" i="1"/>
  <c r="AB40" i="1"/>
  <c r="AC40" i="1" s="1"/>
  <c r="X40" i="1"/>
  <c r="Y40" i="1" s="1"/>
  <c r="Z40" i="1" s="1"/>
  <c r="V40" i="1"/>
  <c r="W40" i="1" s="1"/>
  <c r="S40" i="1"/>
  <c r="T40" i="1" s="1"/>
  <c r="P40" i="1"/>
  <c r="Q40" i="1" s="1"/>
  <c r="M40" i="1"/>
  <c r="N40" i="1" s="1"/>
  <c r="AH39" i="1"/>
  <c r="AB39" i="1"/>
  <c r="AC39" i="1" s="1"/>
  <c r="X39" i="1"/>
  <c r="AD39" i="1" s="1"/>
  <c r="V39" i="1"/>
  <c r="W39" i="1" s="1"/>
  <c r="S39" i="1"/>
  <c r="T39" i="1" s="1"/>
  <c r="P39" i="1"/>
  <c r="Q39" i="1" s="1"/>
  <c r="M39" i="1"/>
  <c r="N39" i="1" s="1"/>
  <c r="AH38" i="1"/>
  <c r="AB38" i="1"/>
  <c r="AC38" i="1" s="1"/>
  <c r="X38" i="1"/>
  <c r="AD38" i="1" s="1"/>
  <c r="V38" i="1"/>
  <c r="W38" i="1" s="1"/>
  <c r="S38" i="1"/>
  <c r="T38" i="1" s="1"/>
  <c r="P38" i="1"/>
  <c r="Q38" i="1" s="1"/>
  <c r="M38" i="1"/>
  <c r="N38" i="1" s="1"/>
  <c r="AH37" i="1"/>
  <c r="AB37" i="1"/>
  <c r="AC37" i="1" s="1"/>
  <c r="X37" i="1"/>
  <c r="Y37" i="1" s="1"/>
  <c r="Z37" i="1" s="1"/>
  <c r="V37" i="1"/>
  <c r="W37" i="1" s="1"/>
  <c r="S37" i="1"/>
  <c r="T37" i="1" s="1"/>
  <c r="P37" i="1"/>
  <c r="Q37" i="1" s="1"/>
  <c r="M37" i="1"/>
  <c r="N37" i="1" s="1"/>
  <c r="AH36" i="1"/>
  <c r="AB36" i="1"/>
  <c r="AC36" i="1" s="1"/>
  <c r="X36" i="1"/>
  <c r="Y36" i="1" s="1"/>
  <c r="Z36" i="1" s="1"/>
  <c r="V36" i="1"/>
  <c r="W36" i="1" s="1"/>
  <c r="S36" i="1"/>
  <c r="T36" i="1" s="1"/>
  <c r="P36" i="1"/>
  <c r="Q36" i="1" s="1"/>
  <c r="M36" i="1"/>
  <c r="N36" i="1" s="1"/>
  <c r="AH35" i="1"/>
  <c r="AB35" i="1"/>
  <c r="AC35" i="1" s="1"/>
  <c r="X35" i="1"/>
  <c r="AD35" i="1" s="1"/>
  <c r="V35" i="1"/>
  <c r="W35" i="1" s="1"/>
  <c r="S35" i="1"/>
  <c r="T35" i="1" s="1"/>
  <c r="P35" i="1"/>
  <c r="Q35" i="1" s="1"/>
  <c r="M35" i="1"/>
  <c r="N35" i="1" s="1"/>
  <c r="AH34" i="1"/>
  <c r="AB34" i="1"/>
  <c r="AC34" i="1" s="1"/>
  <c r="X34" i="1"/>
  <c r="Y34" i="1" s="1"/>
  <c r="Z34" i="1" s="1"/>
  <c r="V34" i="1"/>
  <c r="W34" i="1" s="1"/>
  <c r="S34" i="1"/>
  <c r="T34" i="1" s="1"/>
  <c r="P34" i="1"/>
  <c r="Q34" i="1" s="1"/>
  <c r="M34" i="1"/>
  <c r="N34" i="1" s="1"/>
  <c r="AH33" i="1"/>
  <c r="AB33" i="1"/>
  <c r="AC33" i="1" s="1"/>
  <c r="X33" i="1"/>
  <c r="AD33" i="1" s="1"/>
  <c r="V33" i="1"/>
  <c r="W33" i="1" s="1"/>
  <c r="S33" i="1"/>
  <c r="T33" i="1" s="1"/>
  <c r="P33" i="1"/>
  <c r="Q33" i="1" s="1"/>
  <c r="M33" i="1"/>
  <c r="N33" i="1" s="1"/>
  <c r="AH32" i="1"/>
  <c r="AB32" i="1"/>
  <c r="AC32" i="1" s="1"/>
  <c r="X32" i="1"/>
  <c r="Y32" i="1" s="1"/>
  <c r="Z32" i="1" s="1"/>
  <c r="V32" i="1"/>
  <c r="W32" i="1" s="1"/>
  <c r="S32" i="1"/>
  <c r="T32" i="1" s="1"/>
  <c r="P32" i="1"/>
  <c r="Q32" i="1" s="1"/>
  <c r="M32" i="1"/>
  <c r="N32" i="1" s="1"/>
  <c r="AH31" i="1"/>
  <c r="AB31" i="1"/>
  <c r="AC31" i="1" s="1"/>
  <c r="X31" i="1"/>
  <c r="AD31" i="1" s="1"/>
  <c r="V31" i="1"/>
  <c r="W31" i="1" s="1"/>
  <c r="S31" i="1"/>
  <c r="T31" i="1" s="1"/>
  <c r="P31" i="1"/>
  <c r="Q31" i="1" s="1"/>
  <c r="M31" i="1"/>
  <c r="N31" i="1" s="1"/>
  <c r="AH30" i="1"/>
  <c r="AB30" i="1"/>
  <c r="AC30" i="1" s="1"/>
  <c r="X30" i="1"/>
  <c r="AD30" i="1" s="1"/>
  <c r="V30" i="1"/>
  <c r="W30" i="1" s="1"/>
  <c r="S30" i="1"/>
  <c r="T30" i="1" s="1"/>
  <c r="P30" i="1"/>
  <c r="Q30" i="1" s="1"/>
  <c r="M30" i="1"/>
  <c r="N30" i="1" s="1"/>
  <c r="AH29" i="1"/>
  <c r="AB29" i="1"/>
  <c r="AC29" i="1" s="1"/>
  <c r="X29" i="1"/>
  <c r="Y29" i="1" s="1"/>
  <c r="Z29" i="1" s="1"/>
  <c r="V29" i="1"/>
  <c r="W29" i="1" s="1"/>
  <c r="S29" i="1"/>
  <c r="T29" i="1" s="1"/>
  <c r="P29" i="1"/>
  <c r="Q29" i="1" s="1"/>
  <c r="M29" i="1"/>
  <c r="N29" i="1" s="1"/>
  <c r="AH28" i="1"/>
  <c r="AB28" i="1"/>
  <c r="AC28" i="1" s="1"/>
  <c r="X28" i="1"/>
  <c r="Y28" i="1" s="1"/>
  <c r="Z28" i="1" s="1"/>
  <c r="V28" i="1"/>
  <c r="W28" i="1" s="1"/>
  <c r="S28" i="1"/>
  <c r="T28" i="1" s="1"/>
  <c r="P28" i="1"/>
  <c r="Q28" i="1" s="1"/>
  <c r="M28" i="1"/>
  <c r="N28" i="1" s="1"/>
  <c r="AH27" i="1"/>
  <c r="AB27" i="1"/>
  <c r="AC27" i="1" s="1"/>
  <c r="X27" i="1"/>
  <c r="AD27" i="1" s="1"/>
  <c r="V27" i="1"/>
  <c r="W27" i="1" s="1"/>
  <c r="S27" i="1"/>
  <c r="T27" i="1" s="1"/>
  <c r="P27" i="1"/>
  <c r="Q27" i="1" s="1"/>
  <c r="M27" i="1"/>
  <c r="N27" i="1" s="1"/>
  <c r="AH26" i="1"/>
  <c r="AB26" i="1"/>
  <c r="AC26" i="1" s="1"/>
  <c r="X26" i="1"/>
  <c r="Y26" i="1" s="1"/>
  <c r="Z26" i="1" s="1"/>
  <c r="V26" i="1"/>
  <c r="W26" i="1" s="1"/>
  <c r="S26" i="1"/>
  <c r="T26" i="1" s="1"/>
  <c r="P26" i="1"/>
  <c r="Q26" i="1" s="1"/>
  <c r="M26" i="1"/>
  <c r="N26" i="1" s="1"/>
  <c r="AH25" i="1"/>
  <c r="AB25" i="1"/>
  <c r="AC25" i="1" s="1"/>
  <c r="X25" i="1"/>
  <c r="AD25" i="1" s="1"/>
  <c r="V25" i="1"/>
  <c r="W25" i="1" s="1"/>
  <c r="S25" i="1"/>
  <c r="T25" i="1" s="1"/>
  <c r="P25" i="1"/>
  <c r="Q25" i="1" s="1"/>
  <c r="M25" i="1"/>
  <c r="N25" i="1" s="1"/>
  <c r="AH24" i="1"/>
  <c r="AB24" i="1"/>
  <c r="AC24" i="1" s="1"/>
  <c r="X24" i="1"/>
  <c r="AD24" i="1" s="1"/>
  <c r="V24" i="1"/>
  <c r="W24" i="1" s="1"/>
  <c r="S24" i="1"/>
  <c r="T24" i="1" s="1"/>
  <c r="P24" i="1"/>
  <c r="Q24" i="1" s="1"/>
  <c r="M24" i="1"/>
  <c r="N24" i="1" s="1"/>
  <c r="AH23" i="1"/>
  <c r="AB23" i="1"/>
  <c r="AC23" i="1" s="1"/>
  <c r="X23" i="1"/>
  <c r="AD23" i="1" s="1"/>
  <c r="V23" i="1"/>
  <c r="W23" i="1" s="1"/>
  <c r="S23" i="1"/>
  <c r="T23" i="1" s="1"/>
  <c r="P23" i="1"/>
  <c r="Q23" i="1" s="1"/>
  <c r="M23" i="1"/>
  <c r="N23" i="1" s="1"/>
  <c r="AH22" i="1"/>
  <c r="AB22" i="1"/>
  <c r="AC22" i="1" s="1"/>
  <c r="X22" i="1"/>
  <c r="AD22" i="1" s="1"/>
  <c r="V22" i="1"/>
  <c r="W22" i="1" s="1"/>
  <c r="S22" i="1"/>
  <c r="T22" i="1" s="1"/>
  <c r="P22" i="1"/>
  <c r="Q22" i="1" s="1"/>
  <c r="M22" i="1"/>
  <c r="N22" i="1" s="1"/>
  <c r="AH21" i="1"/>
  <c r="AB21" i="1"/>
  <c r="AC21" i="1" s="1"/>
  <c r="X21" i="1"/>
  <c r="Y21" i="1" s="1"/>
  <c r="Z21" i="1" s="1"/>
  <c r="V21" i="1"/>
  <c r="W21" i="1" s="1"/>
  <c r="S21" i="1"/>
  <c r="T21" i="1" s="1"/>
  <c r="P21" i="1"/>
  <c r="Q21" i="1" s="1"/>
  <c r="M21" i="1"/>
  <c r="N21" i="1" s="1"/>
  <c r="AH20" i="1"/>
  <c r="AB20" i="1"/>
  <c r="AC20" i="1" s="1"/>
  <c r="X20" i="1"/>
  <c r="Y20" i="1" s="1"/>
  <c r="Z20" i="1" s="1"/>
  <c r="V20" i="1"/>
  <c r="W20" i="1" s="1"/>
  <c r="S20" i="1"/>
  <c r="T20" i="1" s="1"/>
  <c r="P20" i="1"/>
  <c r="Q20" i="1" s="1"/>
  <c r="M20" i="1"/>
  <c r="N20" i="1" s="1"/>
  <c r="AH19" i="1"/>
  <c r="AB19" i="1"/>
  <c r="AC19" i="1" s="1"/>
  <c r="X19" i="1"/>
  <c r="AD19" i="1" s="1"/>
  <c r="V19" i="1"/>
  <c r="W19" i="1" s="1"/>
  <c r="S19" i="1"/>
  <c r="T19" i="1" s="1"/>
  <c r="P19" i="1"/>
  <c r="Q19" i="1" s="1"/>
  <c r="M19" i="1"/>
  <c r="N19" i="1" s="1"/>
  <c r="AH18" i="1"/>
  <c r="AB18" i="1"/>
  <c r="AC18" i="1" s="1"/>
  <c r="X18" i="1"/>
  <c r="Y18" i="1" s="1"/>
  <c r="Z18" i="1" s="1"/>
  <c r="V18" i="1"/>
  <c r="W18" i="1" s="1"/>
  <c r="S18" i="1"/>
  <c r="T18" i="1" s="1"/>
  <c r="P18" i="1"/>
  <c r="Q18" i="1" s="1"/>
  <c r="M18" i="1"/>
  <c r="N18" i="1" s="1"/>
  <c r="AH17" i="1"/>
  <c r="AB17" i="1"/>
  <c r="AC17" i="1" s="1"/>
  <c r="X17" i="1"/>
  <c r="AD17" i="1" s="1"/>
  <c r="V17" i="1"/>
  <c r="W17" i="1" s="1"/>
  <c r="S17" i="1"/>
  <c r="T17" i="1" s="1"/>
  <c r="P17" i="1"/>
  <c r="Q17" i="1" s="1"/>
  <c r="M17" i="1"/>
  <c r="N17" i="1" s="1"/>
  <c r="AH16" i="1"/>
  <c r="AB16" i="1"/>
  <c r="AC16" i="1" s="1"/>
  <c r="X16" i="1"/>
  <c r="Y16" i="1" s="1"/>
  <c r="Z16" i="1" s="1"/>
  <c r="V16" i="1"/>
  <c r="W16" i="1" s="1"/>
  <c r="S16" i="1"/>
  <c r="T16" i="1" s="1"/>
  <c r="P16" i="1"/>
  <c r="Q16" i="1" s="1"/>
  <c r="M16" i="1"/>
  <c r="N16" i="1" s="1"/>
  <c r="AH15" i="1"/>
  <c r="AB15" i="1"/>
  <c r="AC15" i="1" s="1"/>
  <c r="X15" i="1"/>
  <c r="AD15" i="1" s="1"/>
  <c r="V15" i="1"/>
  <c r="W15" i="1" s="1"/>
  <c r="S15" i="1"/>
  <c r="T15" i="1" s="1"/>
  <c r="P15" i="1"/>
  <c r="Q15" i="1" s="1"/>
  <c r="M15" i="1"/>
  <c r="N15" i="1" s="1"/>
  <c r="AH14" i="1"/>
  <c r="AB14" i="1"/>
  <c r="AC14" i="1" s="1"/>
  <c r="X14" i="1"/>
  <c r="AD14" i="1" s="1"/>
  <c r="V14" i="1"/>
  <c r="W14" i="1" s="1"/>
  <c r="S14" i="1"/>
  <c r="T14" i="1" s="1"/>
  <c r="P14" i="1"/>
  <c r="Q14" i="1" s="1"/>
  <c r="M14" i="1"/>
  <c r="N14" i="1" s="1"/>
  <c r="AH13" i="1"/>
  <c r="AB13" i="1"/>
  <c r="AC13" i="1" s="1"/>
  <c r="X13" i="1"/>
  <c r="Y13" i="1" s="1"/>
  <c r="Z13" i="1" s="1"/>
  <c r="V13" i="1"/>
  <c r="W13" i="1" s="1"/>
  <c r="S13" i="1"/>
  <c r="T13" i="1" s="1"/>
  <c r="P13" i="1"/>
  <c r="Q13" i="1" s="1"/>
  <c r="M13" i="1"/>
  <c r="N13" i="1" s="1"/>
  <c r="AH12" i="1"/>
  <c r="AB12" i="1"/>
  <c r="AC12" i="1" s="1"/>
  <c r="X12" i="1"/>
  <c r="Y12" i="1" s="1"/>
  <c r="Z12" i="1" s="1"/>
  <c r="V12" i="1"/>
  <c r="W12" i="1" s="1"/>
  <c r="S12" i="1"/>
  <c r="T12" i="1" s="1"/>
  <c r="P12" i="1"/>
  <c r="Q12" i="1" s="1"/>
  <c r="M12" i="1"/>
  <c r="N12" i="1" s="1"/>
  <c r="AH11" i="1"/>
  <c r="AB11" i="1"/>
  <c r="AC11" i="1" s="1"/>
  <c r="X11" i="1"/>
  <c r="AD11" i="1" s="1"/>
  <c r="V11" i="1"/>
  <c r="W11" i="1" s="1"/>
  <c r="S11" i="1"/>
  <c r="T11" i="1" s="1"/>
  <c r="P11" i="1"/>
  <c r="Q11" i="1" s="1"/>
  <c r="M11" i="1"/>
  <c r="N11" i="1" s="1"/>
  <c r="AH10" i="1"/>
  <c r="AB10" i="1"/>
  <c r="AC10" i="1" s="1"/>
  <c r="X10" i="1"/>
  <c r="Y10" i="1" s="1"/>
  <c r="Z10" i="1" s="1"/>
  <c r="V10" i="1"/>
  <c r="W10" i="1" s="1"/>
  <c r="S10" i="1"/>
  <c r="T10" i="1" s="1"/>
  <c r="P10" i="1"/>
  <c r="Q10" i="1" s="1"/>
  <c r="M10" i="1"/>
  <c r="N10" i="1" s="1"/>
  <c r="AH9" i="1"/>
  <c r="AB9" i="1"/>
  <c r="AC9" i="1" s="1"/>
  <c r="X9" i="1"/>
  <c r="AD9" i="1" s="1"/>
  <c r="V9" i="1"/>
  <c r="W9" i="1" s="1"/>
  <c r="S9" i="1"/>
  <c r="T9" i="1" s="1"/>
  <c r="P9" i="1"/>
  <c r="Q9" i="1" s="1"/>
  <c r="M9" i="1"/>
  <c r="N9" i="1" s="1"/>
  <c r="AH8" i="1"/>
  <c r="AB8" i="1"/>
  <c r="AC8" i="1" s="1"/>
  <c r="X8" i="1"/>
  <c r="AD8" i="1" s="1"/>
  <c r="V8" i="1"/>
  <c r="W8" i="1" s="1"/>
  <c r="S8" i="1"/>
  <c r="T8" i="1" s="1"/>
  <c r="P8" i="1"/>
  <c r="Q8" i="1" s="1"/>
  <c r="M8" i="1"/>
  <c r="N8" i="1" s="1"/>
  <c r="AH7" i="1"/>
  <c r="AB7" i="1"/>
  <c r="AC7" i="1" s="1"/>
  <c r="X7" i="1"/>
  <c r="AD7" i="1" s="1"/>
  <c r="V7" i="1"/>
  <c r="W7" i="1" s="1"/>
  <c r="S7" i="1"/>
  <c r="T7" i="1" s="1"/>
  <c r="P7" i="1"/>
  <c r="Q7" i="1" s="1"/>
  <c r="M7" i="1"/>
  <c r="N7" i="1" s="1"/>
  <c r="AH6" i="1"/>
  <c r="AB6" i="1"/>
  <c r="AC6" i="1" s="1"/>
  <c r="X6" i="1"/>
  <c r="AD6" i="1" s="1"/>
  <c r="V6" i="1"/>
  <c r="W6" i="1" s="1"/>
  <c r="S6" i="1"/>
  <c r="T6" i="1" s="1"/>
  <c r="P6" i="1"/>
  <c r="Q6" i="1" s="1"/>
  <c r="M6" i="1"/>
  <c r="N6" i="1" s="1"/>
  <c r="AH5" i="1"/>
  <c r="AB5" i="1"/>
  <c r="AC5" i="1" s="1"/>
  <c r="X5" i="1"/>
  <c r="Y5" i="1" s="1"/>
  <c r="Z5" i="1" s="1"/>
  <c r="V5" i="1"/>
  <c r="W5" i="1" s="1"/>
  <c r="S5" i="1"/>
  <c r="T5" i="1" s="1"/>
  <c r="P5" i="1"/>
  <c r="Q5" i="1" s="1"/>
  <c r="M5" i="1"/>
  <c r="N5" i="1" s="1"/>
  <c r="AH4" i="1"/>
  <c r="AB4" i="1"/>
  <c r="AC4" i="1" s="1"/>
  <c r="X4" i="1"/>
  <c r="Y4" i="1" s="1"/>
  <c r="Z4" i="1" s="1"/>
  <c r="V4" i="1"/>
  <c r="W4" i="1" s="1"/>
  <c r="S4" i="1"/>
  <c r="T4" i="1" s="1"/>
  <c r="P4" i="1"/>
  <c r="Q4" i="1" s="1"/>
  <c r="M4" i="1"/>
  <c r="N4" i="1" s="1"/>
  <c r="AH3" i="1"/>
  <c r="AB3" i="1"/>
  <c r="AC3" i="1" s="1"/>
  <c r="X3" i="1"/>
  <c r="Y3" i="1" s="1"/>
  <c r="Z3" i="1" s="1"/>
  <c r="V3" i="1"/>
  <c r="W3" i="1" s="1"/>
  <c r="S3" i="1"/>
  <c r="T3" i="1" s="1"/>
  <c r="P3" i="1"/>
  <c r="Q3" i="1" s="1"/>
  <c r="M3" i="1"/>
  <c r="N3" i="1" s="1"/>
  <c r="AH2" i="1"/>
  <c r="AB2" i="1"/>
  <c r="AC2" i="1" s="1"/>
  <c r="X2" i="1"/>
  <c r="AD2" i="1" s="1"/>
  <c r="V2" i="1"/>
  <c r="W2" i="1" s="1"/>
  <c r="S2" i="1"/>
  <c r="T2" i="1" s="1"/>
  <c r="P2" i="1"/>
  <c r="Q2" i="1" s="1"/>
  <c r="M2" i="1"/>
  <c r="N2" i="1" s="1"/>
  <c r="AD32" i="1" l="1"/>
  <c r="AD16" i="1"/>
  <c r="AD40" i="1"/>
  <c r="AD36" i="1"/>
  <c r="Y27" i="1"/>
  <c r="Z27" i="1" s="1"/>
  <c r="AE27" i="1" s="1"/>
  <c r="AI27" i="1" s="1"/>
  <c r="Y11" i="1"/>
  <c r="Z11" i="1" s="1"/>
  <c r="AE11" i="1" s="1"/>
  <c r="AI11" i="1" s="1"/>
  <c r="Y35" i="1"/>
  <c r="Z35" i="1" s="1"/>
  <c r="AE35" i="1" s="1"/>
  <c r="AI35" i="1" s="1"/>
  <c r="AD42" i="1"/>
  <c r="AE48" i="1"/>
  <c r="AI48" i="1" s="1"/>
  <c r="AD10" i="1"/>
  <c r="Y50" i="1"/>
  <c r="Z50" i="1" s="1"/>
  <c r="AE50" i="1" s="1"/>
  <c r="AI50" i="1" s="1"/>
  <c r="Y14" i="1"/>
  <c r="Z14" i="1" s="1"/>
  <c r="AE14" i="1" s="1"/>
  <c r="AI14" i="1" s="1"/>
  <c r="AD26" i="1"/>
  <c r="Y8" i="1"/>
  <c r="Z8" i="1" s="1"/>
  <c r="AE8" i="1" s="1"/>
  <c r="AI8" i="1" s="1"/>
  <c r="AH54" i="1"/>
  <c r="AE37" i="1"/>
  <c r="AI37" i="1" s="1"/>
  <c r="Y38" i="1"/>
  <c r="Z38" i="1" s="1"/>
  <c r="AE38" i="1" s="1"/>
  <c r="AI38" i="1" s="1"/>
  <c r="Y52" i="1"/>
  <c r="Z52" i="1" s="1"/>
  <c r="AE52" i="1" s="1"/>
  <c r="AI52" i="1" s="1"/>
  <c r="AD18" i="1"/>
  <c r="Y19" i="1"/>
  <c r="Z19" i="1" s="1"/>
  <c r="AE19" i="1" s="1"/>
  <c r="AI19" i="1" s="1"/>
  <c r="Y24" i="1"/>
  <c r="Z24" i="1" s="1"/>
  <c r="AE24" i="1" s="1"/>
  <c r="AI24" i="1" s="1"/>
  <c r="AE3" i="1"/>
  <c r="AI3" i="1" s="1"/>
  <c r="AD3" i="1"/>
  <c r="AE13" i="1"/>
  <c r="AI13" i="1" s="1"/>
  <c r="AD34" i="1"/>
  <c r="AD48" i="1"/>
  <c r="AE26" i="1"/>
  <c r="AI26" i="1" s="1"/>
  <c r="Y22" i="1"/>
  <c r="Z22" i="1" s="1"/>
  <c r="AE22" i="1" s="1"/>
  <c r="AI22" i="1" s="1"/>
  <c r="Y30" i="1"/>
  <c r="Z30" i="1" s="1"/>
  <c r="AE30" i="1" s="1"/>
  <c r="AI30" i="1" s="1"/>
  <c r="AD44" i="1"/>
  <c r="AE20" i="1"/>
  <c r="AI20" i="1" s="1"/>
  <c r="AE53" i="1"/>
  <c r="AI53" i="1" s="1"/>
  <c r="AE36" i="1"/>
  <c r="AI36" i="1" s="1"/>
  <c r="Y43" i="1"/>
  <c r="Z43" i="1" s="1"/>
  <c r="AE43" i="1" s="1"/>
  <c r="AI43" i="1" s="1"/>
  <c r="Q54" i="1"/>
  <c r="X54" i="1"/>
  <c r="Y6" i="1"/>
  <c r="Z6" i="1" s="1"/>
  <c r="AE6" i="1" s="1"/>
  <c r="AI6" i="1" s="1"/>
  <c r="Y46" i="1"/>
  <c r="Z46" i="1" s="1"/>
  <c r="AE46" i="1" s="1"/>
  <c r="AI46" i="1" s="1"/>
  <c r="N54" i="1"/>
  <c r="AE21" i="1"/>
  <c r="AI21" i="1" s="1"/>
  <c r="AE32" i="1"/>
  <c r="AI32" i="1" s="1"/>
  <c r="AE42" i="1"/>
  <c r="AI42" i="1" s="1"/>
  <c r="AE34" i="1"/>
  <c r="AI34" i="1" s="1"/>
  <c r="AE18" i="1"/>
  <c r="AI18" i="1" s="1"/>
  <c r="T54" i="1"/>
  <c r="AE29" i="1"/>
  <c r="AI29" i="1" s="1"/>
  <c r="AE44" i="1"/>
  <c r="AI44" i="1" s="1"/>
  <c r="AE28" i="1"/>
  <c r="AI28" i="1" s="1"/>
  <c r="W54" i="1"/>
  <c r="AE10" i="1"/>
  <c r="AI10" i="1" s="1"/>
  <c r="AE40" i="1"/>
  <c r="AI40" i="1" s="1"/>
  <c r="AE4" i="1"/>
  <c r="AI4" i="1" s="1"/>
  <c r="AE5" i="1"/>
  <c r="AI5" i="1" s="1"/>
  <c r="AE45" i="1"/>
  <c r="AI45" i="1" s="1"/>
  <c r="AE12" i="1"/>
  <c r="AI12" i="1" s="1"/>
  <c r="AC54" i="1"/>
  <c r="AE16" i="1"/>
  <c r="AI16" i="1" s="1"/>
  <c r="Y7" i="1"/>
  <c r="Z7" i="1" s="1"/>
  <c r="AE7" i="1" s="1"/>
  <c r="AI7" i="1" s="1"/>
  <c r="Y15" i="1"/>
  <c r="Z15" i="1" s="1"/>
  <c r="AE15" i="1" s="1"/>
  <c r="AI15" i="1" s="1"/>
  <c r="Y23" i="1"/>
  <c r="Z23" i="1" s="1"/>
  <c r="AE23" i="1" s="1"/>
  <c r="AI23" i="1" s="1"/>
  <c r="Y31" i="1"/>
  <c r="Z31" i="1" s="1"/>
  <c r="AE31" i="1" s="1"/>
  <c r="AI31" i="1" s="1"/>
  <c r="Y39" i="1"/>
  <c r="Z39" i="1" s="1"/>
  <c r="AE39" i="1" s="1"/>
  <c r="AI39" i="1" s="1"/>
  <c r="Y47" i="1"/>
  <c r="Z47" i="1" s="1"/>
  <c r="AE47" i="1" s="1"/>
  <c r="AI47" i="1" s="1"/>
  <c r="Y51" i="1"/>
  <c r="Z51" i="1" s="1"/>
  <c r="AE51" i="1" s="1"/>
  <c r="AI51" i="1" s="1"/>
  <c r="AD12" i="1"/>
  <c r="AD20" i="1"/>
  <c r="AD28" i="1"/>
  <c r="AD5" i="1"/>
  <c r="Y9" i="1"/>
  <c r="Z9" i="1" s="1"/>
  <c r="AE9" i="1" s="1"/>
  <c r="AI9" i="1" s="1"/>
  <c r="AD13" i="1"/>
  <c r="Y17" i="1"/>
  <c r="Z17" i="1" s="1"/>
  <c r="AE17" i="1" s="1"/>
  <c r="AI17" i="1" s="1"/>
  <c r="AD21" i="1"/>
  <c r="Y25" i="1"/>
  <c r="Z25" i="1" s="1"/>
  <c r="AE25" i="1" s="1"/>
  <c r="AI25" i="1" s="1"/>
  <c r="AD29" i="1"/>
  <c r="Y33" i="1"/>
  <c r="Z33" i="1" s="1"/>
  <c r="AE33" i="1" s="1"/>
  <c r="AI33" i="1" s="1"/>
  <c r="AD37" i="1"/>
  <c r="Y41" i="1"/>
  <c r="Z41" i="1" s="1"/>
  <c r="AE41" i="1" s="1"/>
  <c r="AI41" i="1" s="1"/>
  <c r="AD45" i="1"/>
  <c r="Y49" i="1"/>
  <c r="Z49" i="1" s="1"/>
  <c r="AE49" i="1" s="1"/>
  <c r="AI49" i="1" s="1"/>
  <c r="AD53" i="1"/>
  <c r="AD4" i="1"/>
  <c r="Y2" i="1"/>
  <c r="Z2" i="1" s="1"/>
  <c r="AE2" i="1" s="1"/>
  <c r="AD54" i="1" l="1"/>
  <c r="AE54" i="1"/>
  <c r="AI2" i="1"/>
  <c r="AI54" i="1" s="1"/>
  <c r="Z54" i="1"/>
</calcChain>
</file>

<file path=xl/sharedStrings.xml><?xml version="1.0" encoding="utf-8"?>
<sst xmlns="http://schemas.openxmlformats.org/spreadsheetml/2006/main" count="241" uniqueCount="193">
  <si>
    <t>SOLD TO PARTY</t>
  </si>
  <si>
    <t>CUSTOMER DESCRIPTION</t>
  </si>
  <si>
    <t>GB CODE</t>
  </si>
  <si>
    <t>GRAM BANDHU NAME</t>
  </si>
  <si>
    <t>BENEFICIARY NAME</t>
  </si>
  <si>
    <t>PAN NO</t>
  </si>
  <si>
    <t>Apr-22</t>
  </si>
  <si>
    <t>Payout/Bag</t>
  </si>
  <si>
    <t>Apr-22 payout</t>
  </si>
  <si>
    <t>May-22</t>
  </si>
  <si>
    <t>May-22 payout</t>
  </si>
  <si>
    <t>Jun-22</t>
  </si>
  <si>
    <t>June-22 Payout</t>
  </si>
  <si>
    <t>July-22 Payout</t>
  </si>
  <si>
    <t>AUG-22 Payout</t>
  </si>
  <si>
    <t>Sep-22 payout</t>
  </si>
  <si>
    <t>TOTAL QTY</t>
  </si>
  <si>
    <t>TOTAL PAYOUT</t>
  </si>
  <si>
    <t>Extra PP</t>
  </si>
  <si>
    <t>PAYOUT</t>
  </si>
  <si>
    <t>TOTAL PP PAYOUT</t>
  </si>
  <si>
    <t>FINAL PAYOUT</t>
  </si>
  <si>
    <t>GAJENDRA TRADING COMPANY</t>
  </si>
  <si>
    <t>KAMAL KUMAR NAGAR</t>
  </si>
  <si>
    <t>AHLPN4193R</t>
  </si>
  <si>
    <t>SWETA STONE</t>
  </si>
  <si>
    <t>DINESH KUMAR SUTHAR</t>
  </si>
  <si>
    <t>ISCPS0554P</t>
  </si>
  <si>
    <t>GOPAL LAL</t>
  </si>
  <si>
    <t>GOPAL LAL DANGI</t>
  </si>
  <si>
    <t>ATAPL2505L</t>
  </si>
  <si>
    <t>PURAWAT ENTERPRISERS</t>
  </si>
  <si>
    <t>SHANKAR SINGH PURAWAT</t>
  </si>
  <si>
    <t>CMEPP1956N</t>
  </si>
  <si>
    <t>PADAM CEMENT SUPPLIERS</t>
  </si>
  <si>
    <t>MATESHWARI BUILDING MATERIAL</t>
  </si>
  <si>
    <t>BZYPR4801G</t>
  </si>
  <si>
    <t>FALODI KIRANA STORE</t>
  </si>
  <si>
    <t>BAHADUR SINGH</t>
  </si>
  <si>
    <t>BAHADUR SINGH SO LAL SINGH</t>
  </si>
  <si>
    <t>CFLPS2182F</t>
  </si>
  <si>
    <t>RAGHUNATH RAI RAM GOPAL</t>
  </si>
  <si>
    <t>JHUMAR MAL MALI</t>
  </si>
  <si>
    <t>JHUMAR MAL S/O MUNA RAM MALI</t>
  </si>
  <si>
    <t>CLFPM1824A</t>
  </si>
  <si>
    <t>YASH TRADERS</t>
  </si>
  <si>
    <t>HARI MOHAN</t>
  </si>
  <si>
    <t>DXBPM7001J</t>
  </si>
  <si>
    <t>MAHADEV ENTERPRISES</t>
  </si>
  <si>
    <t>RADESHYAM PRAJAPAT</t>
  </si>
  <si>
    <t>FORPP4652H</t>
  </si>
  <si>
    <t>OM TRADERS</t>
  </si>
  <si>
    <t>PAPPU LAL</t>
  </si>
  <si>
    <t>ANUPL8382K</t>
  </si>
  <si>
    <t>SANGAM ENTERPRISES</t>
  </si>
  <si>
    <t>ONKAR LAL KUMAWAT</t>
  </si>
  <si>
    <t>EEUPK3427R</t>
  </si>
  <si>
    <t>SHANTI LAL BHANAWAT</t>
  </si>
  <si>
    <t>HOKAM SINGH JHALA</t>
  </si>
  <si>
    <t>BFLPJ2585N</t>
  </si>
  <si>
    <t>MADHAV LAL BHOI</t>
  </si>
  <si>
    <t>ERKPB1919Q</t>
  </si>
  <si>
    <t>SHREE SANWARIYA CONSTRUCTION</t>
  </si>
  <si>
    <t>KAILASH GYARI</t>
  </si>
  <si>
    <t>CJVPG6227R</t>
  </si>
  <si>
    <t>DEVA LAL KUMAWAT</t>
  </si>
  <si>
    <t>KALU LAL GURJAR</t>
  </si>
  <si>
    <t>CVWPG7731H</t>
  </si>
  <si>
    <t>LOKESH CONSTRUCTION COMPANY</t>
  </si>
  <si>
    <t>RAM MOHAN SHARMA</t>
  </si>
  <si>
    <t>BBIPR3186C</t>
  </si>
  <si>
    <t>NAGORA  &amp; COMPANY</t>
  </si>
  <si>
    <t>ABHISHEK NINAMA</t>
  </si>
  <si>
    <t>BDVPN8654G</t>
  </si>
  <si>
    <t>RAKHI AGRO SALES</t>
  </si>
  <si>
    <t>INDRARAJ SUMAN</t>
  </si>
  <si>
    <t>LRDPS4219L</t>
  </si>
  <si>
    <t>LUHANI CEMENT SUPPLIERS</t>
  </si>
  <si>
    <t>NEMI CHAND</t>
  </si>
  <si>
    <t>NEMI CHAND GURJAR S/O BANWARI LAL</t>
  </si>
  <si>
    <t>CGAPC3449R</t>
  </si>
  <si>
    <t>SUMAN AGENCY</t>
  </si>
  <si>
    <t>HEMRAJ BAIRWA</t>
  </si>
  <si>
    <t>HEMRAJ</t>
  </si>
  <si>
    <t>ADLPH1343P</t>
  </si>
  <si>
    <t>B M TRADING &amp; CONSTRUCTION COMPANY</t>
  </si>
  <si>
    <t>AKASH KUMAR</t>
  </si>
  <si>
    <t>AKASH KUMAR S/O VIJENDRA</t>
  </si>
  <si>
    <t>ETBPK6800A</t>
  </si>
  <si>
    <t>ASHOK HARDWARE</t>
  </si>
  <si>
    <t>TEJ SINGH SODHA</t>
  </si>
  <si>
    <t>ESFPS9341D</t>
  </si>
  <si>
    <t>VERMA BUILDING MATERIAL STORE</t>
  </si>
  <si>
    <t>DHANNARAM</t>
  </si>
  <si>
    <t>DHANNA RAM SO KASHI RAM</t>
  </si>
  <si>
    <t>DUKPR0034L</t>
  </si>
  <si>
    <t>MISHRA TRADERS</t>
  </si>
  <si>
    <t>GOLU JANGID</t>
  </si>
  <si>
    <t>CETPJ4736D</t>
  </si>
  <si>
    <t>SHRI RAM BUILDING MATERIAL</t>
  </si>
  <si>
    <t>OM PRAKASH SAINI</t>
  </si>
  <si>
    <t>AWBPP0071B</t>
  </si>
  <si>
    <t>DASHRATH ANJANA</t>
  </si>
  <si>
    <t>CHWPA1910L</t>
  </si>
  <si>
    <t>RAMCHANDRA DANGI</t>
  </si>
  <si>
    <t>BPIPD5276H</t>
  </si>
  <si>
    <t>JAI KOSHLESH TRADERS</t>
  </si>
  <si>
    <t>PAPPU KHAN</t>
  </si>
  <si>
    <t>DGKPK9324L</t>
  </si>
  <si>
    <t>BIRMA GURJAR</t>
  </si>
  <si>
    <t>BQUPB5219D</t>
  </si>
  <si>
    <t>DEVENDRA KIRANA STORE</t>
  </si>
  <si>
    <t>SHARVAN SINGH</t>
  </si>
  <si>
    <t>HXSPS9432L</t>
  </si>
  <si>
    <t>SALASAR TRADERS</t>
  </si>
  <si>
    <t>KAMLESH</t>
  </si>
  <si>
    <t>KAMLESH SO OM PRAKASH</t>
  </si>
  <si>
    <t>BHTPK8933P</t>
  </si>
  <si>
    <t>SHARMA CEMENT AGENCY</t>
  </si>
  <si>
    <t>DHEERAJ KUMAR SAXENA</t>
  </si>
  <si>
    <t>DHEERAJ KUMAR S/O SATENDRA KUMAR</t>
  </si>
  <si>
    <t>BRHPK0291A</t>
  </si>
  <si>
    <t>LOVEVANSHI ENTERPRISES</t>
  </si>
  <si>
    <t>LODHA SUPPLIERS</t>
  </si>
  <si>
    <t>OM PRAKASH</t>
  </si>
  <si>
    <t>AELPO7992N</t>
  </si>
  <si>
    <t>NANU RAM</t>
  </si>
  <si>
    <t>NANU RAM S/O GORU RAM</t>
  </si>
  <si>
    <t>BLGPN6819N</t>
  </si>
  <si>
    <t>BABA BIHARI DAS CONSTRUCTION CO.</t>
  </si>
  <si>
    <t>KUMAWAT BUILDING MATERIAL SUPP</t>
  </si>
  <si>
    <t>KALU RAM KUMAWAT</t>
  </si>
  <si>
    <t>AYMPR2389B</t>
  </si>
  <si>
    <t>MAHAVIR PRASAD SAINI</t>
  </si>
  <si>
    <t>AGMPS8422L</t>
  </si>
  <si>
    <t>SARAWAGI CEMENT AGENCY</t>
  </si>
  <si>
    <t>NARESH KUMAR</t>
  </si>
  <si>
    <t>NARESH KUMAR SO CHANAN MAL</t>
  </si>
  <si>
    <t>AEHPV5435M</t>
  </si>
  <si>
    <t>SIDDHI VINAYAK CEMENT DISTRIBUTORS</t>
  </si>
  <si>
    <t>MANISH KUMAR MALI</t>
  </si>
  <si>
    <t>BASPM0785M</t>
  </si>
  <si>
    <t>LAXMI IRON STORE</t>
  </si>
  <si>
    <t>JAGDISH RAY</t>
  </si>
  <si>
    <t>BDBPR2929G</t>
  </si>
  <si>
    <t>MANGALAM TRADING COMPANY</t>
  </si>
  <si>
    <t>VED PRAKASH LAKHIWAL</t>
  </si>
  <si>
    <t>VED PRAKASH LAKHIWAL S/O HANUMAN PRASAD</t>
  </si>
  <si>
    <t>ASKPL7758C</t>
  </si>
  <si>
    <t>VIKRAM KUMAR NARNOLIYA</t>
  </si>
  <si>
    <t>AJNPN6132C</t>
  </si>
  <si>
    <t>KISHAN SINGH</t>
  </si>
  <si>
    <t>KISHANA SINGH S/O SUVA LAL</t>
  </si>
  <si>
    <t>LBLPS6741M</t>
  </si>
  <si>
    <t>JMD CEMENT &amp; IRON STORE</t>
  </si>
  <si>
    <t>GURJEET SINGH HAYER</t>
  </si>
  <si>
    <t>GURJEET SINGH HAYER SO CHANAN SINGH</t>
  </si>
  <si>
    <t>ACCPH7870D</t>
  </si>
  <si>
    <t>YADAV BUILDING MATERIAL</t>
  </si>
  <si>
    <t>BRAHMANAND</t>
  </si>
  <si>
    <t>GAUPB0062B</t>
  </si>
  <si>
    <t>KAILASH CHAND</t>
  </si>
  <si>
    <t>AVKPC5098F</t>
  </si>
  <si>
    <t>SHREE MOKA BABA BUILDING MATERIAL S</t>
  </si>
  <si>
    <t>POKAR MAL</t>
  </si>
  <si>
    <t>BAZPM3524P</t>
  </si>
  <si>
    <t>BABA RAMDEV TRADING COMPANY</t>
  </si>
  <si>
    <t>RAJESH KUMAR</t>
  </si>
  <si>
    <t>GKFPK4629L</t>
  </si>
  <si>
    <t>SHYAM KRIPA HARDWARE AND SENETARY</t>
  </si>
  <si>
    <t>JEPH CEMENT AGENCY</t>
  </si>
  <si>
    <t>SUNIL KUMAR</t>
  </si>
  <si>
    <t>DAFPK0866L</t>
  </si>
  <si>
    <t>GANPAT LAL MAROTHIYA AND SONS</t>
  </si>
  <si>
    <t>SHRI RANABAI BUILDING MATERIAL</t>
  </si>
  <si>
    <t>HARDWARE,JITENDRA DADHICH</t>
  </si>
  <si>
    <t>AVCPD3641H</t>
  </si>
  <si>
    <t>RAMESH CHANDRA JAI CHAND</t>
  </si>
  <si>
    <t>PATEL CEMENT SUPPLIERS</t>
  </si>
  <si>
    <t>BHIMRAJ PATEL</t>
  </si>
  <si>
    <t>BRNPP7081B</t>
  </si>
  <si>
    <t>SAWALIYA CEMENT SUPPLIERS</t>
  </si>
  <si>
    <t>MANI LAL SUTHAR</t>
  </si>
  <si>
    <t>BKXPS8246Q</t>
  </si>
  <si>
    <t>LAXMI BUILDING MATERIAL STORE</t>
  </si>
  <si>
    <t>ANIL SAINI</t>
  </si>
  <si>
    <t>BEEPS0853Q</t>
  </si>
  <si>
    <t>Grand Total</t>
  </si>
  <si>
    <t>BANK NAME</t>
  </si>
  <si>
    <t>IFSC CODE</t>
  </si>
  <si>
    <t>BRANCH</t>
  </si>
  <si>
    <t>BANK ACCOUNT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</si>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</sst>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3" borderId="1" xfId="0" applyFill="1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m%20bandhu%20scheme\22-23\GB%20S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/>
      <sheetData sheetId="2"/>
      <sheetData sheetId="3">
        <row r="2">
          <cell r="A2">
            <v>14000076</v>
          </cell>
          <cell r="B2" t="str">
            <v>KAMAL KUMAR NAGAR</v>
          </cell>
          <cell r="E2">
            <v>2</v>
          </cell>
        </row>
        <row r="3">
          <cell r="A3">
            <v>14000130</v>
          </cell>
          <cell r="B3" t="str">
            <v>DINESH KUMAR SUTHAR</v>
          </cell>
          <cell r="E3">
            <v>10</v>
          </cell>
        </row>
        <row r="4">
          <cell r="A4">
            <v>14000131</v>
          </cell>
          <cell r="B4" t="str">
            <v>GOPAL LAL</v>
          </cell>
          <cell r="E4">
            <v>10</v>
          </cell>
          <cell r="F4">
            <v>10</v>
          </cell>
        </row>
        <row r="5">
          <cell r="A5">
            <v>14000158</v>
          </cell>
          <cell r="B5" t="str">
            <v>SHANKAR SINGH PURAWAT</v>
          </cell>
          <cell r="C5">
            <v>10</v>
          </cell>
          <cell r="D5">
            <v>10</v>
          </cell>
          <cell r="E5">
            <v>7.5</v>
          </cell>
          <cell r="F5">
            <v>5</v>
          </cell>
          <cell r="G5">
            <v>4</v>
          </cell>
        </row>
        <row r="6">
          <cell r="A6">
            <v>14000178</v>
          </cell>
          <cell r="B6" t="str">
            <v>MATESHWARI BUILDING MATERIAL</v>
          </cell>
          <cell r="C6">
            <v>60</v>
          </cell>
          <cell r="D6">
            <v>30</v>
          </cell>
          <cell r="E6">
            <v>50</v>
          </cell>
          <cell r="F6">
            <v>40</v>
          </cell>
          <cell r="G6">
            <v>20</v>
          </cell>
        </row>
        <row r="7">
          <cell r="A7">
            <v>14000208</v>
          </cell>
          <cell r="B7" t="str">
            <v>BAHADUR SINGH</v>
          </cell>
          <cell r="D7">
            <v>10</v>
          </cell>
        </row>
        <row r="8">
          <cell r="A8">
            <v>14000229</v>
          </cell>
          <cell r="B8" t="str">
            <v>JHUMAR MAL MALI</v>
          </cell>
          <cell r="C8">
            <v>10</v>
          </cell>
          <cell r="D8">
            <v>2.5</v>
          </cell>
          <cell r="E8">
            <v>10</v>
          </cell>
          <cell r="F8">
            <v>5</v>
          </cell>
          <cell r="G8">
            <v>10</v>
          </cell>
        </row>
        <row r="9">
          <cell r="A9">
            <v>14000256</v>
          </cell>
          <cell r="B9" t="str">
            <v>HARI MOHAN</v>
          </cell>
          <cell r="D9">
            <v>40</v>
          </cell>
          <cell r="F9">
            <v>10</v>
          </cell>
        </row>
        <row r="10">
          <cell r="A10">
            <v>14000257</v>
          </cell>
          <cell r="B10" t="str">
            <v>RADESHYAM PRAJAPAT</v>
          </cell>
          <cell r="C10">
            <v>5</v>
          </cell>
          <cell r="D10">
            <v>4.25</v>
          </cell>
          <cell r="E10">
            <v>10</v>
          </cell>
          <cell r="F10">
            <v>5</v>
          </cell>
          <cell r="G10">
            <v>5</v>
          </cell>
        </row>
        <row r="11">
          <cell r="A11">
            <v>14000279</v>
          </cell>
          <cell r="B11" t="str">
            <v>PAPPU LAL</v>
          </cell>
          <cell r="E11">
            <v>10</v>
          </cell>
        </row>
        <row r="12">
          <cell r="A12">
            <v>14000282</v>
          </cell>
          <cell r="B12" t="str">
            <v>ONKAR LAL KUMAWAT</v>
          </cell>
          <cell r="C12">
            <v>5</v>
          </cell>
        </row>
        <row r="13">
          <cell r="A13">
            <v>14000292</v>
          </cell>
          <cell r="B13" t="str">
            <v>SHRI RANABAI BUILDING MATERIAL</v>
          </cell>
          <cell r="F13">
            <v>18</v>
          </cell>
        </row>
        <row r="14">
          <cell r="A14">
            <v>14000298</v>
          </cell>
          <cell r="B14" t="str">
            <v>PATEL CEMENT SUPPLIERS</v>
          </cell>
        </row>
        <row r="15">
          <cell r="A15">
            <v>14000317</v>
          </cell>
          <cell r="B15" t="str">
            <v>MANI LAL SUTHAR</v>
          </cell>
        </row>
        <row r="16">
          <cell r="A16">
            <v>14000319</v>
          </cell>
          <cell r="B16" t="str">
            <v>ANIL SAINI</v>
          </cell>
          <cell r="G16">
            <v>5</v>
          </cell>
        </row>
        <row r="17">
          <cell r="A17">
            <v>14000323</v>
          </cell>
          <cell r="B17" t="str">
            <v>HOKAM SINGH JHALA</v>
          </cell>
          <cell r="C17">
            <v>5</v>
          </cell>
          <cell r="D17">
            <v>9</v>
          </cell>
          <cell r="E17">
            <v>10</v>
          </cell>
          <cell r="F17">
            <v>5</v>
          </cell>
        </row>
        <row r="18">
          <cell r="A18">
            <v>14000324</v>
          </cell>
          <cell r="B18" t="str">
            <v>MADHAV LAL BHOI</v>
          </cell>
          <cell r="C18">
            <v>20</v>
          </cell>
          <cell r="D18">
            <v>5</v>
          </cell>
          <cell r="E18">
            <v>11</v>
          </cell>
        </row>
        <row r="19">
          <cell r="A19">
            <v>14000327</v>
          </cell>
          <cell r="B19" t="str">
            <v>KAILASH GYARI</v>
          </cell>
          <cell r="C19">
            <v>2</v>
          </cell>
          <cell r="E19">
            <v>10</v>
          </cell>
        </row>
        <row r="20">
          <cell r="A20">
            <v>14000345</v>
          </cell>
          <cell r="B20" t="str">
            <v>KALU LAL GURJAR</v>
          </cell>
          <cell r="D20">
            <v>5</v>
          </cell>
          <cell r="E20">
            <v>2</v>
          </cell>
          <cell r="F20">
            <v>4</v>
          </cell>
          <cell r="G20">
            <v>5</v>
          </cell>
        </row>
        <row r="21">
          <cell r="A21">
            <v>14000379</v>
          </cell>
          <cell r="B21" t="str">
            <v>RAM MOHAN SHARMA</v>
          </cell>
          <cell r="C21">
            <v>22</v>
          </cell>
        </row>
        <row r="22">
          <cell r="A22">
            <v>14000384</v>
          </cell>
          <cell r="B22" t="str">
            <v>ABHISHEK NINAMA</v>
          </cell>
          <cell r="C22">
            <v>5</v>
          </cell>
          <cell r="D22">
            <v>17.25</v>
          </cell>
          <cell r="E22">
            <v>10</v>
          </cell>
          <cell r="F22">
            <v>9.1</v>
          </cell>
          <cell r="G22">
            <v>2</v>
          </cell>
        </row>
        <row r="23">
          <cell r="A23">
            <v>14000397</v>
          </cell>
          <cell r="B23" t="str">
            <v>INDRARAJ SUMAN</v>
          </cell>
          <cell r="E23">
            <v>3</v>
          </cell>
          <cell r="F23">
            <v>20</v>
          </cell>
        </row>
        <row r="24">
          <cell r="A24">
            <v>14000399</v>
          </cell>
          <cell r="B24" t="str">
            <v>NEMI CHAND</v>
          </cell>
          <cell r="E24">
            <v>5</v>
          </cell>
        </row>
        <row r="25">
          <cell r="A25">
            <v>14000407</v>
          </cell>
          <cell r="B25" t="str">
            <v>HEMRAJ BAIRWA</v>
          </cell>
          <cell r="C25">
            <v>10</v>
          </cell>
        </row>
        <row r="26">
          <cell r="A26">
            <v>14000436</v>
          </cell>
          <cell r="B26" t="str">
            <v>AKASH KUMAR</v>
          </cell>
          <cell r="E26">
            <v>2.5</v>
          </cell>
        </row>
        <row r="27">
          <cell r="A27">
            <v>14000445</v>
          </cell>
          <cell r="B27" t="str">
            <v>TEJ SINGH SODHA</v>
          </cell>
          <cell r="C27">
            <v>10</v>
          </cell>
          <cell r="E27">
            <v>40</v>
          </cell>
          <cell r="F27">
            <v>5</v>
          </cell>
        </row>
        <row r="28">
          <cell r="A28">
            <v>14000447</v>
          </cell>
          <cell r="B28" t="str">
            <v>DHANNARAM</v>
          </cell>
          <cell r="C28">
            <v>20</v>
          </cell>
          <cell r="D28">
            <v>25</v>
          </cell>
          <cell r="E28">
            <v>25</v>
          </cell>
          <cell r="F28">
            <v>22</v>
          </cell>
          <cell r="G28">
            <v>10</v>
          </cell>
        </row>
        <row r="29">
          <cell r="A29">
            <v>14000448</v>
          </cell>
          <cell r="B29" t="str">
            <v>GOLU JANGID</v>
          </cell>
          <cell r="E29">
            <v>2.5</v>
          </cell>
        </row>
        <row r="30">
          <cell r="A30">
            <v>14000449</v>
          </cell>
          <cell r="B30" t="str">
            <v>OM PRAKASH SAINI</v>
          </cell>
          <cell r="C30">
            <v>5</v>
          </cell>
          <cell r="E30">
            <v>2.5</v>
          </cell>
          <cell r="F30">
            <v>5</v>
          </cell>
        </row>
        <row r="31">
          <cell r="A31">
            <v>14000460</v>
          </cell>
          <cell r="B31" t="str">
            <v>DASHRATH ANJANA</v>
          </cell>
          <cell r="C31">
            <v>5</v>
          </cell>
          <cell r="D31">
            <v>20</v>
          </cell>
          <cell r="E31">
            <v>10</v>
          </cell>
          <cell r="F31">
            <v>5</v>
          </cell>
          <cell r="G31">
            <v>2</v>
          </cell>
        </row>
        <row r="32">
          <cell r="A32">
            <v>14000461</v>
          </cell>
          <cell r="B32" t="str">
            <v>RAMCHANDRA DANGI</v>
          </cell>
          <cell r="D32">
            <v>5</v>
          </cell>
          <cell r="E32">
            <v>5</v>
          </cell>
          <cell r="F32">
            <v>5</v>
          </cell>
          <cell r="G32">
            <v>2</v>
          </cell>
        </row>
        <row r="33">
          <cell r="A33">
            <v>14000479</v>
          </cell>
          <cell r="B33" t="str">
            <v>PAPPU KHAN</v>
          </cell>
          <cell r="C33">
            <v>10</v>
          </cell>
          <cell r="D33">
            <v>10</v>
          </cell>
          <cell r="E33">
            <v>63</v>
          </cell>
          <cell r="F33">
            <v>35</v>
          </cell>
        </row>
        <row r="34">
          <cell r="A34">
            <v>14000482</v>
          </cell>
          <cell r="B34" t="str">
            <v>BIRMA GURJAR</v>
          </cell>
          <cell r="C34">
            <v>15</v>
          </cell>
          <cell r="D34">
            <v>12.5</v>
          </cell>
          <cell r="E34">
            <v>2.5</v>
          </cell>
          <cell r="F34">
            <v>2.5</v>
          </cell>
          <cell r="G34">
            <v>2.5</v>
          </cell>
        </row>
        <row r="35">
          <cell r="A35">
            <v>14000514</v>
          </cell>
          <cell r="B35" t="str">
            <v>DEVENDRA KIRANA STORE</v>
          </cell>
          <cell r="D35">
            <v>10</v>
          </cell>
        </row>
        <row r="36">
          <cell r="A36">
            <v>14000533</v>
          </cell>
          <cell r="B36" t="str">
            <v>KAMLESH</v>
          </cell>
          <cell r="C36">
            <v>25</v>
          </cell>
          <cell r="D36">
            <v>20.5</v>
          </cell>
          <cell r="E36">
            <v>10</v>
          </cell>
          <cell r="F36">
            <v>10</v>
          </cell>
          <cell r="G36">
            <v>15</v>
          </cell>
        </row>
        <row r="37">
          <cell r="A37">
            <v>14000582</v>
          </cell>
          <cell r="B37" t="str">
            <v>DHEERAJ KUMAR SAXENA</v>
          </cell>
          <cell r="D37">
            <v>20</v>
          </cell>
          <cell r="E37">
            <v>40</v>
          </cell>
          <cell r="F37">
            <v>10</v>
          </cell>
          <cell r="G37">
            <v>3</v>
          </cell>
        </row>
        <row r="38">
          <cell r="A38">
            <v>14000605</v>
          </cell>
          <cell r="B38" t="str">
            <v>LODHA SUPPLIERS</v>
          </cell>
          <cell r="C38">
            <v>5</v>
          </cell>
          <cell r="D38">
            <v>5</v>
          </cell>
          <cell r="E38">
            <v>10</v>
          </cell>
        </row>
        <row r="39">
          <cell r="A39">
            <v>14000611</v>
          </cell>
          <cell r="B39" t="str">
            <v>NANU RAM</v>
          </cell>
          <cell r="C39">
            <v>0.5</v>
          </cell>
          <cell r="D39">
            <v>2.5</v>
          </cell>
        </row>
        <row r="40">
          <cell r="A40">
            <v>14000615</v>
          </cell>
          <cell r="B40" t="str">
            <v>KUMAWAT BUILDING MATERIAL SUPP</v>
          </cell>
          <cell r="C40">
            <v>8</v>
          </cell>
          <cell r="D40">
            <v>10</v>
          </cell>
          <cell r="E40">
            <v>5</v>
          </cell>
        </row>
        <row r="41">
          <cell r="A41">
            <v>14000680</v>
          </cell>
          <cell r="B41" t="str">
            <v>MAHAVIR PRASAD SAINI</v>
          </cell>
          <cell r="C41">
            <v>5</v>
          </cell>
          <cell r="D41">
            <v>2.5</v>
          </cell>
        </row>
        <row r="42">
          <cell r="A42">
            <v>14000701</v>
          </cell>
          <cell r="B42" t="str">
            <v>NARESH KUMAR</v>
          </cell>
          <cell r="C42">
            <v>7.5</v>
          </cell>
          <cell r="D42">
            <v>16</v>
          </cell>
        </row>
        <row r="43">
          <cell r="A43">
            <v>14000754</v>
          </cell>
          <cell r="B43" t="str">
            <v>MANISH KUMAR MALI</v>
          </cell>
          <cell r="D43">
            <v>5</v>
          </cell>
        </row>
        <row r="44">
          <cell r="A44">
            <v>14000768</v>
          </cell>
          <cell r="B44" t="str">
            <v>JAGDISH RAY</v>
          </cell>
          <cell r="D44">
            <v>2.5</v>
          </cell>
          <cell r="E44">
            <v>3</v>
          </cell>
          <cell r="F44">
            <v>5</v>
          </cell>
          <cell r="G44">
            <v>5</v>
          </cell>
        </row>
        <row r="45">
          <cell r="A45">
            <v>14000797</v>
          </cell>
          <cell r="B45" t="str">
            <v>VED PRAKASH LAKHIWAL</v>
          </cell>
          <cell r="C45">
            <v>5</v>
          </cell>
          <cell r="E45">
            <v>5</v>
          </cell>
          <cell r="F45">
            <v>6</v>
          </cell>
          <cell r="G45">
            <v>30</v>
          </cell>
        </row>
        <row r="46">
          <cell r="A46">
            <v>14000802</v>
          </cell>
          <cell r="B46" t="str">
            <v>VIKRAM KUMAR NARNOLIYA</v>
          </cell>
          <cell r="C46">
            <v>8</v>
          </cell>
          <cell r="D46">
            <v>11</v>
          </cell>
          <cell r="E46">
            <v>5</v>
          </cell>
        </row>
        <row r="47">
          <cell r="A47">
            <v>14000829</v>
          </cell>
          <cell r="B47" t="str">
            <v>KISHAN SINGH</v>
          </cell>
          <cell r="D47">
            <v>35</v>
          </cell>
          <cell r="E47">
            <v>55</v>
          </cell>
          <cell r="F47">
            <v>19</v>
          </cell>
          <cell r="G47">
            <v>10</v>
          </cell>
        </row>
        <row r="48">
          <cell r="A48">
            <v>14000845</v>
          </cell>
          <cell r="B48" t="str">
            <v>GURJEET SINGH HAYER</v>
          </cell>
          <cell r="D48">
            <v>2.5</v>
          </cell>
          <cell r="E48">
            <v>3</v>
          </cell>
          <cell r="F48">
            <v>5</v>
          </cell>
          <cell r="G48">
            <v>5</v>
          </cell>
        </row>
        <row r="49">
          <cell r="A49">
            <v>14000928</v>
          </cell>
          <cell r="B49" t="str">
            <v>BRAHMANAND</v>
          </cell>
          <cell r="C49">
            <v>15</v>
          </cell>
          <cell r="D49">
            <v>5</v>
          </cell>
          <cell r="E49">
            <v>30.5</v>
          </cell>
        </row>
        <row r="50">
          <cell r="A50">
            <v>14000952</v>
          </cell>
          <cell r="B50" t="str">
            <v>KAILASH CHAND</v>
          </cell>
          <cell r="C50">
            <v>10</v>
          </cell>
          <cell r="D50">
            <v>27</v>
          </cell>
          <cell r="E50">
            <v>18</v>
          </cell>
          <cell r="F50">
            <v>15</v>
          </cell>
          <cell r="G50">
            <v>5</v>
          </cell>
        </row>
        <row r="51">
          <cell r="A51">
            <v>14000959</v>
          </cell>
          <cell r="B51" t="str">
            <v>POKAR MAL</v>
          </cell>
          <cell r="E51">
            <v>17.75</v>
          </cell>
          <cell r="F51">
            <v>8</v>
          </cell>
        </row>
        <row r="52">
          <cell r="A52">
            <v>14000970</v>
          </cell>
          <cell r="B52" t="str">
            <v>RAJESH KUMAR</v>
          </cell>
          <cell r="E52">
            <v>2.5</v>
          </cell>
          <cell r="F52">
            <v>5</v>
          </cell>
          <cell r="G52">
            <v>2.5</v>
          </cell>
        </row>
        <row r="53">
          <cell r="A53">
            <v>14000978</v>
          </cell>
          <cell r="B53" t="str">
            <v>JEPH CEMENT AGENCY</v>
          </cell>
          <cell r="C53">
            <v>20</v>
          </cell>
          <cell r="D53">
            <v>14.5</v>
          </cell>
          <cell r="E53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abSelected="1" workbookViewId="0">
      <selection activeCell="H3" sqref="H3"/>
    </sheetView>
  </sheetViews>
  <sheetFormatPr defaultRowHeight="15" x14ac:dyDescent="0.25"/>
  <cols>
    <col min="1" max="1" width="9.140625" style="9"/>
    <col min="2" max="2" width="39.5703125" style="9" bestFit="1" customWidth="1"/>
    <col min="3" max="3" width="10.5703125" style="9" bestFit="1" customWidth="1"/>
    <col min="4" max="4" width="35.85546875" style="9" bestFit="1" customWidth="1"/>
    <col min="5" max="5" width="47.7109375" style="9" bestFit="1" customWidth="1"/>
    <col min="6" max="6" width="13.5703125" style="9" bestFit="1" customWidth="1"/>
    <col min="7" max="7" width="10.140625" style="9" bestFit="1" customWidth="1"/>
    <col min="8" max="9" width="13.5703125" style="9" customWidth="1"/>
    <col min="10" max="10" width="15.85546875" style="9" bestFit="1" customWidth="1"/>
    <col min="11" max="11" width="13.5703125" style="9" customWidth="1"/>
    <col min="12" max="12" width="6.42578125" style="9" hidden="1" customWidth="1"/>
    <col min="13" max="13" width="11.42578125" style="9" hidden="1" customWidth="1"/>
    <col min="14" max="14" width="13.5703125" style="9" hidden="1" customWidth="1"/>
    <col min="15" max="15" width="7.140625" style="9" hidden="1" customWidth="1"/>
    <col min="16" max="16" width="11.42578125" style="9" hidden="1" customWidth="1"/>
    <col min="17" max="17" width="14.140625" style="9" hidden="1" customWidth="1"/>
    <col min="18" max="18" width="7" style="9" hidden="1" customWidth="1"/>
    <col min="19" max="19" width="11.42578125" style="9" hidden="1" customWidth="1"/>
    <col min="20" max="29" width="15" style="9" hidden="1" customWidth="1"/>
    <col min="30" max="30" width="11.42578125" style="9" hidden="1" customWidth="1"/>
    <col min="31" max="31" width="15.42578125" style="9" hidden="1" customWidth="1"/>
    <col min="32" max="33" width="0" style="9" hidden="1" customWidth="1"/>
    <col min="34" max="34" width="18.28515625" style="9" hidden="1" customWidth="1"/>
    <col min="35" max="35" width="14.7109375" style="9" bestFit="1" customWidth="1"/>
    <col min="36" max="16384" width="9.140625" style="9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192</v>
      </c>
      <c r="H1" s="1" t="s">
        <v>188</v>
      </c>
      <c r="I1" s="1" t="s">
        <v>190</v>
      </c>
      <c r="J1" s="1" t="s">
        <v>191</v>
      </c>
      <c r="K1" s="1" t="s">
        <v>189</v>
      </c>
      <c r="L1" s="2" t="s">
        <v>6</v>
      </c>
      <c r="M1" s="3" t="s">
        <v>7</v>
      </c>
      <c r="N1" s="2" t="s">
        <v>8</v>
      </c>
      <c r="O1" s="2" t="s">
        <v>9</v>
      </c>
      <c r="P1" s="3" t="s">
        <v>7</v>
      </c>
      <c r="Q1" s="2" t="s">
        <v>10</v>
      </c>
      <c r="R1" s="2" t="s">
        <v>11</v>
      </c>
      <c r="S1" s="3" t="s">
        <v>7</v>
      </c>
      <c r="T1" s="2" t="s">
        <v>12</v>
      </c>
      <c r="U1" s="4">
        <v>44743</v>
      </c>
      <c r="V1" s="3" t="s">
        <v>7</v>
      </c>
      <c r="W1" s="2" t="s">
        <v>13</v>
      </c>
      <c r="X1" s="4">
        <v>44774</v>
      </c>
      <c r="Y1" s="3" t="s">
        <v>7</v>
      </c>
      <c r="Z1" s="2" t="s">
        <v>14</v>
      </c>
      <c r="AA1" s="4">
        <v>44805</v>
      </c>
      <c r="AB1" s="3" t="s">
        <v>7</v>
      </c>
      <c r="AC1" s="2" t="s">
        <v>15</v>
      </c>
      <c r="AD1" s="3" t="s">
        <v>16</v>
      </c>
      <c r="AE1" s="5" t="s">
        <v>17</v>
      </c>
      <c r="AF1" s="6" t="s">
        <v>18</v>
      </c>
      <c r="AG1" s="3" t="s">
        <v>19</v>
      </c>
      <c r="AH1" s="7" t="s">
        <v>20</v>
      </c>
      <c r="AI1" s="8" t="s">
        <v>21</v>
      </c>
    </row>
    <row r="2" spans="1:35" x14ac:dyDescent="0.25">
      <c r="A2" s="10">
        <v>177354</v>
      </c>
      <c r="B2" s="10" t="s">
        <v>22</v>
      </c>
      <c r="C2" s="11">
        <v>14000076</v>
      </c>
      <c r="D2" s="11" t="s">
        <v>23</v>
      </c>
      <c r="E2" s="11" t="s">
        <v>23</v>
      </c>
      <c r="F2" s="11" t="s">
        <v>24</v>
      </c>
      <c r="G2" s="10">
        <v>2000</v>
      </c>
      <c r="H2" s="11"/>
      <c r="I2" s="11"/>
      <c r="J2" s="11"/>
      <c r="K2" s="11"/>
      <c r="L2" s="11"/>
      <c r="M2" s="12" t="str">
        <f t="shared" ref="M2:M49" si="0">IF(L2&gt;=20,"4",IF(L2&gt;=10,"3",IF(L2&gt;=0.05,"2","0")))</f>
        <v>0</v>
      </c>
      <c r="N2" s="12">
        <f t="shared" ref="N2:N49" si="1">M2*L2*20</f>
        <v>0</v>
      </c>
      <c r="O2" s="11"/>
      <c r="P2" s="12" t="str">
        <f t="shared" ref="P2:P49" si="2">IF(O2&gt;=20,"4",IF(O2&gt;=10,"3",IF(O2&gt;=0.05,"2","0")))</f>
        <v>0</v>
      </c>
      <c r="Q2" s="12">
        <f t="shared" ref="Q2:Q49" si="3">P2*O2*20</f>
        <v>0</v>
      </c>
      <c r="R2" s="11">
        <v>2</v>
      </c>
      <c r="S2" s="12" t="str">
        <f t="shared" ref="S2:S49" si="4">IF(R2&gt;=20,"4",IF(R2&gt;=10,"3",IF(R2&gt;=0.05,"2","0")))</f>
        <v>2</v>
      </c>
      <c r="T2" s="12">
        <f t="shared" ref="T2:T49" si="5">S2*R2*20</f>
        <v>80</v>
      </c>
      <c r="U2" s="12">
        <v>0</v>
      </c>
      <c r="V2" s="12" t="str">
        <f t="shared" ref="V2:V53" si="6">IF(U2&gt;=20,"4",IF(U2&gt;=10,"3",IF(U2&gt;=0.05,"2","0")))</f>
        <v>0</v>
      </c>
      <c r="W2" s="12">
        <f t="shared" ref="W2:W53" si="7">V2*U2*20</f>
        <v>0</v>
      </c>
      <c r="X2" s="12">
        <f>VLOOKUP(C2,[1]Sheet4!$A$2:$G$53,7,0)</f>
        <v>0</v>
      </c>
      <c r="Y2" s="12" t="str">
        <f t="shared" ref="Y2:Y53" si="8">IF(X2&gt;=20,"4",IF(X2&gt;=10,"3",IF(X2&gt;=0.05,"2","0")))</f>
        <v>0</v>
      </c>
      <c r="Z2" s="12">
        <f t="shared" ref="Z2:Z53" si="9">Y2*X2*20</f>
        <v>0</v>
      </c>
      <c r="AA2" s="12">
        <v>0</v>
      </c>
      <c r="AB2" s="12" t="str">
        <f t="shared" ref="AB2:AB53" si="10">IF(AA2&gt;=20,"4",IF(AA2&gt;=10,"3",IF(AA2&gt;=0.05,"2","0")))</f>
        <v>0</v>
      </c>
      <c r="AC2" s="12">
        <f t="shared" ref="AC2:AC53" si="11">AB2*AA2*20</f>
        <v>0</v>
      </c>
      <c r="AD2" s="11">
        <f>L2+O2+R2+U2+X2+AA2</f>
        <v>2</v>
      </c>
      <c r="AE2" s="13">
        <f>N2+Q2+T2+W2+Z2+AC2</f>
        <v>80</v>
      </c>
      <c r="AF2" s="11"/>
      <c r="AG2" s="11"/>
      <c r="AH2" s="11">
        <f>AF2*AG2*20</f>
        <v>0</v>
      </c>
      <c r="AI2" s="14">
        <f t="shared" ref="AI2:AI53" si="12">AE2+AH2</f>
        <v>80</v>
      </c>
    </row>
    <row r="3" spans="1:35" x14ac:dyDescent="0.25">
      <c r="A3" s="10">
        <v>179907</v>
      </c>
      <c r="B3" s="10" t="s">
        <v>25</v>
      </c>
      <c r="C3" s="11">
        <v>14000130</v>
      </c>
      <c r="D3" s="11" t="s">
        <v>26</v>
      </c>
      <c r="E3" s="11" t="s">
        <v>26</v>
      </c>
      <c r="F3" s="11" t="s">
        <v>27</v>
      </c>
      <c r="G3" s="10">
        <v>2000</v>
      </c>
      <c r="H3" s="11"/>
      <c r="I3" s="11"/>
      <c r="J3" s="11"/>
      <c r="K3" s="11"/>
      <c r="L3" s="11"/>
      <c r="M3" s="12" t="str">
        <f t="shared" si="0"/>
        <v>0</v>
      </c>
      <c r="N3" s="12">
        <f t="shared" si="1"/>
        <v>0</v>
      </c>
      <c r="O3" s="11"/>
      <c r="P3" s="12" t="str">
        <f t="shared" si="2"/>
        <v>0</v>
      </c>
      <c r="Q3" s="12">
        <f t="shared" si="3"/>
        <v>0</v>
      </c>
      <c r="R3" s="11">
        <v>10</v>
      </c>
      <c r="S3" s="12" t="str">
        <f t="shared" si="4"/>
        <v>3</v>
      </c>
      <c r="T3" s="12">
        <f t="shared" si="5"/>
        <v>600</v>
      </c>
      <c r="U3" s="12">
        <v>0</v>
      </c>
      <c r="V3" s="12" t="str">
        <f t="shared" si="6"/>
        <v>0</v>
      </c>
      <c r="W3" s="12">
        <f t="shared" si="7"/>
        <v>0</v>
      </c>
      <c r="X3" s="12">
        <f>VLOOKUP(C3,[1]Sheet4!$A$2:$G$53,7,0)</f>
        <v>0</v>
      </c>
      <c r="Y3" s="12" t="str">
        <f t="shared" si="8"/>
        <v>0</v>
      </c>
      <c r="Z3" s="12">
        <f t="shared" si="9"/>
        <v>0</v>
      </c>
      <c r="AA3" s="12">
        <v>0</v>
      </c>
      <c r="AB3" s="12" t="str">
        <f t="shared" si="10"/>
        <v>0</v>
      </c>
      <c r="AC3" s="12">
        <f t="shared" si="11"/>
        <v>0</v>
      </c>
      <c r="AD3" s="11">
        <f t="shared" ref="AD3:AD53" si="13">L3+O3+R3+U3+X3+AA3</f>
        <v>10</v>
      </c>
      <c r="AE3" s="13">
        <f t="shared" ref="AE3:AE53" si="14">N3+Q3+T3+W3+Z3+AC3</f>
        <v>600</v>
      </c>
      <c r="AF3" s="11"/>
      <c r="AG3" s="11"/>
      <c r="AH3" s="11">
        <f t="shared" ref="AH3:AH53" si="15">AF3*AG3*20</f>
        <v>0</v>
      </c>
      <c r="AI3" s="14">
        <f t="shared" si="12"/>
        <v>600</v>
      </c>
    </row>
    <row r="4" spans="1:35" x14ac:dyDescent="0.25">
      <c r="A4" s="10">
        <v>179907</v>
      </c>
      <c r="B4" s="10" t="s">
        <v>25</v>
      </c>
      <c r="C4" s="11">
        <v>14000131</v>
      </c>
      <c r="D4" s="11" t="s">
        <v>28</v>
      </c>
      <c r="E4" s="11" t="s">
        <v>29</v>
      </c>
      <c r="F4" s="11" t="s">
        <v>30</v>
      </c>
      <c r="G4" s="10">
        <v>2000</v>
      </c>
      <c r="H4" s="11"/>
      <c r="I4" s="11"/>
      <c r="J4" s="11"/>
      <c r="K4" s="11"/>
      <c r="L4" s="11"/>
      <c r="M4" s="12" t="str">
        <f t="shared" si="0"/>
        <v>0</v>
      </c>
      <c r="N4" s="12">
        <f t="shared" si="1"/>
        <v>0</v>
      </c>
      <c r="O4" s="11"/>
      <c r="P4" s="12" t="str">
        <f t="shared" si="2"/>
        <v>0</v>
      </c>
      <c r="Q4" s="12">
        <f t="shared" si="3"/>
        <v>0</v>
      </c>
      <c r="R4" s="11">
        <v>10</v>
      </c>
      <c r="S4" s="12" t="str">
        <f t="shared" si="4"/>
        <v>3</v>
      </c>
      <c r="T4" s="12">
        <f t="shared" si="5"/>
        <v>600</v>
      </c>
      <c r="U4" s="12">
        <v>10</v>
      </c>
      <c r="V4" s="12" t="str">
        <f t="shared" si="6"/>
        <v>3</v>
      </c>
      <c r="W4" s="12">
        <f t="shared" si="7"/>
        <v>600</v>
      </c>
      <c r="X4" s="12">
        <f>VLOOKUP(C4,[1]Sheet4!$A$2:$G$53,7,0)</f>
        <v>0</v>
      </c>
      <c r="Y4" s="12" t="str">
        <f t="shared" si="8"/>
        <v>0</v>
      </c>
      <c r="Z4" s="12">
        <f t="shared" si="9"/>
        <v>0</v>
      </c>
      <c r="AA4" s="12">
        <v>0</v>
      </c>
      <c r="AB4" s="12" t="str">
        <f t="shared" si="10"/>
        <v>0</v>
      </c>
      <c r="AC4" s="12">
        <f t="shared" si="11"/>
        <v>0</v>
      </c>
      <c r="AD4" s="11">
        <f t="shared" si="13"/>
        <v>20</v>
      </c>
      <c r="AE4" s="13">
        <f t="shared" si="14"/>
        <v>1200</v>
      </c>
      <c r="AF4" s="11">
        <v>10</v>
      </c>
      <c r="AG4" s="11">
        <v>2</v>
      </c>
      <c r="AH4" s="11">
        <f t="shared" si="15"/>
        <v>400</v>
      </c>
      <c r="AI4" s="14">
        <f t="shared" si="12"/>
        <v>1600</v>
      </c>
    </row>
    <row r="5" spans="1:35" x14ac:dyDescent="0.25">
      <c r="A5" s="10">
        <v>175848</v>
      </c>
      <c r="B5" s="10" t="s">
        <v>31</v>
      </c>
      <c r="C5" s="11">
        <v>14000158</v>
      </c>
      <c r="D5" s="11" t="s">
        <v>32</v>
      </c>
      <c r="E5" s="11" t="s">
        <v>32</v>
      </c>
      <c r="F5" s="11" t="s">
        <v>33</v>
      </c>
      <c r="G5" s="10">
        <v>2000</v>
      </c>
      <c r="H5" s="11"/>
      <c r="I5" s="11"/>
      <c r="J5" s="11"/>
      <c r="K5" s="11"/>
      <c r="L5" s="11">
        <v>10</v>
      </c>
      <c r="M5" s="12" t="str">
        <f t="shared" si="0"/>
        <v>3</v>
      </c>
      <c r="N5" s="12">
        <f t="shared" si="1"/>
        <v>600</v>
      </c>
      <c r="O5" s="11">
        <v>10</v>
      </c>
      <c r="P5" s="12" t="str">
        <f t="shared" si="2"/>
        <v>3</v>
      </c>
      <c r="Q5" s="12">
        <f t="shared" si="3"/>
        <v>600</v>
      </c>
      <c r="R5" s="11">
        <v>7.5</v>
      </c>
      <c r="S5" s="12" t="str">
        <f t="shared" si="4"/>
        <v>2</v>
      </c>
      <c r="T5" s="12">
        <f t="shared" si="5"/>
        <v>300</v>
      </c>
      <c r="U5" s="12">
        <v>5</v>
      </c>
      <c r="V5" s="12" t="str">
        <f t="shared" si="6"/>
        <v>2</v>
      </c>
      <c r="W5" s="12">
        <f t="shared" si="7"/>
        <v>200</v>
      </c>
      <c r="X5" s="12">
        <f>VLOOKUP(C5,[1]Sheet4!$A$2:$G$53,7,0)</f>
        <v>4</v>
      </c>
      <c r="Y5" s="12" t="str">
        <f t="shared" si="8"/>
        <v>2</v>
      </c>
      <c r="Z5" s="12">
        <f t="shared" si="9"/>
        <v>160</v>
      </c>
      <c r="AA5" s="12">
        <v>0</v>
      </c>
      <c r="AB5" s="12" t="str">
        <f t="shared" si="10"/>
        <v>0</v>
      </c>
      <c r="AC5" s="12">
        <f t="shared" si="11"/>
        <v>0</v>
      </c>
      <c r="AD5" s="11">
        <f t="shared" si="13"/>
        <v>36.5</v>
      </c>
      <c r="AE5" s="13">
        <f t="shared" si="14"/>
        <v>1860</v>
      </c>
      <c r="AF5" s="11"/>
      <c r="AG5" s="11"/>
      <c r="AH5" s="11">
        <f t="shared" si="15"/>
        <v>0</v>
      </c>
      <c r="AI5" s="14">
        <f t="shared" si="12"/>
        <v>1860</v>
      </c>
    </row>
    <row r="6" spans="1:35" x14ac:dyDescent="0.25">
      <c r="A6" s="10">
        <v>140848</v>
      </c>
      <c r="B6" s="10" t="s">
        <v>34</v>
      </c>
      <c r="C6" s="11">
        <v>14000178</v>
      </c>
      <c r="D6" s="11" t="s">
        <v>35</v>
      </c>
      <c r="E6" s="11" t="s">
        <v>35</v>
      </c>
      <c r="F6" s="11" t="s">
        <v>36</v>
      </c>
      <c r="G6" s="10">
        <v>2000</v>
      </c>
      <c r="H6" s="11"/>
      <c r="I6" s="11"/>
      <c r="J6" s="11"/>
      <c r="K6" s="11"/>
      <c r="L6" s="11">
        <v>60</v>
      </c>
      <c r="M6" s="12" t="str">
        <f t="shared" si="0"/>
        <v>4</v>
      </c>
      <c r="N6" s="12">
        <f t="shared" si="1"/>
        <v>4800</v>
      </c>
      <c r="O6" s="11">
        <v>30</v>
      </c>
      <c r="P6" s="12" t="str">
        <f t="shared" si="2"/>
        <v>4</v>
      </c>
      <c r="Q6" s="12">
        <f t="shared" si="3"/>
        <v>2400</v>
      </c>
      <c r="R6" s="11">
        <v>50</v>
      </c>
      <c r="S6" s="12" t="str">
        <f t="shared" si="4"/>
        <v>4</v>
      </c>
      <c r="T6" s="12">
        <f t="shared" si="5"/>
        <v>4000</v>
      </c>
      <c r="U6" s="12">
        <v>40</v>
      </c>
      <c r="V6" s="12" t="str">
        <f t="shared" si="6"/>
        <v>4</v>
      </c>
      <c r="W6" s="12">
        <f t="shared" si="7"/>
        <v>3200</v>
      </c>
      <c r="X6" s="12">
        <f>VLOOKUP(C6,[1]Sheet4!$A$2:$G$53,7,0)</f>
        <v>20</v>
      </c>
      <c r="Y6" s="12" t="str">
        <f t="shared" si="8"/>
        <v>4</v>
      </c>
      <c r="Z6" s="12">
        <f t="shared" si="9"/>
        <v>1600</v>
      </c>
      <c r="AA6" s="12">
        <v>0</v>
      </c>
      <c r="AB6" s="12" t="str">
        <f t="shared" si="10"/>
        <v>0</v>
      </c>
      <c r="AC6" s="12">
        <f t="shared" si="11"/>
        <v>0</v>
      </c>
      <c r="AD6" s="11">
        <f t="shared" si="13"/>
        <v>200</v>
      </c>
      <c r="AE6" s="13">
        <f t="shared" si="14"/>
        <v>16000</v>
      </c>
      <c r="AF6" s="11"/>
      <c r="AG6" s="11"/>
      <c r="AH6" s="11">
        <f t="shared" si="15"/>
        <v>0</v>
      </c>
      <c r="AI6" s="14">
        <f t="shared" si="12"/>
        <v>16000</v>
      </c>
    </row>
    <row r="7" spans="1:35" x14ac:dyDescent="0.25">
      <c r="A7" s="10">
        <v>178150</v>
      </c>
      <c r="B7" s="10" t="s">
        <v>37</v>
      </c>
      <c r="C7" s="11">
        <v>14000208</v>
      </c>
      <c r="D7" s="11" t="s">
        <v>38</v>
      </c>
      <c r="E7" s="11" t="s">
        <v>39</v>
      </c>
      <c r="F7" s="11" t="s">
        <v>40</v>
      </c>
      <c r="G7" s="10">
        <v>2000</v>
      </c>
      <c r="H7" s="11"/>
      <c r="I7" s="11"/>
      <c r="J7" s="11"/>
      <c r="K7" s="11"/>
      <c r="L7" s="11"/>
      <c r="M7" s="12" t="str">
        <f t="shared" si="0"/>
        <v>0</v>
      </c>
      <c r="N7" s="12">
        <f t="shared" si="1"/>
        <v>0</v>
      </c>
      <c r="O7" s="11">
        <v>10</v>
      </c>
      <c r="P7" s="12" t="str">
        <f t="shared" si="2"/>
        <v>3</v>
      </c>
      <c r="Q7" s="12">
        <f t="shared" si="3"/>
        <v>600</v>
      </c>
      <c r="R7" s="11"/>
      <c r="S7" s="12" t="str">
        <f t="shared" si="4"/>
        <v>0</v>
      </c>
      <c r="T7" s="12">
        <f t="shared" si="5"/>
        <v>0</v>
      </c>
      <c r="U7" s="12">
        <v>0</v>
      </c>
      <c r="V7" s="12" t="str">
        <f t="shared" si="6"/>
        <v>0</v>
      </c>
      <c r="W7" s="12">
        <f t="shared" si="7"/>
        <v>0</v>
      </c>
      <c r="X7" s="12">
        <f>VLOOKUP(C7,[1]Sheet4!$A$2:$G$53,7,0)</f>
        <v>0</v>
      </c>
      <c r="Y7" s="12" t="str">
        <f t="shared" si="8"/>
        <v>0</v>
      </c>
      <c r="Z7" s="12">
        <f t="shared" si="9"/>
        <v>0</v>
      </c>
      <c r="AA7" s="12">
        <v>0</v>
      </c>
      <c r="AB7" s="12" t="str">
        <f t="shared" si="10"/>
        <v>0</v>
      </c>
      <c r="AC7" s="12">
        <f t="shared" si="11"/>
        <v>0</v>
      </c>
      <c r="AD7" s="11">
        <f t="shared" si="13"/>
        <v>10</v>
      </c>
      <c r="AE7" s="13">
        <f t="shared" si="14"/>
        <v>600</v>
      </c>
      <c r="AF7" s="11"/>
      <c r="AG7" s="11"/>
      <c r="AH7" s="11">
        <f t="shared" si="15"/>
        <v>0</v>
      </c>
      <c r="AI7" s="14">
        <f t="shared" si="12"/>
        <v>600</v>
      </c>
    </row>
    <row r="8" spans="1:35" x14ac:dyDescent="0.25">
      <c r="A8" s="10">
        <v>175246</v>
      </c>
      <c r="B8" s="10" t="s">
        <v>41</v>
      </c>
      <c r="C8" s="11">
        <v>14000229</v>
      </c>
      <c r="D8" s="11" t="s">
        <v>42</v>
      </c>
      <c r="E8" s="11" t="s">
        <v>43</v>
      </c>
      <c r="F8" s="11" t="s">
        <v>44</v>
      </c>
      <c r="G8" s="10">
        <v>2000</v>
      </c>
      <c r="H8" s="11"/>
      <c r="I8" s="11"/>
      <c r="J8" s="11"/>
      <c r="K8" s="11"/>
      <c r="L8" s="11">
        <v>10</v>
      </c>
      <c r="M8" s="12" t="str">
        <f t="shared" si="0"/>
        <v>3</v>
      </c>
      <c r="N8" s="12">
        <f t="shared" si="1"/>
        <v>600</v>
      </c>
      <c r="O8" s="11">
        <v>2.5</v>
      </c>
      <c r="P8" s="12" t="str">
        <f t="shared" si="2"/>
        <v>2</v>
      </c>
      <c r="Q8" s="12">
        <f t="shared" si="3"/>
        <v>100</v>
      </c>
      <c r="R8" s="11">
        <v>10</v>
      </c>
      <c r="S8" s="12" t="str">
        <f t="shared" si="4"/>
        <v>3</v>
      </c>
      <c r="T8" s="12">
        <f t="shared" si="5"/>
        <v>600</v>
      </c>
      <c r="U8" s="12">
        <v>5</v>
      </c>
      <c r="V8" s="12" t="str">
        <f t="shared" si="6"/>
        <v>2</v>
      </c>
      <c r="W8" s="12">
        <f t="shared" si="7"/>
        <v>200</v>
      </c>
      <c r="X8" s="12">
        <f>VLOOKUP(C8,[1]Sheet4!$A$2:$G$53,7,0)</f>
        <v>10</v>
      </c>
      <c r="Y8" s="12" t="str">
        <f t="shared" si="8"/>
        <v>3</v>
      </c>
      <c r="Z8" s="12">
        <f t="shared" si="9"/>
        <v>600</v>
      </c>
      <c r="AA8" s="12">
        <v>0</v>
      </c>
      <c r="AB8" s="12" t="str">
        <f t="shared" si="10"/>
        <v>0</v>
      </c>
      <c r="AC8" s="12">
        <f t="shared" si="11"/>
        <v>0</v>
      </c>
      <c r="AD8" s="11">
        <f t="shared" si="13"/>
        <v>37.5</v>
      </c>
      <c r="AE8" s="13">
        <f t="shared" si="14"/>
        <v>2100</v>
      </c>
      <c r="AF8" s="11"/>
      <c r="AG8" s="11"/>
      <c r="AH8" s="11">
        <f t="shared" si="15"/>
        <v>0</v>
      </c>
      <c r="AI8" s="14">
        <f t="shared" si="12"/>
        <v>2100</v>
      </c>
    </row>
    <row r="9" spans="1:35" x14ac:dyDescent="0.25">
      <c r="A9" s="10">
        <v>176378</v>
      </c>
      <c r="B9" s="10" t="s">
        <v>45</v>
      </c>
      <c r="C9" s="11">
        <v>14000256</v>
      </c>
      <c r="D9" s="11" t="s">
        <v>46</v>
      </c>
      <c r="E9" s="11" t="s">
        <v>46</v>
      </c>
      <c r="F9" s="11" t="s">
        <v>47</v>
      </c>
      <c r="G9" s="10">
        <v>2000</v>
      </c>
      <c r="H9" s="11"/>
      <c r="I9" s="11"/>
      <c r="J9" s="11"/>
      <c r="K9" s="11"/>
      <c r="L9" s="11"/>
      <c r="M9" s="12" t="str">
        <f t="shared" si="0"/>
        <v>0</v>
      </c>
      <c r="N9" s="12">
        <f t="shared" si="1"/>
        <v>0</v>
      </c>
      <c r="O9" s="11">
        <v>40</v>
      </c>
      <c r="P9" s="12" t="str">
        <f t="shared" si="2"/>
        <v>4</v>
      </c>
      <c r="Q9" s="12">
        <f t="shared" si="3"/>
        <v>3200</v>
      </c>
      <c r="R9" s="11"/>
      <c r="S9" s="12" t="str">
        <f t="shared" si="4"/>
        <v>0</v>
      </c>
      <c r="T9" s="12">
        <f t="shared" si="5"/>
        <v>0</v>
      </c>
      <c r="U9" s="12">
        <v>10</v>
      </c>
      <c r="V9" s="12" t="str">
        <f t="shared" si="6"/>
        <v>3</v>
      </c>
      <c r="W9" s="12">
        <f t="shared" si="7"/>
        <v>600</v>
      </c>
      <c r="X9" s="12">
        <f>VLOOKUP(C9,[1]Sheet4!$A$2:$G$53,7,0)</f>
        <v>0</v>
      </c>
      <c r="Y9" s="12" t="str">
        <f t="shared" si="8"/>
        <v>0</v>
      </c>
      <c r="Z9" s="12">
        <f t="shared" si="9"/>
        <v>0</v>
      </c>
      <c r="AA9" s="12">
        <v>10</v>
      </c>
      <c r="AB9" s="12" t="str">
        <f t="shared" si="10"/>
        <v>3</v>
      </c>
      <c r="AC9" s="12">
        <f t="shared" si="11"/>
        <v>600</v>
      </c>
      <c r="AD9" s="11">
        <f t="shared" si="13"/>
        <v>60</v>
      </c>
      <c r="AE9" s="13">
        <f t="shared" si="14"/>
        <v>4400</v>
      </c>
      <c r="AF9" s="11">
        <v>20</v>
      </c>
      <c r="AG9" s="11">
        <v>2</v>
      </c>
      <c r="AH9" s="11">
        <f t="shared" si="15"/>
        <v>800</v>
      </c>
      <c r="AI9" s="14">
        <f t="shared" si="12"/>
        <v>5200</v>
      </c>
    </row>
    <row r="10" spans="1:35" x14ac:dyDescent="0.25">
      <c r="A10" s="10">
        <v>178135</v>
      </c>
      <c r="B10" s="10" t="s">
        <v>48</v>
      </c>
      <c r="C10" s="11">
        <v>14000257</v>
      </c>
      <c r="D10" s="11" t="s">
        <v>49</v>
      </c>
      <c r="E10" s="11" t="s">
        <v>49</v>
      </c>
      <c r="F10" s="11" t="s">
        <v>50</v>
      </c>
      <c r="G10" s="10">
        <v>2000</v>
      </c>
      <c r="H10" s="11"/>
      <c r="I10" s="11"/>
      <c r="J10" s="11"/>
      <c r="K10" s="11"/>
      <c r="L10" s="11">
        <v>5</v>
      </c>
      <c r="M10" s="12" t="str">
        <f t="shared" si="0"/>
        <v>2</v>
      </c>
      <c r="N10" s="12">
        <f t="shared" si="1"/>
        <v>200</v>
      </c>
      <c r="O10" s="11">
        <v>4.25</v>
      </c>
      <c r="P10" s="12" t="str">
        <f t="shared" si="2"/>
        <v>2</v>
      </c>
      <c r="Q10" s="12">
        <f t="shared" si="3"/>
        <v>170</v>
      </c>
      <c r="R10" s="11">
        <v>10</v>
      </c>
      <c r="S10" s="12" t="str">
        <f t="shared" si="4"/>
        <v>3</v>
      </c>
      <c r="T10" s="12">
        <f t="shared" si="5"/>
        <v>600</v>
      </c>
      <c r="U10" s="12">
        <v>5</v>
      </c>
      <c r="V10" s="12" t="str">
        <f t="shared" si="6"/>
        <v>2</v>
      </c>
      <c r="W10" s="12">
        <f t="shared" si="7"/>
        <v>200</v>
      </c>
      <c r="X10" s="12">
        <f>VLOOKUP(C10,[1]Sheet4!$A$2:$G$53,7,0)</f>
        <v>5</v>
      </c>
      <c r="Y10" s="12" t="str">
        <f t="shared" si="8"/>
        <v>2</v>
      </c>
      <c r="Z10" s="12">
        <f t="shared" si="9"/>
        <v>200</v>
      </c>
      <c r="AA10" s="12">
        <v>2</v>
      </c>
      <c r="AB10" s="12" t="str">
        <f t="shared" si="10"/>
        <v>2</v>
      </c>
      <c r="AC10" s="12">
        <f t="shared" si="11"/>
        <v>80</v>
      </c>
      <c r="AD10" s="11">
        <f t="shared" si="13"/>
        <v>31.25</v>
      </c>
      <c r="AE10" s="13">
        <f t="shared" si="14"/>
        <v>1450</v>
      </c>
      <c r="AF10" s="11">
        <v>10</v>
      </c>
      <c r="AG10" s="11">
        <v>2</v>
      </c>
      <c r="AH10" s="11">
        <f t="shared" si="15"/>
        <v>400</v>
      </c>
      <c r="AI10" s="14">
        <f t="shared" si="12"/>
        <v>1850</v>
      </c>
    </row>
    <row r="11" spans="1:35" x14ac:dyDescent="0.25">
      <c r="A11" s="10">
        <v>174631</v>
      </c>
      <c r="B11" s="10" t="s">
        <v>51</v>
      </c>
      <c r="C11" s="11">
        <v>14000279</v>
      </c>
      <c r="D11" s="11" t="s">
        <v>52</v>
      </c>
      <c r="E11" s="11" t="s">
        <v>52</v>
      </c>
      <c r="F11" s="11" t="s">
        <v>53</v>
      </c>
      <c r="G11" s="10">
        <v>2000</v>
      </c>
      <c r="H11" s="11"/>
      <c r="I11" s="11"/>
      <c r="J11" s="11"/>
      <c r="K11" s="11"/>
      <c r="L11" s="11"/>
      <c r="M11" s="12" t="str">
        <f t="shared" si="0"/>
        <v>0</v>
      </c>
      <c r="N11" s="12">
        <f t="shared" si="1"/>
        <v>0</v>
      </c>
      <c r="O11" s="11"/>
      <c r="P11" s="12" t="str">
        <f t="shared" si="2"/>
        <v>0</v>
      </c>
      <c r="Q11" s="12">
        <f t="shared" si="3"/>
        <v>0</v>
      </c>
      <c r="R11" s="11">
        <v>10</v>
      </c>
      <c r="S11" s="12" t="str">
        <f t="shared" si="4"/>
        <v>3</v>
      </c>
      <c r="T11" s="12">
        <f t="shared" si="5"/>
        <v>600</v>
      </c>
      <c r="U11" s="12">
        <v>0</v>
      </c>
      <c r="V11" s="12" t="str">
        <f t="shared" si="6"/>
        <v>0</v>
      </c>
      <c r="W11" s="12">
        <f t="shared" si="7"/>
        <v>0</v>
      </c>
      <c r="X11" s="12">
        <f>VLOOKUP(C11,[1]Sheet4!$A$2:$G$53,7,0)</f>
        <v>0</v>
      </c>
      <c r="Y11" s="12" t="str">
        <f t="shared" si="8"/>
        <v>0</v>
      </c>
      <c r="Z11" s="12">
        <f t="shared" si="9"/>
        <v>0</v>
      </c>
      <c r="AA11" s="12">
        <v>0</v>
      </c>
      <c r="AB11" s="12" t="str">
        <f t="shared" si="10"/>
        <v>0</v>
      </c>
      <c r="AC11" s="12">
        <f t="shared" si="11"/>
        <v>0</v>
      </c>
      <c r="AD11" s="11">
        <f t="shared" si="13"/>
        <v>10</v>
      </c>
      <c r="AE11" s="13">
        <f t="shared" si="14"/>
        <v>600</v>
      </c>
      <c r="AF11" s="11"/>
      <c r="AG11" s="11"/>
      <c r="AH11" s="11">
        <f t="shared" si="15"/>
        <v>0</v>
      </c>
      <c r="AI11" s="14">
        <f t="shared" si="12"/>
        <v>600</v>
      </c>
    </row>
    <row r="12" spans="1:35" x14ac:dyDescent="0.25">
      <c r="A12" s="10">
        <v>170846</v>
      </c>
      <c r="B12" s="10" t="s">
        <v>54</v>
      </c>
      <c r="C12" s="11">
        <v>14000282</v>
      </c>
      <c r="D12" s="11" t="s">
        <v>55</v>
      </c>
      <c r="E12" s="11" t="s">
        <v>55</v>
      </c>
      <c r="F12" s="11" t="s">
        <v>56</v>
      </c>
      <c r="G12" s="10">
        <v>2000</v>
      </c>
      <c r="H12" s="11"/>
      <c r="I12" s="11"/>
      <c r="J12" s="11"/>
      <c r="K12" s="11"/>
      <c r="L12" s="11">
        <v>5</v>
      </c>
      <c r="M12" s="12" t="str">
        <f t="shared" si="0"/>
        <v>2</v>
      </c>
      <c r="N12" s="12">
        <f t="shared" si="1"/>
        <v>200</v>
      </c>
      <c r="O12" s="11"/>
      <c r="P12" s="12" t="str">
        <f t="shared" si="2"/>
        <v>0</v>
      </c>
      <c r="Q12" s="12">
        <f t="shared" si="3"/>
        <v>0</v>
      </c>
      <c r="R12" s="11"/>
      <c r="S12" s="12" t="str">
        <f t="shared" si="4"/>
        <v>0</v>
      </c>
      <c r="T12" s="12">
        <f t="shared" si="5"/>
        <v>0</v>
      </c>
      <c r="U12" s="12">
        <v>0</v>
      </c>
      <c r="V12" s="12" t="str">
        <f t="shared" si="6"/>
        <v>0</v>
      </c>
      <c r="W12" s="12">
        <f t="shared" si="7"/>
        <v>0</v>
      </c>
      <c r="X12" s="12">
        <f>VLOOKUP(C12,[1]Sheet4!$A$2:$G$53,7,0)</f>
        <v>0</v>
      </c>
      <c r="Y12" s="12" t="str">
        <f t="shared" si="8"/>
        <v>0</v>
      </c>
      <c r="Z12" s="12">
        <f t="shared" si="9"/>
        <v>0</v>
      </c>
      <c r="AA12" s="12">
        <v>0</v>
      </c>
      <c r="AB12" s="12" t="str">
        <f t="shared" si="10"/>
        <v>0</v>
      </c>
      <c r="AC12" s="12">
        <f t="shared" si="11"/>
        <v>0</v>
      </c>
      <c r="AD12" s="11">
        <f t="shared" si="13"/>
        <v>5</v>
      </c>
      <c r="AE12" s="13">
        <f t="shared" si="14"/>
        <v>200</v>
      </c>
      <c r="AF12" s="11"/>
      <c r="AG12" s="11"/>
      <c r="AH12" s="11">
        <f t="shared" si="15"/>
        <v>0</v>
      </c>
      <c r="AI12" s="14">
        <f t="shared" si="12"/>
        <v>200</v>
      </c>
    </row>
    <row r="13" spans="1:35" x14ac:dyDescent="0.25">
      <c r="A13" s="10">
        <v>141311</v>
      </c>
      <c r="B13" s="10" t="s">
        <v>57</v>
      </c>
      <c r="C13" s="11">
        <v>14000323</v>
      </c>
      <c r="D13" s="11" t="s">
        <v>58</v>
      </c>
      <c r="E13" s="11" t="s">
        <v>58</v>
      </c>
      <c r="F13" s="11" t="s">
        <v>59</v>
      </c>
      <c r="G13" s="10">
        <v>2000</v>
      </c>
      <c r="H13" s="11"/>
      <c r="I13" s="11"/>
      <c r="J13" s="11"/>
      <c r="K13" s="11"/>
      <c r="L13" s="11">
        <v>5</v>
      </c>
      <c r="M13" s="12" t="str">
        <f t="shared" si="0"/>
        <v>2</v>
      </c>
      <c r="N13" s="12">
        <f t="shared" si="1"/>
        <v>200</v>
      </c>
      <c r="O13" s="11">
        <v>9</v>
      </c>
      <c r="P13" s="12" t="str">
        <f t="shared" si="2"/>
        <v>2</v>
      </c>
      <c r="Q13" s="12">
        <f t="shared" si="3"/>
        <v>360</v>
      </c>
      <c r="R13" s="11">
        <v>10</v>
      </c>
      <c r="S13" s="12" t="str">
        <f t="shared" si="4"/>
        <v>3</v>
      </c>
      <c r="T13" s="12">
        <f t="shared" si="5"/>
        <v>600</v>
      </c>
      <c r="U13" s="12">
        <v>5</v>
      </c>
      <c r="V13" s="12" t="str">
        <f t="shared" si="6"/>
        <v>2</v>
      </c>
      <c r="W13" s="12">
        <f t="shared" si="7"/>
        <v>200</v>
      </c>
      <c r="X13" s="12">
        <f>VLOOKUP(C13,[1]Sheet4!$A$2:$G$53,7,0)</f>
        <v>0</v>
      </c>
      <c r="Y13" s="12" t="str">
        <f t="shared" si="8"/>
        <v>0</v>
      </c>
      <c r="Z13" s="12">
        <f t="shared" si="9"/>
        <v>0</v>
      </c>
      <c r="AA13" s="12">
        <v>21.5</v>
      </c>
      <c r="AB13" s="12" t="str">
        <f t="shared" si="10"/>
        <v>4</v>
      </c>
      <c r="AC13" s="12">
        <f t="shared" si="11"/>
        <v>1720</v>
      </c>
      <c r="AD13" s="11">
        <f t="shared" si="13"/>
        <v>50.5</v>
      </c>
      <c r="AE13" s="13">
        <f t="shared" si="14"/>
        <v>3080</v>
      </c>
      <c r="AF13" s="11"/>
      <c r="AG13" s="11"/>
      <c r="AH13" s="11">
        <f t="shared" si="15"/>
        <v>0</v>
      </c>
      <c r="AI13" s="14">
        <f t="shared" si="12"/>
        <v>3080</v>
      </c>
    </row>
    <row r="14" spans="1:35" x14ac:dyDescent="0.25">
      <c r="A14" s="10">
        <v>141311</v>
      </c>
      <c r="B14" s="10" t="s">
        <v>57</v>
      </c>
      <c r="C14" s="11">
        <v>14000324</v>
      </c>
      <c r="D14" s="11" t="s">
        <v>60</v>
      </c>
      <c r="E14" s="11" t="s">
        <v>60</v>
      </c>
      <c r="F14" s="11" t="s">
        <v>61</v>
      </c>
      <c r="G14" s="10">
        <v>2000</v>
      </c>
      <c r="H14" s="11"/>
      <c r="I14" s="11"/>
      <c r="J14" s="11"/>
      <c r="K14" s="11"/>
      <c r="L14" s="11">
        <v>20</v>
      </c>
      <c r="M14" s="12" t="str">
        <f t="shared" si="0"/>
        <v>4</v>
      </c>
      <c r="N14" s="12">
        <f t="shared" si="1"/>
        <v>1600</v>
      </c>
      <c r="O14" s="11">
        <v>5</v>
      </c>
      <c r="P14" s="12" t="str">
        <f t="shared" si="2"/>
        <v>2</v>
      </c>
      <c r="Q14" s="12">
        <f t="shared" si="3"/>
        <v>200</v>
      </c>
      <c r="R14" s="11">
        <v>11</v>
      </c>
      <c r="S14" s="12" t="str">
        <f t="shared" si="4"/>
        <v>3</v>
      </c>
      <c r="T14" s="12">
        <f t="shared" si="5"/>
        <v>660</v>
      </c>
      <c r="U14" s="12">
        <v>0</v>
      </c>
      <c r="V14" s="12" t="str">
        <f t="shared" si="6"/>
        <v>0</v>
      </c>
      <c r="W14" s="12">
        <f t="shared" si="7"/>
        <v>0</v>
      </c>
      <c r="X14" s="12">
        <f>VLOOKUP(C14,[1]Sheet4!$A$2:$G$53,7,0)</f>
        <v>0</v>
      </c>
      <c r="Y14" s="12" t="str">
        <f t="shared" si="8"/>
        <v>0</v>
      </c>
      <c r="Z14" s="12">
        <f t="shared" si="9"/>
        <v>0</v>
      </c>
      <c r="AA14" s="12">
        <v>0</v>
      </c>
      <c r="AB14" s="12" t="str">
        <f t="shared" si="10"/>
        <v>0</v>
      </c>
      <c r="AC14" s="12">
        <f t="shared" si="11"/>
        <v>0</v>
      </c>
      <c r="AD14" s="11">
        <f t="shared" si="13"/>
        <v>36</v>
      </c>
      <c r="AE14" s="13">
        <f t="shared" si="14"/>
        <v>2460</v>
      </c>
      <c r="AF14" s="11"/>
      <c r="AG14" s="11"/>
      <c r="AH14" s="11">
        <f t="shared" si="15"/>
        <v>0</v>
      </c>
      <c r="AI14" s="14">
        <f t="shared" si="12"/>
        <v>2460</v>
      </c>
    </row>
    <row r="15" spans="1:35" x14ac:dyDescent="0.25">
      <c r="A15" s="10">
        <v>170606</v>
      </c>
      <c r="B15" s="10" t="s">
        <v>62</v>
      </c>
      <c r="C15" s="11">
        <v>14000327</v>
      </c>
      <c r="D15" s="11" t="s">
        <v>63</v>
      </c>
      <c r="E15" s="11" t="s">
        <v>63</v>
      </c>
      <c r="F15" s="11" t="s">
        <v>64</v>
      </c>
      <c r="G15" s="10">
        <v>2000</v>
      </c>
      <c r="H15" s="11"/>
      <c r="I15" s="11"/>
      <c r="J15" s="11"/>
      <c r="K15" s="11"/>
      <c r="L15" s="11">
        <v>2</v>
      </c>
      <c r="M15" s="12" t="str">
        <f t="shared" si="0"/>
        <v>2</v>
      </c>
      <c r="N15" s="12">
        <f t="shared" si="1"/>
        <v>80</v>
      </c>
      <c r="O15" s="11"/>
      <c r="P15" s="12" t="str">
        <f t="shared" si="2"/>
        <v>0</v>
      </c>
      <c r="Q15" s="12">
        <f t="shared" si="3"/>
        <v>0</v>
      </c>
      <c r="R15" s="11">
        <v>10</v>
      </c>
      <c r="S15" s="12" t="str">
        <f t="shared" si="4"/>
        <v>3</v>
      </c>
      <c r="T15" s="12">
        <f t="shared" si="5"/>
        <v>600</v>
      </c>
      <c r="U15" s="12">
        <v>0</v>
      </c>
      <c r="V15" s="12" t="str">
        <f t="shared" si="6"/>
        <v>0</v>
      </c>
      <c r="W15" s="12">
        <f t="shared" si="7"/>
        <v>0</v>
      </c>
      <c r="X15" s="12">
        <f>VLOOKUP(C15,[1]Sheet4!$A$2:$G$53,7,0)</f>
        <v>0</v>
      </c>
      <c r="Y15" s="12" t="str">
        <f t="shared" si="8"/>
        <v>0</v>
      </c>
      <c r="Z15" s="12">
        <f t="shared" si="9"/>
        <v>0</v>
      </c>
      <c r="AA15" s="12">
        <v>0</v>
      </c>
      <c r="AB15" s="12" t="str">
        <f t="shared" si="10"/>
        <v>0</v>
      </c>
      <c r="AC15" s="12">
        <f t="shared" si="11"/>
        <v>0</v>
      </c>
      <c r="AD15" s="11">
        <f t="shared" si="13"/>
        <v>12</v>
      </c>
      <c r="AE15" s="13">
        <f t="shared" si="14"/>
        <v>680</v>
      </c>
      <c r="AF15" s="11"/>
      <c r="AG15" s="11"/>
      <c r="AH15" s="11">
        <f t="shared" si="15"/>
        <v>0</v>
      </c>
      <c r="AI15" s="14">
        <f t="shared" si="12"/>
        <v>680</v>
      </c>
    </row>
    <row r="16" spans="1:35" x14ac:dyDescent="0.25">
      <c r="A16" s="10">
        <v>204030</v>
      </c>
      <c r="B16" s="10" t="s">
        <v>65</v>
      </c>
      <c r="C16" s="11">
        <v>14000345</v>
      </c>
      <c r="D16" s="11" t="s">
        <v>66</v>
      </c>
      <c r="E16" s="11" t="s">
        <v>66</v>
      </c>
      <c r="F16" s="11" t="s">
        <v>67</v>
      </c>
      <c r="G16" s="10">
        <v>2000</v>
      </c>
      <c r="H16" s="11"/>
      <c r="I16" s="11"/>
      <c r="J16" s="11"/>
      <c r="K16" s="11"/>
      <c r="L16" s="11"/>
      <c r="M16" s="12" t="str">
        <f t="shared" si="0"/>
        <v>0</v>
      </c>
      <c r="N16" s="12">
        <f t="shared" si="1"/>
        <v>0</v>
      </c>
      <c r="O16" s="11">
        <v>5</v>
      </c>
      <c r="P16" s="12" t="str">
        <f t="shared" si="2"/>
        <v>2</v>
      </c>
      <c r="Q16" s="12">
        <f t="shared" si="3"/>
        <v>200</v>
      </c>
      <c r="R16" s="11">
        <v>2</v>
      </c>
      <c r="S16" s="12" t="str">
        <f t="shared" si="4"/>
        <v>2</v>
      </c>
      <c r="T16" s="12">
        <f t="shared" si="5"/>
        <v>80</v>
      </c>
      <c r="U16" s="12">
        <v>4</v>
      </c>
      <c r="V16" s="12" t="str">
        <f t="shared" si="6"/>
        <v>2</v>
      </c>
      <c r="W16" s="12">
        <f t="shared" si="7"/>
        <v>160</v>
      </c>
      <c r="X16" s="12">
        <f>VLOOKUP(C16,[1]Sheet4!$A$2:$G$53,7,0)</f>
        <v>5</v>
      </c>
      <c r="Y16" s="12" t="str">
        <f t="shared" si="8"/>
        <v>2</v>
      </c>
      <c r="Z16" s="12">
        <f t="shared" si="9"/>
        <v>200</v>
      </c>
      <c r="AA16" s="12">
        <v>0</v>
      </c>
      <c r="AB16" s="12" t="str">
        <f t="shared" si="10"/>
        <v>0</v>
      </c>
      <c r="AC16" s="12">
        <f t="shared" si="11"/>
        <v>0</v>
      </c>
      <c r="AD16" s="11">
        <f t="shared" si="13"/>
        <v>16</v>
      </c>
      <c r="AE16" s="13">
        <f t="shared" si="14"/>
        <v>640</v>
      </c>
      <c r="AF16" s="11"/>
      <c r="AG16" s="11"/>
      <c r="AH16" s="11">
        <f t="shared" si="15"/>
        <v>0</v>
      </c>
      <c r="AI16" s="14">
        <f t="shared" si="12"/>
        <v>640</v>
      </c>
    </row>
    <row r="17" spans="1:35" x14ac:dyDescent="0.25">
      <c r="A17" s="10">
        <v>179023</v>
      </c>
      <c r="B17" s="10" t="s">
        <v>68</v>
      </c>
      <c r="C17" s="11">
        <v>14000379</v>
      </c>
      <c r="D17" s="11" t="s">
        <v>69</v>
      </c>
      <c r="E17" s="11" t="s">
        <v>69</v>
      </c>
      <c r="F17" s="11" t="s">
        <v>70</v>
      </c>
      <c r="G17" s="10">
        <v>2000</v>
      </c>
      <c r="H17" s="11"/>
      <c r="I17" s="11"/>
      <c r="J17" s="11"/>
      <c r="K17" s="11"/>
      <c r="L17" s="11">
        <v>22</v>
      </c>
      <c r="M17" s="12" t="str">
        <f t="shared" si="0"/>
        <v>4</v>
      </c>
      <c r="N17" s="12">
        <f t="shared" si="1"/>
        <v>1760</v>
      </c>
      <c r="O17" s="11"/>
      <c r="P17" s="12" t="str">
        <f t="shared" si="2"/>
        <v>0</v>
      </c>
      <c r="Q17" s="12">
        <f t="shared" si="3"/>
        <v>0</v>
      </c>
      <c r="R17" s="11"/>
      <c r="S17" s="12" t="str">
        <f t="shared" si="4"/>
        <v>0</v>
      </c>
      <c r="T17" s="12">
        <f t="shared" si="5"/>
        <v>0</v>
      </c>
      <c r="U17" s="12">
        <v>0</v>
      </c>
      <c r="V17" s="12" t="str">
        <f t="shared" si="6"/>
        <v>0</v>
      </c>
      <c r="W17" s="12">
        <f t="shared" si="7"/>
        <v>0</v>
      </c>
      <c r="X17" s="12">
        <f>VLOOKUP(C17,[1]Sheet4!$A$2:$G$53,7,0)</f>
        <v>0</v>
      </c>
      <c r="Y17" s="12" t="str">
        <f t="shared" si="8"/>
        <v>0</v>
      </c>
      <c r="Z17" s="12">
        <f t="shared" si="9"/>
        <v>0</v>
      </c>
      <c r="AA17" s="12">
        <v>0</v>
      </c>
      <c r="AB17" s="12" t="str">
        <f t="shared" si="10"/>
        <v>0</v>
      </c>
      <c r="AC17" s="12">
        <f t="shared" si="11"/>
        <v>0</v>
      </c>
      <c r="AD17" s="11">
        <f t="shared" si="13"/>
        <v>22</v>
      </c>
      <c r="AE17" s="13">
        <f t="shared" si="14"/>
        <v>1760</v>
      </c>
      <c r="AF17" s="11"/>
      <c r="AG17" s="11"/>
      <c r="AH17" s="11">
        <f t="shared" si="15"/>
        <v>0</v>
      </c>
      <c r="AI17" s="14">
        <f t="shared" si="12"/>
        <v>1760</v>
      </c>
    </row>
    <row r="18" spans="1:35" x14ac:dyDescent="0.25">
      <c r="A18" s="10">
        <v>173310</v>
      </c>
      <c r="B18" s="10" t="s">
        <v>71</v>
      </c>
      <c r="C18" s="11">
        <v>14000384</v>
      </c>
      <c r="D18" s="11" t="s">
        <v>72</v>
      </c>
      <c r="E18" s="11" t="s">
        <v>72</v>
      </c>
      <c r="F18" s="11" t="s">
        <v>73</v>
      </c>
      <c r="G18" s="10">
        <v>2000</v>
      </c>
      <c r="H18" s="11"/>
      <c r="I18" s="11"/>
      <c r="J18" s="11"/>
      <c r="K18" s="11"/>
      <c r="L18" s="11">
        <v>5</v>
      </c>
      <c r="M18" s="12" t="str">
        <f t="shared" si="0"/>
        <v>2</v>
      </c>
      <c r="N18" s="12">
        <f t="shared" si="1"/>
        <v>200</v>
      </c>
      <c r="O18" s="11">
        <v>17.25</v>
      </c>
      <c r="P18" s="12" t="str">
        <f t="shared" si="2"/>
        <v>3</v>
      </c>
      <c r="Q18" s="12">
        <f t="shared" si="3"/>
        <v>1035</v>
      </c>
      <c r="R18" s="11">
        <v>10</v>
      </c>
      <c r="S18" s="12" t="str">
        <f t="shared" si="4"/>
        <v>3</v>
      </c>
      <c r="T18" s="12">
        <f t="shared" si="5"/>
        <v>600</v>
      </c>
      <c r="U18" s="12">
        <v>9.1</v>
      </c>
      <c r="V18" s="12" t="str">
        <f t="shared" si="6"/>
        <v>2</v>
      </c>
      <c r="W18" s="12">
        <f t="shared" si="7"/>
        <v>364</v>
      </c>
      <c r="X18" s="12">
        <f>VLOOKUP(C18,[1]Sheet4!$A$2:$G$53,7,0)</f>
        <v>2</v>
      </c>
      <c r="Y18" s="12" t="str">
        <f t="shared" si="8"/>
        <v>2</v>
      </c>
      <c r="Z18" s="12">
        <f t="shared" si="9"/>
        <v>80</v>
      </c>
      <c r="AA18" s="12">
        <v>10</v>
      </c>
      <c r="AB18" s="12" t="str">
        <f t="shared" si="10"/>
        <v>3</v>
      </c>
      <c r="AC18" s="12">
        <f t="shared" si="11"/>
        <v>600</v>
      </c>
      <c r="AD18" s="11">
        <f t="shared" si="13"/>
        <v>53.35</v>
      </c>
      <c r="AE18" s="13">
        <f t="shared" si="14"/>
        <v>2879</v>
      </c>
      <c r="AF18" s="11"/>
      <c r="AG18" s="11"/>
      <c r="AH18" s="11">
        <f t="shared" si="15"/>
        <v>0</v>
      </c>
      <c r="AI18" s="14">
        <f t="shared" si="12"/>
        <v>2879</v>
      </c>
    </row>
    <row r="19" spans="1:35" x14ac:dyDescent="0.25">
      <c r="A19" s="10">
        <v>173298</v>
      </c>
      <c r="B19" s="10" t="s">
        <v>74</v>
      </c>
      <c r="C19" s="11">
        <v>14000397</v>
      </c>
      <c r="D19" s="11" t="s">
        <v>75</v>
      </c>
      <c r="E19" s="11" t="s">
        <v>75</v>
      </c>
      <c r="F19" s="11" t="s">
        <v>76</v>
      </c>
      <c r="G19" s="10">
        <v>2000</v>
      </c>
      <c r="H19" s="11"/>
      <c r="I19" s="11"/>
      <c r="J19" s="11"/>
      <c r="K19" s="11"/>
      <c r="L19" s="11"/>
      <c r="M19" s="12" t="str">
        <f t="shared" si="0"/>
        <v>0</v>
      </c>
      <c r="N19" s="12">
        <f t="shared" si="1"/>
        <v>0</v>
      </c>
      <c r="O19" s="11"/>
      <c r="P19" s="12" t="str">
        <f t="shared" si="2"/>
        <v>0</v>
      </c>
      <c r="Q19" s="12">
        <f t="shared" si="3"/>
        <v>0</v>
      </c>
      <c r="R19" s="11">
        <v>3</v>
      </c>
      <c r="S19" s="12" t="str">
        <f t="shared" si="4"/>
        <v>2</v>
      </c>
      <c r="T19" s="12">
        <f t="shared" si="5"/>
        <v>120</v>
      </c>
      <c r="U19" s="12">
        <v>20</v>
      </c>
      <c r="V19" s="12" t="str">
        <f t="shared" si="6"/>
        <v>4</v>
      </c>
      <c r="W19" s="12">
        <f t="shared" si="7"/>
        <v>1600</v>
      </c>
      <c r="X19" s="12">
        <f>VLOOKUP(C19,[1]Sheet4!$A$2:$G$53,7,0)</f>
        <v>0</v>
      </c>
      <c r="Y19" s="12" t="str">
        <f t="shared" si="8"/>
        <v>0</v>
      </c>
      <c r="Z19" s="12">
        <f t="shared" si="9"/>
        <v>0</v>
      </c>
      <c r="AA19" s="12">
        <v>0</v>
      </c>
      <c r="AB19" s="12" t="str">
        <f t="shared" si="10"/>
        <v>0</v>
      </c>
      <c r="AC19" s="12">
        <f t="shared" si="11"/>
        <v>0</v>
      </c>
      <c r="AD19" s="11">
        <f t="shared" si="13"/>
        <v>23</v>
      </c>
      <c r="AE19" s="13">
        <f t="shared" si="14"/>
        <v>1720</v>
      </c>
      <c r="AF19" s="11">
        <v>2</v>
      </c>
      <c r="AG19" s="11">
        <v>2</v>
      </c>
      <c r="AH19" s="11">
        <f t="shared" si="15"/>
        <v>80</v>
      </c>
      <c r="AI19" s="14">
        <f t="shared" si="12"/>
        <v>1800</v>
      </c>
    </row>
    <row r="20" spans="1:35" x14ac:dyDescent="0.25">
      <c r="A20" s="10">
        <v>149885</v>
      </c>
      <c r="B20" s="10" t="s">
        <v>77</v>
      </c>
      <c r="C20" s="11">
        <v>14000399</v>
      </c>
      <c r="D20" s="11" t="s">
        <v>78</v>
      </c>
      <c r="E20" s="11" t="s">
        <v>79</v>
      </c>
      <c r="F20" s="11" t="s">
        <v>80</v>
      </c>
      <c r="G20" s="10">
        <v>2000</v>
      </c>
      <c r="H20" s="11"/>
      <c r="I20" s="11"/>
      <c r="J20" s="11"/>
      <c r="K20" s="11"/>
      <c r="L20" s="11"/>
      <c r="M20" s="12" t="str">
        <f t="shared" si="0"/>
        <v>0</v>
      </c>
      <c r="N20" s="12">
        <f t="shared" si="1"/>
        <v>0</v>
      </c>
      <c r="O20" s="11"/>
      <c r="P20" s="12" t="str">
        <f t="shared" si="2"/>
        <v>0</v>
      </c>
      <c r="Q20" s="12">
        <f t="shared" si="3"/>
        <v>0</v>
      </c>
      <c r="R20" s="11">
        <v>5</v>
      </c>
      <c r="S20" s="12" t="str">
        <f t="shared" si="4"/>
        <v>2</v>
      </c>
      <c r="T20" s="12">
        <f t="shared" si="5"/>
        <v>200</v>
      </c>
      <c r="U20" s="12">
        <v>0</v>
      </c>
      <c r="V20" s="12" t="str">
        <f t="shared" si="6"/>
        <v>0</v>
      </c>
      <c r="W20" s="12">
        <f t="shared" si="7"/>
        <v>0</v>
      </c>
      <c r="X20" s="12">
        <f>VLOOKUP(C20,[1]Sheet4!$A$2:$G$53,7,0)</f>
        <v>0</v>
      </c>
      <c r="Y20" s="12" t="str">
        <f t="shared" si="8"/>
        <v>0</v>
      </c>
      <c r="Z20" s="12">
        <f t="shared" si="9"/>
        <v>0</v>
      </c>
      <c r="AA20" s="12">
        <v>0</v>
      </c>
      <c r="AB20" s="12" t="str">
        <f t="shared" si="10"/>
        <v>0</v>
      </c>
      <c r="AC20" s="12">
        <f t="shared" si="11"/>
        <v>0</v>
      </c>
      <c r="AD20" s="11">
        <f t="shared" si="13"/>
        <v>5</v>
      </c>
      <c r="AE20" s="13">
        <f t="shared" si="14"/>
        <v>200</v>
      </c>
      <c r="AF20" s="11"/>
      <c r="AG20" s="11"/>
      <c r="AH20" s="11">
        <f t="shared" si="15"/>
        <v>0</v>
      </c>
      <c r="AI20" s="14">
        <f t="shared" si="12"/>
        <v>200</v>
      </c>
    </row>
    <row r="21" spans="1:35" x14ac:dyDescent="0.25">
      <c r="A21" s="10">
        <v>175856</v>
      </c>
      <c r="B21" s="10" t="s">
        <v>81</v>
      </c>
      <c r="C21" s="11">
        <v>14000407</v>
      </c>
      <c r="D21" s="11" t="s">
        <v>82</v>
      </c>
      <c r="E21" s="11" t="s">
        <v>83</v>
      </c>
      <c r="F21" s="11" t="s">
        <v>84</v>
      </c>
      <c r="G21" s="10">
        <v>2000</v>
      </c>
      <c r="H21" s="11"/>
      <c r="I21" s="11"/>
      <c r="J21" s="11"/>
      <c r="K21" s="11"/>
      <c r="L21" s="11">
        <v>10</v>
      </c>
      <c r="M21" s="12" t="str">
        <f t="shared" si="0"/>
        <v>3</v>
      </c>
      <c r="N21" s="12">
        <f t="shared" si="1"/>
        <v>600</v>
      </c>
      <c r="O21" s="11"/>
      <c r="P21" s="12" t="str">
        <f t="shared" si="2"/>
        <v>0</v>
      </c>
      <c r="Q21" s="12">
        <f t="shared" si="3"/>
        <v>0</v>
      </c>
      <c r="R21" s="11"/>
      <c r="S21" s="12" t="str">
        <f t="shared" si="4"/>
        <v>0</v>
      </c>
      <c r="T21" s="12">
        <f t="shared" si="5"/>
        <v>0</v>
      </c>
      <c r="U21" s="12">
        <v>0</v>
      </c>
      <c r="V21" s="12" t="str">
        <f t="shared" si="6"/>
        <v>0</v>
      </c>
      <c r="W21" s="12">
        <f t="shared" si="7"/>
        <v>0</v>
      </c>
      <c r="X21" s="12">
        <f>VLOOKUP(C21,[1]Sheet4!$A$2:$G$53,7,0)</f>
        <v>0</v>
      </c>
      <c r="Y21" s="12" t="str">
        <f t="shared" si="8"/>
        <v>0</v>
      </c>
      <c r="Z21" s="12">
        <f t="shared" si="9"/>
        <v>0</v>
      </c>
      <c r="AA21" s="12">
        <v>5</v>
      </c>
      <c r="AB21" s="12" t="str">
        <f t="shared" si="10"/>
        <v>2</v>
      </c>
      <c r="AC21" s="12">
        <f t="shared" si="11"/>
        <v>200</v>
      </c>
      <c r="AD21" s="11">
        <f t="shared" si="13"/>
        <v>15</v>
      </c>
      <c r="AE21" s="13">
        <f t="shared" si="14"/>
        <v>800</v>
      </c>
      <c r="AF21" s="11"/>
      <c r="AG21" s="11"/>
      <c r="AH21" s="11">
        <f t="shared" si="15"/>
        <v>0</v>
      </c>
      <c r="AI21" s="14">
        <f t="shared" si="12"/>
        <v>800</v>
      </c>
    </row>
    <row r="22" spans="1:35" x14ac:dyDescent="0.25">
      <c r="A22" s="10">
        <v>202758</v>
      </c>
      <c r="B22" s="10" t="s">
        <v>85</v>
      </c>
      <c r="C22" s="11">
        <v>14000436</v>
      </c>
      <c r="D22" s="11" t="s">
        <v>86</v>
      </c>
      <c r="E22" s="11" t="s">
        <v>87</v>
      </c>
      <c r="F22" s="11" t="s">
        <v>88</v>
      </c>
      <c r="G22" s="10">
        <v>2000</v>
      </c>
      <c r="H22" s="11"/>
      <c r="I22" s="11"/>
      <c r="J22" s="11"/>
      <c r="K22" s="11"/>
      <c r="L22" s="11"/>
      <c r="M22" s="12" t="str">
        <f t="shared" si="0"/>
        <v>0</v>
      </c>
      <c r="N22" s="12">
        <f t="shared" si="1"/>
        <v>0</v>
      </c>
      <c r="O22" s="11"/>
      <c r="P22" s="12" t="str">
        <f t="shared" si="2"/>
        <v>0</v>
      </c>
      <c r="Q22" s="12">
        <f t="shared" si="3"/>
        <v>0</v>
      </c>
      <c r="R22" s="11">
        <v>2.5</v>
      </c>
      <c r="S22" s="12" t="str">
        <f t="shared" si="4"/>
        <v>2</v>
      </c>
      <c r="T22" s="12">
        <f t="shared" si="5"/>
        <v>100</v>
      </c>
      <c r="U22" s="12">
        <v>0</v>
      </c>
      <c r="V22" s="12" t="str">
        <f t="shared" si="6"/>
        <v>0</v>
      </c>
      <c r="W22" s="12">
        <f t="shared" si="7"/>
        <v>0</v>
      </c>
      <c r="X22" s="12">
        <f>VLOOKUP(C22,[1]Sheet4!$A$2:$G$53,7,0)</f>
        <v>0</v>
      </c>
      <c r="Y22" s="12" t="str">
        <f t="shared" si="8"/>
        <v>0</v>
      </c>
      <c r="Z22" s="12">
        <f t="shared" si="9"/>
        <v>0</v>
      </c>
      <c r="AA22" s="12">
        <v>0</v>
      </c>
      <c r="AB22" s="12" t="str">
        <f t="shared" si="10"/>
        <v>0</v>
      </c>
      <c r="AC22" s="12">
        <f t="shared" si="11"/>
        <v>0</v>
      </c>
      <c r="AD22" s="11">
        <f t="shared" si="13"/>
        <v>2.5</v>
      </c>
      <c r="AE22" s="13">
        <f t="shared" si="14"/>
        <v>100</v>
      </c>
      <c r="AF22" s="11"/>
      <c r="AG22" s="11"/>
      <c r="AH22" s="11">
        <f t="shared" si="15"/>
        <v>0</v>
      </c>
      <c r="AI22" s="14">
        <f t="shared" si="12"/>
        <v>100</v>
      </c>
    </row>
    <row r="23" spans="1:35" x14ac:dyDescent="0.25">
      <c r="A23" s="10">
        <v>119115</v>
      </c>
      <c r="B23" s="10" t="s">
        <v>89</v>
      </c>
      <c r="C23" s="11">
        <v>14000445</v>
      </c>
      <c r="D23" s="11" t="s">
        <v>90</v>
      </c>
      <c r="E23" s="11" t="s">
        <v>90</v>
      </c>
      <c r="F23" s="11" t="s">
        <v>91</v>
      </c>
      <c r="G23" s="10">
        <v>2000</v>
      </c>
      <c r="H23" s="11"/>
      <c r="I23" s="11"/>
      <c r="J23" s="11"/>
      <c r="K23" s="11"/>
      <c r="L23" s="11">
        <v>10</v>
      </c>
      <c r="M23" s="12" t="str">
        <f t="shared" si="0"/>
        <v>3</v>
      </c>
      <c r="N23" s="12">
        <f t="shared" si="1"/>
        <v>600</v>
      </c>
      <c r="O23" s="11"/>
      <c r="P23" s="12" t="str">
        <f t="shared" si="2"/>
        <v>0</v>
      </c>
      <c r="Q23" s="12">
        <f t="shared" si="3"/>
        <v>0</v>
      </c>
      <c r="R23" s="11">
        <v>40</v>
      </c>
      <c r="S23" s="12" t="str">
        <f t="shared" si="4"/>
        <v>4</v>
      </c>
      <c r="T23" s="12">
        <f t="shared" si="5"/>
        <v>3200</v>
      </c>
      <c r="U23" s="12">
        <v>5</v>
      </c>
      <c r="V23" s="12" t="str">
        <f t="shared" si="6"/>
        <v>2</v>
      </c>
      <c r="W23" s="12">
        <f t="shared" si="7"/>
        <v>200</v>
      </c>
      <c r="X23" s="12">
        <f>VLOOKUP(C23,[1]Sheet4!$A$2:$G$53,7,0)</f>
        <v>0</v>
      </c>
      <c r="Y23" s="12" t="str">
        <f t="shared" si="8"/>
        <v>0</v>
      </c>
      <c r="Z23" s="12">
        <f t="shared" si="9"/>
        <v>0</v>
      </c>
      <c r="AA23" s="12">
        <v>10</v>
      </c>
      <c r="AB23" s="12" t="str">
        <f t="shared" si="10"/>
        <v>3</v>
      </c>
      <c r="AC23" s="12">
        <f t="shared" si="11"/>
        <v>600</v>
      </c>
      <c r="AD23" s="11">
        <f t="shared" si="13"/>
        <v>65</v>
      </c>
      <c r="AE23" s="13">
        <f t="shared" si="14"/>
        <v>4600</v>
      </c>
      <c r="AF23" s="11"/>
      <c r="AG23" s="11"/>
      <c r="AH23" s="11">
        <f t="shared" si="15"/>
        <v>0</v>
      </c>
      <c r="AI23" s="14">
        <f t="shared" si="12"/>
        <v>4600</v>
      </c>
    </row>
    <row r="24" spans="1:35" x14ac:dyDescent="0.25">
      <c r="A24" s="10">
        <v>148561</v>
      </c>
      <c r="B24" s="10" t="s">
        <v>92</v>
      </c>
      <c r="C24" s="11">
        <v>14000447</v>
      </c>
      <c r="D24" s="11" t="s">
        <v>93</v>
      </c>
      <c r="E24" s="11" t="s">
        <v>94</v>
      </c>
      <c r="F24" s="11" t="s">
        <v>95</v>
      </c>
      <c r="G24" s="10">
        <v>2000</v>
      </c>
      <c r="H24" s="11"/>
      <c r="I24" s="11"/>
      <c r="J24" s="11"/>
      <c r="K24" s="11"/>
      <c r="L24" s="11">
        <v>20</v>
      </c>
      <c r="M24" s="12" t="str">
        <f t="shared" si="0"/>
        <v>4</v>
      </c>
      <c r="N24" s="12">
        <f t="shared" si="1"/>
        <v>1600</v>
      </c>
      <c r="O24" s="11">
        <v>25</v>
      </c>
      <c r="P24" s="12" t="str">
        <f t="shared" si="2"/>
        <v>4</v>
      </c>
      <c r="Q24" s="12">
        <f t="shared" si="3"/>
        <v>2000</v>
      </c>
      <c r="R24" s="11">
        <v>25</v>
      </c>
      <c r="S24" s="12" t="str">
        <f t="shared" si="4"/>
        <v>4</v>
      </c>
      <c r="T24" s="12">
        <f t="shared" si="5"/>
        <v>2000</v>
      </c>
      <c r="U24" s="12">
        <v>22</v>
      </c>
      <c r="V24" s="12" t="str">
        <f t="shared" si="6"/>
        <v>4</v>
      </c>
      <c r="W24" s="12">
        <f t="shared" si="7"/>
        <v>1760</v>
      </c>
      <c r="X24" s="12">
        <f>VLOOKUP(C24,[1]Sheet4!$A$2:$G$53,7,0)</f>
        <v>10</v>
      </c>
      <c r="Y24" s="12" t="str">
        <f t="shared" si="8"/>
        <v>3</v>
      </c>
      <c r="Z24" s="12">
        <f t="shared" si="9"/>
        <v>600</v>
      </c>
      <c r="AA24" s="12">
        <v>11.5</v>
      </c>
      <c r="AB24" s="12" t="str">
        <f t="shared" si="10"/>
        <v>3</v>
      </c>
      <c r="AC24" s="12">
        <f t="shared" si="11"/>
        <v>690</v>
      </c>
      <c r="AD24" s="11">
        <f t="shared" si="13"/>
        <v>113.5</v>
      </c>
      <c r="AE24" s="13">
        <f t="shared" si="14"/>
        <v>8650</v>
      </c>
      <c r="AF24" s="11"/>
      <c r="AG24" s="11"/>
      <c r="AH24" s="11">
        <f t="shared" si="15"/>
        <v>0</v>
      </c>
      <c r="AI24" s="14">
        <f t="shared" si="12"/>
        <v>8650</v>
      </c>
    </row>
    <row r="25" spans="1:35" x14ac:dyDescent="0.25">
      <c r="A25" s="10">
        <v>141512</v>
      </c>
      <c r="B25" s="10" t="s">
        <v>96</v>
      </c>
      <c r="C25" s="11">
        <v>14000448</v>
      </c>
      <c r="D25" s="11" t="s">
        <v>97</v>
      </c>
      <c r="E25" s="11" t="s">
        <v>97</v>
      </c>
      <c r="F25" s="11" t="s">
        <v>98</v>
      </c>
      <c r="G25" s="10">
        <v>2000</v>
      </c>
      <c r="H25" s="11"/>
      <c r="I25" s="11"/>
      <c r="J25" s="11"/>
      <c r="K25" s="11"/>
      <c r="L25" s="11"/>
      <c r="M25" s="12" t="str">
        <f t="shared" si="0"/>
        <v>0</v>
      </c>
      <c r="N25" s="12">
        <f t="shared" si="1"/>
        <v>0</v>
      </c>
      <c r="O25" s="11"/>
      <c r="P25" s="12" t="str">
        <f t="shared" si="2"/>
        <v>0</v>
      </c>
      <c r="Q25" s="12">
        <f t="shared" si="3"/>
        <v>0</v>
      </c>
      <c r="R25" s="11">
        <v>2.5</v>
      </c>
      <c r="S25" s="12" t="str">
        <f t="shared" si="4"/>
        <v>2</v>
      </c>
      <c r="T25" s="12">
        <f t="shared" si="5"/>
        <v>100</v>
      </c>
      <c r="U25" s="12">
        <v>0</v>
      </c>
      <c r="V25" s="12" t="str">
        <f t="shared" si="6"/>
        <v>0</v>
      </c>
      <c r="W25" s="12">
        <f t="shared" si="7"/>
        <v>0</v>
      </c>
      <c r="X25" s="12">
        <f>VLOOKUP(C25,[1]Sheet4!$A$2:$G$53,7,0)</f>
        <v>0</v>
      </c>
      <c r="Y25" s="12" t="str">
        <f t="shared" si="8"/>
        <v>0</v>
      </c>
      <c r="Z25" s="12">
        <f t="shared" si="9"/>
        <v>0</v>
      </c>
      <c r="AA25" s="12">
        <v>0</v>
      </c>
      <c r="AB25" s="12" t="str">
        <f t="shared" si="10"/>
        <v>0</v>
      </c>
      <c r="AC25" s="12">
        <f t="shared" si="11"/>
        <v>0</v>
      </c>
      <c r="AD25" s="11">
        <f t="shared" si="13"/>
        <v>2.5</v>
      </c>
      <c r="AE25" s="13">
        <f t="shared" si="14"/>
        <v>100</v>
      </c>
      <c r="AF25" s="11"/>
      <c r="AG25" s="11"/>
      <c r="AH25" s="11">
        <f t="shared" si="15"/>
        <v>0</v>
      </c>
      <c r="AI25" s="14">
        <f t="shared" si="12"/>
        <v>100</v>
      </c>
    </row>
    <row r="26" spans="1:35" x14ac:dyDescent="0.25">
      <c r="A26" s="10">
        <v>172976</v>
      </c>
      <c r="B26" s="10" t="s">
        <v>99</v>
      </c>
      <c r="C26" s="11">
        <v>14000449</v>
      </c>
      <c r="D26" s="11" t="s">
        <v>100</v>
      </c>
      <c r="E26" s="11" t="s">
        <v>100</v>
      </c>
      <c r="F26" s="11" t="s">
        <v>101</v>
      </c>
      <c r="G26" s="10">
        <v>2000</v>
      </c>
      <c r="H26" s="11"/>
      <c r="I26" s="11"/>
      <c r="J26" s="11"/>
      <c r="K26" s="11"/>
      <c r="L26" s="11">
        <v>5</v>
      </c>
      <c r="M26" s="12" t="str">
        <f t="shared" si="0"/>
        <v>2</v>
      </c>
      <c r="N26" s="12">
        <f t="shared" si="1"/>
        <v>200</v>
      </c>
      <c r="O26" s="11"/>
      <c r="P26" s="12" t="str">
        <f t="shared" si="2"/>
        <v>0</v>
      </c>
      <c r="Q26" s="12">
        <f t="shared" si="3"/>
        <v>0</v>
      </c>
      <c r="R26" s="11">
        <v>2.5</v>
      </c>
      <c r="S26" s="12" t="str">
        <f t="shared" si="4"/>
        <v>2</v>
      </c>
      <c r="T26" s="12">
        <f t="shared" si="5"/>
        <v>100</v>
      </c>
      <c r="U26" s="12">
        <v>5</v>
      </c>
      <c r="V26" s="12" t="str">
        <f t="shared" si="6"/>
        <v>2</v>
      </c>
      <c r="W26" s="12">
        <f t="shared" si="7"/>
        <v>200</v>
      </c>
      <c r="X26" s="12">
        <f>VLOOKUP(C26,[1]Sheet4!$A$2:$G$53,7,0)</f>
        <v>0</v>
      </c>
      <c r="Y26" s="12" t="str">
        <f t="shared" si="8"/>
        <v>0</v>
      </c>
      <c r="Z26" s="12">
        <f t="shared" si="9"/>
        <v>0</v>
      </c>
      <c r="AA26" s="12">
        <v>0</v>
      </c>
      <c r="AB26" s="12" t="str">
        <f t="shared" si="10"/>
        <v>0</v>
      </c>
      <c r="AC26" s="12">
        <f t="shared" si="11"/>
        <v>0</v>
      </c>
      <c r="AD26" s="11">
        <f t="shared" si="13"/>
        <v>12.5</v>
      </c>
      <c r="AE26" s="13">
        <f t="shared" si="14"/>
        <v>500</v>
      </c>
      <c r="AF26" s="11"/>
      <c r="AG26" s="11"/>
      <c r="AH26" s="11">
        <f t="shared" si="15"/>
        <v>0</v>
      </c>
      <c r="AI26" s="14">
        <f t="shared" si="12"/>
        <v>500</v>
      </c>
    </row>
    <row r="27" spans="1:35" x14ac:dyDescent="0.25">
      <c r="A27" s="10">
        <v>173310</v>
      </c>
      <c r="B27" s="10" t="s">
        <v>71</v>
      </c>
      <c r="C27" s="11">
        <v>14000460</v>
      </c>
      <c r="D27" s="11" t="s">
        <v>102</v>
      </c>
      <c r="E27" s="11" t="s">
        <v>102</v>
      </c>
      <c r="F27" s="11" t="s">
        <v>103</v>
      </c>
      <c r="G27" s="10">
        <v>2000</v>
      </c>
      <c r="H27" s="11"/>
      <c r="I27" s="11"/>
      <c r="J27" s="11"/>
      <c r="K27" s="11"/>
      <c r="L27" s="11">
        <v>5</v>
      </c>
      <c r="M27" s="12" t="str">
        <f t="shared" si="0"/>
        <v>2</v>
      </c>
      <c r="N27" s="12">
        <f t="shared" si="1"/>
        <v>200</v>
      </c>
      <c r="O27" s="11">
        <v>20</v>
      </c>
      <c r="P27" s="12" t="str">
        <f t="shared" si="2"/>
        <v>4</v>
      </c>
      <c r="Q27" s="12">
        <f t="shared" si="3"/>
        <v>1600</v>
      </c>
      <c r="R27" s="11">
        <v>10</v>
      </c>
      <c r="S27" s="12" t="str">
        <f t="shared" si="4"/>
        <v>3</v>
      </c>
      <c r="T27" s="12">
        <f t="shared" si="5"/>
        <v>600</v>
      </c>
      <c r="U27" s="12">
        <v>5</v>
      </c>
      <c r="V27" s="12" t="str">
        <f t="shared" si="6"/>
        <v>2</v>
      </c>
      <c r="W27" s="12">
        <f t="shared" si="7"/>
        <v>200</v>
      </c>
      <c r="X27" s="12">
        <f>VLOOKUP(C27,[1]Sheet4!$A$2:$G$53,7,0)</f>
        <v>2</v>
      </c>
      <c r="Y27" s="12" t="str">
        <f t="shared" si="8"/>
        <v>2</v>
      </c>
      <c r="Z27" s="12">
        <f t="shared" si="9"/>
        <v>80</v>
      </c>
      <c r="AA27" s="12">
        <v>10</v>
      </c>
      <c r="AB27" s="12" t="str">
        <f t="shared" si="10"/>
        <v>3</v>
      </c>
      <c r="AC27" s="12">
        <f t="shared" si="11"/>
        <v>600</v>
      </c>
      <c r="AD27" s="11">
        <f t="shared" si="13"/>
        <v>52</v>
      </c>
      <c r="AE27" s="13">
        <f t="shared" si="14"/>
        <v>3280</v>
      </c>
      <c r="AF27" s="11"/>
      <c r="AG27" s="11"/>
      <c r="AH27" s="11">
        <f t="shared" si="15"/>
        <v>0</v>
      </c>
      <c r="AI27" s="14">
        <f t="shared" si="12"/>
        <v>3280</v>
      </c>
    </row>
    <row r="28" spans="1:35" x14ac:dyDescent="0.25">
      <c r="A28" s="10">
        <v>173310</v>
      </c>
      <c r="B28" s="10" t="s">
        <v>71</v>
      </c>
      <c r="C28" s="11">
        <v>14000461</v>
      </c>
      <c r="D28" s="11" t="s">
        <v>104</v>
      </c>
      <c r="E28" s="11" t="s">
        <v>104</v>
      </c>
      <c r="F28" s="11" t="s">
        <v>105</v>
      </c>
      <c r="G28" s="10">
        <v>2000</v>
      </c>
      <c r="H28" s="11"/>
      <c r="I28" s="11"/>
      <c r="J28" s="11"/>
      <c r="K28" s="11"/>
      <c r="L28" s="11"/>
      <c r="M28" s="12" t="str">
        <f t="shared" si="0"/>
        <v>0</v>
      </c>
      <c r="N28" s="12">
        <f t="shared" si="1"/>
        <v>0</v>
      </c>
      <c r="O28" s="11">
        <v>5</v>
      </c>
      <c r="P28" s="12" t="str">
        <f t="shared" si="2"/>
        <v>2</v>
      </c>
      <c r="Q28" s="12">
        <f t="shared" si="3"/>
        <v>200</v>
      </c>
      <c r="R28" s="11">
        <v>5</v>
      </c>
      <c r="S28" s="12" t="str">
        <f t="shared" si="4"/>
        <v>2</v>
      </c>
      <c r="T28" s="12">
        <f t="shared" si="5"/>
        <v>200</v>
      </c>
      <c r="U28" s="12">
        <v>5</v>
      </c>
      <c r="V28" s="12" t="str">
        <f t="shared" si="6"/>
        <v>2</v>
      </c>
      <c r="W28" s="12">
        <f t="shared" si="7"/>
        <v>200</v>
      </c>
      <c r="X28" s="12">
        <f>VLOOKUP(C28,[1]Sheet4!$A$2:$G$53,7,0)</f>
        <v>2</v>
      </c>
      <c r="Y28" s="12" t="str">
        <f t="shared" si="8"/>
        <v>2</v>
      </c>
      <c r="Z28" s="12">
        <f t="shared" si="9"/>
        <v>80</v>
      </c>
      <c r="AA28" s="12">
        <v>2</v>
      </c>
      <c r="AB28" s="12" t="str">
        <f t="shared" si="10"/>
        <v>2</v>
      </c>
      <c r="AC28" s="12">
        <f t="shared" si="11"/>
        <v>80</v>
      </c>
      <c r="AD28" s="11">
        <f t="shared" si="13"/>
        <v>19</v>
      </c>
      <c r="AE28" s="13">
        <f t="shared" si="14"/>
        <v>760</v>
      </c>
      <c r="AF28" s="11"/>
      <c r="AG28" s="11"/>
      <c r="AH28" s="11">
        <f t="shared" si="15"/>
        <v>0</v>
      </c>
      <c r="AI28" s="14">
        <f t="shared" si="12"/>
        <v>760</v>
      </c>
    </row>
    <row r="29" spans="1:35" x14ac:dyDescent="0.25">
      <c r="A29" s="10">
        <v>203995</v>
      </c>
      <c r="B29" s="10" t="s">
        <v>106</v>
      </c>
      <c r="C29" s="11">
        <v>14000479</v>
      </c>
      <c r="D29" s="11" t="s">
        <v>107</v>
      </c>
      <c r="E29" s="11" t="s">
        <v>107</v>
      </c>
      <c r="F29" s="11" t="s">
        <v>108</v>
      </c>
      <c r="G29" s="10">
        <v>2000</v>
      </c>
      <c r="H29" s="11"/>
      <c r="I29" s="11"/>
      <c r="J29" s="11"/>
      <c r="K29" s="11"/>
      <c r="L29" s="11">
        <v>10</v>
      </c>
      <c r="M29" s="12" t="str">
        <f t="shared" si="0"/>
        <v>3</v>
      </c>
      <c r="N29" s="12">
        <f t="shared" si="1"/>
        <v>600</v>
      </c>
      <c r="O29" s="11">
        <v>10</v>
      </c>
      <c r="P29" s="12" t="str">
        <f t="shared" si="2"/>
        <v>3</v>
      </c>
      <c r="Q29" s="12">
        <f t="shared" si="3"/>
        <v>600</v>
      </c>
      <c r="R29" s="11">
        <v>63</v>
      </c>
      <c r="S29" s="12" t="str">
        <f t="shared" si="4"/>
        <v>4</v>
      </c>
      <c r="T29" s="12">
        <f t="shared" si="5"/>
        <v>5040</v>
      </c>
      <c r="U29" s="12">
        <v>35</v>
      </c>
      <c r="V29" s="12" t="str">
        <f t="shared" si="6"/>
        <v>4</v>
      </c>
      <c r="W29" s="12">
        <f t="shared" si="7"/>
        <v>2800</v>
      </c>
      <c r="X29" s="12">
        <f>VLOOKUP(C29,[1]Sheet4!$A$2:$G$53,7,0)</f>
        <v>0</v>
      </c>
      <c r="Y29" s="12" t="str">
        <f t="shared" si="8"/>
        <v>0</v>
      </c>
      <c r="Z29" s="12">
        <f t="shared" si="9"/>
        <v>0</v>
      </c>
      <c r="AA29" s="12">
        <v>60</v>
      </c>
      <c r="AB29" s="12" t="str">
        <f t="shared" si="10"/>
        <v>4</v>
      </c>
      <c r="AC29" s="12">
        <f t="shared" si="11"/>
        <v>4800</v>
      </c>
      <c r="AD29" s="11">
        <f t="shared" si="13"/>
        <v>178</v>
      </c>
      <c r="AE29" s="13">
        <f t="shared" si="14"/>
        <v>13840</v>
      </c>
      <c r="AF29" s="11"/>
      <c r="AG29" s="11"/>
      <c r="AH29" s="11">
        <f t="shared" si="15"/>
        <v>0</v>
      </c>
      <c r="AI29" s="14">
        <f t="shared" si="12"/>
        <v>13840</v>
      </c>
    </row>
    <row r="30" spans="1:35" x14ac:dyDescent="0.25">
      <c r="A30" s="10">
        <v>172976</v>
      </c>
      <c r="B30" s="10" t="s">
        <v>99</v>
      </c>
      <c r="C30" s="11">
        <v>14000482</v>
      </c>
      <c r="D30" s="11" t="s">
        <v>109</v>
      </c>
      <c r="E30" s="11" t="s">
        <v>109</v>
      </c>
      <c r="F30" s="11" t="s">
        <v>110</v>
      </c>
      <c r="G30" s="10">
        <v>2000</v>
      </c>
      <c r="H30" s="11"/>
      <c r="I30" s="11"/>
      <c r="J30" s="11"/>
      <c r="K30" s="11"/>
      <c r="L30" s="11">
        <v>15</v>
      </c>
      <c r="M30" s="12" t="str">
        <f t="shared" si="0"/>
        <v>3</v>
      </c>
      <c r="N30" s="12">
        <f t="shared" si="1"/>
        <v>900</v>
      </c>
      <c r="O30" s="11">
        <v>12.5</v>
      </c>
      <c r="P30" s="12" t="str">
        <f t="shared" si="2"/>
        <v>3</v>
      </c>
      <c r="Q30" s="12">
        <f t="shared" si="3"/>
        <v>750</v>
      </c>
      <c r="R30" s="11">
        <v>2.5</v>
      </c>
      <c r="S30" s="12" t="str">
        <f t="shared" si="4"/>
        <v>2</v>
      </c>
      <c r="T30" s="12">
        <f t="shared" si="5"/>
        <v>100</v>
      </c>
      <c r="U30" s="12">
        <v>2.5</v>
      </c>
      <c r="V30" s="12" t="str">
        <f t="shared" si="6"/>
        <v>2</v>
      </c>
      <c r="W30" s="12">
        <f t="shared" si="7"/>
        <v>100</v>
      </c>
      <c r="X30" s="12">
        <f>VLOOKUP(C30,[1]Sheet4!$A$2:$G$53,7,0)</f>
        <v>2.5</v>
      </c>
      <c r="Y30" s="12" t="str">
        <f t="shared" si="8"/>
        <v>2</v>
      </c>
      <c r="Z30" s="12">
        <f t="shared" si="9"/>
        <v>100</v>
      </c>
      <c r="AA30" s="12">
        <v>1.5</v>
      </c>
      <c r="AB30" s="12" t="str">
        <f t="shared" si="10"/>
        <v>2</v>
      </c>
      <c r="AC30" s="12">
        <f t="shared" si="11"/>
        <v>60</v>
      </c>
      <c r="AD30" s="11">
        <f t="shared" si="13"/>
        <v>36.5</v>
      </c>
      <c r="AE30" s="13">
        <f t="shared" si="14"/>
        <v>2010</v>
      </c>
      <c r="AF30" s="11">
        <v>1.5</v>
      </c>
      <c r="AG30" s="11">
        <v>2</v>
      </c>
      <c r="AH30" s="11">
        <f t="shared" si="15"/>
        <v>60</v>
      </c>
      <c r="AI30" s="14">
        <f t="shared" si="12"/>
        <v>2070</v>
      </c>
    </row>
    <row r="31" spans="1:35" x14ac:dyDescent="0.25">
      <c r="A31" s="10">
        <v>178150</v>
      </c>
      <c r="B31" s="10" t="s">
        <v>37</v>
      </c>
      <c r="C31" s="11">
        <v>14000514</v>
      </c>
      <c r="D31" s="11" t="s">
        <v>111</v>
      </c>
      <c r="E31" s="11" t="s">
        <v>112</v>
      </c>
      <c r="F31" s="11" t="s">
        <v>113</v>
      </c>
      <c r="G31" s="10">
        <v>2000</v>
      </c>
      <c r="H31" s="11"/>
      <c r="I31" s="11"/>
      <c r="J31" s="11"/>
      <c r="K31" s="11"/>
      <c r="L31" s="11"/>
      <c r="M31" s="12" t="str">
        <f t="shared" si="0"/>
        <v>0</v>
      </c>
      <c r="N31" s="12">
        <f t="shared" si="1"/>
        <v>0</v>
      </c>
      <c r="O31" s="11">
        <v>10</v>
      </c>
      <c r="P31" s="12" t="str">
        <f t="shared" si="2"/>
        <v>3</v>
      </c>
      <c r="Q31" s="12">
        <f t="shared" si="3"/>
        <v>600</v>
      </c>
      <c r="R31" s="11"/>
      <c r="S31" s="12" t="str">
        <f t="shared" si="4"/>
        <v>0</v>
      </c>
      <c r="T31" s="12">
        <f t="shared" si="5"/>
        <v>0</v>
      </c>
      <c r="U31" s="12">
        <v>0</v>
      </c>
      <c r="V31" s="12" t="str">
        <f t="shared" si="6"/>
        <v>0</v>
      </c>
      <c r="W31" s="12">
        <f t="shared" si="7"/>
        <v>0</v>
      </c>
      <c r="X31" s="12">
        <f>VLOOKUP(C31,[1]Sheet4!$A$2:$G$53,7,0)</f>
        <v>0</v>
      </c>
      <c r="Y31" s="12" t="str">
        <f t="shared" si="8"/>
        <v>0</v>
      </c>
      <c r="Z31" s="12">
        <f t="shared" si="9"/>
        <v>0</v>
      </c>
      <c r="AA31" s="12">
        <v>0</v>
      </c>
      <c r="AB31" s="12" t="str">
        <f t="shared" si="10"/>
        <v>0</v>
      </c>
      <c r="AC31" s="12">
        <f t="shared" si="11"/>
        <v>0</v>
      </c>
      <c r="AD31" s="11">
        <f t="shared" si="13"/>
        <v>10</v>
      </c>
      <c r="AE31" s="13">
        <f t="shared" si="14"/>
        <v>600</v>
      </c>
      <c r="AF31" s="11"/>
      <c r="AG31" s="11"/>
      <c r="AH31" s="11">
        <f t="shared" si="15"/>
        <v>0</v>
      </c>
      <c r="AI31" s="14">
        <f t="shared" si="12"/>
        <v>600</v>
      </c>
    </row>
    <row r="32" spans="1:35" x14ac:dyDescent="0.25">
      <c r="A32" s="10">
        <v>206219</v>
      </c>
      <c r="B32" s="10" t="s">
        <v>114</v>
      </c>
      <c r="C32" s="11">
        <v>14000533</v>
      </c>
      <c r="D32" s="11" t="s">
        <v>115</v>
      </c>
      <c r="E32" s="11" t="s">
        <v>116</v>
      </c>
      <c r="F32" s="11" t="s">
        <v>117</v>
      </c>
      <c r="G32" s="10">
        <v>2000</v>
      </c>
      <c r="H32" s="11"/>
      <c r="I32" s="11"/>
      <c r="J32" s="11"/>
      <c r="K32" s="11"/>
      <c r="L32" s="11">
        <v>25</v>
      </c>
      <c r="M32" s="12" t="str">
        <f t="shared" si="0"/>
        <v>4</v>
      </c>
      <c r="N32" s="12">
        <f t="shared" si="1"/>
        <v>2000</v>
      </c>
      <c r="O32" s="11">
        <v>20.5</v>
      </c>
      <c r="P32" s="12" t="str">
        <f t="shared" si="2"/>
        <v>4</v>
      </c>
      <c r="Q32" s="12">
        <f t="shared" si="3"/>
        <v>1640</v>
      </c>
      <c r="R32" s="11">
        <v>10</v>
      </c>
      <c r="S32" s="12" t="str">
        <f t="shared" si="4"/>
        <v>3</v>
      </c>
      <c r="T32" s="12">
        <f t="shared" si="5"/>
        <v>600</v>
      </c>
      <c r="U32" s="12">
        <v>10</v>
      </c>
      <c r="V32" s="12" t="str">
        <f t="shared" si="6"/>
        <v>3</v>
      </c>
      <c r="W32" s="12">
        <f t="shared" si="7"/>
        <v>600</v>
      </c>
      <c r="X32" s="12">
        <f>VLOOKUP(C32,[1]Sheet4!$A$2:$G$53,7,0)</f>
        <v>15</v>
      </c>
      <c r="Y32" s="12" t="str">
        <f t="shared" si="8"/>
        <v>3</v>
      </c>
      <c r="Z32" s="12">
        <f t="shared" si="9"/>
        <v>900</v>
      </c>
      <c r="AA32" s="12">
        <v>11.5</v>
      </c>
      <c r="AB32" s="12" t="str">
        <f t="shared" si="10"/>
        <v>3</v>
      </c>
      <c r="AC32" s="12">
        <f t="shared" si="11"/>
        <v>690</v>
      </c>
      <c r="AD32" s="11">
        <f t="shared" si="13"/>
        <v>92</v>
      </c>
      <c r="AE32" s="13">
        <f t="shared" si="14"/>
        <v>6430</v>
      </c>
      <c r="AF32" s="11">
        <v>15.5</v>
      </c>
      <c r="AG32" s="11">
        <v>2</v>
      </c>
      <c r="AH32" s="11">
        <f t="shared" si="15"/>
        <v>620</v>
      </c>
      <c r="AI32" s="14">
        <f t="shared" si="12"/>
        <v>7050</v>
      </c>
    </row>
    <row r="33" spans="1:35" x14ac:dyDescent="0.25">
      <c r="A33" s="10">
        <v>179894</v>
      </c>
      <c r="B33" s="10" t="s">
        <v>118</v>
      </c>
      <c r="C33" s="11">
        <v>14000582</v>
      </c>
      <c r="D33" s="11" t="s">
        <v>119</v>
      </c>
      <c r="E33" s="11" t="s">
        <v>120</v>
      </c>
      <c r="F33" s="11" t="s">
        <v>121</v>
      </c>
      <c r="G33" s="10">
        <v>2000</v>
      </c>
      <c r="H33" s="11"/>
      <c r="I33" s="11"/>
      <c r="J33" s="11"/>
      <c r="K33" s="11"/>
      <c r="L33" s="11"/>
      <c r="M33" s="12" t="str">
        <f t="shared" si="0"/>
        <v>0</v>
      </c>
      <c r="N33" s="12">
        <f t="shared" si="1"/>
        <v>0</v>
      </c>
      <c r="O33" s="11">
        <v>20</v>
      </c>
      <c r="P33" s="12" t="str">
        <f t="shared" si="2"/>
        <v>4</v>
      </c>
      <c r="Q33" s="12">
        <f t="shared" si="3"/>
        <v>1600</v>
      </c>
      <c r="R33" s="11">
        <v>40</v>
      </c>
      <c r="S33" s="12" t="str">
        <f t="shared" si="4"/>
        <v>4</v>
      </c>
      <c r="T33" s="12">
        <f t="shared" si="5"/>
        <v>3200</v>
      </c>
      <c r="U33" s="12">
        <v>10</v>
      </c>
      <c r="V33" s="12" t="str">
        <f t="shared" si="6"/>
        <v>3</v>
      </c>
      <c r="W33" s="12">
        <f t="shared" si="7"/>
        <v>600</v>
      </c>
      <c r="X33" s="12">
        <f>VLOOKUP(C33,[1]Sheet4!$A$2:$G$53,7,0)</f>
        <v>3</v>
      </c>
      <c r="Y33" s="12" t="str">
        <f t="shared" si="8"/>
        <v>2</v>
      </c>
      <c r="Z33" s="12">
        <f t="shared" si="9"/>
        <v>120</v>
      </c>
      <c r="AA33" s="12">
        <v>0</v>
      </c>
      <c r="AB33" s="12" t="str">
        <f t="shared" si="10"/>
        <v>0</v>
      </c>
      <c r="AC33" s="12">
        <f t="shared" si="11"/>
        <v>0</v>
      </c>
      <c r="AD33" s="11">
        <f t="shared" si="13"/>
        <v>73</v>
      </c>
      <c r="AE33" s="13">
        <f t="shared" si="14"/>
        <v>5520</v>
      </c>
      <c r="AF33" s="11"/>
      <c r="AG33" s="11"/>
      <c r="AH33" s="11">
        <f t="shared" si="15"/>
        <v>0</v>
      </c>
      <c r="AI33" s="14">
        <f t="shared" si="12"/>
        <v>5520</v>
      </c>
    </row>
    <row r="34" spans="1:35" x14ac:dyDescent="0.25">
      <c r="A34" s="10">
        <v>177069</v>
      </c>
      <c r="B34" s="10" t="s">
        <v>122</v>
      </c>
      <c r="C34" s="11">
        <v>14000605</v>
      </c>
      <c r="D34" s="11" t="s">
        <v>123</v>
      </c>
      <c r="E34" s="11" t="s">
        <v>124</v>
      </c>
      <c r="F34" s="11" t="s">
        <v>125</v>
      </c>
      <c r="G34" s="10">
        <v>2000</v>
      </c>
      <c r="H34" s="11"/>
      <c r="I34" s="11"/>
      <c r="J34" s="11"/>
      <c r="K34" s="11"/>
      <c r="L34" s="11">
        <v>5</v>
      </c>
      <c r="M34" s="12" t="str">
        <f t="shared" si="0"/>
        <v>2</v>
      </c>
      <c r="N34" s="12">
        <f t="shared" si="1"/>
        <v>200</v>
      </c>
      <c r="O34" s="11">
        <v>5</v>
      </c>
      <c r="P34" s="12" t="str">
        <f t="shared" si="2"/>
        <v>2</v>
      </c>
      <c r="Q34" s="12">
        <f t="shared" si="3"/>
        <v>200</v>
      </c>
      <c r="R34" s="11">
        <v>10</v>
      </c>
      <c r="S34" s="12" t="str">
        <f t="shared" si="4"/>
        <v>3</v>
      </c>
      <c r="T34" s="12">
        <f t="shared" si="5"/>
        <v>600</v>
      </c>
      <c r="U34" s="12">
        <v>0</v>
      </c>
      <c r="V34" s="12" t="str">
        <f t="shared" si="6"/>
        <v>0</v>
      </c>
      <c r="W34" s="12">
        <f t="shared" si="7"/>
        <v>0</v>
      </c>
      <c r="X34" s="12">
        <f>VLOOKUP(C34,[1]Sheet4!$A$2:$G$53,7,0)</f>
        <v>0</v>
      </c>
      <c r="Y34" s="12" t="str">
        <f t="shared" si="8"/>
        <v>0</v>
      </c>
      <c r="Z34" s="12">
        <f t="shared" si="9"/>
        <v>0</v>
      </c>
      <c r="AA34" s="12">
        <v>12</v>
      </c>
      <c r="AB34" s="12" t="str">
        <f t="shared" si="10"/>
        <v>3</v>
      </c>
      <c r="AC34" s="12">
        <f t="shared" si="11"/>
        <v>720</v>
      </c>
      <c r="AD34" s="11">
        <f t="shared" si="13"/>
        <v>32</v>
      </c>
      <c r="AE34" s="13">
        <f t="shared" si="14"/>
        <v>1720</v>
      </c>
      <c r="AF34" s="11">
        <v>10</v>
      </c>
      <c r="AG34" s="11">
        <v>2</v>
      </c>
      <c r="AH34" s="11">
        <f t="shared" si="15"/>
        <v>400</v>
      </c>
      <c r="AI34" s="14">
        <f t="shared" si="12"/>
        <v>2120</v>
      </c>
    </row>
    <row r="35" spans="1:35" x14ac:dyDescent="0.25">
      <c r="A35" s="10">
        <v>149885</v>
      </c>
      <c r="B35" s="10" t="s">
        <v>77</v>
      </c>
      <c r="C35" s="11">
        <v>14000611</v>
      </c>
      <c r="D35" s="11" t="s">
        <v>126</v>
      </c>
      <c r="E35" s="11" t="s">
        <v>127</v>
      </c>
      <c r="F35" s="11" t="s">
        <v>128</v>
      </c>
      <c r="G35" s="10">
        <v>2000</v>
      </c>
      <c r="H35" s="11"/>
      <c r="I35" s="11"/>
      <c r="J35" s="11"/>
      <c r="K35" s="11"/>
      <c r="L35" s="11">
        <v>0.5</v>
      </c>
      <c r="M35" s="12" t="str">
        <f t="shared" si="0"/>
        <v>2</v>
      </c>
      <c r="N35" s="12">
        <f t="shared" si="1"/>
        <v>20</v>
      </c>
      <c r="O35" s="11">
        <v>2.5</v>
      </c>
      <c r="P35" s="12" t="str">
        <f t="shared" si="2"/>
        <v>2</v>
      </c>
      <c r="Q35" s="12">
        <f t="shared" si="3"/>
        <v>100</v>
      </c>
      <c r="R35" s="11"/>
      <c r="S35" s="12" t="str">
        <f t="shared" si="4"/>
        <v>0</v>
      </c>
      <c r="T35" s="12">
        <f t="shared" si="5"/>
        <v>0</v>
      </c>
      <c r="U35" s="12">
        <v>0</v>
      </c>
      <c r="V35" s="12" t="str">
        <f t="shared" si="6"/>
        <v>0</v>
      </c>
      <c r="W35" s="12">
        <f t="shared" si="7"/>
        <v>0</v>
      </c>
      <c r="X35" s="12">
        <f>VLOOKUP(C35,[1]Sheet4!$A$2:$G$53,7,0)</f>
        <v>0</v>
      </c>
      <c r="Y35" s="12" t="str">
        <f t="shared" si="8"/>
        <v>0</v>
      </c>
      <c r="Z35" s="12">
        <f t="shared" si="9"/>
        <v>0</v>
      </c>
      <c r="AA35" s="12">
        <v>0</v>
      </c>
      <c r="AB35" s="12" t="str">
        <f t="shared" si="10"/>
        <v>0</v>
      </c>
      <c r="AC35" s="12">
        <f t="shared" si="11"/>
        <v>0</v>
      </c>
      <c r="AD35" s="11">
        <f t="shared" si="13"/>
        <v>3</v>
      </c>
      <c r="AE35" s="13">
        <f t="shared" si="14"/>
        <v>120</v>
      </c>
      <c r="AF35" s="11"/>
      <c r="AG35" s="11"/>
      <c r="AH35" s="11">
        <f t="shared" si="15"/>
        <v>0</v>
      </c>
      <c r="AI35" s="14">
        <f t="shared" si="12"/>
        <v>120</v>
      </c>
    </row>
    <row r="36" spans="1:35" x14ac:dyDescent="0.25">
      <c r="A36" s="10">
        <v>170691</v>
      </c>
      <c r="B36" s="10" t="s">
        <v>129</v>
      </c>
      <c r="C36" s="11">
        <v>14000615</v>
      </c>
      <c r="D36" s="11" t="s">
        <v>130</v>
      </c>
      <c r="E36" s="11" t="s">
        <v>131</v>
      </c>
      <c r="F36" s="11" t="s">
        <v>132</v>
      </c>
      <c r="G36" s="10">
        <v>2000</v>
      </c>
      <c r="H36" s="11"/>
      <c r="I36" s="11"/>
      <c r="J36" s="11"/>
      <c r="K36" s="11"/>
      <c r="L36" s="11">
        <v>8</v>
      </c>
      <c r="M36" s="12" t="str">
        <f t="shared" si="0"/>
        <v>2</v>
      </c>
      <c r="N36" s="12">
        <f t="shared" si="1"/>
        <v>320</v>
      </c>
      <c r="O36" s="11">
        <v>10</v>
      </c>
      <c r="P36" s="12" t="str">
        <f t="shared" si="2"/>
        <v>3</v>
      </c>
      <c r="Q36" s="12">
        <f t="shared" si="3"/>
        <v>600</v>
      </c>
      <c r="R36" s="11">
        <v>5</v>
      </c>
      <c r="S36" s="12" t="str">
        <f t="shared" si="4"/>
        <v>2</v>
      </c>
      <c r="T36" s="12">
        <f t="shared" si="5"/>
        <v>200</v>
      </c>
      <c r="U36" s="12">
        <v>0</v>
      </c>
      <c r="V36" s="12" t="str">
        <f t="shared" si="6"/>
        <v>0</v>
      </c>
      <c r="W36" s="12">
        <f t="shared" si="7"/>
        <v>0</v>
      </c>
      <c r="X36" s="12">
        <f>VLOOKUP(C36,[1]Sheet4!$A$2:$G$53,7,0)</f>
        <v>0</v>
      </c>
      <c r="Y36" s="12" t="str">
        <f t="shared" si="8"/>
        <v>0</v>
      </c>
      <c r="Z36" s="12">
        <f t="shared" si="9"/>
        <v>0</v>
      </c>
      <c r="AA36" s="12">
        <v>0</v>
      </c>
      <c r="AB36" s="12" t="str">
        <f t="shared" si="10"/>
        <v>0</v>
      </c>
      <c r="AC36" s="12">
        <f t="shared" si="11"/>
        <v>0</v>
      </c>
      <c r="AD36" s="11">
        <f t="shared" si="13"/>
        <v>23</v>
      </c>
      <c r="AE36" s="13">
        <f t="shared" si="14"/>
        <v>1120</v>
      </c>
      <c r="AF36" s="11">
        <v>5</v>
      </c>
      <c r="AG36" s="11">
        <v>2</v>
      </c>
      <c r="AH36" s="11">
        <f t="shared" si="15"/>
        <v>200</v>
      </c>
      <c r="AI36" s="14">
        <f t="shared" si="12"/>
        <v>1320</v>
      </c>
    </row>
    <row r="37" spans="1:35" x14ac:dyDescent="0.25">
      <c r="A37" s="10">
        <v>149885</v>
      </c>
      <c r="B37" s="10" t="s">
        <v>77</v>
      </c>
      <c r="C37" s="11">
        <v>14000680</v>
      </c>
      <c r="D37" s="11" t="s">
        <v>133</v>
      </c>
      <c r="E37" s="9" t="s">
        <v>133</v>
      </c>
      <c r="F37" s="11" t="s">
        <v>134</v>
      </c>
      <c r="G37" s="10">
        <v>2000</v>
      </c>
      <c r="H37" s="11"/>
      <c r="I37" s="11"/>
      <c r="J37" s="11"/>
      <c r="K37" s="11"/>
      <c r="L37" s="11">
        <v>5</v>
      </c>
      <c r="M37" s="12" t="str">
        <f t="shared" si="0"/>
        <v>2</v>
      </c>
      <c r="N37" s="12">
        <f t="shared" si="1"/>
        <v>200</v>
      </c>
      <c r="O37" s="11">
        <v>2.5</v>
      </c>
      <c r="P37" s="12" t="str">
        <f t="shared" si="2"/>
        <v>2</v>
      </c>
      <c r="Q37" s="12">
        <f t="shared" si="3"/>
        <v>100</v>
      </c>
      <c r="R37" s="11"/>
      <c r="S37" s="12" t="str">
        <f t="shared" si="4"/>
        <v>0</v>
      </c>
      <c r="T37" s="12">
        <f t="shared" si="5"/>
        <v>0</v>
      </c>
      <c r="U37" s="12">
        <v>0</v>
      </c>
      <c r="V37" s="12" t="str">
        <f t="shared" si="6"/>
        <v>0</v>
      </c>
      <c r="W37" s="12">
        <f t="shared" si="7"/>
        <v>0</v>
      </c>
      <c r="X37" s="12">
        <f>VLOOKUP(C37,[1]Sheet4!$A$2:$G$53,7,0)</f>
        <v>0</v>
      </c>
      <c r="Y37" s="12" t="str">
        <f t="shared" si="8"/>
        <v>0</v>
      </c>
      <c r="Z37" s="12">
        <f t="shared" si="9"/>
        <v>0</v>
      </c>
      <c r="AA37" s="12">
        <v>0</v>
      </c>
      <c r="AB37" s="12" t="str">
        <f t="shared" si="10"/>
        <v>0</v>
      </c>
      <c r="AC37" s="12">
        <f t="shared" si="11"/>
        <v>0</v>
      </c>
      <c r="AD37" s="11">
        <f t="shared" si="13"/>
        <v>7.5</v>
      </c>
      <c r="AE37" s="13">
        <f t="shared" si="14"/>
        <v>300</v>
      </c>
      <c r="AF37" s="11"/>
      <c r="AG37" s="11"/>
      <c r="AH37" s="11">
        <f t="shared" si="15"/>
        <v>0</v>
      </c>
      <c r="AI37" s="14">
        <f t="shared" si="12"/>
        <v>300</v>
      </c>
    </row>
    <row r="38" spans="1:35" x14ac:dyDescent="0.25">
      <c r="A38" s="10">
        <v>171839</v>
      </c>
      <c r="B38" s="10" t="s">
        <v>135</v>
      </c>
      <c r="C38" s="11">
        <v>14000701</v>
      </c>
      <c r="D38" s="11" t="s">
        <v>136</v>
      </c>
      <c r="E38" s="11" t="s">
        <v>137</v>
      </c>
      <c r="F38" s="11" t="s">
        <v>138</v>
      </c>
      <c r="G38" s="10">
        <v>2000</v>
      </c>
      <c r="H38" s="11"/>
      <c r="I38" s="11"/>
      <c r="J38" s="11"/>
      <c r="K38" s="11"/>
      <c r="L38" s="11">
        <v>7.5</v>
      </c>
      <c r="M38" s="12" t="str">
        <f t="shared" si="0"/>
        <v>2</v>
      </c>
      <c r="N38" s="12">
        <f t="shared" si="1"/>
        <v>300</v>
      </c>
      <c r="O38" s="11">
        <v>16</v>
      </c>
      <c r="P38" s="12" t="str">
        <f t="shared" si="2"/>
        <v>3</v>
      </c>
      <c r="Q38" s="12">
        <f t="shared" si="3"/>
        <v>960</v>
      </c>
      <c r="R38" s="11"/>
      <c r="S38" s="12" t="str">
        <f t="shared" si="4"/>
        <v>0</v>
      </c>
      <c r="T38" s="12">
        <f t="shared" si="5"/>
        <v>0</v>
      </c>
      <c r="U38" s="12">
        <v>0</v>
      </c>
      <c r="V38" s="12" t="str">
        <f t="shared" si="6"/>
        <v>0</v>
      </c>
      <c r="W38" s="12">
        <f t="shared" si="7"/>
        <v>0</v>
      </c>
      <c r="X38" s="12">
        <f>VLOOKUP(C38,[1]Sheet4!$A$2:$G$53,7,0)</f>
        <v>0</v>
      </c>
      <c r="Y38" s="12" t="str">
        <f t="shared" si="8"/>
        <v>0</v>
      </c>
      <c r="Z38" s="12">
        <f t="shared" si="9"/>
        <v>0</v>
      </c>
      <c r="AA38" s="12">
        <v>0</v>
      </c>
      <c r="AB38" s="12" t="str">
        <f t="shared" si="10"/>
        <v>0</v>
      </c>
      <c r="AC38" s="12">
        <f t="shared" si="11"/>
        <v>0</v>
      </c>
      <c r="AD38" s="11">
        <f t="shared" si="13"/>
        <v>23.5</v>
      </c>
      <c r="AE38" s="13">
        <f t="shared" si="14"/>
        <v>1260</v>
      </c>
      <c r="AF38" s="11"/>
      <c r="AG38" s="11"/>
      <c r="AH38" s="11">
        <f t="shared" si="15"/>
        <v>0</v>
      </c>
      <c r="AI38" s="14">
        <f t="shared" si="12"/>
        <v>1260</v>
      </c>
    </row>
    <row r="39" spans="1:35" x14ac:dyDescent="0.25">
      <c r="A39" s="10">
        <v>201280</v>
      </c>
      <c r="B39" s="10" t="s">
        <v>139</v>
      </c>
      <c r="C39" s="11">
        <v>14000754</v>
      </c>
      <c r="D39" s="11" t="s">
        <v>140</v>
      </c>
      <c r="E39" s="11" t="s">
        <v>140</v>
      </c>
      <c r="F39" s="11" t="s">
        <v>141</v>
      </c>
      <c r="G39" s="10">
        <v>2000</v>
      </c>
      <c r="H39" s="11"/>
      <c r="I39" s="11"/>
      <c r="J39" s="11"/>
      <c r="K39" s="11"/>
      <c r="L39" s="11"/>
      <c r="M39" s="12" t="str">
        <f t="shared" si="0"/>
        <v>0</v>
      </c>
      <c r="N39" s="12">
        <f t="shared" si="1"/>
        <v>0</v>
      </c>
      <c r="O39" s="11">
        <v>5</v>
      </c>
      <c r="P39" s="12" t="str">
        <f t="shared" si="2"/>
        <v>2</v>
      </c>
      <c r="Q39" s="12">
        <f t="shared" si="3"/>
        <v>200</v>
      </c>
      <c r="R39" s="11"/>
      <c r="S39" s="12" t="str">
        <f t="shared" si="4"/>
        <v>0</v>
      </c>
      <c r="T39" s="12">
        <f t="shared" si="5"/>
        <v>0</v>
      </c>
      <c r="U39" s="12">
        <v>0</v>
      </c>
      <c r="V39" s="12" t="str">
        <f t="shared" si="6"/>
        <v>0</v>
      </c>
      <c r="W39" s="12">
        <f t="shared" si="7"/>
        <v>0</v>
      </c>
      <c r="X39" s="12">
        <f>VLOOKUP(C39,[1]Sheet4!$A$2:$G$53,7,0)</f>
        <v>0</v>
      </c>
      <c r="Y39" s="12" t="str">
        <f t="shared" si="8"/>
        <v>0</v>
      </c>
      <c r="Z39" s="12">
        <f t="shared" si="9"/>
        <v>0</v>
      </c>
      <c r="AA39" s="12">
        <v>0</v>
      </c>
      <c r="AB39" s="12" t="str">
        <f t="shared" si="10"/>
        <v>0</v>
      </c>
      <c r="AC39" s="12">
        <f t="shared" si="11"/>
        <v>0</v>
      </c>
      <c r="AD39" s="11">
        <f t="shared" si="13"/>
        <v>5</v>
      </c>
      <c r="AE39" s="13">
        <f t="shared" si="14"/>
        <v>200</v>
      </c>
      <c r="AF39" s="11"/>
      <c r="AG39" s="11"/>
      <c r="AH39" s="11">
        <f t="shared" si="15"/>
        <v>0</v>
      </c>
      <c r="AI39" s="14">
        <f t="shared" si="12"/>
        <v>200</v>
      </c>
    </row>
    <row r="40" spans="1:35" x14ac:dyDescent="0.25">
      <c r="A40" s="10">
        <v>172942</v>
      </c>
      <c r="B40" s="10" t="s">
        <v>142</v>
      </c>
      <c r="C40" s="11">
        <v>14000768</v>
      </c>
      <c r="D40" s="11" t="s">
        <v>143</v>
      </c>
      <c r="E40" s="11" t="s">
        <v>143</v>
      </c>
      <c r="F40" s="11" t="s">
        <v>144</v>
      </c>
      <c r="G40" s="10">
        <v>2000</v>
      </c>
      <c r="H40" s="11"/>
      <c r="I40" s="11"/>
      <c r="J40" s="11"/>
      <c r="K40" s="11"/>
      <c r="L40" s="11"/>
      <c r="M40" s="12" t="str">
        <f t="shared" si="0"/>
        <v>0</v>
      </c>
      <c r="N40" s="12">
        <f t="shared" si="1"/>
        <v>0</v>
      </c>
      <c r="O40" s="11">
        <v>2.5</v>
      </c>
      <c r="P40" s="12" t="str">
        <f t="shared" si="2"/>
        <v>2</v>
      </c>
      <c r="Q40" s="12">
        <f t="shared" si="3"/>
        <v>100</v>
      </c>
      <c r="R40" s="11">
        <v>3</v>
      </c>
      <c r="S40" s="12" t="str">
        <f t="shared" si="4"/>
        <v>2</v>
      </c>
      <c r="T40" s="12">
        <f t="shared" si="5"/>
        <v>120</v>
      </c>
      <c r="U40" s="12">
        <v>5</v>
      </c>
      <c r="V40" s="12" t="str">
        <f t="shared" si="6"/>
        <v>2</v>
      </c>
      <c r="W40" s="12">
        <f t="shared" si="7"/>
        <v>200</v>
      </c>
      <c r="X40" s="12">
        <f>VLOOKUP(C40,[1]Sheet4!$A$2:$G$53,7,0)</f>
        <v>5</v>
      </c>
      <c r="Y40" s="12" t="str">
        <f t="shared" si="8"/>
        <v>2</v>
      </c>
      <c r="Z40" s="12">
        <f t="shared" si="9"/>
        <v>200</v>
      </c>
      <c r="AA40" s="12">
        <v>20</v>
      </c>
      <c r="AB40" s="12" t="str">
        <f t="shared" si="10"/>
        <v>4</v>
      </c>
      <c r="AC40" s="12">
        <f t="shared" si="11"/>
        <v>1600</v>
      </c>
      <c r="AD40" s="11">
        <f t="shared" si="13"/>
        <v>35.5</v>
      </c>
      <c r="AE40" s="13">
        <f t="shared" si="14"/>
        <v>2220</v>
      </c>
      <c r="AF40" s="11"/>
      <c r="AG40" s="11"/>
      <c r="AH40" s="11">
        <f t="shared" si="15"/>
        <v>0</v>
      </c>
      <c r="AI40" s="14">
        <f t="shared" si="12"/>
        <v>2220</v>
      </c>
    </row>
    <row r="41" spans="1:35" x14ac:dyDescent="0.25">
      <c r="A41" s="10">
        <v>170617</v>
      </c>
      <c r="B41" s="10" t="s">
        <v>145</v>
      </c>
      <c r="C41" s="11">
        <v>14000797</v>
      </c>
      <c r="D41" s="11" t="s">
        <v>146</v>
      </c>
      <c r="E41" s="11" t="s">
        <v>147</v>
      </c>
      <c r="F41" s="11" t="s">
        <v>148</v>
      </c>
      <c r="G41" s="10">
        <v>2000</v>
      </c>
      <c r="H41" s="11"/>
      <c r="I41" s="11"/>
      <c r="J41" s="11"/>
      <c r="K41" s="11"/>
      <c r="L41" s="11">
        <v>5</v>
      </c>
      <c r="M41" s="12" t="str">
        <f t="shared" si="0"/>
        <v>2</v>
      </c>
      <c r="N41" s="12">
        <f t="shared" si="1"/>
        <v>200</v>
      </c>
      <c r="O41" s="11"/>
      <c r="P41" s="12" t="str">
        <f t="shared" si="2"/>
        <v>0</v>
      </c>
      <c r="Q41" s="12">
        <f t="shared" si="3"/>
        <v>0</v>
      </c>
      <c r="R41" s="11">
        <v>5</v>
      </c>
      <c r="S41" s="12" t="str">
        <f t="shared" si="4"/>
        <v>2</v>
      </c>
      <c r="T41" s="12">
        <f t="shared" si="5"/>
        <v>200</v>
      </c>
      <c r="U41" s="12">
        <v>6</v>
      </c>
      <c r="V41" s="12" t="str">
        <f t="shared" si="6"/>
        <v>2</v>
      </c>
      <c r="W41" s="12">
        <f t="shared" si="7"/>
        <v>240</v>
      </c>
      <c r="X41" s="12">
        <f>VLOOKUP(C41,[1]Sheet4!$A$2:$G$53,7,0)</f>
        <v>30</v>
      </c>
      <c r="Y41" s="12" t="str">
        <f t="shared" si="8"/>
        <v>4</v>
      </c>
      <c r="Z41" s="12">
        <f t="shared" si="9"/>
        <v>2400</v>
      </c>
      <c r="AA41" s="12">
        <v>0</v>
      </c>
      <c r="AB41" s="12" t="str">
        <f t="shared" si="10"/>
        <v>0</v>
      </c>
      <c r="AC41" s="12">
        <f t="shared" si="11"/>
        <v>0</v>
      </c>
      <c r="AD41" s="11">
        <f t="shared" si="13"/>
        <v>46</v>
      </c>
      <c r="AE41" s="13">
        <f t="shared" si="14"/>
        <v>3040</v>
      </c>
      <c r="AF41" s="11">
        <v>1</v>
      </c>
      <c r="AG41" s="11">
        <v>2</v>
      </c>
      <c r="AH41" s="11">
        <f t="shared" si="15"/>
        <v>40</v>
      </c>
      <c r="AI41" s="14">
        <f t="shared" si="12"/>
        <v>3080</v>
      </c>
    </row>
    <row r="42" spans="1:35" x14ac:dyDescent="0.25">
      <c r="A42" s="10">
        <v>170691</v>
      </c>
      <c r="B42" s="10" t="s">
        <v>129</v>
      </c>
      <c r="C42" s="11">
        <v>14000802</v>
      </c>
      <c r="D42" s="11" t="s">
        <v>149</v>
      </c>
      <c r="E42" s="11" t="s">
        <v>149</v>
      </c>
      <c r="F42" s="11" t="s">
        <v>150</v>
      </c>
      <c r="G42" s="10">
        <v>2000</v>
      </c>
      <c r="H42" s="11"/>
      <c r="I42" s="11"/>
      <c r="J42" s="11"/>
      <c r="K42" s="11"/>
      <c r="L42" s="11">
        <v>8</v>
      </c>
      <c r="M42" s="12" t="str">
        <f t="shared" si="0"/>
        <v>2</v>
      </c>
      <c r="N42" s="12">
        <f t="shared" si="1"/>
        <v>320</v>
      </c>
      <c r="O42" s="11">
        <v>11</v>
      </c>
      <c r="P42" s="12" t="str">
        <f t="shared" si="2"/>
        <v>3</v>
      </c>
      <c r="Q42" s="12">
        <f t="shared" si="3"/>
        <v>660</v>
      </c>
      <c r="R42" s="11">
        <v>5</v>
      </c>
      <c r="S42" s="12" t="str">
        <f t="shared" si="4"/>
        <v>2</v>
      </c>
      <c r="T42" s="12">
        <f t="shared" si="5"/>
        <v>200</v>
      </c>
      <c r="U42" s="12">
        <v>0</v>
      </c>
      <c r="V42" s="12" t="str">
        <f t="shared" si="6"/>
        <v>0</v>
      </c>
      <c r="W42" s="12">
        <f t="shared" si="7"/>
        <v>0</v>
      </c>
      <c r="X42" s="12">
        <f>VLOOKUP(C42,[1]Sheet4!$A$2:$G$53,7,0)</f>
        <v>0</v>
      </c>
      <c r="Y42" s="12" t="str">
        <f t="shared" si="8"/>
        <v>0</v>
      </c>
      <c r="Z42" s="12">
        <f t="shared" si="9"/>
        <v>0</v>
      </c>
      <c r="AA42" s="12">
        <v>0</v>
      </c>
      <c r="AB42" s="12" t="str">
        <f t="shared" si="10"/>
        <v>0</v>
      </c>
      <c r="AC42" s="12">
        <f t="shared" si="11"/>
        <v>0</v>
      </c>
      <c r="AD42" s="11">
        <f t="shared" si="13"/>
        <v>24</v>
      </c>
      <c r="AE42" s="13">
        <f t="shared" si="14"/>
        <v>1180</v>
      </c>
      <c r="AF42" s="11">
        <v>5</v>
      </c>
      <c r="AG42" s="11">
        <v>2</v>
      </c>
      <c r="AH42" s="11">
        <f t="shared" si="15"/>
        <v>200</v>
      </c>
      <c r="AI42" s="14">
        <f t="shared" si="12"/>
        <v>1380</v>
      </c>
    </row>
    <row r="43" spans="1:35" x14ac:dyDescent="0.25">
      <c r="A43" s="10">
        <v>179894</v>
      </c>
      <c r="B43" s="10" t="s">
        <v>118</v>
      </c>
      <c r="C43" s="11">
        <v>14000829</v>
      </c>
      <c r="D43" s="11" t="s">
        <v>151</v>
      </c>
      <c r="E43" s="11" t="s">
        <v>152</v>
      </c>
      <c r="F43" s="11" t="s">
        <v>153</v>
      </c>
      <c r="G43" s="10">
        <v>2000</v>
      </c>
      <c r="H43" s="11"/>
      <c r="I43" s="11"/>
      <c r="J43" s="11"/>
      <c r="K43" s="11"/>
      <c r="L43" s="11"/>
      <c r="M43" s="12" t="str">
        <f t="shared" si="0"/>
        <v>0</v>
      </c>
      <c r="N43" s="12">
        <f t="shared" si="1"/>
        <v>0</v>
      </c>
      <c r="O43" s="11">
        <v>35</v>
      </c>
      <c r="P43" s="12" t="str">
        <f t="shared" si="2"/>
        <v>4</v>
      </c>
      <c r="Q43" s="12">
        <f t="shared" si="3"/>
        <v>2800</v>
      </c>
      <c r="R43" s="11">
        <v>55</v>
      </c>
      <c r="S43" s="12" t="str">
        <f t="shared" si="4"/>
        <v>4</v>
      </c>
      <c r="T43" s="12">
        <f t="shared" si="5"/>
        <v>4400</v>
      </c>
      <c r="U43" s="12">
        <v>19</v>
      </c>
      <c r="V43" s="12" t="str">
        <f t="shared" si="6"/>
        <v>3</v>
      </c>
      <c r="W43" s="12">
        <f t="shared" si="7"/>
        <v>1140</v>
      </c>
      <c r="X43" s="12">
        <f>VLOOKUP(C43,[1]Sheet4!$A$2:$G$53,7,0)</f>
        <v>10</v>
      </c>
      <c r="Y43" s="12" t="str">
        <f t="shared" si="8"/>
        <v>3</v>
      </c>
      <c r="Z43" s="12">
        <f t="shared" si="9"/>
        <v>600</v>
      </c>
      <c r="AA43" s="12">
        <v>0</v>
      </c>
      <c r="AB43" s="12" t="str">
        <f t="shared" si="10"/>
        <v>0</v>
      </c>
      <c r="AC43" s="12">
        <f t="shared" si="11"/>
        <v>0</v>
      </c>
      <c r="AD43" s="11">
        <f t="shared" si="13"/>
        <v>119</v>
      </c>
      <c r="AE43" s="13">
        <f t="shared" si="14"/>
        <v>8940</v>
      </c>
      <c r="AF43" s="11"/>
      <c r="AG43" s="11"/>
      <c r="AH43" s="11">
        <f t="shared" si="15"/>
        <v>0</v>
      </c>
      <c r="AI43" s="14">
        <f t="shared" si="12"/>
        <v>8940</v>
      </c>
    </row>
    <row r="44" spans="1:35" x14ac:dyDescent="0.25">
      <c r="A44" s="10">
        <v>149764</v>
      </c>
      <c r="B44" s="10" t="s">
        <v>154</v>
      </c>
      <c r="C44" s="11">
        <v>14000845</v>
      </c>
      <c r="D44" s="11" t="s">
        <v>155</v>
      </c>
      <c r="E44" s="11" t="s">
        <v>156</v>
      </c>
      <c r="F44" s="11" t="s">
        <v>157</v>
      </c>
      <c r="G44" s="10">
        <v>2000</v>
      </c>
      <c r="H44" s="11"/>
      <c r="I44" s="11"/>
      <c r="J44" s="11"/>
      <c r="K44" s="11"/>
      <c r="L44" s="11"/>
      <c r="M44" s="12" t="str">
        <f t="shared" si="0"/>
        <v>0</v>
      </c>
      <c r="N44" s="12">
        <f t="shared" si="1"/>
        <v>0</v>
      </c>
      <c r="O44" s="11">
        <v>2.5</v>
      </c>
      <c r="P44" s="12" t="str">
        <f t="shared" si="2"/>
        <v>2</v>
      </c>
      <c r="Q44" s="12">
        <f t="shared" si="3"/>
        <v>100</v>
      </c>
      <c r="R44" s="11">
        <v>3</v>
      </c>
      <c r="S44" s="12" t="str">
        <f t="shared" si="4"/>
        <v>2</v>
      </c>
      <c r="T44" s="12">
        <f t="shared" si="5"/>
        <v>120</v>
      </c>
      <c r="U44" s="12">
        <v>5</v>
      </c>
      <c r="V44" s="12" t="str">
        <f t="shared" si="6"/>
        <v>2</v>
      </c>
      <c r="W44" s="12">
        <f t="shared" si="7"/>
        <v>200</v>
      </c>
      <c r="X44" s="12">
        <f>VLOOKUP(C44,[1]Sheet4!$A$2:$G$53,7,0)</f>
        <v>5</v>
      </c>
      <c r="Y44" s="12" t="str">
        <f t="shared" si="8"/>
        <v>2</v>
      </c>
      <c r="Z44" s="12">
        <f t="shared" si="9"/>
        <v>200</v>
      </c>
      <c r="AA44" s="12">
        <v>30</v>
      </c>
      <c r="AB44" s="12" t="str">
        <f t="shared" si="10"/>
        <v>4</v>
      </c>
      <c r="AC44" s="12">
        <f t="shared" si="11"/>
        <v>2400</v>
      </c>
      <c r="AD44" s="11">
        <f t="shared" si="13"/>
        <v>45.5</v>
      </c>
      <c r="AE44" s="13">
        <f t="shared" si="14"/>
        <v>3020</v>
      </c>
      <c r="AF44" s="11"/>
      <c r="AG44" s="11"/>
      <c r="AH44" s="11">
        <f t="shared" si="15"/>
        <v>0</v>
      </c>
      <c r="AI44" s="14">
        <f t="shared" si="12"/>
        <v>3020</v>
      </c>
    </row>
    <row r="45" spans="1:35" x14ac:dyDescent="0.25">
      <c r="A45" s="10">
        <v>207857</v>
      </c>
      <c r="B45" s="10" t="s">
        <v>158</v>
      </c>
      <c r="C45" s="11">
        <v>14000928</v>
      </c>
      <c r="D45" s="11" t="s">
        <v>159</v>
      </c>
      <c r="E45" s="11" t="s">
        <v>159</v>
      </c>
      <c r="F45" s="11" t="s">
        <v>160</v>
      </c>
      <c r="G45" s="10">
        <v>2000</v>
      </c>
      <c r="H45" s="11"/>
      <c r="I45" s="11"/>
      <c r="J45" s="11"/>
      <c r="K45" s="11"/>
      <c r="L45" s="11">
        <v>15</v>
      </c>
      <c r="M45" s="12" t="str">
        <f t="shared" si="0"/>
        <v>3</v>
      </c>
      <c r="N45" s="12">
        <f t="shared" si="1"/>
        <v>900</v>
      </c>
      <c r="O45" s="11">
        <v>5</v>
      </c>
      <c r="P45" s="12" t="str">
        <f t="shared" si="2"/>
        <v>2</v>
      </c>
      <c r="Q45" s="12">
        <f t="shared" si="3"/>
        <v>200</v>
      </c>
      <c r="R45" s="11">
        <v>30.5</v>
      </c>
      <c r="S45" s="12" t="str">
        <f t="shared" si="4"/>
        <v>4</v>
      </c>
      <c r="T45" s="12">
        <f t="shared" si="5"/>
        <v>2440</v>
      </c>
      <c r="U45" s="12">
        <v>0</v>
      </c>
      <c r="V45" s="12" t="str">
        <f t="shared" si="6"/>
        <v>0</v>
      </c>
      <c r="W45" s="12">
        <f t="shared" si="7"/>
        <v>0</v>
      </c>
      <c r="X45" s="12">
        <f>VLOOKUP(C45,[1]Sheet4!$A$2:$G$53,7,0)</f>
        <v>0</v>
      </c>
      <c r="Y45" s="12" t="str">
        <f t="shared" si="8"/>
        <v>0</v>
      </c>
      <c r="Z45" s="12">
        <f t="shared" si="9"/>
        <v>0</v>
      </c>
      <c r="AA45" s="12">
        <v>10</v>
      </c>
      <c r="AB45" s="12" t="str">
        <f t="shared" si="10"/>
        <v>3</v>
      </c>
      <c r="AC45" s="12">
        <f t="shared" si="11"/>
        <v>600</v>
      </c>
      <c r="AD45" s="11">
        <f t="shared" si="13"/>
        <v>60.5</v>
      </c>
      <c r="AE45" s="13">
        <f t="shared" si="14"/>
        <v>4140</v>
      </c>
      <c r="AF45" s="11">
        <v>15.5</v>
      </c>
      <c r="AG45" s="11">
        <v>2</v>
      </c>
      <c r="AH45" s="11">
        <f t="shared" si="15"/>
        <v>620</v>
      </c>
      <c r="AI45" s="14">
        <f t="shared" si="12"/>
        <v>4760</v>
      </c>
    </row>
    <row r="46" spans="1:35" x14ac:dyDescent="0.25">
      <c r="A46" s="10">
        <v>179894</v>
      </c>
      <c r="B46" s="10" t="s">
        <v>118</v>
      </c>
      <c r="C46" s="11">
        <v>14000952</v>
      </c>
      <c r="D46" s="11" t="s">
        <v>161</v>
      </c>
      <c r="E46" s="11" t="s">
        <v>161</v>
      </c>
      <c r="F46" s="11" t="s">
        <v>162</v>
      </c>
      <c r="G46" s="10">
        <v>2000</v>
      </c>
      <c r="H46" s="11"/>
      <c r="I46" s="11"/>
      <c r="J46" s="11"/>
      <c r="K46" s="11"/>
      <c r="L46" s="11">
        <v>10</v>
      </c>
      <c r="M46" s="12" t="str">
        <f t="shared" si="0"/>
        <v>3</v>
      </c>
      <c r="N46" s="12">
        <f t="shared" si="1"/>
        <v>600</v>
      </c>
      <c r="O46" s="11">
        <v>27</v>
      </c>
      <c r="P46" s="12" t="str">
        <f t="shared" si="2"/>
        <v>4</v>
      </c>
      <c r="Q46" s="12">
        <f t="shared" si="3"/>
        <v>2160</v>
      </c>
      <c r="R46" s="11">
        <v>18</v>
      </c>
      <c r="S46" s="12" t="str">
        <f t="shared" si="4"/>
        <v>3</v>
      </c>
      <c r="T46" s="12">
        <f t="shared" si="5"/>
        <v>1080</v>
      </c>
      <c r="U46" s="12">
        <v>15</v>
      </c>
      <c r="V46" s="12" t="str">
        <f t="shared" si="6"/>
        <v>3</v>
      </c>
      <c r="W46" s="12">
        <f t="shared" si="7"/>
        <v>900</v>
      </c>
      <c r="X46" s="12">
        <f>VLOOKUP(C46,[1]Sheet4!$A$2:$G$53,7,0)</f>
        <v>5</v>
      </c>
      <c r="Y46" s="12" t="str">
        <f t="shared" si="8"/>
        <v>2</v>
      </c>
      <c r="Z46" s="12">
        <f t="shared" si="9"/>
        <v>200</v>
      </c>
      <c r="AA46" s="12">
        <v>0</v>
      </c>
      <c r="AB46" s="12" t="str">
        <f t="shared" si="10"/>
        <v>0</v>
      </c>
      <c r="AC46" s="12">
        <f t="shared" si="11"/>
        <v>0</v>
      </c>
      <c r="AD46" s="11">
        <f t="shared" si="13"/>
        <v>75</v>
      </c>
      <c r="AE46" s="13">
        <f t="shared" si="14"/>
        <v>4940</v>
      </c>
      <c r="AF46" s="11"/>
      <c r="AG46" s="11"/>
      <c r="AH46" s="11">
        <f t="shared" si="15"/>
        <v>0</v>
      </c>
      <c r="AI46" s="14">
        <f t="shared" si="12"/>
        <v>4940</v>
      </c>
    </row>
    <row r="47" spans="1:35" x14ac:dyDescent="0.25">
      <c r="A47" s="10">
        <v>211256</v>
      </c>
      <c r="B47" s="10" t="s">
        <v>163</v>
      </c>
      <c r="C47" s="11">
        <v>14000959</v>
      </c>
      <c r="D47" s="11" t="s">
        <v>164</v>
      </c>
      <c r="E47" s="11" t="s">
        <v>164</v>
      </c>
      <c r="F47" s="11" t="s">
        <v>165</v>
      </c>
      <c r="G47" s="10">
        <v>2000</v>
      </c>
      <c r="H47" s="11"/>
      <c r="I47" s="11"/>
      <c r="J47" s="11"/>
      <c r="K47" s="11"/>
      <c r="L47" s="11"/>
      <c r="M47" s="12" t="str">
        <f t="shared" si="0"/>
        <v>0</v>
      </c>
      <c r="N47" s="12">
        <f t="shared" si="1"/>
        <v>0</v>
      </c>
      <c r="O47" s="11"/>
      <c r="P47" s="12" t="str">
        <f t="shared" si="2"/>
        <v>0</v>
      </c>
      <c r="Q47" s="12">
        <f t="shared" si="3"/>
        <v>0</v>
      </c>
      <c r="R47" s="11">
        <v>17.75</v>
      </c>
      <c r="S47" s="12" t="str">
        <f t="shared" si="4"/>
        <v>3</v>
      </c>
      <c r="T47" s="12">
        <f t="shared" si="5"/>
        <v>1065</v>
      </c>
      <c r="U47" s="12">
        <v>8</v>
      </c>
      <c r="V47" s="12" t="str">
        <f t="shared" si="6"/>
        <v>2</v>
      </c>
      <c r="W47" s="12">
        <f t="shared" si="7"/>
        <v>320</v>
      </c>
      <c r="X47" s="12">
        <f>VLOOKUP(C47,[1]Sheet4!$A$2:$G$53,7,0)</f>
        <v>0</v>
      </c>
      <c r="Y47" s="12" t="str">
        <f t="shared" si="8"/>
        <v>0</v>
      </c>
      <c r="Z47" s="12">
        <f t="shared" si="9"/>
        <v>0</v>
      </c>
      <c r="AA47" s="12">
        <v>0</v>
      </c>
      <c r="AB47" s="12" t="str">
        <f t="shared" si="10"/>
        <v>0</v>
      </c>
      <c r="AC47" s="12">
        <f t="shared" si="11"/>
        <v>0</v>
      </c>
      <c r="AD47" s="11">
        <f t="shared" si="13"/>
        <v>25.75</v>
      </c>
      <c r="AE47" s="13">
        <f t="shared" si="14"/>
        <v>1385</v>
      </c>
      <c r="AF47" s="11"/>
      <c r="AG47" s="11"/>
      <c r="AH47" s="11">
        <f t="shared" si="15"/>
        <v>0</v>
      </c>
      <c r="AI47" s="14">
        <f t="shared" si="12"/>
        <v>1385</v>
      </c>
    </row>
    <row r="48" spans="1:35" x14ac:dyDescent="0.25">
      <c r="A48" s="10">
        <v>171834</v>
      </c>
      <c r="B48" s="10" t="s">
        <v>166</v>
      </c>
      <c r="C48" s="11">
        <v>14000970</v>
      </c>
      <c r="D48" s="11" t="s">
        <v>167</v>
      </c>
      <c r="E48" s="11" t="s">
        <v>167</v>
      </c>
      <c r="F48" s="11" t="s">
        <v>168</v>
      </c>
      <c r="G48" s="10">
        <v>2000</v>
      </c>
      <c r="H48" s="11"/>
      <c r="I48" s="11"/>
      <c r="J48" s="11"/>
      <c r="K48" s="11"/>
      <c r="L48" s="11"/>
      <c r="M48" s="12" t="str">
        <f t="shared" si="0"/>
        <v>0</v>
      </c>
      <c r="N48" s="12">
        <f t="shared" si="1"/>
        <v>0</v>
      </c>
      <c r="O48" s="11"/>
      <c r="P48" s="12" t="str">
        <f t="shared" si="2"/>
        <v>0</v>
      </c>
      <c r="Q48" s="12">
        <f t="shared" si="3"/>
        <v>0</v>
      </c>
      <c r="R48" s="11">
        <v>2.5</v>
      </c>
      <c r="S48" s="12" t="str">
        <f t="shared" si="4"/>
        <v>2</v>
      </c>
      <c r="T48" s="12">
        <f t="shared" si="5"/>
        <v>100</v>
      </c>
      <c r="U48" s="12">
        <v>5</v>
      </c>
      <c r="V48" s="12" t="str">
        <f t="shared" si="6"/>
        <v>2</v>
      </c>
      <c r="W48" s="12">
        <f t="shared" si="7"/>
        <v>200</v>
      </c>
      <c r="X48" s="12">
        <f>VLOOKUP(C48,[1]Sheet4!$A$2:$G$53,7,0)</f>
        <v>2.5</v>
      </c>
      <c r="Y48" s="12" t="str">
        <f t="shared" si="8"/>
        <v>2</v>
      </c>
      <c r="Z48" s="12">
        <f t="shared" si="9"/>
        <v>100</v>
      </c>
      <c r="AA48" s="12">
        <v>0</v>
      </c>
      <c r="AB48" s="12" t="str">
        <f t="shared" si="10"/>
        <v>0</v>
      </c>
      <c r="AC48" s="12">
        <f t="shared" si="11"/>
        <v>0</v>
      </c>
      <c r="AD48" s="11">
        <f t="shared" si="13"/>
        <v>10</v>
      </c>
      <c r="AE48" s="13">
        <f t="shared" si="14"/>
        <v>400</v>
      </c>
      <c r="AF48" s="11"/>
      <c r="AG48" s="11"/>
      <c r="AH48" s="11">
        <f t="shared" si="15"/>
        <v>0</v>
      </c>
      <c r="AI48" s="14">
        <f t="shared" si="12"/>
        <v>400</v>
      </c>
    </row>
    <row r="49" spans="1:35" x14ac:dyDescent="0.25">
      <c r="A49" s="10">
        <v>209599</v>
      </c>
      <c r="B49" s="10" t="s">
        <v>169</v>
      </c>
      <c r="C49" s="11">
        <v>14000978</v>
      </c>
      <c r="D49" s="11" t="s">
        <v>170</v>
      </c>
      <c r="E49" s="11" t="s">
        <v>171</v>
      </c>
      <c r="F49" s="11" t="s">
        <v>172</v>
      </c>
      <c r="G49" s="10">
        <v>2000</v>
      </c>
      <c r="H49" s="11"/>
      <c r="I49" s="11"/>
      <c r="J49" s="11"/>
      <c r="K49" s="11"/>
      <c r="L49" s="11">
        <v>20</v>
      </c>
      <c r="M49" s="12" t="str">
        <f t="shared" si="0"/>
        <v>4</v>
      </c>
      <c r="N49" s="12">
        <f t="shared" si="1"/>
        <v>1600</v>
      </c>
      <c r="O49" s="11">
        <v>14.5</v>
      </c>
      <c r="P49" s="12" t="str">
        <f t="shared" si="2"/>
        <v>3</v>
      </c>
      <c r="Q49" s="12">
        <f t="shared" si="3"/>
        <v>870</v>
      </c>
      <c r="R49" s="11">
        <v>13.5</v>
      </c>
      <c r="S49" s="12" t="str">
        <f t="shared" si="4"/>
        <v>3</v>
      </c>
      <c r="T49" s="12">
        <f t="shared" si="5"/>
        <v>810</v>
      </c>
      <c r="U49" s="12">
        <v>0</v>
      </c>
      <c r="V49" s="12" t="str">
        <f t="shared" si="6"/>
        <v>0</v>
      </c>
      <c r="W49" s="12">
        <f t="shared" si="7"/>
        <v>0</v>
      </c>
      <c r="X49" s="12">
        <f>VLOOKUP(C49,[1]Sheet4!$A$2:$G$53,7,0)</f>
        <v>0</v>
      </c>
      <c r="Y49" s="12" t="str">
        <f t="shared" si="8"/>
        <v>0</v>
      </c>
      <c r="Z49" s="12">
        <f t="shared" si="9"/>
        <v>0</v>
      </c>
      <c r="AA49" s="12">
        <v>0</v>
      </c>
      <c r="AB49" s="12" t="str">
        <f t="shared" si="10"/>
        <v>0</v>
      </c>
      <c r="AC49" s="12">
        <f t="shared" si="11"/>
        <v>0</v>
      </c>
      <c r="AD49" s="11">
        <f t="shared" si="13"/>
        <v>48</v>
      </c>
      <c r="AE49" s="13">
        <f t="shared" si="14"/>
        <v>3280</v>
      </c>
      <c r="AF49" s="11"/>
      <c r="AG49" s="11"/>
      <c r="AH49" s="11">
        <f t="shared" si="15"/>
        <v>0</v>
      </c>
      <c r="AI49" s="14">
        <f t="shared" si="12"/>
        <v>3280</v>
      </c>
    </row>
    <row r="50" spans="1:35" x14ac:dyDescent="0.25">
      <c r="A50" s="10">
        <v>170775</v>
      </c>
      <c r="B50" s="10" t="s">
        <v>173</v>
      </c>
      <c r="C50" s="11">
        <v>14000292</v>
      </c>
      <c r="D50" s="11" t="s">
        <v>174</v>
      </c>
      <c r="E50" s="11" t="s">
        <v>175</v>
      </c>
      <c r="F50" s="11" t="s">
        <v>176</v>
      </c>
      <c r="G50" s="10">
        <v>2000</v>
      </c>
      <c r="H50" s="11"/>
      <c r="I50" s="11"/>
      <c r="J50" s="11"/>
      <c r="K50" s="11"/>
      <c r="L50" s="11"/>
      <c r="M50" s="12"/>
      <c r="N50" s="12"/>
      <c r="O50" s="11"/>
      <c r="P50" s="12"/>
      <c r="Q50" s="12"/>
      <c r="R50" s="11"/>
      <c r="S50" s="12"/>
      <c r="T50" s="12"/>
      <c r="U50" s="12">
        <v>18</v>
      </c>
      <c r="V50" s="12" t="str">
        <f t="shared" si="6"/>
        <v>3</v>
      </c>
      <c r="W50" s="12">
        <f t="shared" si="7"/>
        <v>1080</v>
      </c>
      <c r="X50" s="12">
        <f>VLOOKUP(C50,[1]Sheet4!$A$2:$G$53,7,0)</f>
        <v>0</v>
      </c>
      <c r="Y50" s="12" t="str">
        <f t="shared" si="8"/>
        <v>0</v>
      </c>
      <c r="Z50" s="12">
        <f t="shared" si="9"/>
        <v>0</v>
      </c>
      <c r="AA50" s="12">
        <v>0</v>
      </c>
      <c r="AB50" s="12" t="str">
        <f t="shared" si="10"/>
        <v>0</v>
      </c>
      <c r="AC50" s="12">
        <f t="shared" si="11"/>
        <v>0</v>
      </c>
      <c r="AD50" s="11">
        <f t="shared" si="13"/>
        <v>18</v>
      </c>
      <c r="AE50" s="13">
        <f t="shared" si="14"/>
        <v>1080</v>
      </c>
      <c r="AF50" s="11"/>
      <c r="AG50" s="11"/>
      <c r="AH50" s="11">
        <f t="shared" si="15"/>
        <v>0</v>
      </c>
      <c r="AI50" s="14">
        <f t="shared" si="12"/>
        <v>1080</v>
      </c>
    </row>
    <row r="51" spans="1:35" x14ac:dyDescent="0.25">
      <c r="A51" s="10">
        <v>140858</v>
      </c>
      <c r="B51" s="10" t="s">
        <v>177</v>
      </c>
      <c r="C51" s="11">
        <v>14000298</v>
      </c>
      <c r="D51" s="11" t="s">
        <v>178</v>
      </c>
      <c r="E51" s="11" t="s">
        <v>179</v>
      </c>
      <c r="F51" s="11" t="s">
        <v>180</v>
      </c>
      <c r="G51" s="10">
        <v>2000</v>
      </c>
      <c r="H51" s="11"/>
      <c r="I51" s="11"/>
      <c r="J51" s="11"/>
      <c r="K51" s="11"/>
      <c r="L51" s="11"/>
      <c r="M51" s="12"/>
      <c r="N51" s="12"/>
      <c r="O51" s="11"/>
      <c r="P51" s="12"/>
      <c r="Q51" s="12"/>
      <c r="R51" s="11"/>
      <c r="S51" s="12"/>
      <c r="T51" s="12"/>
      <c r="U51" s="12">
        <v>0</v>
      </c>
      <c r="V51" s="12" t="str">
        <f t="shared" si="6"/>
        <v>0</v>
      </c>
      <c r="W51" s="12">
        <f t="shared" si="7"/>
        <v>0</v>
      </c>
      <c r="X51" s="12">
        <f>VLOOKUP(C51,[1]Sheet4!$A$2:$G$53,7,0)</f>
        <v>0</v>
      </c>
      <c r="Y51" s="12" t="str">
        <f t="shared" si="8"/>
        <v>0</v>
      </c>
      <c r="Z51" s="12">
        <f t="shared" si="9"/>
        <v>0</v>
      </c>
      <c r="AA51" s="12">
        <v>10</v>
      </c>
      <c r="AB51" s="12" t="str">
        <f t="shared" si="10"/>
        <v>3</v>
      </c>
      <c r="AC51" s="12">
        <f t="shared" si="11"/>
        <v>600</v>
      </c>
      <c r="AD51" s="11">
        <f t="shared" si="13"/>
        <v>10</v>
      </c>
      <c r="AE51" s="13">
        <f t="shared" si="14"/>
        <v>600</v>
      </c>
      <c r="AF51" s="11"/>
      <c r="AG51" s="11"/>
      <c r="AH51" s="11">
        <f t="shared" si="15"/>
        <v>0</v>
      </c>
      <c r="AI51" s="14">
        <f t="shared" si="12"/>
        <v>600</v>
      </c>
    </row>
    <row r="52" spans="1:35" x14ac:dyDescent="0.25">
      <c r="A52" s="10">
        <v>140849</v>
      </c>
      <c r="B52" s="10" t="s">
        <v>181</v>
      </c>
      <c r="C52" s="11">
        <v>14000317</v>
      </c>
      <c r="D52" s="11" t="s">
        <v>182</v>
      </c>
      <c r="E52" s="11" t="s">
        <v>182</v>
      </c>
      <c r="F52" s="11" t="s">
        <v>183</v>
      </c>
      <c r="G52" s="10">
        <v>2000</v>
      </c>
      <c r="H52" s="11"/>
      <c r="I52" s="11"/>
      <c r="J52" s="11"/>
      <c r="K52" s="11"/>
      <c r="L52" s="11"/>
      <c r="M52" s="12"/>
      <c r="N52" s="12"/>
      <c r="O52" s="11"/>
      <c r="P52" s="12"/>
      <c r="Q52" s="12"/>
      <c r="R52" s="11"/>
      <c r="S52" s="12"/>
      <c r="T52" s="12"/>
      <c r="U52" s="12">
        <v>0</v>
      </c>
      <c r="V52" s="12" t="str">
        <f t="shared" si="6"/>
        <v>0</v>
      </c>
      <c r="W52" s="12">
        <f t="shared" si="7"/>
        <v>0</v>
      </c>
      <c r="X52" s="12">
        <f>VLOOKUP(C52,[1]Sheet4!$A$2:$G$53,7,0)</f>
        <v>0</v>
      </c>
      <c r="Y52" s="12" t="str">
        <f t="shared" si="8"/>
        <v>0</v>
      </c>
      <c r="Z52" s="12">
        <f t="shared" si="9"/>
        <v>0</v>
      </c>
      <c r="AA52" s="12">
        <v>35</v>
      </c>
      <c r="AB52" s="12" t="str">
        <f t="shared" si="10"/>
        <v>4</v>
      </c>
      <c r="AC52" s="12">
        <f t="shared" si="11"/>
        <v>2800</v>
      </c>
      <c r="AD52" s="11">
        <f t="shared" si="13"/>
        <v>35</v>
      </c>
      <c r="AE52" s="13">
        <f t="shared" si="14"/>
        <v>2800</v>
      </c>
      <c r="AF52" s="11"/>
      <c r="AG52" s="11"/>
      <c r="AH52" s="11">
        <f t="shared" si="15"/>
        <v>0</v>
      </c>
      <c r="AI52" s="14">
        <f t="shared" si="12"/>
        <v>2800</v>
      </c>
    </row>
    <row r="53" spans="1:35" x14ac:dyDescent="0.25">
      <c r="A53" s="10">
        <v>176276</v>
      </c>
      <c r="B53" s="10" t="s">
        <v>184</v>
      </c>
      <c r="C53" s="11">
        <v>14000319</v>
      </c>
      <c r="D53" s="11" t="s">
        <v>185</v>
      </c>
      <c r="E53" s="11" t="s">
        <v>185</v>
      </c>
      <c r="F53" s="11" t="s">
        <v>186</v>
      </c>
      <c r="G53" s="10">
        <v>2000</v>
      </c>
      <c r="H53" s="11"/>
      <c r="I53" s="11"/>
      <c r="J53" s="11"/>
      <c r="K53" s="11"/>
      <c r="L53" s="11"/>
      <c r="M53" s="12"/>
      <c r="N53" s="12"/>
      <c r="O53" s="11"/>
      <c r="P53" s="12"/>
      <c r="Q53" s="12"/>
      <c r="R53" s="11"/>
      <c r="S53" s="12"/>
      <c r="T53" s="12"/>
      <c r="U53" s="12">
        <v>0</v>
      </c>
      <c r="V53" s="12" t="str">
        <f t="shared" si="6"/>
        <v>0</v>
      </c>
      <c r="W53" s="12">
        <f t="shared" si="7"/>
        <v>0</v>
      </c>
      <c r="X53" s="12">
        <f>VLOOKUP(C53,[1]Sheet4!$A$2:$G$53,7,0)</f>
        <v>5</v>
      </c>
      <c r="Y53" s="12" t="str">
        <f t="shared" si="8"/>
        <v>2</v>
      </c>
      <c r="Z53" s="12">
        <f t="shared" si="9"/>
        <v>200</v>
      </c>
      <c r="AA53" s="12">
        <v>1</v>
      </c>
      <c r="AB53" s="12" t="str">
        <f t="shared" si="10"/>
        <v>2</v>
      </c>
      <c r="AC53" s="12">
        <f t="shared" si="11"/>
        <v>40</v>
      </c>
      <c r="AD53" s="11">
        <f t="shared" si="13"/>
        <v>6</v>
      </c>
      <c r="AE53" s="13">
        <f t="shared" si="14"/>
        <v>240</v>
      </c>
      <c r="AF53" s="11"/>
      <c r="AG53" s="11"/>
      <c r="AH53" s="11">
        <f t="shared" si="15"/>
        <v>0</v>
      </c>
      <c r="AI53" s="14">
        <f t="shared" si="12"/>
        <v>240</v>
      </c>
    </row>
    <row r="54" spans="1:35" x14ac:dyDescent="0.25">
      <c r="A54" s="11"/>
      <c r="B54" s="11"/>
      <c r="C54" s="15" t="s">
        <v>187</v>
      </c>
      <c r="D54" s="15"/>
      <c r="E54" s="15"/>
      <c r="F54" s="15"/>
      <c r="G54" s="15"/>
      <c r="H54" s="15"/>
      <c r="I54" s="15"/>
      <c r="J54" s="15"/>
      <c r="K54" s="15"/>
      <c r="L54" s="15">
        <f>SUM(L2:L53)</f>
        <v>328</v>
      </c>
      <c r="M54" s="15"/>
      <c r="N54" s="15">
        <f>SUM(N2:N53)</f>
        <v>21600</v>
      </c>
      <c r="O54" s="15">
        <f>SUM(O2:O53)</f>
        <v>394.5</v>
      </c>
      <c r="P54" s="15"/>
      <c r="Q54" s="15">
        <f>SUM(Q2:Q53)</f>
        <v>26905</v>
      </c>
      <c r="R54" s="15">
        <f>SUM(R2:R53)</f>
        <v>531.75</v>
      </c>
      <c r="S54" s="15"/>
      <c r="T54" s="15">
        <f>SUM(T2:T53)</f>
        <v>36815</v>
      </c>
      <c r="U54" s="15">
        <f>SUM(U2:U53)</f>
        <v>293.60000000000002</v>
      </c>
      <c r="V54" s="15"/>
      <c r="W54" s="15">
        <f>SUM(W2:W53)</f>
        <v>18264</v>
      </c>
      <c r="X54" s="15">
        <f>SUM(X2:X53)</f>
        <v>143</v>
      </c>
      <c r="Y54" s="15"/>
      <c r="Z54" s="15">
        <f>SUM(Z2:Z53)</f>
        <v>8620</v>
      </c>
      <c r="AA54" s="15">
        <f>SUM(AA2:AA53)</f>
        <v>273</v>
      </c>
      <c r="AB54" s="15"/>
      <c r="AC54" s="15">
        <f>SUM(AC2:AC53)</f>
        <v>19480</v>
      </c>
      <c r="AD54" s="15">
        <f>SUM(AD2:AD53)</f>
        <v>1963.85</v>
      </c>
      <c r="AE54" s="15">
        <f>SUM(AE2:AE53)</f>
        <v>131684</v>
      </c>
      <c r="AF54" s="15">
        <f>SUM(AF2:AF53)</f>
        <v>95.5</v>
      </c>
      <c r="AG54" s="15"/>
      <c r="AH54" s="15">
        <f>SUM(AH2:AH53)</f>
        <v>3820</v>
      </c>
      <c r="AI54" s="15">
        <f>SUM(AI2:AI53)</f>
        <v>135504</v>
      </c>
    </row>
  </sheetData>
  <conditionalFormatting sqref="E1:K1">
    <cfRule type="duplicateValues" dxfId="1" priority="2"/>
  </conditionalFormatting>
  <conditionalFormatting sqref="A1: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Singal</dc:creator>
  <cp:lastModifiedBy>Kapil Singal</cp:lastModifiedBy>
  <dcterms:created xsi:type="dcterms:W3CDTF">2022-12-05T07:00:42Z</dcterms:created>
  <dcterms:modified xsi:type="dcterms:W3CDTF">2022-12-07T06:32:00Z</dcterms:modified>
</cp:coreProperties>
</file>