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L70" i="1"/>
  <c r="M70" s="1"/>
  <c r="N70" s="1"/>
  <c r="F68"/>
  <c r="F69" s="1"/>
  <c r="I42"/>
  <c r="K38"/>
  <c r="S36"/>
  <c r="S37" s="1"/>
  <c r="M34"/>
  <c r="M27"/>
  <c r="I20"/>
  <c r="H20"/>
  <c r="G20"/>
  <c r="F20"/>
  <c r="E20"/>
  <c r="D20"/>
  <c r="R16"/>
  <c r="Q16"/>
  <c r="P16"/>
  <c r="O16"/>
  <c r="N16"/>
  <c r="M16"/>
  <c r="M17" s="1"/>
  <c r="G12"/>
  <c r="F12"/>
  <c r="E12"/>
  <c r="D12"/>
  <c r="H11"/>
  <c r="H10"/>
  <c r="H9"/>
  <c r="H8"/>
  <c r="D21" l="1"/>
  <c r="H12"/>
</calcChain>
</file>

<file path=xl/sharedStrings.xml><?xml version="1.0" encoding="utf-8"?>
<sst xmlns="http://schemas.openxmlformats.org/spreadsheetml/2006/main" count="75" uniqueCount="55">
  <si>
    <t>JK Cement Works</t>
  </si>
  <si>
    <t>Date</t>
  </si>
  <si>
    <t>Contact Person</t>
  </si>
  <si>
    <t>Depot Code</t>
  </si>
  <si>
    <t>Contact No</t>
  </si>
  <si>
    <t>Email ID</t>
  </si>
  <si>
    <t>S.No</t>
  </si>
  <si>
    <t>Grade</t>
  </si>
  <si>
    <t>Opn Stock</t>
  </si>
  <si>
    <t>Recived</t>
  </si>
  <si>
    <t>Transit</t>
  </si>
  <si>
    <t>Sale</t>
  </si>
  <si>
    <t>Closing Stock</t>
  </si>
  <si>
    <t>Remarks</t>
  </si>
  <si>
    <t>Advance Stock</t>
  </si>
  <si>
    <t>PPC</t>
  </si>
  <si>
    <t>Party Name</t>
  </si>
  <si>
    <t>OPC 43</t>
  </si>
  <si>
    <t>OPC 53</t>
  </si>
  <si>
    <t>PPCWS</t>
  </si>
  <si>
    <t>Total</t>
  </si>
  <si>
    <t xml:space="preserve"> </t>
  </si>
  <si>
    <t xml:space="preserve">Date </t>
  </si>
  <si>
    <t>G. Total</t>
  </si>
  <si>
    <t>RJ-2-JODHPUR</t>
  </si>
  <si>
    <t>PW34</t>
  </si>
  <si>
    <t>00.00.0000</t>
  </si>
  <si>
    <t>31.03.2022</t>
  </si>
  <si>
    <t>ROG_RAJ5</t>
  </si>
  <si>
    <t>PRABAT SINGH</t>
  </si>
  <si>
    <t>PALI</t>
  </si>
  <si>
    <t>Pali Depo Week Wise report</t>
  </si>
  <si>
    <t>W-02</t>
  </si>
  <si>
    <t>36MT</t>
  </si>
  <si>
    <t>W-03</t>
  </si>
  <si>
    <t>130MT</t>
  </si>
  <si>
    <t>W-04</t>
  </si>
  <si>
    <t>45.5MT</t>
  </si>
  <si>
    <t>OPC43</t>
  </si>
  <si>
    <t>20.5MT</t>
  </si>
  <si>
    <t>PPC WS</t>
  </si>
  <si>
    <t>35MT</t>
  </si>
  <si>
    <t>OPC53</t>
  </si>
  <si>
    <t>W-51</t>
  </si>
  <si>
    <t>0.75MT</t>
  </si>
  <si>
    <t>11th</t>
  </si>
  <si>
    <t>12th</t>
  </si>
  <si>
    <t>13th</t>
  </si>
  <si>
    <t>14th</t>
  </si>
  <si>
    <t>9st</t>
  </si>
  <si>
    <t>10nd</t>
  </si>
  <si>
    <t>Stock Report -  Depot</t>
  </si>
  <si>
    <t>11.10.2021</t>
  </si>
  <si>
    <t>sumit katara</t>
  </si>
  <si>
    <t>lalsharmabanwari91@gmail.com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</si>
</sst>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3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48">
    <xf numFmtId="0" fontId="0" fillId="0" borderId="0" xfId="0"/>
    <xf numFmtId="0" fontId="2" fillId="0" borderId="0" xfId="1" applyAlignment="1" applyProtection="1"/>
    <xf numFmtId="0" fontId="1" fillId="0" borderId="4" xfId="0" applyFont="1" applyBorder="1" applyAlignment="1">
      <alignment vertical="top"/>
    </xf>
    <xf numFmtId="0" fontId="0" fillId="0" borderId="5" xfId="0" applyBorder="1" applyAlignment="1">
      <alignment vertical="top"/>
    </xf>
    <xf numFmtId="0" fontId="1" fillId="0" borderId="5" xfId="0" applyFont="1" applyBorder="1" applyAlignment="1">
      <alignment vertical="top"/>
    </xf>
    <xf numFmtId="0" fontId="1" fillId="0" borderId="5" xfId="0" applyFont="1" applyBorder="1" applyAlignment="1">
      <alignment horizontal="center" vertical="top"/>
    </xf>
    <xf numFmtId="0" fontId="0" fillId="0" borderId="5" xfId="0" applyBorder="1"/>
    <xf numFmtId="0" fontId="0" fillId="0" borderId="5" xfId="0" applyBorder="1" applyAlignment="1">
      <alignment horizontal="center"/>
    </xf>
    <xf numFmtId="0" fontId="0" fillId="0" borderId="5" xfId="0" applyBorder="1" applyAlignment="1">
      <alignment horizontal="center" vertical="top"/>
    </xf>
    <xf numFmtId="0" fontId="0" fillId="0" borderId="5" xfId="0" applyBorder="1" applyAlignment="1">
      <alignment vertical="center"/>
    </xf>
    <xf numFmtId="0" fontId="0" fillId="0" borderId="0" xfId="0" applyAlignment="1">
      <alignment vertical="top"/>
    </xf>
    <xf numFmtId="21" fontId="0" fillId="0" borderId="0" xfId="0" applyNumberFormat="1"/>
    <xf numFmtId="4" fontId="0" fillId="0" borderId="0" xfId="0" applyNumberFormat="1"/>
    <xf numFmtId="0" fontId="1" fillId="2" borderId="0" xfId="0" applyFont="1" applyFill="1" applyBorder="1"/>
    <xf numFmtId="0" fontId="1" fillId="3" borderId="0" xfId="0" applyFont="1" applyFill="1" applyBorder="1"/>
    <xf numFmtId="0" fontId="0" fillId="3" borderId="0" xfId="0" applyFill="1" applyBorder="1"/>
    <xf numFmtId="0" fontId="0" fillId="0" borderId="0" xfId="0" applyBorder="1"/>
    <xf numFmtId="0" fontId="0" fillId="4" borderId="5" xfId="0" applyFill="1" applyBorder="1" applyAlignment="1">
      <alignment horizontal="center" vertical="top"/>
    </xf>
    <xf numFmtId="0" fontId="1" fillId="5" borderId="5" xfId="0" applyFont="1" applyFill="1" applyBorder="1" applyAlignment="1">
      <alignment horizontal="center" vertical="top"/>
    </xf>
    <xf numFmtId="0" fontId="1" fillId="6" borderId="5" xfId="0" applyFont="1" applyFill="1" applyBorder="1" applyAlignment="1">
      <alignment horizontal="center" vertical="top"/>
    </xf>
    <xf numFmtId="0" fontId="0" fillId="6" borderId="5" xfId="0" applyFill="1" applyBorder="1"/>
    <xf numFmtId="0" fontId="0" fillId="6" borderId="5" xfId="0" applyFill="1" applyBorder="1" applyAlignment="1">
      <alignment horizontal="center"/>
    </xf>
    <xf numFmtId="0" fontId="1" fillId="5" borderId="5" xfId="0" applyFont="1" applyFill="1" applyBorder="1"/>
    <xf numFmtId="0" fontId="1" fillId="5" borderId="5" xfId="0" applyFont="1" applyFill="1" applyBorder="1" applyAlignment="1">
      <alignment horizontal="center"/>
    </xf>
    <xf numFmtId="0" fontId="0" fillId="5" borderId="5" xfId="0" applyFill="1" applyBorder="1"/>
    <xf numFmtId="0" fontId="1" fillId="6" borderId="5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top"/>
    </xf>
    <xf numFmtId="0" fontId="1" fillId="5" borderId="3" xfId="0" applyFont="1" applyFill="1" applyBorder="1" applyAlignment="1">
      <alignment horizontal="center" vertical="top"/>
    </xf>
    <xf numFmtId="0" fontId="3" fillId="6" borderId="14" xfId="0" applyFont="1" applyFill="1" applyBorder="1" applyAlignment="1">
      <alignment horizontal="center" vertical="center" wrapText="1"/>
    </xf>
    <xf numFmtId="0" fontId="3" fillId="6" borderId="15" xfId="0" applyFont="1" applyFill="1" applyBorder="1" applyAlignment="1">
      <alignment horizontal="center" vertical="center" wrapText="1"/>
    </xf>
    <xf numFmtId="0" fontId="3" fillId="6" borderId="4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3" fillId="0" borderId="2" xfId="0" applyFont="1" applyBorder="1" applyAlignment="1">
      <alignment horizontal="center" vertical="top"/>
    </xf>
    <xf numFmtId="0" fontId="3" fillId="0" borderId="3" xfId="0" applyFont="1" applyBorder="1" applyAlignment="1">
      <alignment horizontal="center" vertical="top"/>
    </xf>
    <xf numFmtId="0" fontId="0" fillId="0" borderId="6" xfId="0" applyBorder="1" applyAlignment="1">
      <alignment horizontal="center" vertical="top"/>
    </xf>
    <xf numFmtId="0" fontId="0" fillId="0" borderId="7" xfId="0" applyBorder="1" applyAlignment="1">
      <alignment horizontal="center" vertical="top"/>
    </xf>
    <xf numFmtId="0" fontId="0" fillId="0" borderId="8" xfId="0" applyBorder="1" applyAlignment="1">
      <alignment horizontal="center" vertical="top"/>
    </xf>
    <xf numFmtId="0" fontId="0" fillId="0" borderId="9" xfId="0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10" xfId="0" applyBorder="1" applyAlignment="1">
      <alignment horizontal="center" vertical="top"/>
    </xf>
    <xf numFmtId="0" fontId="0" fillId="0" borderId="11" xfId="0" applyBorder="1" applyAlignment="1">
      <alignment horizontal="center" vertical="top"/>
    </xf>
    <xf numFmtId="0" fontId="0" fillId="0" borderId="12" xfId="0" applyBorder="1" applyAlignment="1">
      <alignment horizontal="center" vertical="top"/>
    </xf>
    <xf numFmtId="0" fontId="0" fillId="0" borderId="13" xfId="0" applyBorder="1" applyAlignment="1">
      <alignment horizontal="center" vertical="top"/>
    </xf>
    <xf numFmtId="0" fontId="2" fillId="0" borderId="1" xfId="1" applyBorder="1" applyAlignment="1" applyProtection="1">
      <alignment horizontal="center" vertical="top"/>
    </xf>
    <xf numFmtId="0" fontId="2" fillId="0" borderId="3" xfId="1" applyBorder="1" applyAlignment="1" applyProtection="1">
      <alignment horizontal="center" vertical="top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lalsharmabanwari91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AM71"/>
  <sheetViews>
    <sheetView tabSelected="1" workbookViewId="0">
      <selection activeCell="J20" sqref="J20"/>
    </sheetView>
  </sheetViews>
  <sheetFormatPr defaultRowHeight="15"/>
  <cols>
    <col min="2" max="2" width="12.140625" bestFit="1" customWidth="1"/>
    <col min="3" max="3" width="10.140625" bestFit="1" customWidth="1"/>
    <col min="4" max="4" width="9.85546875" bestFit="1" customWidth="1"/>
    <col min="7" max="7" width="14.42578125" customWidth="1"/>
    <col min="8" max="8" width="12.5703125" bestFit="1" customWidth="1"/>
    <col min="9" max="9" width="16.7109375" customWidth="1"/>
    <col min="12" max="12" width="37" bestFit="1" customWidth="1"/>
  </cols>
  <sheetData>
    <row r="2" spans="2:20" ht="17.25">
      <c r="B2" s="34" t="s">
        <v>0</v>
      </c>
      <c r="C2" s="35"/>
      <c r="D2" s="35"/>
      <c r="E2" s="35"/>
      <c r="F2" s="35"/>
      <c r="G2" s="35"/>
      <c r="H2" s="35"/>
      <c r="I2" s="36"/>
    </row>
    <row r="3" spans="2:20" ht="17.25">
      <c r="B3" s="34" t="s">
        <v>51</v>
      </c>
      <c r="C3" s="35"/>
      <c r="D3" s="35"/>
      <c r="E3" s="35"/>
      <c r="F3" s="35"/>
      <c r="G3" s="35"/>
      <c r="H3" s="35"/>
      <c r="I3" s="36"/>
    </row>
    <row r="4" spans="2:20">
      <c r="B4" s="2" t="s">
        <v>1</v>
      </c>
      <c r="C4" s="3" t="s">
        <v>52</v>
      </c>
      <c r="D4" s="37"/>
      <c r="E4" s="38"/>
      <c r="F4" s="39"/>
      <c r="G4" s="2" t="s">
        <v>2</v>
      </c>
      <c r="H4" s="31" t="s">
        <v>53</v>
      </c>
      <c r="I4" s="33"/>
    </row>
    <row r="5" spans="2:20">
      <c r="B5" s="4" t="s">
        <v>3</v>
      </c>
      <c r="C5" s="5">
        <v>1468</v>
      </c>
      <c r="D5" s="40"/>
      <c r="E5" s="41"/>
      <c r="F5" s="42"/>
      <c r="G5" s="4" t="s">
        <v>4</v>
      </c>
      <c r="H5" s="31">
        <v>9664190074</v>
      </c>
      <c r="I5" s="33"/>
    </row>
    <row r="6" spans="2:20">
      <c r="B6" s="3"/>
      <c r="C6" s="3"/>
      <c r="D6" s="43"/>
      <c r="E6" s="44"/>
      <c r="F6" s="45"/>
      <c r="G6" s="4" t="s">
        <v>5</v>
      </c>
      <c r="H6" s="46" t="s">
        <v>54</v>
      </c>
      <c r="I6" s="47"/>
    </row>
    <row r="7" spans="2:20">
      <c r="B7" s="18" t="s">
        <v>6</v>
      </c>
      <c r="C7" s="18" t="s">
        <v>7</v>
      </c>
      <c r="D7" s="18" t="s">
        <v>8</v>
      </c>
      <c r="E7" s="18" t="s">
        <v>9</v>
      </c>
      <c r="F7" s="18" t="s">
        <v>10</v>
      </c>
      <c r="G7" s="18" t="s">
        <v>11</v>
      </c>
      <c r="H7" s="18" t="s">
        <v>12</v>
      </c>
      <c r="I7" s="18" t="s">
        <v>13</v>
      </c>
      <c r="K7" s="25" t="s">
        <v>14</v>
      </c>
      <c r="L7" s="6" t="s">
        <v>1</v>
      </c>
      <c r="M7" s="5" t="s">
        <v>49</v>
      </c>
      <c r="N7" s="5" t="s">
        <v>50</v>
      </c>
      <c r="O7" s="5" t="s">
        <v>45</v>
      </c>
      <c r="P7" s="5" t="s">
        <v>46</v>
      </c>
      <c r="Q7" s="5" t="s">
        <v>47</v>
      </c>
      <c r="R7" s="5" t="s">
        <v>48</v>
      </c>
    </row>
    <row r="8" spans="2:20">
      <c r="B8" s="8">
        <v>1</v>
      </c>
      <c r="C8" s="8" t="s">
        <v>15</v>
      </c>
      <c r="D8" s="8">
        <v>4.25</v>
      </c>
      <c r="E8" s="8">
        <v>0</v>
      </c>
      <c r="F8" s="8">
        <v>42</v>
      </c>
      <c r="G8" s="17">
        <v>0</v>
      </c>
      <c r="H8" s="8">
        <f t="shared" ref="H8:H11" si="0">D8+E8-G8</f>
        <v>4.25</v>
      </c>
      <c r="I8" s="8"/>
      <c r="K8" s="25"/>
      <c r="L8" s="6" t="s">
        <v>16</v>
      </c>
      <c r="M8" s="6"/>
      <c r="N8" s="6"/>
      <c r="O8" s="6"/>
      <c r="P8" s="6"/>
      <c r="Q8" s="6"/>
      <c r="R8" s="6"/>
    </row>
    <row r="9" spans="2:20">
      <c r="B9" s="8">
        <v>2</v>
      </c>
      <c r="C9" s="8" t="s">
        <v>17</v>
      </c>
      <c r="D9" s="8">
        <v>0</v>
      </c>
      <c r="E9" s="8">
        <v>0</v>
      </c>
      <c r="F9" s="8"/>
      <c r="G9" s="17">
        <v>0</v>
      </c>
      <c r="H9" s="8">
        <f t="shared" si="0"/>
        <v>0</v>
      </c>
      <c r="I9" s="8"/>
      <c r="K9" s="25"/>
      <c r="L9" s="9"/>
      <c r="M9" s="8"/>
      <c r="N9" s="8"/>
      <c r="O9" s="8"/>
      <c r="P9" s="8"/>
      <c r="Q9" s="8"/>
      <c r="R9" s="8"/>
    </row>
    <row r="10" spans="2:20">
      <c r="B10" s="8">
        <v>3</v>
      </c>
      <c r="C10" s="8" t="s">
        <v>18</v>
      </c>
      <c r="D10" s="8">
        <v>0</v>
      </c>
      <c r="E10" s="8">
        <v>0</v>
      </c>
      <c r="F10" s="8"/>
      <c r="G10" s="17">
        <v>0</v>
      </c>
      <c r="H10" s="8">
        <f t="shared" si="0"/>
        <v>0</v>
      </c>
      <c r="I10" s="8"/>
      <c r="K10" s="25"/>
      <c r="L10" s="6"/>
      <c r="M10" s="8"/>
      <c r="N10" s="8"/>
      <c r="O10" s="8"/>
      <c r="P10" s="8"/>
      <c r="Q10" s="8"/>
      <c r="R10" s="8"/>
    </row>
    <row r="11" spans="2:20">
      <c r="B11" s="8">
        <v>4</v>
      </c>
      <c r="C11" s="8" t="s">
        <v>19</v>
      </c>
      <c r="D11" s="8">
        <v>29</v>
      </c>
      <c r="E11" s="8">
        <v>0</v>
      </c>
      <c r="F11" s="8"/>
      <c r="G11" s="17">
        <v>0</v>
      </c>
      <c r="H11" s="8">
        <f t="shared" si="0"/>
        <v>29</v>
      </c>
      <c r="I11" s="8"/>
      <c r="K11" s="25"/>
      <c r="L11" s="9"/>
      <c r="M11" s="7"/>
      <c r="N11" s="7"/>
      <c r="O11" s="7"/>
      <c r="P11" s="7"/>
      <c r="Q11" s="7"/>
      <c r="R11" s="7"/>
    </row>
    <row r="12" spans="2:20">
      <c r="B12" s="26" t="s">
        <v>20</v>
      </c>
      <c r="C12" s="27"/>
      <c r="D12" s="18">
        <f>SUM(D8:D11)</f>
        <v>33.25</v>
      </c>
      <c r="E12" s="18">
        <f t="shared" ref="E12:H12" si="1">SUM(E8:E11)</f>
        <v>0</v>
      </c>
      <c r="F12" s="18">
        <f t="shared" si="1"/>
        <v>42</v>
      </c>
      <c r="G12" s="19">
        <f>SUM(G8:G11)</f>
        <v>0</v>
      </c>
      <c r="H12" s="18">
        <f t="shared" si="1"/>
        <v>33.25</v>
      </c>
      <c r="I12" s="18"/>
      <c r="K12" s="25"/>
      <c r="L12" s="6"/>
      <c r="M12" s="7"/>
      <c r="N12" s="7"/>
      <c r="O12" s="7"/>
      <c r="P12" s="7"/>
      <c r="Q12" s="7"/>
      <c r="R12" s="7"/>
    </row>
    <row r="13" spans="2:20">
      <c r="B13" s="10"/>
      <c r="C13" s="10"/>
      <c r="D13" s="10"/>
      <c r="E13" s="10"/>
      <c r="F13" s="10"/>
      <c r="G13" s="10" t="s">
        <v>21</v>
      </c>
      <c r="H13" s="10"/>
      <c r="I13" s="10"/>
      <c r="K13" s="25"/>
      <c r="L13" s="9"/>
      <c r="M13" s="7"/>
      <c r="N13" s="7"/>
      <c r="O13" s="7"/>
      <c r="P13" s="7"/>
      <c r="Q13" s="7"/>
      <c r="R13" s="7"/>
      <c r="T13" s="1"/>
    </row>
    <row r="14" spans="2:20">
      <c r="B14" s="28" t="s">
        <v>14</v>
      </c>
      <c r="C14" s="3"/>
      <c r="D14" s="31" t="s">
        <v>22</v>
      </c>
      <c r="E14" s="32"/>
      <c r="F14" s="32"/>
      <c r="G14" s="32"/>
      <c r="H14" s="32"/>
      <c r="I14" s="33"/>
      <c r="K14" s="25"/>
      <c r="L14" s="6"/>
      <c r="M14" s="7"/>
      <c r="N14" s="7"/>
      <c r="O14" s="7"/>
      <c r="P14" s="7"/>
      <c r="Q14" s="7"/>
      <c r="R14" s="7"/>
    </row>
    <row r="15" spans="2:20">
      <c r="B15" s="29"/>
      <c r="C15" s="5" t="s">
        <v>7</v>
      </c>
      <c r="D15" s="5" t="s">
        <v>49</v>
      </c>
      <c r="E15" s="5" t="s">
        <v>50</v>
      </c>
      <c r="F15" s="5" t="s">
        <v>45</v>
      </c>
      <c r="G15" s="5" t="s">
        <v>46</v>
      </c>
      <c r="H15" s="5" t="s">
        <v>47</v>
      </c>
      <c r="I15" s="5" t="s">
        <v>48</v>
      </c>
      <c r="K15" s="25"/>
      <c r="L15" s="6"/>
      <c r="M15" s="7"/>
      <c r="N15" s="7"/>
      <c r="O15" s="7"/>
      <c r="P15" s="7"/>
      <c r="Q15" s="7"/>
      <c r="R15" s="7"/>
    </row>
    <row r="16" spans="2:20" ht="15" customHeight="1">
      <c r="B16" s="29"/>
      <c r="C16" s="8" t="s">
        <v>15</v>
      </c>
      <c r="D16" s="8"/>
      <c r="E16" s="8"/>
      <c r="F16" s="8"/>
      <c r="G16" s="8"/>
      <c r="H16" s="8"/>
      <c r="I16" s="8"/>
      <c r="K16" s="25"/>
      <c r="L16" s="20" t="s">
        <v>20</v>
      </c>
      <c r="M16" s="21">
        <f t="shared" ref="M16:R16" si="2">SUM(M7:M15)</f>
        <v>0</v>
      </c>
      <c r="N16" s="21">
        <f t="shared" si="2"/>
        <v>0</v>
      </c>
      <c r="O16" s="21">
        <f t="shared" si="2"/>
        <v>0</v>
      </c>
      <c r="P16" s="21">
        <f t="shared" si="2"/>
        <v>0</v>
      </c>
      <c r="Q16" s="21">
        <f t="shared" si="2"/>
        <v>0</v>
      </c>
      <c r="R16" s="21">
        <f t="shared" si="2"/>
        <v>0</v>
      </c>
    </row>
    <row r="17" spans="2:39" ht="15" customHeight="1">
      <c r="B17" s="29"/>
      <c r="C17" s="8" t="s">
        <v>17</v>
      </c>
      <c r="D17" s="8"/>
      <c r="E17" s="8"/>
      <c r="F17" s="8"/>
      <c r="G17" s="8"/>
      <c r="H17" s="8"/>
      <c r="I17" s="8"/>
      <c r="K17" s="25"/>
      <c r="L17" s="22" t="s">
        <v>23</v>
      </c>
      <c r="M17" s="23">
        <f>M16+N16+O16+P16+Q16+R16</f>
        <v>0</v>
      </c>
      <c r="N17" s="23"/>
      <c r="O17" s="24"/>
      <c r="P17" s="24"/>
      <c r="Q17" s="24"/>
      <c r="R17" s="24"/>
    </row>
    <row r="18" spans="2:39" ht="15" customHeight="1">
      <c r="B18" s="29"/>
      <c r="C18" s="8" t="s">
        <v>18</v>
      </c>
      <c r="D18" s="8"/>
      <c r="E18" s="8"/>
      <c r="F18" s="8"/>
      <c r="G18" s="8"/>
      <c r="H18" s="8"/>
      <c r="I18" s="8"/>
    </row>
    <row r="19" spans="2:39" ht="15" customHeight="1">
      <c r="B19" s="29"/>
      <c r="C19" s="8" t="s">
        <v>19</v>
      </c>
      <c r="D19" s="8"/>
      <c r="E19" s="8"/>
      <c r="F19" s="8"/>
      <c r="G19" s="8"/>
      <c r="H19" s="8"/>
      <c r="I19" s="8"/>
    </row>
    <row r="20" spans="2:39" ht="15" customHeight="1">
      <c r="B20" s="29"/>
      <c r="C20" s="19" t="s">
        <v>20</v>
      </c>
      <c r="D20" s="19">
        <f t="shared" ref="D20:I20" si="3">SUM(D16:D19)</f>
        <v>0</v>
      </c>
      <c r="E20" s="19">
        <f t="shared" si="3"/>
        <v>0</v>
      </c>
      <c r="F20" s="19">
        <f t="shared" si="3"/>
        <v>0</v>
      </c>
      <c r="G20" s="19">
        <f t="shared" si="3"/>
        <v>0</v>
      </c>
      <c r="H20" s="19">
        <f t="shared" si="3"/>
        <v>0</v>
      </c>
      <c r="I20" s="19">
        <f t="shared" si="3"/>
        <v>0</v>
      </c>
      <c r="L20" s="1"/>
    </row>
    <row r="21" spans="2:39" ht="15" customHeight="1">
      <c r="B21" s="30"/>
      <c r="C21" s="18" t="s">
        <v>23</v>
      </c>
      <c r="D21" s="18">
        <f>D20+E20+F20+G20+H20+I20</f>
        <v>0</v>
      </c>
      <c r="E21" s="10"/>
      <c r="F21" s="10"/>
      <c r="G21" s="10"/>
      <c r="H21" s="10"/>
      <c r="I21" s="10"/>
    </row>
    <row r="22" spans="2:39">
      <c r="L22" s="1"/>
    </row>
    <row r="23" spans="2:39">
      <c r="K23" s="1"/>
    </row>
    <row r="25" spans="2:39">
      <c r="W25" t="s">
        <v>24</v>
      </c>
      <c r="X25" t="s">
        <v>24</v>
      </c>
      <c r="Y25" t="s">
        <v>25</v>
      </c>
      <c r="AB25">
        <v>43</v>
      </c>
      <c r="AD25" s="11">
        <v>0.80313657407407402</v>
      </c>
      <c r="AE25" t="s">
        <v>26</v>
      </c>
      <c r="AF25" t="s">
        <v>27</v>
      </c>
      <c r="AH25">
        <v>620</v>
      </c>
      <c r="AI25" t="s">
        <v>28</v>
      </c>
      <c r="AJ25">
        <v>175774</v>
      </c>
      <c r="AK25" s="12">
        <v>3698.53</v>
      </c>
      <c r="AL25" t="s">
        <v>29</v>
      </c>
      <c r="AM25" t="s">
        <v>30</v>
      </c>
    </row>
    <row r="27" spans="2:39">
      <c r="D27" s="13" t="s">
        <v>31</v>
      </c>
      <c r="E27" s="13"/>
      <c r="F27" s="13"/>
      <c r="M27">
        <f>42*25</f>
        <v>1050</v>
      </c>
    </row>
    <row r="28" spans="2:39">
      <c r="D28" s="14" t="s">
        <v>15</v>
      </c>
      <c r="E28" s="15"/>
      <c r="F28" s="15"/>
    </row>
    <row r="29" spans="2:39">
      <c r="D29" s="16" t="s">
        <v>32</v>
      </c>
      <c r="E29" s="16" t="s">
        <v>33</v>
      </c>
      <c r="F29" s="16"/>
      <c r="L29">
        <v>28000</v>
      </c>
    </row>
    <row r="30" spans="2:39">
      <c r="D30" s="16" t="s">
        <v>34</v>
      </c>
      <c r="E30" s="16" t="s">
        <v>35</v>
      </c>
      <c r="F30" s="16"/>
      <c r="L30">
        <v>61000</v>
      </c>
      <c r="M30">
        <v>35</v>
      </c>
      <c r="S30">
        <v>200</v>
      </c>
    </row>
    <row r="31" spans="2:39">
      <c r="D31" s="16" t="s">
        <v>36</v>
      </c>
      <c r="E31" s="16" t="s">
        <v>37</v>
      </c>
      <c r="F31" s="16"/>
      <c r="L31">
        <v>8500</v>
      </c>
      <c r="M31">
        <v>5.75</v>
      </c>
      <c r="S31">
        <v>100</v>
      </c>
    </row>
    <row r="32" spans="2:39">
      <c r="D32" s="14" t="s">
        <v>38</v>
      </c>
      <c r="E32" s="15"/>
      <c r="F32" s="15"/>
      <c r="L32">
        <v>8500</v>
      </c>
      <c r="M32">
        <v>0.5</v>
      </c>
      <c r="S32">
        <v>50</v>
      </c>
    </row>
    <row r="33" spans="4:19">
      <c r="D33" s="16" t="s">
        <v>36</v>
      </c>
      <c r="E33" s="16" t="s">
        <v>39</v>
      </c>
      <c r="F33" s="16"/>
      <c r="K33">
        <v>35</v>
      </c>
      <c r="L33">
        <v>8500</v>
      </c>
      <c r="M33">
        <v>7.5</v>
      </c>
      <c r="S33">
        <v>50</v>
      </c>
    </row>
    <row r="34" spans="4:19">
      <c r="D34" s="14" t="s">
        <v>40</v>
      </c>
      <c r="E34" s="15"/>
      <c r="F34" s="15"/>
      <c r="K34">
        <v>7.5</v>
      </c>
      <c r="L34" s="1">
        <v>6500</v>
      </c>
      <c r="M34">
        <f>SUM(M30:M33)</f>
        <v>48.75</v>
      </c>
      <c r="Q34">
        <v>2133970070</v>
      </c>
      <c r="S34">
        <v>100</v>
      </c>
    </row>
    <row r="35" spans="4:19">
      <c r="D35" s="16" t="s">
        <v>36</v>
      </c>
      <c r="E35" s="16" t="s">
        <v>41</v>
      </c>
      <c r="F35" s="16"/>
      <c r="K35">
        <v>5</v>
      </c>
      <c r="L35">
        <v>6500</v>
      </c>
      <c r="Q35">
        <v>2133970223</v>
      </c>
      <c r="S35">
        <v>160</v>
      </c>
    </row>
    <row r="36" spans="4:19">
      <c r="D36" s="14" t="s">
        <v>42</v>
      </c>
      <c r="E36" s="15"/>
      <c r="F36" s="15"/>
      <c r="K36">
        <v>2.5</v>
      </c>
      <c r="L36">
        <v>6500</v>
      </c>
      <c r="Q36">
        <v>2133968142</v>
      </c>
      <c r="S36">
        <f>SUM(S30:S35)</f>
        <v>660</v>
      </c>
    </row>
    <row r="37" spans="4:19">
      <c r="D37" s="16" t="s">
        <v>43</v>
      </c>
      <c r="E37" s="16" t="s">
        <v>44</v>
      </c>
      <c r="F37" s="16"/>
      <c r="K37">
        <v>6.5</v>
      </c>
      <c r="L37">
        <v>20000</v>
      </c>
      <c r="Q37">
        <v>2133968149</v>
      </c>
      <c r="S37">
        <f>S36*3</f>
        <v>1980</v>
      </c>
    </row>
    <row r="38" spans="4:19">
      <c r="K38">
        <f>SUM(K33:K37)</f>
        <v>56.5</v>
      </c>
      <c r="L38">
        <v>3700</v>
      </c>
      <c r="Q38">
        <v>2133966537</v>
      </c>
    </row>
    <row r="39" spans="4:19">
      <c r="L39">
        <v>350</v>
      </c>
      <c r="Q39">
        <v>2133967479</v>
      </c>
    </row>
    <row r="40" spans="4:19">
      <c r="L40">
        <v>3800</v>
      </c>
      <c r="Q40">
        <v>2133967488</v>
      </c>
    </row>
    <row r="41" spans="4:19">
      <c r="L41">
        <v>450</v>
      </c>
      <c r="Q41">
        <v>2133970693</v>
      </c>
    </row>
    <row r="42" spans="4:19">
      <c r="I42">
        <f>24*150</f>
        <v>3600</v>
      </c>
      <c r="L42">
        <v>2000</v>
      </c>
      <c r="Q42">
        <v>2133970711</v>
      </c>
    </row>
    <row r="43" spans="4:19">
      <c r="L43">
        <v>1800</v>
      </c>
      <c r="Q43">
        <v>2133970720</v>
      </c>
    </row>
    <row r="44" spans="4:19">
      <c r="L44">
        <v>2600</v>
      </c>
      <c r="Q44">
        <v>2133970729</v>
      </c>
    </row>
    <row r="45" spans="4:19">
      <c r="L45">
        <v>400</v>
      </c>
      <c r="Q45">
        <v>2133961532</v>
      </c>
    </row>
    <row r="46" spans="4:19">
      <c r="L46">
        <v>1300</v>
      </c>
      <c r="Q46">
        <v>2133961545</v>
      </c>
    </row>
    <row r="47" spans="4:19">
      <c r="L47">
        <v>300</v>
      </c>
    </row>
    <row r="48" spans="4:19">
      <c r="L48">
        <v>1050</v>
      </c>
    </row>
    <row r="49" spans="6:12">
      <c r="L49">
        <v>1050</v>
      </c>
    </row>
    <row r="50" spans="6:12">
      <c r="L50">
        <v>800</v>
      </c>
    </row>
    <row r="51" spans="6:12">
      <c r="L51">
        <v>300</v>
      </c>
    </row>
    <row r="52" spans="6:12">
      <c r="L52">
        <v>800</v>
      </c>
    </row>
    <row r="53" spans="6:12">
      <c r="L53">
        <v>450</v>
      </c>
    </row>
    <row r="54" spans="6:12">
      <c r="L54">
        <v>450</v>
      </c>
    </row>
    <row r="55" spans="6:12">
      <c r="L55">
        <v>450</v>
      </c>
    </row>
    <row r="56" spans="6:12">
      <c r="L56">
        <v>2700</v>
      </c>
    </row>
    <row r="57" spans="6:12">
      <c r="L57">
        <v>500</v>
      </c>
    </row>
    <row r="58" spans="6:12">
      <c r="L58">
        <v>450</v>
      </c>
    </row>
    <row r="59" spans="6:12">
      <c r="L59">
        <v>300</v>
      </c>
    </row>
    <row r="60" spans="6:12">
      <c r="L60">
        <v>3500</v>
      </c>
    </row>
    <row r="61" spans="6:12">
      <c r="L61">
        <v>2500</v>
      </c>
    </row>
    <row r="62" spans="6:12">
      <c r="L62">
        <v>300</v>
      </c>
    </row>
    <row r="63" spans="6:12">
      <c r="L63">
        <v>700</v>
      </c>
    </row>
    <row r="64" spans="6:12">
      <c r="F64">
        <v>100</v>
      </c>
      <c r="L64">
        <v>2500</v>
      </c>
    </row>
    <row r="65" spans="6:14">
      <c r="F65">
        <v>150</v>
      </c>
      <c r="L65">
        <v>500</v>
      </c>
    </row>
    <row r="66" spans="6:14">
      <c r="F66">
        <v>150</v>
      </c>
      <c r="L66">
        <v>300</v>
      </c>
    </row>
    <row r="67" spans="6:14">
      <c r="F67">
        <v>120</v>
      </c>
      <c r="L67">
        <v>2000</v>
      </c>
    </row>
    <row r="68" spans="6:14">
      <c r="F68">
        <f>SUM(F64:F67)</f>
        <v>520</v>
      </c>
      <c r="L68">
        <v>300</v>
      </c>
    </row>
    <row r="69" spans="6:14">
      <c r="F69">
        <f>F68*3</f>
        <v>1560</v>
      </c>
      <c r="L69">
        <v>1700</v>
      </c>
    </row>
    <row r="70" spans="6:14">
      <c r="L70">
        <f>SUM(L29:L69)</f>
        <v>194300</v>
      </c>
      <c r="M70">
        <f>L70-100000</f>
        <v>94300</v>
      </c>
      <c r="N70">
        <f>M70-40000</f>
        <v>54300</v>
      </c>
    </row>
    <row r="71" spans="6:14">
      <c r="L71">
        <v>20000</v>
      </c>
    </row>
  </sheetData>
  <mergeCells count="10">
    <mergeCell ref="K7:K17"/>
    <mergeCell ref="B12:C12"/>
    <mergeCell ref="B14:B21"/>
    <mergeCell ref="D14:I14"/>
    <mergeCell ref="B2:I2"/>
    <mergeCell ref="B3:I3"/>
    <mergeCell ref="D4:F6"/>
    <mergeCell ref="H4:I4"/>
    <mergeCell ref="H5:I5"/>
    <mergeCell ref="H6:I6"/>
  </mergeCells>
  <hyperlinks>
    <hyperlink ref="H6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2021-10-11T05:50:32Z</dcterms:modified>
</cp:coreProperties>
</file>