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F65" i="1"/>
  <c r="G64" i="1"/>
  <c r="G65" i="1"/>
  <c r="G66" i="1"/>
  <c r="I63" i="1"/>
  <c r="I64" i="1"/>
  <c r="J63" i="1"/>
  <c r="J64" i="1"/>
  <c r="C63" i="1"/>
  <c r="C64" i="1"/>
  <c r="D63" i="1"/>
  <c r="D64" i="1"/>
  <c r="L62" i="1"/>
  <c r="L63" i="1"/>
  <c r="M62" i="1"/>
  <c r="M63" i="1"/>
  <c r="M64" i="1"/>
  <c r="F54" i="1"/>
  <c r="F55" i="1"/>
  <c r="G54" i="1"/>
  <c r="G55" i="1"/>
  <c r="G56" i="1"/>
  <c r="I53" i="1"/>
  <c r="I54" i="1"/>
  <c r="J53" i="1"/>
  <c r="J54" i="1"/>
  <c r="J55" i="1"/>
  <c r="C53" i="1"/>
  <c r="C54" i="1"/>
  <c r="D53" i="1"/>
  <c r="D54" i="1"/>
  <c r="L52" i="1"/>
  <c r="L53" i="1"/>
  <c r="M52" i="1"/>
  <c r="M53" i="1"/>
  <c r="M54" i="1"/>
  <c r="F40" i="1"/>
  <c r="F41" i="1"/>
  <c r="G40" i="1"/>
  <c r="G41" i="1"/>
  <c r="G42" i="1"/>
  <c r="I39" i="1"/>
  <c r="I40" i="1"/>
  <c r="J39" i="1"/>
  <c r="J40" i="1"/>
  <c r="C39" i="1"/>
  <c r="C40" i="1"/>
  <c r="D39" i="1"/>
  <c r="D40" i="1"/>
  <c r="L38" i="1"/>
  <c r="L39" i="1"/>
  <c r="M38" i="1"/>
  <c r="M39" i="1"/>
  <c r="M40" i="1"/>
  <c r="F30" i="1"/>
  <c r="F31" i="1"/>
  <c r="G30" i="1"/>
  <c r="G31" i="1"/>
  <c r="G32" i="1"/>
  <c r="I29" i="1"/>
  <c r="I30" i="1"/>
  <c r="J29" i="1"/>
  <c r="J30" i="1"/>
  <c r="J31" i="1"/>
  <c r="C29" i="1"/>
  <c r="C30" i="1"/>
  <c r="D29" i="1"/>
  <c r="D30" i="1"/>
  <c r="L28" i="1"/>
  <c r="L29" i="1"/>
  <c r="M28" i="1"/>
  <c r="M29" i="1"/>
  <c r="M30" i="1"/>
  <c r="J19" i="2"/>
  <c r="G17" i="2"/>
  <c r="G18" i="2"/>
  <c r="J17" i="2"/>
  <c r="J18" i="2"/>
  <c r="D21" i="2"/>
  <c r="D22" i="2"/>
  <c r="C23" i="2"/>
  <c r="C22" i="2"/>
  <c r="B22" i="2"/>
  <c r="C21" i="2"/>
  <c r="B21" i="2"/>
  <c r="F17" i="1"/>
  <c r="F18" i="1"/>
  <c r="G17" i="1"/>
  <c r="G18" i="1"/>
  <c r="G19" i="1"/>
  <c r="I16" i="1"/>
  <c r="I17" i="1"/>
  <c r="J16" i="1"/>
  <c r="J17" i="1"/>
  <c r="J18" i="1"/>
  <c r="C16" i="1"/>
  <c r="C17" i="1"/>
  <c r="D16" i="1"/>
  <c r="D17" i="1"/>
  <c r="D18" i="1"/>
  <c r="L15" i="1"/>
  <c r="L16" i="1"/>
  <c r="M15" i="1"/>
  <c r="M16" i="1"/>
  <c r="M17" i="1"/>
  <c r="C6" i="1"/>
  <c r="C7" i="1"/>
  <c r="D6" i="1"/>
  <c r="D7" i="1"/>
  <c r="D8" i="1"/>
  <c r="F7" i="1"/>
  <c r="F8" i="1"/>
  <c r="G7" i="1"/>
  <c r="G8" i="1"/>
  <c r="G9" i="1"/>
  <c r="I6" i="1"/>
  <c r="I7" i="1"/>
  <c r="J6" i="1"/>
  <c r="J7" i="1"/>
  <c r="J8" i="1"/>
  <c r="L5" i="1"/>
  <c r="L6" i="1"/>
  <c r="M5" i="1"/>
  <c r="M6" i="1"/>
  <c r="M7" i="1"/>
</calcChain>
</file>

<file path=xl/sharedStrings.xml><?xml version="1.0" encoding="utf-8"?>
<sst xmlns="http://schemas.openxmlformats.org/spreadsheetml/2006/main" count="86" uniqueCount="24">
  <si>
    <t>growth Phase</t>
  </si>
  <si>
    <t>Carbon Source</t>
  </si>
  <si>
    <t>Mg Levels</t>
  </si>
  <si>
    <t>Na Levels</t>
  </si>
  <si>
    <t>dif</t>
  </si>
  <si>
    <t>mRNA</t>
  </si>
  <si>
    <t>Protein</t>
  </si>
  <si>
    <t>RNA FULL</t>
  </si>
  <si>
    <t>old</t>
  </si>
  <si>
    <t>new</t>
  </si>
  <si>
    <t>train</t>
  </si>
  <si>
    <t>train2</t>
  </si>
  <si>
    <t>Protein Full</t>
  </si>
  <si>
    <t>A</t>
  </si>
  <si>
    <t>B</t>
  </si>
  <si>
    <t>C</t>
  </si>
  <si>
    <t>all data</t>
  </si>
  <si>
    <t>exponential</t>
  </si>
  <si>
    <t>stationary</t>
  </si>
  <si>
    <t>No Data</t>
  </si>
  <si>
    <t>No data</t>
  </si>
  <si>
    <t>No Complementary data</t>
  </si>
  <si>
    <t>No relevant data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</si>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</sst>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2" borderId="11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3" xfId="0" applyFill="1" applyBorder="1"/>
    <xf numFmtId="0" fontId="0" fillId="5" borderId="5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0" fillId="4" borderId="1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O8" sqref="O8"/>
    </sheetView>
  </sheetViews>
  <sheetFormatPr baseColWidth="10" defaultRowHeight="15" x14ac:dyDescent="0"/>
  <cols>
    <col min="1" max="2" width="4.33203125" customWidth="1"/>
    <col min="9" max="9" width="10.6640625" customWidth="1"/>
  </cols>
  <sheetData>
    <row r="1" spans="1:13" ht="16" thickBot="1">
      <c r="C1" s="37" t="s">
        <v>0</v>
      </c>
      <c r="D1" s="37"/>
      <c r="E1" s="1"/>
      <c r="F1" s="37" t="s">
        <v>1</v>
      </c>
      <c r="G1" s="37"/>
      <c r="H1" s="1"/>
      <c r="I1" s="37" t="s">
        <v>2</v>
      </c>
      <c r="J1" s="37"/>
      <c r="K1" s="1"/>
      <c r="L1" s="37" t="s">
        <v>3</v>
      </c>
      <c r="M1" s="37"/>
    </row>
    <row r="2" spans="1:13" ht="15" customHeight="1">
      <c r="A2" s="42" t="s">
        <v>5</v>
      </c>
      <c r="B2" s="42" t="s">
        <v>16</v>
      </c>
      <c r="C2" s="6">
        <v>96</v>
      </c>
      <c r="D2" s="7">
        <v>97</v>
      </c>
      <c r="E2" s="3"/>
      <c r="F2" s="12">
        <v>97</v>
      </c>
      <c r="G2" s="13">
        <v>92</v>
      </c>
      <c r="H2" s="3"/>
      <c r="I2" s="16">
        <v>83</v>
      </c>
      <c r="J2" s="17">
        <v>93</v>
      </c>
      <c r="K2" s="3"/>
      <c r="L2" s="22">
        <v>98</v>
      </c>
      <c r="M2" s="23">
        <v>97</v>
      </c>
    </row>
    <row r="3" spans="1:13">
      <c r="A3" s="43"/>
      <c r="B3" s="43"/>
      <c r="C3" s="8">
        <v>95</v>
      </c>
      <c r="D3" s="9">
        <v>95</v>
      </c>
      <c r="E3" s="4"/>
      <c r="F3" s="14">
        <v>78</v>
      </c>
      <c r="G3" s="15">
        <v>70</v>
      </c>
      <c r="H3" s="4"/>
      <c r="I3" s="18">
        <v>89</v>
      </c>
      <c r="J3" s="19">
        <v>86</v>
      </c>
      <c r="K3" s="4"/>
      <c r="L3" s="24">
        <v>78</v>
      </c>
      <c r="M3" s="25">
        <v>46</v>
      </c>
    </row>
    <row r="4" spans="1:13">
      <c r="A4" s="43"/>
      <c r="B4" s="43"/>
      <c r="C4" s="8">
        <v>85</v>
      </c>
      <c r="D4" s="9">
        <v>81</v>
      </c>
      <c r="E4" s="4"/>
      <c r="F4" s="14">
        <v>40</v>
      </c>
      <c r="G4" s="15">
        <v>56</v>
      </c>
      <c r="H4" s="4"/>
      <c r="I4" s="18">
        <v>79</v>
      </c>
      <c r="J4" s="19">
        <v>63</v>
      </c>
      <c r="K4" s="4"/>
      <c r="L4" s="24"/>
      <c r="M4" s="25"/>
    </row>
    <row r="5" spans="1:13">
      <c r="A5" s="43"/>
      <c r="B5" s="43"/>
      <c r="C5" s="8"/>
      <c r="D5" s="9"/>
      <c r="E5" s="4"/>
      <c r="F5" s="14">
        <v>98</v>
      </c>
      <c r="G5" s="15">
        <v>70</v>
      </c>
      <c r="H5" s="4"/>
      <c r="I5" s="18"/>
      <c r="J5" s="19"/>
      <c r="K5" s="4"/>
      <c r="L5" s="24">
        <f>SUM(L2:L3)</f>
        <v>176</v>
      </c>
      <c r="M5" s="25">
        <f>SUM(M2:M3)</f>
        <v>143</v>
      </c>
    </row>
    <row r="6" spans="1:13">
      <c r="A6" s="43"/>
      <c r="B6" s="43"/>
      <c r="C6" s="8">
        <f>SUM(C2:C4)</f>
        <v>276</v>
      </c>
      <c r="D6" s="9">
        <f>SUM(D2:D4)</f>
        <v>273</v>
      </c>
      <c r="E6" s="4"/>
      <c r="F6" s="14"/>
      <c r="G6" s="15"/>
      <c r="H6" s="4"/>
      <c r="I6" s="18">
        <f>SUM(I2:I4)</f>
        <v>251</v>
      </c>
      <c r="J6" s="19">
        <f>SUM(J2:J4)</f>
        <v>242</v>
      </c>
      <c r="K6" s="4"/>
      <c r="L6" s="24">
        <f>L5/200</f>
        <v>0.88</v>
      </c>
      <c r="M6" s="25">
        <f>M5/200</f>
        <v>0.71499999999999997</v>
      </c>
    </row>
    <row r="7" spans="1:13">
      <c r="A7" s="43"/>
      <c r="B7" s="43"/>
      <c r="C7" s="8">
        <f>C6/300</f>
        <v>0.92</v>
      </c>
      <c r="D7" s="9">
        <f>D6/300</f>
        <v>0.91</v>
      </c>
      <c r="E7" s="4"/>
      <c r="F7" s="14">
        <f>SUM(F2:F5)</f>
        <v>313</v>
      </c>
      <c r="G7" s="15">
        <f>SUM(G2:G5)</f>
        <v>288</v>
      </c>
      <c r="H7" s="4"/>
      <c r="I7" s="18">
        <f>I6/300</f>
        <v>0.83666666666666667</v>
      </c>
      <c r="J7" s="19">
        <f>J6/300</f>
        <v>0.80666666666666664</v>
      </c>
      <c r="K7" s="4"/>
      <c r="L7" s="34" t="s">
        <v>4</v>
      </c>
      <c r="M7" s="35">
        <f>(L6-M6)*100</f>
        <v>16.500000000000004</v>
      </c>
    </row>
    <row r="8" spans="1:13">
      <c r="A8" s="43"/>
      <c r="B8" s="43"/>
      <c r="C8" s="28" t="s">
        <v>4</v>
      </c>
      <c r="D8" s="29">
        <f>(C7-D7)*100</f>
        <v>1.0000000000000009</v>
      </c>
      <c r="E8" s="4"/>
      <c r="F8" s="14">
        <f>F7/400</f>
        <v>0.78249999999999997</v>
      </c>
      <c r="G8" s="15">
        <f>G7/400</f>
        <v>0.72</v>
      </c>
      <c r="H8" s="4"/>
      <c r="I8" s="32" t="s">
        <v>4</v>
      </c>
      <c r="J8" s="33">
        <f>(I7-J7)*100</f>
        <v>3.0000000000000027</v>
      </c>
      <c r="K8" s="4"/>
      <c r="L8" s="24"/>
      <c r="M8" s="25"/>
    </row>
    <row r="9" spans="1:13" ht="16" thickBot="1">
      <c r="A9" s="44"/>
      <c r="B9" s="44"/>
      <c r="C9" s="10"/>
      <c r="D9" s="11"/>
      <c r="E9" s="5"/>
      <c r="F9" s="30" t="s">
        <v>4</v>
      </c>
      <c r="G9" s="31">
        <f>(F8-G8)*100</f>
        <v>6.25</v>
      </c>
      <c r="H9" s="5"/>
      <c r="I9" s="20"/>
      <c r="J9" s="21"/>
      <c r="K9" s="5"/>
      <c r="L9" s="26"/>
      <c r="M9" s="27"/>
    </row>
    <row r="11" spans="1:13" ht="16" thickBot="1">
      <c r="C11" s="37" t="s">
        <v>0</v>
      </c>
      <c r="D11" s="37"/>
      <c r="E11" s="1"/>
      <c r="F11" s="37" t="s">
        <v>1</v>
      </c>
      <c r="G11" s="37"/>
      <c r="H11" s="1"/>
      <c r="I11" s="37" t="s">
        <v>2</v>
      </c>
      <c r="J11" s="37"/>
      <c r="K11" s="1"/>
      <c r="L11" s="37" t="s">
        <v>3</v>
      </c>
      <c r="M11" s="37"/>
    </row>
    <row r="12" spans="1:13" ht="15" customHeight="1">
      <c r="A12" s="42" t="s">
        <v>6</v>
      </c>
      <c r="B12" s="42" t="s">
        <v>16</v>
      </c>
      <c r="C12" s="6">
        <v>91</v>
      </c>
      <c r="D12" s="7">
        <v>87</v>
      </c>
      <c r="E12" s="3"/>
      <c r="F12" s="12">
        <v>99</v>
      </c>
      <c r="G12" s="13">
        <v>100</v>
      </c>
      <c r="H12" s="3"/>
      <c r="I12" s="16">
        <v>8</v>
      </c>
      <c r="J12" s="17">
        <v>13</v>
      </c>
      <c r="K12" s="3"/>
      <c r="L12" s="22">
        <v>95</v>
      </c>
      <c r="M12" s="23">
        <v>96</v>
      </c>
    </row>
    <row r="13" spans="1:13">
      <c r="A13" s="43"/>
      <c r="B13" s="43"/>
      <c r="C13" s="8">
        <v>78</v>
      </c>
      <c r="D13" s="9">
        <v>72</v>
      </c>
      <c r="E13" s="4"/>
      <c r="F13" s="14">
        <v>99</v>
      </c>
      <c r="G13" s="15">
        <v>96</v>
      </c>
      <c r="H13" s="4"/>
      <c r="I13" s="18">
        <v>93</v>
      </c>
      <c r="J13" s="19">
        <v>93</v>
      </c>
      <c r="K13" s="4"/>
      <c r="L13" s="24">
        <v>100</v>
      </c>
      <c r="M13" s="25">
        <v>100</v>
      </c>
    </row>
    <row r="14" spans="1:13">
      <c r="A14" s="43"/>
      <c r="B14" s="43"/>
      <c r="C14" s="8">
        <v>53</v>
      </c>
      <c r="D14" s="9">
        <v>48</v>
      </c>
      <c r="E14" s="4"/>
      <c r="F14" s="14">
        <v>100</v>
      </c>
      <c r="G14" s="15">
        <v>100</v>
      </c>
      <c r="H14" s="4"/>
      <c r="I14" s="18">
        <v>71</v>
      </c>
      <c r="J14" s="19">
        <v>47</v>
      </c>
      <c r="K14" s="4"/>
      <c r="L14" s="24"/>
      <c r="M14" s="25"/>
    </row>
    <row r="15" spans="1:13">
      <c r="A15" s="43"/>
      <c r="B15" s="43"/>
      <c r="C15" s="8"/>
      <c r="D15" s="9"/>
      <c r="E15" s="4"/>
      <c r="F15" s="14">
        <v>100</v>
      </c>
      <c r="G15" s="15">
        <v>100</v>
      </c>
      <c r="H15" s="4"/>
      <c r="I15" s="18"/>
      <c r="J15" s="19"/>
      <c r="K15" s="4"/>
      <c r="L15" s="24">
        <f>SUM(L12:L13)</f>
        <v>195</v>
      </c>
      <c r="M15" s="25">
        <f>SUM(M12:M13)</f>
        <v>196</v>
      </c>
    </row>
    <row r="16" spans="1:13">
      <c r="A16" s="43"/>
      <c r="B16" s="43"/>
      <c r="C16" s="8">
        <f>SUM(C12:C14)</f>
        <v>222</v>
      </c>
      <c r="D16" s="9">
        <f>SUM(D12:D14)</f>
        <v>207</v>
      </c>
      <c r="E16" s="4"/>
      <c r="F16" s="14"/>
      <c r="G16" s="15"/>
      <c r="H16" s="4"/>
      <c r="I16" s="18">
        <f>SUM(I12:I14)</f>
        <v>172</v>
      </c>
      <c r="J16" s="19">
        <f>SUM(J12:J14)</f>
        <v>153</v>
      </c>
      <c r="K16" s="4"/>
      <c r="L16" s="24">
        <f>L15/200</f>
        <v>0.97499999999999998</v>
      </c>
      <c r="M16" s="25">
        <f>M15/200</f>
        <v>0.98</v>
      </c>
    </row>
    <row r="17" spans="1:13">
      <c r="A17" s="43"/>
      <c r="B17" s="43"/>
      <c r="C17" s="8">
        <f>C16/300</f>
        <v>0.74</v>
      </c>
      <c r="D17" s="9">
        <f>D16/300</f>
        <v>0.69</v>
      </c>
      <c r="E17" s="4"/>
      <c r="F17" s="14">
        <f>SUM(F12:F15)</f>
        <v>398</v>
      </c>
      <c r="G17" s="15">
        <f>SUM(G12:G15)</f>
        <v>396</v>
      </c>
      <c r="H17" s="4"/>
      <c r="I17" s="18">
        <f>I16/300</f>
        <v>0.57333333333333336</v>
      </c>
      <c r="J17" s="19">
        <f>J16/300</f>
        <v>0.51</v>
      </c>
      <c r="K17" s="4"/>
      <c r="L17" s="34" t="s">
        <v>4</v>
      </c>
      <c r="M17" s="35">
        <f>(L16-M16)*100</f>
        <v>-0.50000000000000044</v>
      </c>
    </row>
    <row r="18" spans="1:13">
      <c r="A18" s="43"/>
      <c r="B18" s="43"/>
      <c r="C18" s="28" t="s">
        <v>4</v>
      </c>
      <c r="D18" s="29">
        <f>(C17-D17)*100</f>
        <v>5.0000000000000044</v>
      </c>
      <c r="E18" s="4"/>
      <c r="F18" s="14">
        <f>F17/400</f>
        <v>0.995</v>
      </c>
      <c r="G18" s="15">
        <f>G17/400</f>
        <v>0.99</v>
      </c>
      <c r="H18" s="4"/>
      <c r="I18" s="32" t="s">
        <v>4</v>
      </c>
      <c r="J18" s="33">
        <f>(I17-J17)*100</f>
        <v>6.3333333333333357</v>
      </c>
      <c r="K18" s="4"/>
      <c r="L18" s="24"/>
      <c r="M18" s="25"/>
    </row>
    <row r="19" spans="1:13" ht="16" thickBot="1">
      <c r="A19" s="44"/>
      <c r="B19" s="44"/>
      <c r="C19" s="10"/>
      <c r="D19" s="11"/>
      <c r="E19" s="5"/>
      <c r="F19" s="30" t="s">
        <v>4</v>
      </c>
      <c r="G19" s="31">
        <f>(F18-G18)*100</f>
        <v>0.50000000000000044</v>
      </c>
      <c r="H19" s="5"/>
      <c r="I19" s="20"/>
      <c r="J19" s="21"/>
      <c r="K19" s="5"/>
      <c r="L19" s="26"/>
      <c r="M19" s="27"/>
    </row>
    <row r="24" spans="1:13" ht="16" thickBot="1">
      <c r="C24" s="37" t="s">
        <v>0</v>
      </c>
      <c r="D24" s="37"/>
      <c r="E24" s="2"/>
      <c r="F24" s="37" t="s">
        <v>1</v>
      </c>
      <c r="G24" s="37"/>
      <c r="H24" s="2"/>
      <c r="I24" s="37" t="s">
        <v>2</v>
      </c>
      <c r="J24" s="37"/>
      <c r="K24" s="2"/>
      <c r="L24" s="37" t="s">
        <v>3</v>
      </c>
      <c r="M24" s="37"/>
    </row>
    <row r="25" spans="1:13">
      <c r="A25" s="42" t="s">
        <v>5</v>
      </c>
      <c r="B25" s="42" t="s">
        <v>17</v>
      </c>
      <c r="C25" s="45" t="s">
        <v>22</v>
      </c>
      <c r="D25" s="46"/>
      <c r="E25" s="3"/>
      <c r="F25" s="12">
        <v>99</v>
      </c>
      <c r="G25" s="13">
        <v>93</v>
      </c>
      <c r="H25" s="3"/>
      <c r="I25" s="16">
        <v>77</v>
      </c>
      <c r="J25" s="17">
        <v>82</v>
      </c>
      <c r="K25" s="3"/>
      <c r="L25" s="22">
        <v>97</v>
      </c>
      <c r="M25" s="23">
        <v>92</v>
      </c>
    </row>
    <row r="26" spans="1:13">
      <c r="A26" s="43"/>
      <c r="B26" s="43"/>
      <c r="C26" s="47"/>
      <c r="D26" s="48"/>
      <c r="E26" s="4"/>
      <c r="F26" s="14">
        <v>85</v>
      </c>
      <c r="G26" s="15">
        <v>63</v>
      </c>
      <c r="H26" s="4"/>
      <c r="I26" s="18">
        <v>91</v>
      </c>
      <c r="J26" s="19">
        <v>84</v>
      </c>
      <c r="K26" s="4"/>
      <c r="L26" s="24">
        <v>78</v>
      </c>
      <c r="M26" s="25">
        <v>63</v>
      </c>
    </row>
    <row r="27" spans="1:13">
      <c r="A27" s="43"/>
      <c r="B27" s="43"/>
      <c r="C27" s="47"/>
      <c r="D27" s="48"/>
      <c r="E27" s="4"/>
      <c r="F27" s="14">
        <v>69</v>
      </c>
      <c r="G27" s="15">
        <v>61</v>
      </c>
      <c r="H27" s="4"/>
      <c r="I27" s="18">
        <v>73</v>
      </c>
      <c r="J27" s="19">
        <v>62</v>
      </c>
      <c r="K27" s="4"/>
      <c r="L27" s="24"/>
      <c r="M27" s="25"/>
    </row>
    <row r="28" spans="1:13">
      <c r="A28" s="43"/>
      <c r="B28" s="43"/>
      <c r="C28" s="8"/>
      <c r="D28" s="9"/>
      <c r="E28" s="4"/>
      <c r="F28" s="14">
        <v>100</v>
      </c>
      <c r="G28" s="15">
        <v>95</v>
      </c>
      <c r="H28" s="4"/>
      <c r="I28" s="18"/>
      <c r="J28" s="19"/>
      <c r="K28" s="4"/>
      <c r="L28" s="24">
        <f>SUM(L25:L26)</f>
        <v>175</v>
      </c>
      <c r="M28" s="25">
        <f>SUM(M25:M26)</f>
        <v>155</v>
      </c>
    </row>
    <row r="29" spans="1:13">
      <c r="A29" s="43"/>
      <c r="B29" s="43"/>
      <c r="C29" s="8">
        <f>SUM(C25:C27)</f>
        <v>0</v>
      </c>
      <c r="D29" s="9">
        <f>SUM(D25:D27)</f>
        <v>0</v>
      </c>
      <c r="E29" s="4"/>
      <c r="F29" s="14"/>
      <c r="G29" s="15"/>
      <c r="H29" s="4"/>
      <c r="I29" s="18">
        <f>SUM(I25:I27)</f>
        <v>241</v>
      </c>
      <c r="J29" s="19">
        <f>SUM(J25:J27)</f>
        <v>228</v>
      </c>
      <c r="K29" s="4"/>
      <c r="L29" s="24">
        <f>L28/200</f>
        <v>0.875</v>
      </c>
      <c r="M29" s="25">
        <f>M28/200</f>
        <v>0.77500000000000002</v>
      </c>
    </row>
    <row r="30" spans="1:13">
      <c r="A30" s="43"/>
      <c r="B30" s="43"/>
      <c r="C30" s="8">
        <f>C29/300</f>
        <v>0</v>
      </c>
      <c r="D30" s="9">
        <f>D29/300</f>
        <v>0</v>
      </c>
      <c r="E30" s="4"/>
      <c r="F30" s="14">
        <f>SUM(F25:F28)</f>
        <v>353</v>
      </c>
      <c r="G30" s="15">
        <f>SUM(G25:G28)</f>
        <v>312</v>
      </c>
      <c r="H30" s="4"/>
      <c r="I30" s="18">
        <f>I29/300</f>
        <v>0.80333333333333334</v>
      </c>
      <c r="J30" s="19">
        <f>J29/300</f>
        <v>0.76</v>
      </c>
      <c r="K30" s="4"/>
      <c r="L30" s="34" t="s">
        <v>4</v>
      </c>
      <c r="M30" s="35">
        <f>(L29-M29)*100</f>
        <v>9.9999999999999982</v>
      </c>
    </row>
    <row r="31" spans="1:13">
      <c r="A31" s="43"/>
      <c r="B31" s="43"/>
      <c r="C31" s="28" t="s">
        <v>4</v>
      </c>
      <c r="D31" s="29" t="s">
        <v>23</v>
      </c>
      <c r="E31" s="4"/>
      <c r="F31" s="14">
        <f>F30/400</f>
        <v>0.88249999999999995</v>
      </c>
      <c r="G31" s="15">
        <f>G30/400</f>
        <v>0.78</v>
      </c>
      <c r="H31" s="4"/>
      <c r="I31" s="32" t="s">
        <v>4</v>
      </c>
      <c r="J31" s="33">
        <f>(I30-J30)*100</f>
        <v>4.3333333333333339</v>
      </c>
      <c r="K31" s="4"/>
      <c r="L31" s="24"/>
      <c r="M31" s="25"/>
    </row>
    <row r="32" spans="1:13" ht="16" thickBot="1">
      <c r="A32" s="44"/>
      <c r="B32" s="44"/>
      <c r="C32" s="10"/>
      <c r="D32" s="11"/>
      <c r="E32" s="5"/>
      <c r="F32" s="30" t="s">
        <v>4</v>
      </c>
      <c r="G32" s="31">
        <f>(F31-G31)*100</f>
        <v>10.249999999999993</v>
      </c>
      <c r="H32" s="5"/>
      <c r="I32" s="20"/>
      <c r="J32" s="21"/>
      <c r="K32" s="5"/>
      <c r="L32" s="26"/>
      <c r="M32" s="27"/>
    </row>
    <row r="34" spans="1:13" ht="16" thickBot="1">
      <c r="C34" s="37" t="s">
        <v>0</v>
      </c>
      <c r="D34" s="37"/>
      <c r="E34" s="2"/>
      <c r="F34" s="37" t="s">
        <v>1</v>
      </c>
      <c r="G34" s="37"/>
      <c r="H34" s="2"/>
      <c r="I34" s="37" t="s">
        <v>2</v>
      </c>
      <c r="J34" s="37"/>
      <c r="K34" s="2"/>
      <c r="L34" s="37" t="s">
        <v>3</v>
      </c>
      <c r="M34" s="37"/>
    </row>
    <row r="35" spans="1:13">
      <c r="A35" s="42" t="s">
        <v>6</v>
      </c>
      <c r="B35" s="42" t="s">
        <v>17</v>
      </c>
      <c r="C35" s="45" t="s">
        <v>22</v>
      </c>
      <c r="D35" s="46"/>
      <c r="E35" s="3"/>
      <c r="F35" s="12">
        <v>97</v>
      </c>
      <c r="G35" s="13">
        <v>95</v>
      </c>
      <c r="H35" s="3"/>
      <c r="I35" s="38" t="s">
        <v>20</v>
      </c>
      <c r="J35" s="40" t="s">
        <v>19</v>
      </c>
      <c r="K35" s="3"/>
      <c r="L35" s="22">
        <v>96</v>
      </c>
      <c r="M35" s="23">
        <v>96</v>
      </c>
    </row>
    <row r="36" spans="1:13">
      <c r="A36" s="43"/>
      <c r="B36" s="43"/>
      <c r="C36" s="47"/>
      <c r="D36" s="48"/>
      <c r="E36" s="4"/>
      <c r="F36" s="14">
        <v>98</v>
      </c>
      <c r="G36" s="15">
        <v>93</v>
      </c>
      <c r="H36" s="4"/>
      <c r="I36" s="39"/>
      <c r="J36" s="41"/>
      <c r="K36" s="4"/>
      <c r="L36" s="24">
        <v>100</v>
      </c>
      <c r="M36" s="25">
        <v>100</v>
      </c>
    </row>
    <row r="37" spans="1:13">
      <c r="A37" s="43"/>
      <c r="B37" s="43"/>
      <c r="C37" s="47"/>
      <c r="D37" s="48"/>
      <c r="E37" s="4"/>
      <c r="F37" s="14">
        <v>100</v>
      </c>
      <c r="G37" s="15">
        <v>100</v>
      </c>
      <c r="H37" s="4"/>
      <c r="I37" s="39"/>
      <c r="J37" s="41"/>
      <c r="K37" s="4"/>
      <c r="L37" s="24"/>
      <c r="M37" s="25"/>
    </row>
    <row r="38" spans="1:13">
      <c r="A38" s="43"/>
      <c r="B38" s="43"/>
      <c r="C38" s="8"/>
      <c r="D38" s="9"/>
      <c r="E38" s="4"/>
      <c r="F38" s="14">
        <v>100</v>
      </c>
      <c r="G38" s="15">
        <v>100</v>
      </c>
      <c r="H38" s="4"/>
      <c r="I38" s="18"/>
      <c r="J38" s="36"/>
      <c r="K38" s="4"/>
      <c r="L38" s="24">
        <f>SUM(L35:L36)</f>
        <v>196</v>
      </c>
      <c r="M38" s="25">
        <f>SUM(M35:M36)</f>
        <v>196</v>
      </c>
    </row>
    <row r="39" spans="1:13">
      <c r="A39" s="43"/>
      <c r="B39" s="43"/>
      <c r="C39" s="8">
        <f>SUM(C35:C37)</f>
        <v>0</v>
      </c>
      <c r="D39" s="9">
        <f>SUM(D35:D37)</f>
        <v>0</v>
      </c>
      <c r="E39" s="4"/>
      <c r="F39" s="14"/>
      <c r="G39" s="15"/>
      <c r="H39" s="4"/>
      <c r="I39" s="18">
        <f>SUM(I35:I37)</f>
        <v>0</v>
      </c>
      <c r="J39" s="19">
        <f>SUM(J35:J37)</f>
        <v>0</v>
      </c>
      <c r="K39" s="4"/>
      <c r="L39" s="24">
        <f>L38/200</f>
        <v>0.98</v>
      </c>
      <c r="M39" s="25">
        <f>M38/200</f>
        <v>0.98</v>
      </c>
    </row>
    <row r="40" spans="1:13">
      <c r="A40" s="43"/>
      <c r="B40" s="43"/>
      <c r="C40" s="8">
        <f>C39/300</f>
        <v>0</v>
      </c>
      <c r="D40" s="9">
        <f>D39/300</f>
        <v>0</v>
      </c>
      <c r="E40" s="4"/>
      <c r="F40" s="14">
        <f>SUM(F35:F38)</f>
        <v>395</v>
      </c>
      <c r="G40" s="15">
        <f>SUM(G35:G38)</f>
        <v>388</v>
      </c>
      <c r="H40" s="4"/>
      <c r="I40" s="18">
        <f>I39/300</f>
        <v>0</v>
      </c>
      <c r="J40" s="19">
        <f>J39/300</f>
        <v>0</v>
      </c>
      <c r="K40" s="4"/>
      <c r="L40" s="34" t="s">
        <v>4</v>
      </c>
      <c r="M40" s="35">
        <f>(L39-M39)*100</f>
        <v>0</v>
      </c>
    </row>
    <row r="41" spans="1:13">
      <c r="A41" s="43"/>
      <c r="B41" s="43"/>
      <c r="C41" s="28" t="s">
        <v>4</v>
      </c>
      <c r="D41" s="29" t="s">
        <v>23</v>
      </c>
      <c r="E41" s="4"/>
      <c r="F41" s="14">
        <f>F40/400</f>
        <v>0.98750000000000004</v>
      </c>
      <c r="G41" s="15">
        <f>G40/400</f>
        <v>0.97</v>
      </c>
      <c r="H41" s="4"/>
      <c r="I41" s="32" t="s">
        <v>4</v>
      </c>
      <c r="J41" s="33" t="s">
        <v>23</v>
      </c>
      <c r="K41" s="4"/>
      <c r="L41" s="24"/>
      <c r="M41" s="25"/>
    </row>
    <row r="42" spans="1:13" ht="16" thickBot="1">
      <c r="A42" s="44"/>
      <c r="B42" s="44"/>
      <c r="C42" s="10"/>
      <c r="D42" s="11"/>
      <c r="E42" s="5"/>
      <c r="F42" s="30" t="s">
        <v>4</v>
      </c>
      <c r="G42" s="31">
        <f>(F41-G41)*100</f>
        <v>1.7500000000000071</v>
      </c>
      <c r="H42" s="5"/>
      <c r="I42" s="20"/>
      <c r="J42" s="21"/>
      <c r="K42" s="5"/>
      <c r="L42" s="26"/>
      <c r="M42" s="27"/>
    </row>
    <row r="48" spans="1:13" ht="16" thickBot="1">
      <c r="C48" s="37" t="s">
        <v>0</v>
      </c>
      <c r="D48" s="37"/>
      <c r="E48" s="2"/>
      <c r="F48" s="37" t="s">
        <v>1</v>
      </c>
      <c r="G48" s="37"/>
      <c r="H48" s="2"/>
      <c r="I48" s="37" t="s">
        <v>2</v>
      </c>
      <c r="J48" s="37"/>
      <c r="K48" s="2"/>
      <c r="L48" s="37" t="s">
        <v>3</v>
      </c>
      <c r="M48" s="37"/>
    </row>
    <row r="49" spans="1:13">
      <c r="A49" s="42" t="s">
        <v>5</v>
      </c>
      <c r="B49" s="42" t="s">
        <v>18</v>
      </c>
      <c r="C49" s="45" t="s">
        <v>22</v>
      </c>
      <c r="D49" s="46"/>
      <c r="E49" s="3"/>
      <c r="F49" s="12">
        <v>89</v>
      </c>
      <c r="G49" s="13">
        <v>89</v>
      </c>
      <c r="H49" s="3"/>
      <c r="I49" s="16">
        <v>91</v>
      </c>
      <c r="J49" s="17">
        <v>80</v>
      </c>
      <c r="K49" s="3"/>
      <c r="L49" s="22">
        <v>95</v>
      </c>
      <c r="M49" s="23">
        <v>95</v>
      </c>
    </row>
    <row r="50" spans="1:13">
      <c r="A50" s="43"/>
      <c r="B50" s="43"/>
      <c r="C50" s="47"/>
      <c r="D50" s="48"/>
      <c r="E50" s="4"/>
      <c r="F50" s="14">
        <v>58</v>
      </c>
      <c r="G50" s="15">
        <v>48</v>
      </c>
      <c r="H50" s="4"/>
      <c r="I50" s="18">
        <v>89</v>
      </c>
      <c r="J50" s="19">
        <v>83</v>
      </c>
      <c r="K50" s="4"/>
      <c r="L50" s="24">
        <v>58</v>
      </c>
      <c r="M50" s="25">
        <v>38</v>
      </c>
    </row>
    <row r="51" spans="1:13">
      <c r="A51" s="43"/>
      <c r="B51" s="43"/>
      <c r="C51" s="47"/>
      <c r="D51" s="48"/>
      <c r="E51" s="4"/>
      <c r="F51" s="14">
        <v>13</v>
      </c>
      <c r="G51" s="15">
        <v>29</v>
      </c>
      <c r="H51" s="4"/>
      <c r="I51" s="18">
        <v>72</v>
      </c>
      <c r="J51" s="19">
        <v>62</v>
      </c>
      <c r="K51" s="4"/>
      <c r="L51" s="24"/>
      <c r="M51" s="25"/>
    </row>
    <row r="52" spans="1:13">
      <c r="A52" s="43"/>
      <c r="B52" s="43"/>
      <c r="C52" s="8"/>
      <c r="D52" s="9"/>
      <c r="E52" s="4"/>
      <c r="F52" s="14">
        <v>61</v>
      </c>
      <c r="G52" s="15">
        <v>9</v>
      </c>
      <c r="H52" s="4"/>
      <c r="I52" s="18"/>
      <c r="J52" s="19"/>
      <c r="K52" s="4"/>
      <c r="L52" s="24">
        <f>SUM(L49:L50)</f>
        <v>153</v>
      </c>
      <c r="M52" s="25">
        <f>SUM(M49:M50)</f>
        <v>133</v>
      </c>
    </row>
    <row r="53" spans="1:13">
      <c r="A53" s="43"/>
      <c r="B53" s="43"/>
      <c r="C53" s="8">
        <f>SUM(C49:C51)</f>
        <v>0</v>
      </c>
      <c r="D53" s="9">
        <f>SUM(D49:D51)</f>
        <v>0</v>
      </c>
      <c r="E53" s="4"/>
      <c r="F53" s="14"/>
      <c r="G53" s="15"/>
      <c r="H53" s="4"/>
      <c r="I53" s="18">
        <f>SUM(I49:I51)</f>
        <v>252</v>
      </c>
      <c r="J53" s="19">
        <f>SUM(J49:J51)</f>
        <v>225</v>
      </c>
      <c r="K53" s="4"/>
      <c r="L53" s="24">
        <f>L52/200</f>
        <v>0.76500000000000001</v>
      </c>
      <c r="M53" s="25">
        <f>M52/200</f>
        <v>0.66500000000000004</v>
      </c>
    </row>
    <row r="54" spans="1:13">
      <c r="A54" s="43"/>
      <c r="B54" s="43"/>
      <c r="C54" s="8">
        <f>C53/300</f>
        <v>0</v>
      </c>
      <c r="D54" s="9">
        <f>D53/300</f>
        <v>0</v>
      </c>
      <c r="E54" s="4"/>
      <c r="F54" s="14">
        <f>SUM(F49:F52)</f>
        <v>221</v>
      </c>
      <c r="G54" s="15">
        <f>SUM(G49:G52)</f>
        <v>175</v>
      </c>
      <c r="H54" s="4"/>
      <c r="I54" s="18">
        <f>I53/300</f>
        <v>0.84</v>
      </c>
      <c r="J54" s="19">
        <f>J53/300</f>
        <v>0.75</v>
      </c>
      <c r="K54" s="4"/>
      <c r="L54" s="34" t="s">
        <v>4</v>
      </c>
      <c r="M54" s="35">
        <f>(L53-M53)*100</f>
        <v>9.9999999999999982</v>
      </c>
    </row>
    <row r="55" spans="1:13">
      <c r="A55" s="43"/>
      <c r="B55" s="43"/>
      <c r="C55" s="28" t="s">
        <v>4</v>
      </c>
      <c r="D55" s="29" t="s">
        <v>23</v>
      </c>
      <c r="E55" s="4"/>
      <c r="F55" s="14">
        <f>F54/400</f>
        <v>0.55249999999999999</v>
      </c>
      <c r="G55" s="15">
        <f>G54/400</f>
        <v>0.4375</v>
      </c>
      <c r="H55" s="4"/>
      <c r="I55" s="32" t="s">
        <v>4</v>
      </c>
      <c r="J55" s="33">
        <f>(I54-J54)*100</f>
        <v>8.9999999999999964</v>
      </c>
      <c r="K55" s="4"/>
      <c r="L55" s="24"/>
      <c r="M55" s="25"/>
    </row>
    <row r="56" spans="1:13" ht="16" thickBot="1">
      <c r="A56" s="44"/>
      <c r="B56" s="44"/>
      <c r="C56" s="10"/>
      <c r="D56" s="11"/>
      <c r="E56" s="5"/>
      <c r="F56" s="30" t="s">
        <v>4</v>
      </c>
      <c r="G56" s="31">
        <f>(F55-G55)*100</f>
        <v>11.5</v>
      </c>
      <c r="H56" s="5"/>
      <c r="I56" s="20"/>
      <c r="J56" s="21"/>
      <c r="K56" s="5"/>
      <c r="L56" s="26"/>
      <c r="M56" s="27"/>
    </row>
    <row r="58" spans="1:13" ht="16" thickBot="1">
      <c r="C58" s="37" t="s">
        <v>0</v>
      </c>
      <c r="D58" s="37"/>
      <c r="E58" s="2"/>
      <c r="F58" s="37" t="s">
        <v>1</v>
      </c>
      <c r="G58" s="37"/>
      <c r="H58" s="2"/>
      <c r="I58" s="37" t="s">
        <v>2</v>
      </c>
      <c r="J58" s="37"/>
      <c r="K58" s="2"/>
      <c r="L58" s="37" t="s">
        <v>3</v>
      </c>
      <c r="M58" s="37"/>
    </row>
    <row r="59" spans="1:13">
      <c r="A59" s="42" t="s">
        <v>6</v>
      </c>
      <c r="B59" s="42" t="s">
        <v>18</v>
      </c>
      <c r="C59" s="45" t="s">
        <v>22</v>
      </c>
      <c r="D59" s="46"/>
      <c r="E59" s="3"/>
      <c r="F59" s="12">
        <v>93</v>
      </c>
      <c r="G59" s="13">
        <v>92</v>
      </c>
      <c r="H59" s="3"/>
      <c r="I59" s="38" t="s">
        <v>21</v>
      </c>
      <c r="J59" s="40"/>
      <c r="K59" s="3"/>
      <c r="L59" s="22">
        <v>94</v>
      </c>
      <c r="M59" s="23">
        <v>94</v>
      </c>
    </row>
    <row r="60" spans="1:13">
      <c r="A60" s="43"/>
      <c r="B60" s="43"/>
      <c r="C60" s="47"/>
      <c r="D60" s="48"/>
      <c r="E60" s="4"/>
      <c r="F60" s="14">
        <v>41</v>
      </c>
      <c r="G60" s="15">
        <v>42</v>
      </c>
      <c r="H60" s="4"/>
      <c r="I60" s="39"/>
      <c r="J60" s="41"/>
      <c r="K60" s="4"/>
      <c r="L60" s="24">
        <v>100</v>
      </c>
      <c r="M60" s="25">
        <v>100</v>
      </c>
    </row>
    <row r="61" spans="1:13">
      <c r="A61" s="43"/>
      <c r="B61" s="43"/>
      <c r="C61" s="47"/>
      <c r="D61" s="48"/>
      <c r="E61" s="4"/>
      <c r="F61" s="14">
        <v>100</v>
      </c>
      <c r="G61" s="15">
        <v>100</v>
      </c>
      <c r="H61" s="4"/>
      <c r="I61" s="39"/>
      <c r="J61" s="41"/>
      <c r="K61" s="4"/>
      <c r="L61" s="24"/>
      <c r="M61" s="25"/>
    </row>
    <row r="62" spans="1:13">
      <c r="A62" s="43"/>
      <c r="B62" s="43"/>
      <c r="C62" s="8"/>
      <c r="D62" s="9"/>
      <c r="E62" s="4"/>
      <c r="F62" s="14">
        <v>100</v>
      </c>
      <c r="G62" s="15">
        <v>94</v>
      </c>
      <c r="H62" s="4"/>
      <c r="I62" s="18"/>
      <c r="J62" s="19"/>
      <c r="K62" s="4"/>
      <c r="L62" s="24">
        <f>SUM(L59:L60)</f>
        <v>194</v>
      </c>
      <c r="M62" s="25">
        <f>SUM(M59:M60)</f>
        <v>194</v>
      </c>
    </row>
    <row r="63" spans="1:13">
      <c r="A63" s="43"/>
      <c r="B63" s="43"/>
      <c r="C63" s="8">
        <f>SUM(C59:C61)</f>
        <v>0</v>
      </c>
      <c r="D63" s="9">
        <f>SUM(D59:D61)</f>
        <v>0</v>
      </c>
      <c r="E63" s="4"/>
      <c r="F63" s="14"/>
      <c r="G63" s="15"/>
      <c r="H63" s="4"/>
      <c r="I63" s="18">
        <f>SUM(I59:I61)</f>
        <v>0</v>
      </c>
      <c r="J63" s="19">
        <f>SUM(J59:J61)</f>
        <v>0</v>
      </c>
      <c r="K63" s="4"/>
      <c r="L63" s="24">
        <f>L62/200</f>
        <v>0.97</v>
      </c>
      <c r="M63" s="25">
        <f>M62/200</f>
        <v>0.97</v>
      </c>
    </row>
    <row r="64" spans="1:13">
      <c r="A64" s="43"/>
      <c r="B64" s="43"/>
      <c r="C64" s="8">
        <f>C63/300</f>
        <v>0</v>
      </c>
      <c r="D64" s="9">
        <f>D63/300</f>
        <v>0</v>
      </c>
      <c r="E64" s="4"/>
      <c r="F64" s="14">
        <f>SUM(F59:F62)</f>
        <v>334</v>
      </c>
      <c r="G64" s="15">
        <f>SUM(G59:G62)</f>
        <v>328</v>
      </c>
      <c r="H64" s="4"/>
      <c r="I64" s="18">
        <f>I63/300</f>
        <v>0</v>
      </c>
      <c r="J64" s="19">
        <f>J63/300</f>
        <v>0</v>
      </c>
      <c r="K64" s="4"/>
      <c r="L64" s="34" t="s">
        <v>4</v>
      </c>
      <c r="M64" s="35">
        <f>(L63-M63)*100</f>
        <v>0</v>
      </c>
    </row>
    <row r="65" spans="1:13">
      <c r="A65" s="43"/>
      <c r="B65" s="43"/>
      <c r="C65" s="28" t="s">
        <v>4</v>
      </c>
      <c r="D65" s="29" t="s">
        <v>23</v>
      </c>
      <c r="E65" s="4"/>
      <c r="F65" s="14">
        <f>F64/400</f>
        <v>0.83499999999999996</v>
      </c>
      <c r="G65" s="15">
        <f>G64/400</f>
        <v>0.82</v>
      </c>
      <c r="H65" s="4"/>
      <c r="I65" s="32" t="s">
        <v>4</v>
      </c>
      <c r="J65" s="33" t="s">
        <v>23</v>
      </c>
      <c r="K65" s="4"/>
      <c r="L65" s="24"/>
      <c r="M65" s="25"/>
    </row>
    <row r="66" spans="1:13" ht="16" thickBot="1">
      <c r="A66" s="44"/>
      <c r="B66" s="44"/>
      <c r="C66" s="10"/>
      <c r="D66" s="11"/>
      <c r="E66" s="5"/>
      <c r="F66" s="30" t="s">
        <v>4</v>
      </c>
      <c r="G66" s="31">
        <f>(F65-G65)*100</f>
        <v>1.5000000000000013</v>
      </c>
      <c r="H66" s="5"/>
      <c r="I66" s="20"/>
      <c r="J66" s="21"/>
      <c r="K66" s="5"/>
      <c r="L66" s="26"/>
      <c r="M66" s="27"/>
    </row>
  </sheetData>
  <mergeCells count="43">
    <mergeCell ref="A59:A66"/>
    <mergeCell ref="B59:B66"/>
    <mergeCell ref="L48:M48"/>
    <mergeCell ref="A49:A56"/>
    <mergeCell ref="B49:B56"/>
    <mergeCell ref="C58:D58"/>
    <mergeCell ref="F58:G58"/>
    <mergeCell ref="I58:J58"/>
    <mergeCell ref="L58:M58"/>
    <mergeCell ref="C49:D51"/>
    <mergeCell ref="C59:D61"/>
    <mergeCell ref="A35:A42"/>
    <mergeCell ref="B35:B42"/>
    <mergeCell ref="C48:D48"/>
    <mergeCell ref="F48:G48"/>
    <mergeCell ref="I48:J48"/>
    <mergeCell ref="C35:D37"/>
    <mergeCell ref="A25:A32"/>
    <mergeCell ref="B25:B32"/>
    <mergeCell ref="C34:D34"/>
    <mergeCell ref="F34:G34"/>
    <mergeCell ref="I34:J34"/>
    <mergeCell ref="C25:D27"/>
    <mergeCell ref="B2:B9"/>
    <mergeCell ref="A2:A9"/>
    <mergeCell ref="A12:A19"/>
    <mergeCell ref="C24:D24"/>
    <mergeCell ref="F24:G24"/>
    <mergeCell ref="B12:B19"/>
    <mergeCell ref="C11:D11"/>
    <mergeCell ref="F11:G11"/>
    <mergeCell ref="L11:M11"/>
    <mergeCell ref="I35:I37"/>
    <mergeCell ref="J35:J37"/>
    <mergeCell ref="I59:J61"/>
    <mergeCell ref="C1:D1"/>
    <mergeCell ref="F1:G1"/>
    <mergeCell ref="I1:J1"/>
    <mergeCell ref="L1:M1"/>
    <mergeCell ref="I24:J24"/>
    <mergeCell ref="I11:J11"/>
    <mergeCell ref="L24:M24"/>
    <mergeCell ref="L34:M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7" sqref="B7"/>
    </sheetView>
  </sheetViews>
  <sheetFormatPr baseColWidth="10" defaultRowHeight="15" x14ac:dyDescent="0"/>
  <sheetData>
    <row r="1" spans="1:10">
      <c r="B1" s="37" t="s">
        <v>7</v>
      </c>
      <c r="C1" s="37"/>
      <c r="D1" s="37"/>
      <c r="G1" s="37" t="s">
        <v>12</v>
      </c>
      <c r="H1" s="37"/>
      <c r="I1" s="37"/>
      <c r="J1" s="37"/>
    </row>
    <row r="2" spans="1:10">
      <c r="B2" s="37" t="s">
        <v>8</v>
      </c>
      <c r="C2" s="37" t="s">
        <v>9</v>
      </c>
      <c r="D2" s="37"/>
      <c r="G2" s="37" t="s">
        <v>8</v>
      </c>
      <c r="H2" s="37"/>
      <c r="I2" s="37"/>
      <c r="J2" s="37" t="s">
        <v>9</v>
      </c>
    </row>
    <row r="3" spans="1:10">
      <c r="B3" s="37"/>
      <c r="C3" s="1" t="s">
        <v>10</v>
      </c>
      <c r="D3" s="1" t="s">
        <v>11</v>
      </c>
      <c r="G3" s="2" t="s">
        <v>13</v>
      </c>
      <c r="H3" s="2" t="s">
        <v>14</v>
      </c>
      <c r="I3" s="2" t="s">
        <v>15</v>
      </c>
      <c r="J3" s="37"/>
    </row>
    <row r="4" spans="1:10">
      <c r="A4">
        <v>1</v>
      </c>
      <c r="B4">
        <v>79</v>
      </c>
      <c r="C4">
        <v>88</v>
      </c>
      <c r="D4">
        <v>88</v>
      </c>
      <c r="F4">
        <v>1</v>
      </c>
      <c r="G4">
        <v>92</v>
      </c>
      <c r="J4">
        <v>93</v>
      </c>
    </row>
    <row r="5" spans="1:10">
      <c r="A5">
        <v>2</v>
      </c>
      <c r="B5">
        <v>78</v>
      </c>
      <c r="C5">
        <v>81</v>
      </c>
      <c r="D5">
        <v>83</v>
      </c>
      <c r="F5">
        <v>2</v>
      </c>
      <c r="G5">
        <v>100</v>
      </c>
      <c r="J5">
        <v>64</v>
      </c>
    </row>
    <row r="6" spans="1:10">
      <c r="A6">
        <v>3</v>
      </c>
      <c r="B6">
        <v>86</v>
      </c>
      <c r="C6">
        <v>67</v>
      </c>
      <c r="D6">
        <v>67</v>
      </c>
      <c r="F6">
        <v>3</v>
      </c>
      <c r="G6">
        <v>73</v>
      </c>
      <c r="J6">
        <v>69</v>
      </c>
    </row>
    <row r="7" spans="1:10">
      <c r="A7">
        <v>4</v>
      </c>
      <c r="B7">
        <v>75</v>
      </c>
      <c r="C7">
        <v>49</v>
      </c>
      <c r="D7">
        <v>54</v>
      </c>
      <c r="F7">
        <v>4</v>
      </c>
      <c r="G7">
        <v>100</v>
      </c>
      <c r="J7">
        <v>97</v>
      </c>
    </row>
    <row r="8" spans="1:10">
      <c r="A8">
        <v>5</v>
      </c>
      <c r="B8">
        <v>82</v>
      </c>
      <c r="C8">
        <v>90</v>
      </c>
      <c r="D8">
        <v>90</v>
      </c>
      <c r="F8">
        <v>5</v>
      </c>
      <c r="G8">
        <v>100</v>
      </c>
      <c r="J8">
        <v>100</v>
      </c>
    </row>
    <row r="9" spans="1:10">
      <c r="A9">
        <v>6</v>
      </c>
      <c r="B9">
        <v>67</v>
      </c>
      <c r="C9">
        <v>23</v>
      </c>
      <c r="D9">
        <v>20</v>
      </c>
      <c r="F9">
        <v>6</v>
      </c>
      <c r="G9">
        <v>75</v>
      </c>
      <c r="J9">
        <v>76</v>
      </c>
    </row>
    <row r="10" spans="1:10">
      <c r="A10">
        <v>7</v>
      </c>
      <c r="B10">
        <v>100</v>
      </c>
      <c r="C10">
        <v>98</v>
      </c>
      <c r="D10">
        <v>98</v>
      </c>
      <c r="F10">
        <v>7</v>
      </c>
      <c r="G10">
        <v>100</v>
      </c>
      <c r="J10">
        <v>35</v>
      </c>
    </row>
    <row r="11" spans="1:10">
      <c r="A11">
        <v>8</v>
      </c>
      <c r="B11">
        <v>87</v>
      </c>
      <c r="C11">
        <v>90</v>
      </c>
      <c r="D11">
        <v>90</v>
      </c>
      <c r="F11">
        <v>8</v>
      </c>
      <c r="G11">
        <v>40</v>
      </c>
      <c r="J11">
        <v>20</v>
      </c>
    </row>
    <row r="12" spans="1:10">
      <c r="A12">
        <v>9</v>
      </c>
      <c r="B12">
        <v>43</v>
      </c>
      <c r="C12">
        <v>46</v>
      </c>
      <c r="D12">
        <v>49</v>
      </c>
      <c r="F12">
        <v>9</v>
      </c>
      <c r="G12">
        <v>100</v>
      </c>
      <c r="J12">
        <v>100</v>
      </c>
    </row>
    <row r="13" spans="1:10">
      <c r="A13">
        <v>10</v>
      </c>
      <c r="B13">
        <v>68</v>
      </c>
      <c r="C13">
        <v>32</v>
      </c>
      <c r="D13">
        <v>35</v>
      </c>
      <c r="F13">
        <v>10</v>
      </c>
      <c r="G13">
        <v>100</v>
      </c>
      <c r="J13">
        <v>100</v>
      </c>
    </row>
    <row r="14" spans="1:10">
      <c r="A14">
        <v>11</v>
      </c>
      <c r="B14">
        <v>74</v>
      </c>
      <c r="C14">
        <v>67</v>
      </c>
      <c r="D14">
        <v>68</v>
      </c>
      <c r="F14">
        <v>11</v>
      </c>
      <c r="G14">
        <v>66</v>
      </c>
      <c r="J14">
        <v>100</v>
      </c>
    </row>
    <row r="15" spans="1:10">
      <c r="A15">
        <v>12</v>
      </c>
      <c r="B15">
        <v>56</v>
      </c>
      <c r="C15">
        <v>32</v>
      </c>
      <c r="D15">
        <v>29</v>
      </c>
      <c r="F15">
        <v>12</v>
      </c>
      <c r="G15">
        <v>18</v>
      </c>
      <c r="J15">
        <v>100</v>
      </c>
    </row>
    <row r="16" spans="1:10">
      <c r="A16">
        <v>13</v>
      </c>
      <c r="B16">
        <v>4</v>
      </c>
      <c r="C16">
        <v>13</v>
      </c>
      <c r="D16">
        <v>11</v>
      </c>
    </row>
    <row r="17" spans="1:10">
      <c r="A17">
        <v>14</v>
      </c>
      <c r="B17">
        <v>65</v>
      </c>
      <c r="C17">
        <v>46</v>
      </c>
      <c r="D17">
        <v>45</v>
      </c>
      <c r="G17">
        <f>SUM(G4:G15)</f>
        <v>964</v>
      </c>
      <c r="J17">
        <f>SUM(J4:J15)</f>
        <v>954</v>
      </c>
    </row>
    <row r="18" spans="1:10">
      <c r="A18">
        <v>15</v>
      </c>
      <c r="B18">
        <v>83</v>
      </c>
      <c r="C18">
        <v>100</v>
      </c>
      <c r="D18">
        <v>100</v>
      </c>
      <c r="G18">
        <f>G17/1200</f>
        <v>0.80333333333333334</v>
      </c>
      <c r="J18">
        <f>J17/1200</f>
        <v>0.79500000000000004</v>
      </c>
    </row>
    <row r="19" spans="1:10">
      <c r="A19">
        <v>16</v>
      </c>
      <c r="B19">
        <v>67</v>
      </c>
      <c r="C19">
        <v>9</v>
      </c>
      <c r="D19">
        <v>10</v>
      </c>
      <c r="I19" t="s">
        <v>4</v>
      </c>
      <c r="J19">
        <f>G18-J18</f>
        <v>8.3333333333333037E-3</v>
      </c>
    </row>
    <row r="21" spans="1:10">
      <c r="B21">
        <f>SUM(B4:B19)</f>
        <v>1114</v>
      </c>
      <c r="C21">
        <f>SUM(C4:C19)</f>
        <v>931</v>
      </c>
      <c r="D21">
        <f>SUM(D4:D19)</f>
        <v>937</v>
      </c>
    </row>
    <row r="22" spans="1:10">
      <c r="B22">
        <f>B21/1600</f>
        <v>0.69625000000000004</v>
      </c>
      <c r="C22">
        <f>C21/1600</f>
        <v>0.58187500000000003</v>
      </c>
      <c r="D22">
        <f>D21/1600</f>
        <v>0.58562499999999995</v>
      </c>
    </row>
    <row r="23" spans="1:10">
      <c r="B23" t="s">
        <v>4</v>
      </c>
      <c r="C23">
        <f>B22-C22</f>
        <v>0.114375</v>
      </c>
    </row>
  </sheetData>
  <mergeCells count="6">
    <mergeCell ref="C2:D2"/>
    <mergeCell ref="B1:D1"/>
    <mergeCell ref="B2:B3"/>
    <mergeCell ref="J2:J3"/>
    <mergeCell ref="G2:I2"/>
    <mergeCell ref="G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umut caglar</dc:creator>
  <cp:lastModifiedBy>mehmet umut caglar</cp:lastModifiedBy>
  <dcterms:created xsi:type="dcterms:W3CDTF">2016-05-27T21:10:49Z</dcterms:created>
  <dcterms:modified xsi:type="dcterms:W3CDTF">2016-05-30T16:21:32Z</dcterms:modified>
</cp:coreProperties>
</file>