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bian\Documents\Studium\BWL\"/>
    </mc:Choice>
  </mc:AlternateContent>
  <xr:revisionPtr revIDLastSave="0" documentId="13_ncr:1_{D1974362-C2C2-445E-9C74-3D6BA0A865B4}" xr6:coauthVersionLast="47" xr6:coauthVersionMax="47" xr10:uidLastSave="{00000000-0000-0000-0000-000000000000}"/>
  <bookViews>
    <workbookView xWindow="-28920" yWindow="-120" windowWidth="29040" windowHeight="15840" xr2:uid="{AA157195-065C-4FD9-B702-BEE94DF24939}"/>
  </bookViews>
  <sheets>
    <sheet name="Tabelle1" sheetId="1" r:id="rId1"/>
  </sheets>
  <definedNames>
    <definedName name="_xlnm.Print_Area" localSheetId="0">Tabelle1!$D$6:$Q$33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9" i="1" l="1"/>
  <c r="F15" i="1"/>
  <c r="G15" i="1" s="1"/>
  <c r="F16" i="1"/>
  <c r="G16" i="1" s="1"/>
  <c r="F17" i="1"/>
  <c r="G17" i="1" s="1"/>
  <c r="F18" i="1"/>
  <c r="G18" i="1" s="1"/>
  <c r="F19" i="1"/>
  <c r="I19" i="1" s="1"/>
  <c r="F20" i="1"/>
  <c r="I20" i="1" s="1"/>
  <c r="F21" i="1"/>
  <c r="I21" i="1" s="1"/>
  <c r="F22" i="1"/>
  <c r="I22" i="1" s="1"/>
  <c r="F23" i="1"/>
  <c r="G23" i="1" s="1"/>
  <c r="F24" i="1"/>
  <c r="G24" i="1" s="1"/>
  <c r="F25" i="1"/>
  <c r="G25" i="1" s="1"/>
  <c r="F26" i="1"/>
  <c r="G26" i="1" s="1"/>
  <c r="F27" i="1"/>
  <c r="G27" i="1" s="1"/>
  <c r="F28" i="1"/>
  <c r="G28" i="1" s="1"/>
  <c r="F29" i="1"/>
  <c r="G29" i="1" s="1"/>
  <c r="F30" i="1"/>
  <c r="G30" i="1" s="1"/>
  <c r="F31" i="1"/>
  <c r="G31" i="1" s="1"/>
  <c r="F32" i="1"/>
  <c r="G32" i="1" s="1"/>
  <c r="F33" i="1"/>
  <c r="G33" i="1" s="1"/>
  <c r="F14" i="1"/>
  <c r="G14" i="1" s="1"/>
  <c r="G9" i="1"/>
  <c r="G8" i="1"/>
  <c r="I27" i="1" l="1"/>
  <c r="H27" i="1" s="1"/>
  <c r="G20" i="1"/>
  <c r="I26" i="1"/>
  <c r="H26" i="1" s="1"/>
  <c r="G19" i="1"/>
  <c r="H19" i="1" s="1"/>
  <c r="I25" i="1"/>
  <c r="H25" i="1" s="1"/>
  <c r="I24" i="1"/>
  <c r="H24" i="1" s="1"/>
  <c r="I18" i="1"/>
  <c r="H18" i="1" s="1"/>
  <c r="I17" i="1"/>
  <c r="H17" i="1" s="1"/>
  <c r="I15" i="1"/>
  <c r="H15" i="1" s="1"/>
  <c r="H20" i="1"/>
  <c r="I16" i="1"/>
  <c r="H16" i="1" s="1"/>
  <c r="G21" i="1"/>
  <c r="H21" i="1" s="1"/>
  <c r="I32" i="1"/>
  <c r="H32" i="1" s="1"/>
  <c r="G22" i="1"/>
  <c r="H22" i="1" s="1"/>
  <c r="I14" i="1"/>
  <c r="H14" i="1" s="1"/>
  <c r="I33" i="1"/>
  <c r="H33" i="1" s="1"/>
  <c r="I31" i="1"/>
  <c r="H31" i="1" s="1"/>
  <c r="I30" i="1"/>
  <c r="H30" i="1" s="1"/>
  <c r="I29" i="1"/>
  <c r="H29" i="1" s="1"/>
  <c r="I28" i="1"/>
  <c r="H28" i="1" s="1"/>
  <c r="I23" i="1"/>
  <c r="H23" i="1" s="1"/>
</calcChain>
</file>

<file path=xl/sharedStrings.xml><?xml version="1.0" encoding="utf-8"?>
<sst xmlns="http://schemas.openxmlformats.org/spreadsheetml/2006/main" count="20" uniqueCount="18">
  <si>
    <t>1) Erlebte Veränderung von Preis u. Pot. Absatz</t>
  </si>
  <si>
    <t>Stützpunkt</t>
  </si>
  <si>
    <t>Preis</t>
  </si>
  <si>
    <t>Pot.Absatz</t>
  </si>
  <si>
    <t>Pot.Umsatz</t>
  </si>
  <si>
    <t>Periode 0</t>
  </si>
  <si>
    <t>Periode 1</t>
  </si>
  <si>
    <t>5)Variable Kosten in Periode 0</t>
  </si>
  <si>
    <t>Umsatz</t>
  </si>
  <si>
    <t>Variable kosten</t>
  </si>
  <si>
    <t>pro Einheit</t>
  </si>
  <si>
    <t>2) Preis</t>
  </si>
  <si>
    <t>8) Periode 0</t>
  </si>
  <si>
    <t>3) Pot Absatz [Stk]</t>
  </si>
  <si>
    <t>4) Pot. Umsatz [€]</t>
  </si>
  <si>
    <t>Deckungsbeitrag I</t>
  </si>
  <si>
    <t>6) Pot. Variable Kosten</t>
  </si>
  <si>
    <t>7) Pot. Deckungsbeitrag [€]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</si>
</sst>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-* #,##0\ &quot;€&quot;_-;\-* #,##0\ &quot;€&quot;_-;_-* &quot;-&quot;\ &quot;€&quot;_-;_-@_-"/>
    <numFmt numFmtId="44" formatCode="_-* #,##0.00\ &quot;€&quot;_-;\-* #,##0.00\ &quot;€&quot;_-;_-* &quot;-&quot;??\ &quot;€&quot;_-;_-@_-"/>
    <numFmt numFmtId="43" formatCode="_-* #,##0.00_-;\-* #,##0.00_-;_-* &quot;-&quot;??_-;_-@_-"/>
    <numFmt numFmtId="170" formatCode="_-* #,##0\ &quot;€&quot;_-;\-* #,##0\ &quot;€&quot;_-;_-* &quot;-&quot;??\ &quot;€&quot;_-;_-@_-"/>
    <numFmt numFmtId="174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0">
    <xf numFmtId="0" fontId="0" fillId="0" borderId="0" xfId="0"/>
    <xf numFmtId="44" fontId="0" fillId="2" borderId="0" xfId="2" applyFont="1" applyFill="1" applyBorder="1"/>
    <xf numFmtId="44" fontId="0" fillId="0" borderId="7" xfId="2" applyFont="1" applyBorder="1"/>
    <xf numFmtId="44" fontId="0" fillId="0" borderId="5" xfId="2" applyFont="1" applyBorder="1"/>
    <xf numFmtId="44" fontId="0" fillId="0" borderId="8" xfId="2" applyFont="1" applyBorder="1"/>
    <xf numFmtId="3" fontId="0" fillId="0" borderId="0" xfId="0" applyNumberFormat="1"/>
    <xf numFmtId="3" fontId="0" fillId="0" borderId="1" xfId="0" applyNumberFormat="1" applyBorder="1" applyAlignment="1">
      <alignment horizontal="center"/>
    </xf>
    <xf numFmtId="3" fontId="0" fillId="0" borderId="2" xfId="0" applyNumberFormat="1" applyBorder="1" applyAlignment="1">
      <alignment horizontal="center"/>
    </xf>
    <xf numFmtId="3" fontId="0" fillId="0" borderId="3" xfId="0" applyNumberFormat="1" applyBorder="1" applyAlignment="1">
      <alignment horizontal="center"/>
    </xf>
    <xf numFmtId="3" fontId="0" fillId="0" borderId="3" xfId="0" applyNumberFormat="1" applyBorder="1"/>
    <xf numFmtId="3" fontId="0" fillId="0" borderId="4" xfId="0" applyNumberFormat="1" applyBorder="1"/>
    <xf numFmtId="3" fontId="0" fillId="0" borderId="0" xfId="0" applyNumberFormat="1" applyBorder="1"/>
    <xf numFmtId="3" fontId="0" fillId="0" borderId="5" xfId="0" applyNumberFormat="1" applyBorder="1"/>
    <xf numFmtId="3" fontId="0" fillId="2" borderId="4" xfId="0" applyNumberFormat="1" applyFill="1" applyBorder="1"/>
    <xf numFmtId="3" fontId="0" fillId="2" borderId="0" xfId="0" applyNumberFormat="1" applyFill="1" applyBorder="1"/>
    <xf numFmtId="3" fontId="0" fillId="2" borderId="6" xfId="0" applyNumberFormat="1" applyFill="1" applyBorder="1"/>
    <xf numFmtId="3" fontId="0" fillId="2" borderId="7" xfId="0" applyNumberFormat="1" applyFill="1" applyBorder="1"/>
    <xf numFmtId="3" fontId="0" fillId="0" borderId="6" xfId="0" applyNumberFormat="1" applyBorder="1"/>
    <xf numFmtId="3" fontId="0" fillId="0" borderId="8" xfId="0" applyNumberFormat="1" applyBorder="1"/>
    <xf numFmtId="3" fontId="0" fillId="3" borderId="0" xfId="0" applyNumberFormat="1" applyFill="1"/>
    <xf numFmtId="3" fontId="0" fillId="4" borderId="0" xfId="0" applyNumberFormat="1" applyFill="1"/>
    <xf numFmtId="44" fontId="0" fillId="2" borderId="7" xfId="2" applyFont="1" applyFill="1" applyBorder="1"/>
    <xf numFmtId="42" fontId="0" fillId="2" borderId="0" xfId="2" applyNumberFormat="1" applyFont="1" applyFill="1"/>
    <xf numFmtId="170" fontId="0" fillId="0" borderId="0" xfId="2" applyNumberFormat="1" applyFont="1"/>
    <xf numFmtId="44" fontId="0" fillId="5" borderId="0" xfId="2" applyFont="1" applyFill="1"/>
    <xf numFmtId="3" fontId="2" fillId="0" borderId="0" xfId="0" applyNumberFormat="1" applyFont="1"/>
    <xf numFmtId="42" fontId="2" fillId="2" borderId="0" xfId="2" applyNumberFormat="1" applyFont="1" applyFill="1"/>
    <xf numFmtId="170" fontId="2" fillId="0" borderId="0" xfId="2" applyNumberFormat="1" applyFont="1"/>
    <xf numFmtId="174" fontId="0" fillId="0" borderId="0" xfId="1" applyNumberFormat="1" applyFont="1"/>
    <xf numFmtId="174" fontId="2" fillId="0" borderId="0" xfId="1" applyNumberFormat="1" applyFont="1"/>
  </cellXfs>
  <cellStyles count="3">
    <cellStyle name="Komma" xfId="1" builtinId="3"/>
    <cellStyle name="Standard" xfId="0" builtinId="0"/>
    <cellStyle name="Währung" xfId="2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Preis</a:t>
            </a:r>
            <a:r>
              <a:rPr lang="de-DE" baseline="0"/>
              <a:t> - Absatz - Umsatz - Deckungsbeitrag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Tabelle1!$F$13</c:f>
              <c:strCache>
                <c:ptCount val="1"/>
                <c:pt idx="0">
                  <c:v>3) Pot Absatz [Stk]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Tabelle1!$E$14:$E$33</c:f>
              <c:numCache>
                <c:formatCode>_("€"* #,##0_);_("€"* \(#,##0\);_("€"* "-"_);_(@_)</c:formatCod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numCache>
            </c:numRef>
          </c:xVal>
          <c:yVal>
            <c:numRef>
              <c:f>Tabelle1!$F$14:$F$33</c:f>
              <c:numCache>
                <c:formatCode>_-* #,##0_-;\-* #,##0_-;_-* "-"??_-;_-@_-</c:formatCode>
                <c:ptCount val="20"/>
                <c:pt idx="0">
                  <c:v>96883</c:v>
                </c:pt>
                <c:pt idx="1">
                  <c:v>92988</c:v>
                </c:pt>
                <c:pt idx="2">
                  <c:v>89093</c:v>
                </c:pt>
                <c:pt idx="3">
                  <c:v>85198</c:v>
                </c:pt>
                <c:pt idx="4">
                  <c:v>81303</c:v>
                </c:pt>
                <c:pt idx="5">
                  <c:v>77408</c:v>
                </c:pt>
                <c:pt idx="6">
                  <c:v>73513</c:v>
                </c:pt>
                <c:pt idx="7">
                  <c:v>69618</c:v>
                </c:pt>
                <c:pt idx="8">
                  <c:v>65723</c:v>
                </c:pt>
                <c:pt idx="9">
                  <c:v>61828</c:v>
                </c:pt>
                <c:pt idx="10">
                  <c:v>57933</c:v>
                </c:pt>
                <c:pt idx="11">
                  <c:v>54038</c:v>
                </c:pt>
                <c:pt idx="12">
                  <c:v>50143</c:v>
                </c:pt>
                <c:pt idx="13">
                  <c:v>46248</c:v>
                </c:pt>
                <c:pt idx="14">
                  <c:v>42353</c:v>
                </c:pt>
                <c:pt idx="15">
                  <c:v>38458</c:v>
                </c:pt>
                <c:pt idx="16">
                  <c:v>34563</c:v>
                </c:pt>
                <c:pt idx="17">
                  <c:v>30668</c:v>
                </c:pt>
                <c:pt idx="18">
                  <c:v>26773</c:v>
                </c:pt>
                <c:pt idx="19">
                  <c:v>22878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D37-4E4D-A283-9C37F9ABB4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8343192"/>
        <c:axId val="669807792"/>
      </c:scatterChart>
      <c:scatterChart>
        <c:scatterStyle val="smoothMarker"/>
        <c:varyColors val="0"/>
        <c:ser>
          <c:idx val="1"/>
          <c:order val="1"/>
          <c:tx>
            <c:strRef>
              <c:f>Tabelle1!$G$13</c:f>
              <c:strCache>
                <c:ptCount val="1"/>
                <c:pt idx="0">
                  <c:v>4) Pot. Umsatz [€]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Tabelle1!$E$14:$E$33</c:f>
              <c:numCache>
                <c:formatCode>_("€"* #,##0_);_("€"* \(#,##0\);_("€"* "-"_);_(@_)</c:formatCod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numCache>
            </c:numRef>
          </c:xVal>
          <c:yVal>
            <c:numRef>
              <c:f>Tabelle1!$G$14:$G$33</c:f>
              <c:numCache>
                <c:formatCode>_-* #,##0\ "€"_-;\-* #,##0\ "€"_-;_-* "-"??\ "€"_-;_-@_-</c:formatCode>
                <c:ptCount val="20"/>
                <c:pt idx="0">
                  <c:v>968830</c:v>
                </c:pt>
                <c:pt idx="1">
                  <c:v>1859760</c:v>
                </c:pt>
                <c:pt idx="2">
                  <c:v>2672790</c:v>
                </c:pt>
                <c:pt idx="3">
                  <c:v>3407920</c:v>
                </c:pt>
                <c:pt idx="4">
                  <c:v>4065150</c:v>
                </c:pt>
                <c:pt idx="5">
                  <c:v>4644480</c:v>
                </c:pt>
                <c:pt idx="6">
                  <c:v>5145910</c:v>
                </c:pt>
                <c:pt idx="7">
                  <c:v>5569440</c:v>
                </c:pt>
                <c:pt idx="8">
                  <c:v>5915070</c:v>
                </c:pt>
                <c:pt idx="9">
                  <c:v>6182800</c:v>
                </c:pt>
                <c:pt idx="10">
                  <c:v>6372630</c:v>
                </c:pt>
                <c:pt idx="11">
                  <c:v>6484560</c:v>
                </c:pt>
                <c:pt idx="12">
                  <c:v>6518590</c:v>
                </c:pt>
                <c:pt idx="13">
                  <c:v>6474720</c:v>
                </c:pt>
                <c:pt idx="14">
                  <c:v>6352950</c:v>
                </c:pt>
                <c:pt idx="15">
                  <c:v>6153280</c:v>
                </c:pt>
                <c:pt idx="16">
                  <c:v>5875710</c:v>
                </c:pt>
                <c:pt idx="17">
                  <c:v>5520240</c:v>
                </c:pt>
                <c:pt idx="18">
                  <c:v>5086870</c:v>
                </c:pt>
                <c:pt idx="19">
                  <c:v>4575600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D37-4E4D-A283-9C37F9ABB441}"/>
            </c:ext>
          </c:extLst>
        </c:ser>
        <c:ser>
          <c:idx val="2"/>
          <c:order val="2"/>
          <c:tx>
            <c:strRef>
              <c:f>Tabelle1!$I$13</c:f>
              <c:strCache>
                <c:ptCount val="1"/>
                <c:pt idx="0">
                  <c:v> 7) Pot. Deckungsbeitrag [€] 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Tabelle1!$E$14:$E$33</c:f>
              <c:numCache>
                <c:formatCode>_("€"* #,##0_);_("€"* \(#,##0\);_("€"* "-"_);_(@_)</c:formatCod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numCache>
            </c:numRef>
          </c:xVal>
          <c:yVal>
            <c:numRef>
              <c:f>Tabelle1!$I$14:$I$33</c:f>
              <c:numCache>
                <c:formatCode>_-* #,##0\ "€"_-;\-* #,##0\ "€"_-;_-* "-"??\ "€"_-;_-@_-</c:formatCode>
                <c:ptCount val="20"/>
                <c:pt idx="0">
                  <c:v>-6588044</c:v>
                </c:pt>
                <c:pt idx="1">
                  <c:v>-5393304</c:v>
                </c:pt>
                <c:pt idx="2">
                  <c:v>-4276464</c:v>
                </c:pt>
                <c:pt idx="3">
                  <c:v>-3237524</c:v>
                </c:pt>
                <c:pt idx="4">
                  <c:v>-2276484</c:v>
                </c:pt>
                <c:pt idx="5">
                  <c:v>-1393344</c:v>
                </c:pt>
                <c:pt idx="6">
                  <c:v>-588104</c:v>
                </c:pt>
                <c:pt idx="7">
                  <c:v>139236</c:v>
                </c:pt>
                <c:pt idx="8">
                  <c:v>788676</c:v>
                </c:pt>
                <c:pt idx="9">
                  <c:v>1360216</c:v>
                </c:pt>
                <c:pt idx="10">
                  <c:v>1853856</c:v>
                </c:pt>
                <c:pt idx="11">
                  <c:v>2269596</c:v>
                </c:pt>
                <c:pt idx="12">
                  <c:v>2607436</c:v>
                </c:pt>
                <c:pt idx="13">
                  <c:v>2867376</c:v>
                </c:pt>
                <c:pt idx="14">
                  <c:v>3049416</c:v>
                </c:pt>
                <c:pt idx="15">
                  <c:v>3153556</c:v>
                </c:pt>
                <c:pt idx="16">
                  <c:v>3179796</c:v>
                </c:pt>
                <c:pt idx="17">
                  <c:v>3128136</c:v>
                </c:pt>
                <c:pt idx="18">
                  <c:v>2998576</c:v>
                </c:pt>
                <c:pt idx="19">
                  <c:v>2791116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D37-4E4D-A283-9C37F9ABB4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5470576"/>
        <c:axId val="675469496"/>
      </c:scatterChart>
      <c:valAx>
        <c:axId val="558343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€&quot;* #,##0_);_(&quot;€&quot;* \(#,##0\);_(&quot;€&quot;* &quot;-&quot;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69807792"/>
        <c:crosses val="autoZero"/>
        <c:crossBetween val="midCat"/>
      </c:valAx>
      <c:valAx>
        <c:axId val="66980779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Menge [Stk]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58343192"/>
        <c:crosses val="autoZero"/>
        <c:crossBetween val="midCat"/>
      </c:valAx>
      <c:valAx>
        <c:axId val="675469496"/>
        <c:scaling>
          <c:orientation val="minMax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Wert [€)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_-* #,##0\ &quot;€&quot;_-;\-* #,##0\ &quot;€&quot;_-;_-* &quot;-&quot;??\ &quot;€&quot;_-;_-@_-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75470576"/>
        <c:crosses val="max"/>
        <c:crossBetween val="midCat"/>
      </c:valAx>
      <c:valAx>
        <c:axId val="675470576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Preis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_(&quot;€&quot;* #,##0_);_(&quot;€&quot;* \(#,##0\);_(&quot;€&quot;* &quot;-&quot;_);_(@_)" sourceLinked="1"/>
        <c:majorTickMark val="out"/>
        <c:minorTickMark val="none"/>
        <c:tickLblPos val="nextTo"/>
        <c:crossAx val="675469496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704850</xdr:colOff>
      <xdr:row>12</xdr:row>
      <xdr:rowOff>14286</xdr:rowOff>
    </xdr:from>
    <xdr:to>
      <xdr:col>17</xdr:col>
      <xdr:colOff>1</xdr:colOff>
      <xdr:row>32</xdr:row>
      <xdr:rowOff>66675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BC2AEC5-DD51-EC0E-0FFC-87124EAD84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E4528-EC11-4D1E-AFDA-7DB0C75B2E66}">
  <sheetPr>
    <pageSetUpPr fitToPage="1"/>
  </sheetPr>
  <dimension ref="D5:J33"/>
  <sheetViews>
    <sheetView tabSelected="1" topLeftCell="C4" workbookViewId="0">
      <selection activeCell="N10" sqref="N10"/>
    </sheetView>
  </sheetViews>
  <sheetFormatPr baseColWidth="10" defaultRowHeight="15" x14ac:dyDescent="0.25"/>
  <cols>
    <col min="1" max="3" width="11.42578125" style="5"/>
    <col min="4" max="4" width="11.5703125" style="5" bestFit="1" customWidth="1"/>
    <col min="5" max="5" width="9.42578125" style="5" bestFit="1" customWidth="1"/>
    <col min="6" max="6" width="17.140625" style="5" bestFit="1" customWidth="1"/>
    <col min="7" max="7" width="16.5703125" style="5" bestFit="1" customWidth="1"/>
    <col min="8" max="8" width="21.42578125" style="5" bestFit="1" customWidth="1"/>
    <col min="9" max="9" width="26.5703125" style="5" bestFit="1" customWidth="1"/>
    <col min="10" max="10" width="10.7109375" style="5" bestFit="1" customWidth="1"/>
    <col min="11" max="16384" width="11.42578125" style="5"/>
  </cols>
  <sheetData>
    <row r="5" spans="4:10" ht="15.75" thickBot="1" x14ac:dyDescent="0.3"/>
    <row r="6" spans="4:10" x14ac:dyDescent="0.25">
      <c r="D6" s="6" t="s">
        <v>0</v>
      </c>
      <c r="E6" s="7"/>
      <c r="F6" s="7"/>
      <c r="G6" s="8"/>
      <c r="H6" s="6" t="s">
        <v>7</v>
      </c>
      <c r="I6" s="7"/>
      <c r="J6" s="9"/>
    </row>
    <row r="7" spans="4:10" x14ac:dyDescent="0.25">
      <c r="D7" s="10" t="s">
        <v>1</v>
      </c>
      <c r="E7" s="11" t="s">
        <v>2</v>
      </c>
      <c r="F7" s="11" t="s">
        <v>3</v>
      </c>
      <c r="G7" s="12" t="s">
        <v>4</v>
      </c>
      <c r="H7" s="10" t="s">
        <v>8</v>
      </c>
      <c r="I7" s="1">
        <v>150</v>
      </c>
      <c r="J7" s="12" t="s">
        <v>10</v>
      </c>
    </row>
    <row r="8" spans="4:10" x14ac:dyDescent="0.25">
      <c r="D8" s="13" t="s">
        <v>5</v>
      </c>
      <c r="E8" s="1">
        <v>150</v>
      </c>
      <c r="F8" s="14">
        <v>42353</v>
      </c>
      <c r="G8" s="3">
        <f>PRODUCT(E8,F8)</f>
        <v>6352950</v>
      </c>
      <c r="H8" s="10" t="s">
        <v>15</v>
      </c>
      <c r="I8" s="1">
        <v>72</v>
      </c>
      <c r="J8" s="12" t="s">
        <v>10</v>
      </c>
    </row>
    <row r="9" spans="4:10" ht="15.75" thickBot="1" x14ac:dyDescent="0.3">
      <c r="D9" s="15" t="s">
        <v>6</v>
      </c>
      <c r="E9" s="21">
        <v>138</v>
      </c>
      <c r="F9" s="16">
        <v>47027</v>
      </c>
      <c r="G9" s="4">
        <f>PRODUCT(E9,F9)</f>
        <v>6489726</v>
      </c>
      <c r="H9" s="17" t="s">
        <v>9</v>
      </c>
      <c r="I9" s="2">
        <f>I7-I8</f>
        <v>78</v>
      </c>
      <c r="J9" s="18" t="s">
        <v>10</v>
      </c>
    </row>
    <row r="13" spans="4:10" x14ac:dyDescent="0.25">
      <c r="E13" s="5" t="s">
        <v>11</v>
      </c>
      <c r="F13" s="19" t="s">
        <v>13</v>
      </c>
      <c r="G13" s="20" t="s">
        <v>14</v>
      </c>
      <c r="H13" s="5" t="s">
        <v>16</v>
      </c>
      <c r="I13" s="24" t="s">
        <v>17</v>
      </c>
    </row>
    <row r="14" spans="4:10" x14ac:dyDescent="0.25">
      <c r="E14" s="22">
        <v>10</v>
      </c>
      <c r="F14" s="28">
        <f>FORECAST(E14,$F$8:$F$9,$E$8:$E$9)</f>
        <v>96883</v>
      </c>
      <c r="G14" s="23">
        <f>PRODUCT(F14,E14)</f>
        <v>968830</v>
      </c>
      <c r="H14" s="23">
        <f>G14-I14</f>
        <v>7556874</v>
      </c>
      <c r="I14" s="23">
        <f>($I$8-$I$7+E14)*F14</f>
        <v>-6588044</v>
      </c>
    </row>
    <row r="15" spans="4:10" x14ac:dyDescent="0.25">
      <c r="E15" s="22">
        <v>20</v>
      </c>
      <c r="F15" s="28">
        <f t="shared" ref="F15:F33" si="0">FORECAST(E15,$F$8:$F$9,$E$8:$E$9)</f>
        <v>92988</v>
      </c>
      <c r="G15" s="23">
        <f t="shared" ref="G15:G33" si="1">PRODUCT(F15,E15)</f>
        <v>1859760</v>
      </c>
      <c r="H15" s="23">
        <f t="shared" ref="H15:H33" si="2">G15-I15</f>
        <v>7253064</v>
      </c>
      <c r="I15" s="23">
        <f t="shared" ref="I15:I33" si="3">($I$8-$I$7+E15)*F15</f>
        <v>-5393304</v>
      </c>
    </row>
    <row r="16" spans="4:10" x14ac:dyDescent="0.25">
      <c r="E16" s="22">
        <v>30</v>
      </c>
      <c r="F16" s="28">
        <f t="shared" si="0"/>
        <v>89093</v>
      </c>
      <c r="G16" s="23">
        <f t="shared" si="1"/>
        <v>2672790</v>
      </c>
      <c r="H16" s="23">
        <f t="shared" si="2"/>
        <v>6949254</v>
      </c>
      <c r="I16" s="23">
        <f t="shared" si="3"/>
        <v>-4276464</v>
      </c>
    </row>
    <row r="17" spans="4:9" x14ac:dyDescent="0.25">
      <c r="E17" s="22">
        <v>40</v>
      </c>
      <c r="F17" s="28">
        <f t="shared" si="0"/>
        <v>85198</v>
      </c>
      <c r="G17" s="23">
        <f t="shared" si="1"/>
        <v>3407920</v>
      </c>
      <c r="H17" s="23">
        <f t="shared" si="2"/>
        <v>6645444</v>
      </c>
      <c r="I17" s="23">
        <f t="shared" si="3"/>
        <v>-3237524</v>
      </c>
    </row>
    <row r="18" spans="4:9" x14ac:dyDescent="0.25">
      <c r="E18" s="22">
        <v>50</v>
      </c>
      <c r="F18" s="28">
        <f t="shared" si="0"/>
        <v>81303</v>
      </c>
      <c r="G18" s="23">
        <f t="shared" si="1"/>
        <v>4065150</v>
      </c>
      <c r="H18" s="23">
        <f t="shared" si="2"/>
        <v>6341634</v>
      </c>
      <c r="I18" s="23">
        <f t="shared" si="3"/>
        <v>-2276484</v>
      </c>
    </row>
    <row r="19" spans="4:9" x14ac:dyDescent="0.25">
      <c r="E19" s="22">
        <v>60</v>
      </c>
      <c r="F19" s="28">
        <f t="shared" si="0"/>
        <v>77408</v>
      </c>
      <c r="G19" s="23">
        <f t="shared" si="1"/>
        <v>4644480</v>
      </c>
      <c r="H19" s="23">
        <f t="shared" si="2"/>
        <v>6037824</v>
      </c>
      <c r="I19" s="23">
        <f t="shared" si="3"/>
        <v>-1393344</v>
      </c>
    </row>
    <row r="20" spans="4:9" x14ac:dyDescent="0.25">
      <c r="E20" s="22">
        <v>70</v>
      </c>
      <c r="F20" s="28">
        <f t="shared" si="0"/>
        <v>73513</v>
      </c>
      <c r="G20" s="23">
        <f t="shared" si="1"/>
        <v>5145910</v>
      </c>
      <c r="H20" s="23">
        <f t="shared" si="2"/>
        <v>5734014</v>
      </c>
      <c r="I20" s="23">
        <f t="shared" si="3"/>
        <v>-588104</v>
      </c>
    </row>
    <row r="21" spans="4:9" x14ac:dyDescent="0.25">
      <c r="E21" s="22">
        <v>80</v>
      </c>
      <c r="F21" s="28">
        <f t="shared" si="0"/>
        <v>69618</v>
      </c>
      <c r="G21" s="23">
        <f t="shared" si="1"/>
        <v>5569440</v>
      </c>
      <c r="H21" s="23">
        <f t="shared" si="2"/>
        <v>5430204</v>
      </c>
      <c r="I21" s="23">
        <f t="shared" si="3"/>
        <v>139236</v>
      </c>
    </row>
    <row r="22" spans="4:9" x14ac:dyDescent="0.25">
      <c r="E22" s="22">
        <v>90</v>
      </c>
      <c r="F22" s="28">
        <f t="shared" si="0"/>
        <v>65723</v>
      </c>
      <c r="G22" s="23">
        <f t="shared" si="1"/>
        <v>5915070</v>
      </c>
      <c r="H22" s="23">
        <f t="shared" si="2"/>
        <v>5126394</v>
      </c>
      <c r="I22" s="23">
        <f t="shared" si="3"/>
        <v>788676</v>
      </c>
    </row>
    <row r="23" spans="4:9" x14ac:dyDescent="0.25">
      <c r="E23" s="22">
        <v>100</v>
      </c>
      <c r="F23" s="28">
        <f t="shared" si="0"/>
        <v>61828</v>
      </c>
      <c r="G23" s="23">
        <f t="shared" si="1"/>
        <v>6182800</v>
      </c>
      <c r="H23" s="23">
        <f t="shared" si="2"/>
        <v>4822584</v>
      </c>
      <c r="I23" s="23">
        <f t="shared" si="3"/>
        <v>1360216</v>
      </c>
    </row>
    <row r="24" spans="4:9" x14ac:dyDescent="0.25">
      <c r="E24" s="22">
        <v>110</v>
      </c>
      <c r="F24" s="28">
        <f t="shared" si="0"/>
        <v>57933</v>
      </c>
      <c r="G24" s="23">
        <f t="shared" si="1"/>
        <v>6372630</v>
      </c>
      <c r="H24" s="23">
        <f t="shared" si="2"/>
        <v>4518774</v>
      </c>
      <c r="I24" s="23">
        <f t="shared" si="3"/>
        <v>1853856</v>
      </c>
    </row>
    <row r="25" spans="4:9" x14ac:dyDescent="0.25">
      <c r="E25" s="22">
        <v>120</v>
      </c>
      <c r="F25" s="28">
        <f t="shared" si="0"/>
        <v>54038</v>
      </c>
      <c r="G25" s="23">
        <f t="shared" si="1"/>
        <v>6484560</v>
      </c>
      <c r="H25" s="23">
        <f t="shared" si="2"/>
        <v>4214964</v>
      </c>
      <c r="I25" s="23">
        <f t="shared" si="3"/>
        <v>2269596</v>
      </c>
    </row>
    <row r="26" spans="4:9" x14ac:dyDescent="0.25">
      <c r="E26" s="22">
        <v>130</v>
      </c>
      <c r="F26" s="28">
        <f t="shared" si="0"/>
        <v>50143</v>
      </c>
      <c r="G26" s="23">
        <f t="shared" si="1"/>
        <v>6518590</v>
      </c>
      <c r="H26" s="23">
        <f t="shared" si="2"/>
        <v>3911154</v>
      </c>
      <c r="I26" s="23">
        <f t="shared" si="3"/>
        <v>2607436</v>
      </c>
    </row>
    <row r="27" spans="4:9" x14ac:dyDescent="0.25">
      <c r="E27" s="22">
        <v>140</v>
      </c>
      <c r="F27" s="28">
        <f t="shared" si="0"/>
        <v>46248</v>
      </c>
      <c r="G27" s="23">
        <f t="shared" si="1"/>
        <v>6474720</v>
      </c>
      <c r="H27" s="23">
        <f t="shared" si="2"/>
        <v>3607344</v>
      </c>
      <c r="I27" s="23">
        <f t="shared" si="3"/>
        <v>2867376</v>
      </c>
    </row>
    <row r="28" spans="4:9" s="25" customFormat="1" x14ac:dyDescent="0.25">
      <c r="D28" s="25" t="s">
        <v>12</v>
      </c>
      <c r="E28" s="26">
        <v>150</v>
      </c>
      <c r="F28" s="29">
        <f t="shared" si="0"/>
        <v>42353</v>
      </c>
      <c r="G28" s="27">
        <f t="shared" si="1"/>
        <v>6352950</v>
      </c>
      <c r="H28" s="27">
        <f t="shared" si="2"/>
        <v>3303534</v>
      </c>
      <c r="I28" s="27">
        <f t="shared" si="3"/>
        <v>3049416</v>
      </c>
    </row>
    <row r="29" spans="4:9" x14ac:dyDescent="0.25">
      <c r="E29" s="22">
        <v>160</v>
      </c>
      <c r="F29" s="28">
        <f t="shared" si="0"/>
        <v>38458</v>
      </c>
      <c r="G29" s="23">
        <f t="shared" si="1"/>
        <v>6153280</v>
      </c>
      <c r="H29" s="23">
        <f t="shared" si="2"/>
        <v>2999724</v>
      </c>
      <c r="I29" s="23">
        <f t="shared" si="3"/>
        <v>3153556</v>
      </c>
    </row>
    <row r="30" spans="4:9" x14ac:dyDescent="0.25">
      <c r="E30" s="22">
        <v>170</v>
      </c>
      <c r="F30" s="28">
        <f t="shared" si="0"/>
        <v>34563</v>
      </c>
      <c r="G30" s="23">
        <f t="shared" si="1"/>
        <v>5875710</v>
      </c>
      <c r="H30" s="23">
        <f t="shared" si="2"/>
        <v>2695914</v>
      </c>
      <c r="I30" s="23">
        <f t="shared" si="3"/>
        <v>3179796</v>
      </c>
    </row>
    <row r="31" spans="4:9" x14ac:dyDescent="0.25">
      <c r="E31" s="22">
        <v>180</v>
      </c>
      <c r="F31" s="28">
        <f t="shared" si="0"/>
        <v>30668</v>
      </c>
      <c r="G31" s="23">
        <f t="shared" si="1"/>
        <v>5520240</v>
      </c>
      <c r="H31" s="23">
        <f t="shared" si="2"/>
        <v>2392104</v>
      </c>
      <c r="I31" s="23">
        <f t="shared" si="3"/>
        <v>3128136</v>
      </c>
    </row>
    <row r="32" spans="4:9" x14ac:dyDescent="0.25">
      <c r="E32" s="22">
        <v>190</v>
      </c>
      <c r="F32" s="28">
        <f t="shared" si="0"/>
        <v>26773</v>
      </c>
      <c r="G32" s="23">
        <f t="shared" si="1"/>
        <v>5086870</v>
      </c>
      <c r="H32" s="23">
        <f t="shared" si="2"/>
        <v>2088294</v>
      </c>
      <c r="I32" s="23">
        <f t="shared" si="3"/>
        <v>2998576</v>
      </c>
    </row>
    <row r="33" spans="5:9" x14ac:dyDescent="0.25">
      <c r="E33" s="22">
        <v>200</v>
      </c>
      <c r="F33" s="28">
        <f t="shared" si="0"/>
        <v>22878</v>
      </c>
      <c r="G33" s="23">
        <f t="shared" si="1"/>
        <v>4575600</v>
      </c>
      <c r="H33" s="23">
        <f t="shared" si="2"/>
        <v>1784484</v>
      </c>
      <c r="I33" s="23">
        <f t="shared" si="3"/>
        <v>2791116</v>
      </c>
    </row>
  </sheetData>
  <mergeCells count="2">
    <mergeCell ref="D6:G6"/>
    <mergeCell ref="H6:I6"/>
  </mergeCells>
  <pageMargins left="0.39370078740157483" right="0.39370078740157483" top="0.39370078740157483" bottom="0.39370078740157483" header="0.31496062992125984" footer="0.31496062992125984"/>
  <pageSetup paperSize="9" scale="73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Tabelle1</vt:lpstr>
      <vt:lpstr>Tabelle1!Druckbereich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Fabian Jülich</dc:creator>
  <cp:lastModifiedBy>Fabian Jülich</cp:lastModifiedBy>
  <cp:lastPrinted>2023-10-26T14:53:27Z</cp:lastPrinted>
  <dcterms:created xsi:type="dcterms:W3CDTF">2023-10-26T12:41:29Z</dcterms:created>
  <dcterms:modified xsi:type="dcterms:W3CDTF">2023-10-26T15:02:48Z</dcterms:modified>
</cp:coreProperties>
</file>