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firstSheet="3" activeTab="11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  <sheet name="Arkusz6" sheetId="6" r:id="rId6"/>
    <sheet name="Arkusz7" sheetId="7" r:id="rId7"/>
    <sheet name="Arkusz8" sheetId="8" r:id="rId8"/>
    <sheet name="Arkusz9" sheetId="9" r:id="rId9"/>
    <sheet name="Arkusz10" sheetId="10" r:id="rId10"/>
    <sheet name="Arkusz11" sheetId="11" r:id="rId11"/>
    <sheet name="Arkusz12" sheetId="12" r:id="rId12"/>
  </sheets>
  <definedNames>
    <definedName name="_xlnm._FilterDatabase" localSheetId="10" hidden="1">Arkusz11!$E:$E</definedName>
  </definedNames>
  <calcPr calcId="144525"/>
</workbook>
</file>

<file path=xl/sharedStrings.xml><?xml version="1.0" encoding="utf-8"?>
<sst xmlns="http://schemas.openxmlformats.org/spreadsheetml/2006/main" count="122" uniqueCount="93">
  <si>
    <t>kod produktu</t>
  </si>
  <si>
    <t>cena</t>
  </si>
  <si>
    <t>ilość w magazynie</t>
  </si>
  <si>
    <t>Wartosc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</si>
  <si>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</si>
  <si>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</si>
  <si>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</si>
  <si>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</si>
  <si>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</si>
  <si>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</si>
  <si>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</si>
  <si>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</si>
  <si>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</si>
  <si>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</si>
  <si>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</si>
  <si>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</si>
  <si>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</si>
  <si>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</si>
  <si>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</si>
  <si>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rabat</t>
  </si>
  <si>
    <t>cena po rabacie</t>
  </si>
  <si>
    <t>Rabat</t>
  </si>
  <si>
    <t>iloczyn</t>
  </si>
  <si>
    <t>zaokr</t>
  </si>
  <si>
    <t>pot.</t>
  </si>
  <si>
    <t>pierw</t>
  </si>
  <si>
    <t>abs</t>
  </si>
  <si>
    <t>rzym</t>
  </si>
  <si>
    <t>st1</t>
  </si>
  <si>
    <t>pkt</t>
  </si>
  <si>
    <t>Zaliczyl</t>
  </si>
  <si>
    <t>st2</t>
  </si>
  <si>
    <t>st3</t>
  </si>
  <si>
    <t>st4</t>
  </si>
  <si>
    <t>st5</t>
  </si>
  <si>
    <t>st6</t>
  </si>
  <si>
    <t>st7</t>
  </si>
  <si>
    <t>st8</t>
  </si>
  <si>
    <t>st9</t>
  </si>
  <si>
    <t>st10</t>
  </si>
  <si>
    <t>st11</t>
  </si>
  <si>
    <t>Oddzial</t>
  </si>
  <si>
    <t>Liczba pracownikow</t>
  </si>
  <si>
    <t>A</t>
  </si>
  <si>
    <t>B</t>
  </si>
  <si>
    <t>C</t>
  </si>
  <si>
    <t>D</t>
  </si>
  <si>
    <t>E</t>
  </si>
  <si>
    <t>Suma</t>
  </si>
  <si>
    <t>Miesiąc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</si>
  <si>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</si>
  <si>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</si>
  <si>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</si>
  <si>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</si>
  <si>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</si>
  <si>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</si>
  <si>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</si>
  <si>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</si>
  <si>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</si>
  <si>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</si>
  <si>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</si>
  <si>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</si>
  <si>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Tem max</t>
  </si>
  <si>
    <t>Firma A</t>
  </si>
  <si>
    <t>Firma B</t>
  </si>
  <si>
    <t>Firma C</t>
  </si>
  <si>
    <t>Firma D</t>
  </si>
  <si>
    <t>Nag1</t>
  </si>
  <si>
    <t>Nag2</t>
  </si>
  <si>
    <t>Nag3</t>
  </si>
  <si>
    <t>Podatek</t>
  </si>
  <si>
    <t>Pracownik</t>
  </si>
  <si>
    <t>Pensja</t>
  </si>
  <si>
    <t>Przychod</t>
  </si>
  <si>
    <t>Profit</t>
  </si>
  <si>
    <t>Adam K</t>
  </si>
  <si>
    <t>Kamil N</t>
  </si>
  <si>
    <t>Matylda S</t>
  </si>
  <si>
    <t>Magdalena Z</t>
  </si>
  <si>
    <t>Nina O</t>
  </si>
  <si>
    <t>Kacper I</t>
  </si>
  <si>
    <t>Stanisław C</t>
  </si>
  <si>
    <t>Marta O</t>
  </si>
  <si>
    <t>Marcel E</t>
  </si>
  <si>
    <t>Michał U</t>
  </si>
  <si>
    <t>Andrzej I</t>
  </si>
  <si>
    <t>Patryk J</t>
  </si>
  <si>
    <t>Kamila B</t>
  </si>
  <si>
    <t>Adam R</t>
  </si>
  <si>
    <t>Jan W</t>
  </si>
  <si>
    <t>Iwo L</t>
  </si>
  <si>
    <t>Natalia G</t>
  </si>
  <si>
    <t>Patrycja S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</si>
</sst>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%"/>
    <numFmt numFmtId="179" formatCode="0.00_ "/>
    <numFmt numFmtId="180" formatCode="0.0E+00"/>
  </numFmts>
  <fonts count="21">
    <font>
      <sz val="11"/>
      <color theme="1"/>
      <name val="Calibri"/>
      <charset val="134"/>
      <scheme val="minor"/>
    </font>
    <font>
      <b/>
      <sz val="26"/>
      <color rgb="FFFF0000"/>
      <name val="Microsoft JhengHei Light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darkUp">
        <bgColor theme="7" tint="0.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180" fontId="1" fillId="2" borderId="1" xfId="0" applyNumberFormat="1" applyFont="1" applyFill="1" applyBorder="1" applyAlignment="1">
      <alignment horizontal="justify"/>
    </xf>
    <xf numFmtId="180" fontId="1" fillId="2" borderId="2" xfId="0" applyNumberFormat="1" applyFont="1" applyFill="1" applyBorder="1" applyAlignment="1">
      <alignment horizontal="justify"/>
    </xf>
    <xf numFmtId="180" fontId="1" fillId="2" borderId="3" xfId="0" applyNumberFormat="1" applyFont="1" applyFill="1" applyBorder="1" applyAlignment="1">
      <alignment horizontal="justify"/>
    </xf>
  </cellXfs>
  <cellStyles count="49">
    <cellStyle name="Normalny" xfId="0" builtinId="0"/>
    <cellStyle name="Dziesiętny" xfId="1" builtinId="3"/>
    <cellStyle name="Walutowy" xfId="2" builtinId="4"/>
    <cellStyle name="Procentowy" xfId="3" builtinId="5"/>
    <cellStyle name="Przecinek [0]" xfId="4" builtinId="6"/>
    <cellStyle name="Waluta [0]" xfId="5" builtinId="7"/>
    <cellStyle name="Hiperłącze" xfId="6" builtinId="8"/>
    <cellStyle name="Użyte hiperłącze" xfId="7" builtinId="9"/>
    <cellStyle name="Uwaga" xfId="8" builtinId="10"/>
    <cellStyle name="Tekst ostrzeżenia" xfId="9" builtinId="11"/>
    <cellStyle name="Tytuł" xfId="10" builtinId="15"/>
    <cellStyle name="Tekst objaśnienia" xfId="11" builtinId="53"/>
    <cellStyle name="Nagłówek 1" xfId="12" builtinId="16"/>
    <cellStyle name="Nagłówek 2" xfId="13" builtinId="17"/>
    <cellStyle name="Nagłówek 3" xfId="14" builtinId="18"/>
    <cellStyle name="Nagłówek 4" xfId="15" builtinId="19"/>
    <cellStyle name="Dane wejściowe" xfId="16" builtinId="20"/>
    <cellStyle name="Dane wyjściowe" xfId="17" builtinId="21"/>
    <cellStyle name="Obliczenia" xfId="18" builtinId="22"/>
    <cellStyle name="Komórka zaznaczona" xfId="19" builtinId="23"/>
    <cellStyle name="Komórka połączona" xfId="20" builtinId="24"/>
    <cellStyle name="Suma" xfId="21" builtinId="25"/>
    <cellStyle name="Dobre" xfId="22" builtinId="26"/>
    <cellStyle name="Złe" xfId="23" builtinId="27"/>
    <cellStyle name="Neutralne" xfId="24" builtinId="28"/>
    <cellStyle name="Akcent 1" xfId="25" builtinId="29"/>
    <cellStyle name="20% - Akcent 1" xfId="26" builtinId="30"/>
    <cellStyle name="40% - Akcent 1" xfId="27" builtinId="31"/>
    <cellStyle name="60% - Akcent 1" xfId="28" builtinId="32"/>
    <cellStyle name="Akcent 2" xfId="29" builtinId="33"/>
    <cellStyle name="20% - Akcent 2" xfId="30" builtinId="34"/>
    <cellStyle name="40% - Akcent 2" xfId="31" builtinId="35"/>
    <cellStyle name="60% - Akcent 2" xfId="32" builtinId="36"/>
    <cellStyle name="Akcent 3" xfId="33" builtinId="37"/>
    <cellStyle name="20% - Akcent 3" xfId="34" builtinId="38"/>
    <cellStyle name="40% - Akcent 3" xfId="35" builtinId="39"/>
    <cellStyle name="60% - Akcent 3" xfId="36" builtinId="40"/>
    <cellStyle name="Akcent 4" xfId="37" builtinId="41"/>
    <cellStyle name="20% - Akcent 4" xfId="38" builtinId="42"/>
    <cellStyle name="40% - Akcent 4" xfId="39" builtinId="43"/>
    <cellStyle name="60% - Akcent 4" xfId="40" builtinId="44"/>
    <cellStyle name="Akcent 5" xfId="41" builtinId="45"/>
    <cellStyle name="20% - Akcent 5" xfId="42" builtinId="46"/>
    <cellStyle name="40% - Akcent 5" xfId="43" builtinId="47"/>
    <cellStyle name="60% - Akcent 5" xfId="44" builtinId="48"/>
    <cellStyle name="Akcent 6" xfId="45" builtinId="49"/>
    <cellStyle name="20% - Akcent 6" xfId="46" builtinId="50"/>
    <cellStyle name="40% - Akcent 6" xfId="47" builtinId="51"/>
    <cellStyle name="60% - Akcent 6" xfId="48" builtinId="52"/>
  </cellStyles>
  <dxfs count="21">
    <dxf>
      <numFmt numFmtId="179" formatCode="0.00_ "/>
    </dxf>
    <dxf>
      <numFmt numFmtId="179" formatCode="0.00_ "/>
    </dxf>
    <dxf>
      <numFmt numFmtId="179" formatCode="0.00_ "/>
    </dxf>
    <dxf>
      <numFmt numFmtId="179" formatCode="0.00_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027777777778"/>
          <c:y val="0.031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l-PL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Arkusz7!$D$9</c:f>
              <c:strCache>
                <c:ptCount val="1"/>
                <c:pt idx="0">
                  <c:v>Liczba pracownikow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Arkusz7!$C$10:$C$14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Arkusz7!$D$10:$D$14</c:f>
              <c:numCache>
                <c:formatCode>General</c:formatCode>
                <c:ptCount val="5"/>
                <c:pt idx="0">
                  <c:v>147</c:v>
                </c:pt>
                <c:pt idx="1">
                  <c:v>199</c:v>
                </c:pt>
                <c:pt idx="2">
                  <c:v>54</c:v>
                </c:pt>
                <c:pt idx="3">
                  <c:v>109</c:v>
                </c:pt>
                <c:pt idx="4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l-PL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l-PL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l-PL"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Arkusz8!$D$6</c:f>
              <c:strCache>
                <c:ptCount val="1"/>
                <c:pt idx="0">
                  <c:v>Tem max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Arkusz8!$E$5:$P$5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Arkusz8!$E$6:$P$6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21</c:v>
                </c:pt>
                <c:pt idx="3">
                  <c:v>15</c:v>
                </c:pt>
                <c:pt idx="4">
                  <c:v>30</c:v>
                </c:pt>
                <c:pt idx="5">
                  <c:v>32</c:v>
                </c:pt>
                <c:pt idx="6">
                  <c:v>30</c:v>
                </c:pt>
                <c:pt idx="7">
                  <c:v>36</c:v>
                </c:pt>
                <c:pt idx="8">
                  <c:v>20</c:v>
                </c:pt>
                <c:pt idx="9">
                  <c:v>21</c:v>
                </c:pt>
                <c:pt idx="10">
                  <c:v>23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339938942"/>
        <c:axId val="359047384"/>
      </c:lineChart>
      <c:catAx>
        <c:axId val="33993894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l-PL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59047384"/>
        <c:crosses val="autoZero"/>
        <c:auto val="1"/>
        <c:lblAlgn val="ctr"/>
        <c:lblOffset val="100"/>
        <c:noMultiLvlLbl val="0"/>
      </c:catAx>
      <c:valAx>
        <c:axId val="359047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l-PL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399389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pl-PL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l-PL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Arkusz9!$D$2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Arkusz9!$C$3:$C$6</c:f>
              <c:strCache>
                <c:ptCount val="4"/>
                <c:pt idx="0">
                  <c:v>Firma A</c:v>
                </c:pt>
                <c:pt idx="1">
                  <c:v>Firma B</c:v>
                </c:pt>
                <c:pt idx="2">
                  <c:v>Firma C</c:v>
                </c:pt>
                <c:pt idx="3">
                  <c:v>Firma D</c:v>
                </c:pt>
              </c:strCache>
            </c:strRef>
          </c:cat>
          <c:val>
            <c:numRef>
              <c:f>Arkusz9!$D$3:$D$6</c:f>
              <c:numCache>
                <c:formatCode>General</c:formatCode>
                <c:ptCount val="4"/>
                <c:pt idx="0">
                  <c:v>5456</c:v>
                </c:pt>
                <c:pt idx="1">
                  <c:v>3012</c:v>
                </c:pt>
                <c:pt idx="2">
                  <c:v>5534</c:v>
                </c:pt>
                <c:pt idx="3">
                  <c:v>8458</c:v>
                </c:pt>
              </c:numCache>
            </c:numRef>
          </c:val>
        </c:ser>
        <c:ser>
          <c:idx val="1"/>
          <c:order val="1"/>
          <c:tx>
            <c:strRef>
              <c:f>Arkusz9!$E$2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Arkusz9!$C$3:$C$6</c:f>
              <c:strCache>
                <c:ptCount val="4"/>
                <c:pt idx="0">
                  <c:v>Firma A</c:v>
                </c:pt>
                <c:pt idx="1">
                  <c:v>Firma B</c:v>
                </c:pt>
                <c:pt idx="2">
                  <c:v>Firma C</c:v>
                </c:pt>
                <c:pt idx="3">
                  <c:v>Firma D</c:v>
                </c:pt>
              </c:strCache>
            </c:strRef>
          </c:cat>
          <c:val>
            <c:numRef>
              <c:f>Arkusz9!$E$3:$E$6</c:f>
              <c:numCache>
                <c:formatCode>General</c:formatCode>
                <c:ptCount val="4"/>
                <c:pt idx="0">
                  <c:v>4524</c:v>
                </c:pt>
                <c:pt idx="1">
                  <c:v>8541</c:v>
                </c:pt>
                <c:pt idx="2">
                  <c:v>3367</c:v>
                </c:pt>
                <c:pt idx="3">
                  <c:v>4198</c:v>
                </c:pt>
              </c:numCache>
            </c:numRef>
          </c:val>
        </c:ser>
        <c:ser>
          <c:idx val="2"/>
          <c:order val="2"/>
          <c:tx>
            <c:strRef>
              <c:f>Arkusz9!$F$2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Arkusz9!$C$3:$C$6</c:f>
              <c:strCache>
                <c:ptCount val="4"/>
                <c:pt idx="0">
                  <c:v>Firma A</c:v>
                </c:pt>
                <c:pt idx="1">
                  <c:v>Firma B</c:v>
                </c:pt>
                <c:pt idx="2">
                  <c:v>Firma C</c:v>
                </c:pt>
                <c:pt idx="3">
                  <c:v>Firma D</c:v>
                </c:pt>
              </c:strCache>
            </c:strRef>
          </c:cat>
          <c:val>
            <c:numRef>
              <c:f>Arkusz9!$F$3:$F$6</c:f>
              <c:numCache>
                <c:formatCode>General</c:formatCode>
                <c:ptCount val="4"/>
                <c:pt idx="0">
                  <c:v>7361</c:v>
                </c:pt>
                <c:pt idx="1">
                  <c:v>3180</c:v>
                </c:pt>
                <c:pt idx="2">
                  <c:v>4883</c:v>
                </c:pt>
                <c:pt idx="3">
                  <c:v>9396</c:v>
                </c:pt>
              </c:numCache>
            </c:numRef>
          </c:val>
        </c:ser>
        <c:ser>
          <c:idx val="3"/>
          <c:order val="3"/>
          <c:tx>
            <c:strRef>
              <c:f>Arkusz9!$G$2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Arkusz9!$C$3:$C$6</c:f>
              <c:strCache>
                <c:ptCount val="4"/>
                <c:pt idx="0">
                  <c:v>Firma A</c:v>
                </c:pt>
                <c:pt idx="1">
                  <c:v>Firma B</c:v>
                </c:pt>
                <c:pt idx="2">
                  <c:v>Firma C</c:v>
                </c:pt>
                <c:pt idx="3">
                  <c:v>Firma D</c:v>
                </c:pt>
              </c:strCache>
            </c:strRef>
          </c:cat>
          <c:val>
            <c:numRef>
              <c:f>Arkusz9!$G$3:$G$6</c:f>
              <c:numCache>
                <c:formatCode>General</c:formatCode>
                <c:ptCount val="4"/>
                <c:pt idx="0">
                  <c:v>2936</c:v>
                </c:pt>
                <c:pt idx="1">
                  <c:v>9149</c:v>
                </c:pt>
                <c:pt idx="2">
                  <c:v>2609</c:v>
                </c:pt>
                <c:pt idx="3">
                  <c:v>6692</c:v>
                </c:pt>
              </c:numCache>
            </c:numRef>
          </c:val>
        </c:ser>
        <c:ser>
          <c:idx val="4"/>
          <c:order val="4"/>
          <c:tx>
            <c:strRef>
              <c:f>Arkusz9!$H$2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Arkusz9!$C$3:$C$6</c:f>
              <c:strCache>
                <c:ptCount val="4"/>
                <c:pt idx="0">
                  <c:v>Firma A</c:v>
                </c:pt>
                <c:pt idx="1">
                  <c:v>Firma B</c:v>
                </c:pt>
                <c:pt idx="2">
                  <c:v>Firma C</c:v>
                </c:pt>
                <c:pt idx="3">
                  <c:v>Firma D</c:v>
                </c:pt>
              </c:strCache>
            </c:strRef>
          </c:cat>
          <c:val>
            <c:numRef>
              <c:f>Arkusz9!$H$3:$H$6</c:f>
              <c:numCache>
                <c:formatCode>General</c:formatCode>
                <c:ptCount val="4"/>
                <c:pt idx="0">
                  <c:v>7236</c:v>
                </c:pt>
                <c:pt idx="1">
                  <c:v>5528</c:v>
                </c:pt>
                <c:pt idx="2">
                  <c:v>5155</c:v>
                </c:pt>
                <c:pt idx="3">
                  <c:v>6166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118434"/>
        <c:axId val="538804320"/>
      </c:barChart>
      <c:catAx>
        <c:axId val="7581184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l-PL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804320"/>
        <c:crosses val="autoZero"/>
        <c:auto val="1"/>
        <c:lblAlgn val="ctr"/>
        <c:lblOffset val="100"/>
        <c:noMultiLvlLbl val="0"/>
      </c:catAx>
      <c:valAx>
        <c:axId val="5388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l-PL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1184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l-PL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l-PL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606425</xdr:colOff>
      <xdr:row>3</xdr:row>
      <xdr:rowOff>155575</xdr:rowOff>
    </xdr:from>
    <xdr:to>
      <xdr:col>12</xdr:col>
      <xdr:colOff>301625</xdr:colOff>
      <xdr:row>18</xdr:row>
      <xdr:rowOff>41275</xdr:rowOff>
    </xdr:to>
    <xdr:graphicFrame>
      <xdr:nvGraphicFramePr>
        <xdr:cNvPr id="2" name="Wykres 1"/>
        <xdr:cNvGraphicFramePr/>
      </xdr:nvGraphicFramePr>
      <xdr:xfrm>
        <a:off x="3273425" y="727075"/>
        <a:ext cx="4572000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473075</xdr:colOff>
      <xdr:row>13</xdr:row>
      <xdr:rowOff>174625</xdr:rowOff>
    </xdr:from>
    <xdr:to>
      <xdr:col>16</xdr:col>
      <xdr:colOff>168275</xdr:colOff>
      <xdr:row>28</xdr:row>
      <xdr:rowOff>60325</xdr:rowOff>
    </xdr:to>
    <xdr:graphicFrame>
      <xdr:nvGraphicFramePr>
        <xdr:cNvPr id="2" name="Wykres 1"/>
        <xdr:cNvGraphicFramePr/>
      </xdr:nvGraphicFramePr>
      <xdr:xfrm>
        <a:off x="5349875" y="2651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101600</xdr:colOff>
      <xdr:row>5</xdr:row>
      <xdr:rowOff>184150</xdr:rowOff>
    </xdr:from>
    <xdr:to>
      <xdr:col>17</xdr:col>
      <xdr:colOff>406400</xdr:colOff>
      <xdr:row>20</xdr:row>
      <xdr:rowOff>69850</xdr:rowOff>
    </xdr:to>
    <xdr:graphicFrame>
      <xdr:nvGraphicFramePr>
        <xdr:cNvPr id="2" name="Wykres 1"/>
        <xdr:cNvGraphicFramePr/>
      </xdr:nvGraphicFramePr>
      <xdr:xfrm>
        <a:off x="6197600" y="1136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C2:E11" totalsRowShown="0">
  <autoFilter ref="C2:E11"/>
  <sortState ref="C3:E11">
    <sortCondition ref="C2"/>
  </sortState>
  <tableColumns count="3">
    <tableColumn id="1" name="Nag1"/>
    <tableColumn id="2" name="Nag2"/>
    <tableColumn id="3" name="Nag3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C4:G23" totalsRowShown="0">
  <autoFilter ref="C4:G23"/>
  <tableColumns count="5">
    <tableColumn id="1" name="Pracownik"/>
    <tableColumn id="2" name="Pensja" dataDxfId="0"/>
    <tableColumn id="3" name="Podatek" dataDxfId="1"/>
    <tableColumn id="4" name="Przychod" dataDxfId="2"/>
    <tableColumn id="5" name="Profit" dataDxfId="3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9:I28"/>
  <sheetViews>
    <sheetView workbookViewId="0">
      <selection activeCell="G16" sqref="G14:G16"/>
    </sheetView>
  </sheetViews>
  <sheetFormatPr defaultColWidth="9.14285714285714" defaultRowHeight="15"/>
  <cols>
    <col min="6" max="6" width="12.8571428571429"/>
    <col min="7" max="7" width="29.8571428571429"/>
    <col min="8" max="8" width="30.8571428571429"/>
    <col min="9" max="9" width="29.8571428571429"/>
  </cols>
  <sheetData>
    <row r="9" ht="33.75" spans="7:9">
      <c r="G9" s="6">
        <v>100</v>
      </c>
      <c r="H9" s="7">
        <v>200</v>
      </c>
      <c r="I9" s="8">
        <v>50</v>
      </c>
    </row>
    <row r="10" ht="33.75" spans="7:9">
      <c r="G10" s="6">
        <v>25</v>
      </c>
      <c r="H10" s="7">
        <v>75</v>
      </c>
      <c r="I10" s="8">
        <v>25</v>
      </c>
    </row>
    <row r="11" ht="33.75" spans="7:9">
      <c r="G11" s="6"/>
      <c r="H11" s="7">
        <v>15</v>
      </c>
      <c r="I11" s="8"/>
    </row>
    <row r="15" spans="5:5">
      <c r="E15">
        <v>1</v>
      </c>
    </row>
    <row r="16" spans="5:5">
      <c r="E16">
        <v>2</v>
      </c>
    </row>
    <row r="17" spans="5:5">
      <c r="E17">
        <v>3</v>
      </c>
    </row>
    <row r="18" spans="5:5">
      <c r="E18">
        <v>4</v>
      </c>
    </row>
    <row r="19" spans="5:5">
      <c r="E19">
        <v>5</v>
      </c>
    </row>
    <row r="20" spans="5:5">
      <c r="E20">
        <v>6</v>
      </c>
    </row>
    <row r="21" spans="5:5">
      <c r="E21">
        <v>7</v>
      </c>
    </row>
    <row r="22" spans="5:5">
      <c r="E22">
        <v>8</v>
      </c>
    </row>
    <row r="23" spans="5:5">
      <c r="E23">
        <v>9</v>
      </c>
    </row>
    <row r="24" spans="5:5">
      <c r="E24">
        <v>10</v>
      </c>
    </row>
    <row r="25" spans="5:5">
      <c r="E25">
        <v>11</v>
      </c>
    </row>
    <row r="26" spans="5:5">
      <c r="E26">
        <v>12</v>
      </c>
    </row>
    <row r="27" spans="5:5">
      <c r="E27">
        <v>13</v>
      </c>
    </row>
    <row r="28" spans="5:5">
      <c r="E28">
        <v>14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E11"/>
  <sheetViews>
    <sheetView workbookViewId="0">
      <selection activeCell="H5" sqref="H5:H11"/>
    </sheetView>
  </sheetViews>
  <sheetFormatPr defaultColWidth="9.14285714285714" defaultRowHeight="15" outlineLevelCol="4"/>
  <sheetData>
    <row r="2" spans="3:5">
      <c r="C2" t="s">
        <v>67</v>
      </c>
      <c r="D2" t="s">
        <v>68</v>
      </c>
      <c r="E2" t="s">
        <v>69</v>
      </c>
    </row>
    <row r="3" spans="3:5">
      <c r="C3" t="s">
        <v>4</v>
      </c>
      <c r="D3">
        <v>16</v>
      </c>
      <c r="E3">
        <v>24</v>
      </c>
    </row>
    <row r="4" spans="3:5">
      <c r="C4" t="s">
        <v>5</v>
      </c>
      <c r="D4">
        <v>24</v>
      </c>
      <c r="E4">
        <v>23</v>
      </c>
    </row>
    <row r="5" spans="3:5">
      <c r="C5" t="s">
        <v>6</v>
      </c>
      <c r="D5">
        <v>14</v>
      </c>
      <c r="E5">
        <v>13</v>
      </c>
    </row>
    <row r="6" spans="3:5">
      <c r="C6" t="s">
        <v>7</v>
      </c>
      <c r="D6">
        <v>19</v>
      </c>
      <c r="E6">
        <v>8</v>
      </c>
    </row>
    <row r="7" spans="3:5">
      <c r="C7" t="s">
        <v>8</v>
      </c>
      <c r="D7">
        <v>2</v>
      </c>
      <c r="E7">
        <v>18</v>
      </c>
    </row>
    <row r="8" spans="3:5">
      <c r="C8" t="s">
        <v>9</v>
      </c>
      <c r="D8">
        <v>16</v>
      </c>
      <c r="E8">
        <v>19</v>
      </c>
    </row>
    <row r="9" spans="3:5">
      <c r="C9" t="s">
        <v>10</v>
      </c>
      <c r="D9">
        <v>16</v>
      </c>
      <c r="E9">
        <v>1</v>
      </c>
    </row>
    <row r="10" spans="3:5">
      <c r="C10" t="s">
        <v>11</v>
      </c>
      <c r="D10">
        <v>15</v>
      </c>
      <c r="E10">
        <v>12</v>
      </c>
    </row>
    <row r="11" spans="3:5">
      <c r="C11" t="s">
        <v>12</v>
      </c>
      <c r="D11">
        <v>22</v>
      </c>
      <c r="E11">
        <v>18</v>
      </c>
    </row>
  </sheetData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E9"/>
  <sheetViews>
    <sheetView workbookViewId="0">
      <selection activeCell="K12" sqref="K12"/>
    </sheetView>
  </sheetViews>
  <sheetFormatPr defaultColWidth="9.14285714285714" defaultRowHeight="15" outlineLevelCol="4"/>
  <sheetData>
    <row r="1" spans="4:5">
      <c r="D1">
        <v>4</v>
      </c>
      <c r="E1">
        <v>20</v>
      </c>
    </row>
    <row r="2" spans="4:5">
      <c r="D2">
        <v>26</v>
      </c>
      <c r="E2">
        <v>28</v>
      </c>
    </row>
    <row r="3" spans="4:5">
      <c r="D3">
        <v>14</v>
      </c>
      <c r="E3">
        <v>8</v>
      </c>
    </row>
    <row r="4" spans="4:5">
      <c r="D4">
        <v>9</v>
      </c>
      <c r="E4">
        <v>29</v>
      </c>
    </row>
    <row r="5" spans="4:5">
      <c r="D5">
        <v>19</v>
      </c>
      <c r="E5">
        <v>25</v>
      </c>
    </row>
    <row r="6" spans="4:5">
      <c r="D6">
        <v>21</v>
      </c>
      <c r="E6">
        <v>25</v>
      </c>
    </row>
    <row r="7" spans="4:5">
      <c r="D7">
        <v>5</v>
      </c>
      <c r="E7">
        <v>13</v>
      </c>
    </row>
    <row r="8" spans="4:5">
      <c r="D8">
        <v>30</v>
      </c>
      <c r="E8">
        <v>30</v>
      </c>
    </row>
    <row r="9" spans="4:5">
      <c r="D9">
        <v>4</v>
      </c>
      <c r="E9">
        <v>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tabSelected="1" workbookViewId="0">
      <selection activeCell="G10" sqref="G10"/>
    </sheetView>
  </sheetViews>
  <sheetFormatPr defaultColWidth="9.14285714285714" defaultRowHeight="15" outlineLevelCol="6"/>
  <cols>
    <col min="2" max="2" width="11.4285714285714" customWidth="1"/>
    <col min="3" max="3" width="13" customWidth="1"/>
    <col min="4" max="4" width="8.57142857142857" customWidth="1"/>
    <col min="5" max="5" width="8.85714285714286" customWidth="1"/>
    <col min="6" max="6" width="9.57142857142857" customWidth="1"/>
    <col min="7" max="7" width="9.28571428571429" customWidth="1"/>
    <col min="8" max="8" width="30.8571428571429" customWidth="1"/>
    <col min="9" max="9" width="16"/>
    <col min="10" max="10" width="14"/>
    <col min="11" max="11" width="15.4285714285714"/>
    <col min="12" max="27" width="9.42857142857143"/>
    <col min="28" max="28" width="16"/>
    <col min="29" max="29" width="16.1428571428571"/>
    <col min="30" max="30" width="10.5238095238095"/>
    <col min="31" max="31" width="16.1428571428571"/>
    <col min="32" max="32" width="10.5238095238095"/>
    <col min="33" max="33" width="16.1428571428571"/>
    <col min="34" max="34" width="10.5238095238095"/>
    <col min="35" max="35" width="16.1428571428571"/>
    <col min="36" max="36" width="10.5238095238095"/>
    <col min="37" max="37" width="16.1428571428571"/>
    <col min="38" max="38" width="10.5238095238095"/>
    <col min="39" max="39" width="16.1428571428571"/>
    <col min="40" max="40" width="10.5238095238095"/>
    <col min="41" max="41" width="16.1428571428571"/>
    <col min="42" max="42" width="10.5238095238095"/>
    <col min="43" max="43" width="16.1428571428571"/>
    <col min="44" max="44" width="10.5238095238095"/>
    <col min="45" max="45" width="16.1428571428571"/>
    <col min="46" max="46" width="16"/>
  </cols>
  <sheetData>
    <row r="1" spans="1:1">
      <c r="A1" t="s">
        <v>70</v>
      </c>
    </row>
    <row r="2" spans="1:1">
      <c r="A2" s="1">
        <v>0.035</v>
      </c>
    </row>
    <row r="4" spans="3:7">
      <c r="C4" t="s">
        <v>71</v>
      </c>
      <c r="D4" t="s">
        <v>72</v>
      </c>
      <c r="E4" t="s">
        <v>70</v>
      </c>
      <c r="F4" t="s">
        <v>73</v>
      </c>
      <c r="G4" t="s">
        <v>74</v>
      </c>
    </row>
    <row r="5" spans="3:7">
      <c r="C5" t="s">
        <v>75</v>
      </c>
      <c r="D5" s="2">
        <f ca="1">ROUND(RAND()*1900+1233,-1)</f>
        <v>2920</v>
      </c>
      <c r="E5" s="2">
        <f ca="1">0.15*$D5</f>
        <v>438</v>
      </c>
      <c r="F5" s="2">
        <f ca="1">RAND()*1500+1500</f>
        <v>2441.32751738568</v>
      </c>
      <c r="G5" s="2">
        <f ca="1">$D5+$E5-$F5</f>
        <v>916.672482614318</v>
      </c>
    </row>
    <row r="6" spans="3:7">
      <c r="C6" t="s">
        <v>76</v>
      </c>
      <c r="D6" s="2">
        <f ca="1">ROUND(RAND()*1900+1233,-1)</f>
        <v>2210</v>
      </c>
      <c r="E6" s="2">
        <f ca="1">0.15*$D6</f>
        <v>331.5</v>
      </c>
      <c r="F6" s="2">
        <f ca="1">RAND()*1500+1500</f>
        <v>2067.0350294489</v>
      </c>
      <c r="G6" s="2">
        <f ca="1">$D6+$E6-$F6</f>
        <v>474.464970551102</v>
      </c>
    </row>
    <row r="7" spans="3:7">
      <c r="C7" t="s">
        <v>77</v>
      </c>
      <c r="D7" s="2">
        <f ca="1">ROUND(RAND()*1900+1233,-1)</f>
        <v>1640</v>
      </c>
      <c r="E7" s="2">
        <f ca="1">0.15*$D7</f>
        <v>246</v>
      </c>
      <c r="F7" s="2">
        <f ca="1">RAND()*1500+1500</f>
        <v>2925.6497188128</v>
      </c>
      <c r="G7" s="2">
        <f ca="1">$D7+$E7-$F7</f>
        <v>-1039.6497188128</v>
      </c>
    </row>
    <row r="8" spans="3:7">
      <c r="C8" t="s">
        <v>78</v>
      </c>
      <c r="D8" s="2">
        <f ca="1">ROUND(RAND()*1900+1233,-1)</f>
        <v>2650</v>
      </c>
      <c r="E8" s="2">
        <f ca="1">0.15*$D8</f>
        <v>397.5</v>
      </c>
      <c r="F8" s="2">
        <f ca="1">RAND()*1500+1500</f>
        <v>2143.72298663242</v>
      </c>
      <c r="G8" s="2">
        <f ca="1">$D8+$E8-$F8</f>
        <v>903.777013367582</v>
      </c>
    </row>
    <row r="9" spans="3:7">
      <c r="C9" t="s">
        <v>79</v>
      </c>
      <c r="D9" s="2">
        <f ca="1">ROUND(RAND()*1900+1233,-1)</f>
        <v>1950</v>
      </c>
      <c r="E9" s="2">
        <f ca="1">0.15*$D9</f>
        <v>292.5</v>
      </c>
      <c r="F9" s="2">
        <f ca="1">RAND()*1500+1500</f>
        <v>2020.82609149959</v>
      </c>
      <c r="G9" s="2">
        <f ca="1">$D9+$E9-$F9</f>
        <v>221.673908500409</v>
      </c>
    </row>
    <row r="10" spans="3:7">
      <c r="C10" t="s">
        <v>80</v>
      </c>
      <c r="D10" s="2">
        <f ca="1">ROUND(RAND()*1900+1233,-1)</f>
        <v>2930</v>
      </c>
      <c r="E10" s="2">
        <f ca="1">0.15*$D10</f>
        <v>439.5</v>
      </c>
      <c r="F10" s="2">
        <f ca="1">RAND()*1500+1500</f>
        <v>2289.7523819331</v>
      </c>
      <c r="G10" s="2">
        <f ca="1">$D10+$E10-$F10</f>
        <v>1079.7476180669</v>
      </c>
    </row>
    <row r="11" spans="3:7">
      <c r="C11" t="s">
        <v>81</v>
      </c>
      <c r="D11" s="2">
        <f ca="1">ROUND(RAND()*1900+1233,-1)</f>
        <v>2360</v>
      </c>
      <c r="E11" s="2">
        <f ca="1">0.15*$D11</f>
        <v>354</v>
      </c>
      <c r="F11" s="2">
        <f ca="1">RAND()*1500+1500</f>
        <v>2140.089709312</v>
      </c>
      <c r="G11" s="2">
        <f ca="1">$D11+$E11-$F11</f>
        <v>573.910290687999</v>
      </c>
    </row>
    <row r="12" spans="3:7">
      <c r="C12" t="s">
        <v>82</v>
      </c>
      <c r="D12" s="2">
        <f ca="1">ROUND(RAND()*1900+1233,-1)</f>
        <v>2430</v>
      </c>
      <c r="E12" s="2">
        <f ca="1">0.15*$D12</f>
        <v>364.5</v>
      </c>
      <c r="F12" s="2">
        <f ca="1">RAND()*1500+1500</f>
        <v>1847.19137861359</v>
      </c>
      <c r="G12" s="2">
        <f ca="1">$D12+$E12-$F12</f>
        <v>947.308621386412</v>
      </c>
    </row>
    <row r="13" spans="3:7">
      <c r="C13" t="s">
        <v>83</v>
      </c>
      <c r="D13" s="2">
        <f ca="1">ROUND(RAND()*1900+1233,-1)</f>
        <v>2480</v>
      </c>
      <c r="E13" s="2">
        <f ca="1">0.15*$D13</f>
        <v>372</v>
      </c>
      <c r="F13" s="2">
        <f ca="1">RAND()*1500+1500</f>
        <v>2954.73907862477</v>
      </c>
      <c r="G13" s="2">
        <f ca="1">$D13+$E13-$F13</f>
        <v>-102.73907862477</v>
      </c>
    </row>
    <row r="14" spans="3:7">
      <c r="C14" t="s">
        <v>84</v>
      </c>
      <c r="D14" s="2">
        <f ca="1">ROUND(RAND()*1900+1233,-1)</f>
        <v>2510</v>
      </c>
      <c r="E14" s="2">
        <f ca="1">0.15*$D14</f>
        <v>376.5</v>
      </c>
      <c r="F14" s="2">
        <f ca="1">RAND()*1500+1500</f>
        <v>2066.01038146975</v>
      </c>
      <c r="G14" s="2">
        <f ca="1">$D14+$E14-$F14</f>
        <v>820.489618530245</v>
      </c>
    </row>
    <row r="15" spans="3:7">
      <c r="C15" t="s">
        <v>85</v>
      </c>
      <c r="D15" s="2">
        <f ca="1">ROUND(RAND()*1900+1233,-1)</f>
        <v>1850</v>
      </c>
      <c r="E15" s="2">
        <f ca="1">0.15*$D15</f>
        <v>277.5</v>
      </c>
      <c r="F15" s="2">
        <f ca="1">RAND()*1500+1500</f>
        <v>1710.63910673225</v>
      </c>
      <c r="G15" s="2">
        <f ca="1">$D15+$E15-$F15</f>
        <v>416.860893267753</v>
      </c>
    </row>
    <row r="16" spans="3:7">
      <c r="C16" t="s">
        <v>86</v>
      </c>
      <c r="D16" s="2">
        <f ca="1">ROUND(RAND()*1900+1233,-1)</f>
        <v>2790</v>
      </c>
      <c r="E16" s="2">
        <f ca="1">0.15*$D16</f>
        <v>418.5</v>
      </c>
      <c r="F16" s="2">
        <f ca="1">RAND()*1500+1500</f>
        <v>2580.68620123807</v>
      </c>
      <c r="G16" s="2">
        <f ca="1">$D16+$E16-$F16</f>
        <v>627.813798761934</v>
      </c>
    </row>
    <row r="17" spans="3:7">
      <c r="C17" t="s">
        <v>87</v>
      </c>
      <c r="D17" s="2">
        <f ca="1">ROUND(RAND()*1900+1233,-1)</f>
        <v>1830</v>
      </c>
      <c r="E17" s="2">
        <f ca="1">0.15*$D17</f>
        <v>274.5</v>
      </c>
      <c r="F17" s="2">
        <f ca="1">RAND()*1500+1500</f>
        <v>1819.79322758213</v>
      </c>
      <c r="G17" s="2">
        <f ca="1">$D17+$E17-$F17</f>
        <v>284.706772417871</v>
      </c>
    </row>
    <row r="18" spans="3:7">
      <c r="C18" t="s">
        <v>88</v>
      </c>
      <c r="D18" s="2">
        <f ca="1">ROUND(RAND()*1900+1233,-1)</f>
        <v>2530</v>
      </c>
      <c r="E18" s="2">
        <f ca="1">0.15*$D18</f>
        <v>379.5</v>
      </c>
      <c r="F18" s="2">
        <f ca="1">RAND()*1500+1500</f>
        <v>2328.7619155739</v>
      </c>
      <c r="G18" s="2">
        <f ca="1">$D18+$E18-$F18</f>
        <v>580.738084426099</v>
      </c>
    </row>
    <row r="19" spans="3:7">
      <c r="C19" t="s">
        <v>89</v>
      </c>
      <c r="D19" s="2">
        <f ca="1">ROUND(RAND()*1900+1233,-1)</f>
        <v>1360</v>
      </c>
      <c r="E19" s="2">
        <f ca="1">0.15*$D19</f>
        <v>204</v>
      </c>
      <c r="F19" s="2">
        <f ca="1">RAND()*1500+1500</f>
        <v>1790.173672385</v>
      </c>
      <c r="G19" s="2">
        <f ca="1">$D19+$E19-$F19</f>
        <v>-226.173672384997</v>
      </c>
    </row>
    <row r="20" spans="3:7">
      <c r="C20" t="s">
        <v>90</v>
      </c>
      <c r="D20" s="2">
        <f ca="1">ROUND(RAND()*1900+1233,-1)</f>
        <v>2700</v>
      </c>
      <c r="E20" s="2">
        <f ca="1">0.15*$D20</f>
        <v>405</v>
      </c>
      <c r="F20" s="2">
        <f ca="1">RAND()*1500+1500</f>
        <v>2726.35785959026</v>
      </c>
      <c r="G20" s="2">
        <f ca="1">$D20+$E20-$F20</f>
        <v>378.642140409743</v>
      </c>
    </row>
    <row r="21" spans="3:7">
      <c r="C21" t="s">
        <v>91</v>
      </c>
      <c r="D21" s="2">
        <f ca="1">ROUND(RAND()*1900+1233,-1)</f>
        <v>2620</v>
      </c>
      <c r="E21" s="2">
        <f ca="1">0.15*$D21</f>
        <v>393</v>
      </c>
      <c r="F21" s="2">
        <f ca="1">RAND()*1500+1500</f>
        <v>1859.04877458475</v>
      </c>
      <c r="G21" s="2">
        <f ca="1">$D21+$E21-$F21</f>
        <v>1153.95122541525</v>
      </c>
    </row>
    <row r="22" spans="3:7">
      <c r="C22" t="s">
        <v>92</v>
      </c>
      <c r="D22" s="2">
        <f ca="1">ROUND(RAND()*1900+1233,-1)</f>
        <v>2480</v>
      </c>
      <c r="E22" s="2">
        <f ca="1">0.15*$D22</f>
        <v>372</v>
      </c>
      <c r="F22" s="2">
        <f ca="1">RAND()*1500+1500</f>
        <v>2010.62201043348</v>
      </c>
      <c r="G22" s="2">
        <f ca="1">$D22+$E22-$F22</f>
        <v>841.377989566522</v>
      </c>
    </row>
    <row r="23" spans="4:7">
      <c r="D23" s="2"/>
      <c r="E23" s="2"/>
      <c r="F23" s="2"/>
      <c r="G23" s="2">
        <f ca="1">SUM(G5:G22)</f>
        <v>8853.57295814757</v>
      </c>
    </row>
    <row r="24" spans="4:7">
      <c r="D24" s="2"/>
      <c r="E24" s="2"/>
      <c r="F24" s="2"/>
      <c r="G24" s="2"/>
    </row>
    <row r="25" spans="4:7">
      <c r="D25" s="2"/>
      <c r="E25" s="2"/>
      <c r="F25" s="2"/>
      <c r="G25" s="2"/>
    </row>
    <row r="26" spans="4:7">
      <c r="D26" s="2"/>
      <c r="E26" s="2"/>
      <c r="F26" s="2"/>
      <c r="G26" s="2"/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C16" sqref="A1:C16"/>
    </sheetView>
  </sheetViews>
  <sheetFormatPr defaultColWidth="9.14285714285714" defaultRowHeight="15" outlineLevelCol="3"/>
  <cols>
    <col min="1" max="1" width="13.8571428571429" customWidth="1"/>
    <col min="2" max="2" width="5.71428571428571" customWidth="1"/>
    <col min="3" max="3" width="18.2857142857143" customWidth="1"/>
    <col min="4" max="4" width="8.7142857142857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</v>
      </c>
      <c r="C2">
        <v>1</v>
      </c>
      <c r="D2">
        <f>$B2*$C2</f>
        <v>1</v>
      </c>
    </row>
    <row r="3" spans="1:4">
      <c r="A3" t="s">
        <v>5</v>
      </c>
      <c r="B3">
        <v>2</v>
      </c>
      <c r="C3">
        <v>1</v>
      </c>
      <c r="D3">
        <f t="shared" ref="D3:D16" si="0">$B3*$C3</f>
        <v>2</v>
      </c>
    </row>
    <row r="4" spans="1:4">
      <c r="A4" t="s">
        <v>6</v>
      </c>
      <c r="B4">
        <v>3</v>
      </c>
      <c r="C4">
        <v>1</v>
      </c>
      <c r="D4">
        <f t="shared" si="0"/>
        <v>3</v>
      </c>
    </row>
    <row r="5" spans="1:4">
      <c r="A5" t="s">
        <v>7</v>
      </c>
      <c r="B5">
        <v>52</v>
      </c>
      <c r="C5">
        <v>5</v>
      </c>
      <c r="D5">
        <f t="shared" si="0"/>
        <v>260</v>
      </c>
    </row>
    <row r="6" spans="1:4">
      <c r="A6" t="s">
        <v>8</v>
      </c>
      <c r="B6">
        <v>23</v>
      </c>
      <c r="C6">
        <v>54</v>
      </c>
      <c r="D6">
        <f t="shared" si="0"/>
        <v>1242</v>
      </c>
    </row>
    <row r="7" spans="1:4">
      <c r="A7" t="s">
        <v>9</v>
      </c>
      <c r="B7">
        <v>14</v>
      </c>
      <c r="C7">
        <v>3</v>
      </c>
      <c r="D7">
        <f t="shared" si="0"/>
        <v>42</v>
      </c>
    </row>
    <row r="8" spans="1:4">
      <c r="A8" t="s">
        <v>10</v>
      </c>
      <c r="B8">
        <v>534</v>
      </c>
      <c r="C8">
        <v>15</v>
      </c>
      <c r="D8">
        <f t="shared" si="0"/>
        <v>8010</v>
      </c>
    </row>
    <row r="9" spans="1:4">
      <c r="A9" t="s">
        <v>11</v>
      </c>
      <c r="B9">
        <v>534</v>
      </c>
      <c r="C9">
        <v>6</v>
      </c>
      <c r="D9">
        <f t="shared" si="0"/>
        <v>3204</v>
      </c>
    </row>
    <row r="10" spans="1:4">
      <c r="A10" t="s">
        <v>12</v>
      </c>
      <c r="B10">
        <v>5</v>
      </c>
      <c r="C10">
        <v>1</v>
      </c>
      <c r="D10">
        <f t="shared" si="0"/>
        <v>5</v>
      </c>
    </row>
    <row r="11" spans="1:4">
      <c r="A11" t="s">
        <v>13</v>
      </c>
      <c r="B11">
        <v>6</v>
      </c>
      <c r="C11">
        <v>1</v>
      </c>
      <c r="D11">
        <f t="shared" si="0"/>
        <v>6</v>
      </c>
    </row>
    <row r="12" spans="1:4">
      <c r="A12" t="s">
        <v>14</v>
      </c>
      <c r="B12">
        <v>5</v>
      </c>
      <c r="C12">
        <v>32</v>
      </c>
      <c r="D12">
        <f t="shared" si="0"/>
        <v>160</v>
      </c>
    </row>
    <row r="13" spans="1:4">
      <c r="A13" t="s">
        <v>15</v>
      </c>
      <c r="B13">
        <v>7</v>
      </c>
      <c r="C13">
        <v>1</v>
      </c>
      <c r="D13">
        <f t="shared" si="0"/>
        <v>7</v>
      </c>
    </row>
    <row r="14" spans="1:4">
      <c r="A14" t="s">
        <v>16</v>
      </c>
      <c r="B14">
        <v>76</v>
      </c>
      <c r="C14">
        <v>1</v>
      </c>
      <c r="D14">
        <f t="shared" si="0"/>
        <v>76</v>
      </c>
    </row>
    <row r="15" spans="1:4">
      <c r="A15" t="s">
        <v>17</v>
      </c>
      <c r="B15">
        <v>32</v>
      </c>
      <c r="C15">
        <v>1</v>
      </c>
      <c r="D15">
        <f t="shared" si="0"/>
        <v>32</v>
      </c>
    </row>
    <row r="16" spans="1:4">
      <c r="A16" t="s">
        <v>18</v>
      </c>
      <c r="B16">
        <v>7</v>
      </c>
      <c r="C16">
        <v>1</v>
      </c>
      <c r="D16">
        <f t="shared" si="0"/>
        <v>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B2" sqref="B2:B16"/>
    </sheetView>
  </sheetViews>
  <sheetFormatPr defaultColWidth="9.14285714285714" defaultRowHeight="15" outlineLevelCol="5"/>
  <cols>
    <col min="1" max="1" width="13.8571428571429" customWidth="1"/>
    <col min="2" max="2" width="5.71428571428571" customWidth="1"/>
    <col min="3" max="3" width="6.14285714285714" customWidth="1"/>
    <col min="4" max="5" width="18.2857142857143" customWidth="1"/>
  </cols>
  <sheetData>
    <row r="1" spans="1:6">
      <c r="A1" t="s">
        <v>0</v>
      </c>
      <c r="B1" t="s">
        <v>1</v>
      </c>
      <c r="C1" t="s">
        <v>19</v>
      </c>
      <c r="D1" t="s">
        <v>20</v>
      </c>
      <c r="E1" t="s">
        <v>2</v>
      </c>
      <c r="F1" t="s">
        <v>3</v>
      </c>
    </row>
    <row r="2" spans="1:6">
      <c r="A2" t="s">
        <v>4</v>
      </c>
      <c r="B2">
        <v>1</v>
      </c>
      <c r="C2">
        <f>B2*$A$24</f>
        <v>0.05</v>
      </c>
      <c r="D2">
        <f>B2-C2</f>
        <v>0.95</v>
      </c>
      <c r="E2">
        <v>1</v>
      </c>
      <c r="F2">
        <f>D2*E2</f>
        <v>0.95</v>
      </c>
    </row>
    <row r="3" spans="1:6">
      <c r="A3" t="s">
        <v>5</v>
      </c>
      <c r="B3">
        <v>2</v>
      </c>
      <c r="C3">
        <f t="shared" ref="C3:C16" si="0">B3*$A$24</f>
        <v>0.1</v>
      </c>
      <c r="D3">
        <f t="shared" ref="D3:D16" si="1">B3-C3</f>
        <v>1.9</v>
      </c>
      <c r="E3">
        <v>1</v>
      </c>
      <c r="F3">
        <f t="shared" ref="F3:F16" si="2">D3*E3</f>
        <v>1.9</v>
      </c>
    </row>
    <row r="4" spans="1:6">
      <c r="A4" t="s">
        <v>6</v>
      </c>
      <c r="B4">
        <v>3</v>
      </c>
      <c r="C4">
        <f t="shared" si="0"/>
        <v>0.15</v>
      </c>
      <c r="D4">
        <f t="shared" si="1"/>
        <v>2.85</v>
      </c>
      <c r="E4">
        <v>1</v>
      </c>
      <c r="F4">
        <f t="shared" si="2"/>
        <v>2.85</v>
      </c>
    </row>
    <row r="5" spans="1:6">
      <c r="A5" t="s">
        <v>7</v>
      </c>
      <c r="B5">
        <v>52</v>
      </c>
      <c r="C5">
        <f t="shared" si="0"/>
        <v>2.6</v>
      </c>
      <c r="D5">
        <f t="shared" si="1"/>
        <v>49.4</v>
      </c>
      <c r="E5">
        <v>5</v>
      </c>
      <c r="F5">
        <f t="shared" si="2"/>
        <v>247</v>
      </c>
    </row>
    <row r="6" spans="1:6">
      <c r="A6" t="s">
        <v>8</v>
      </c>
      <c r="B6">
        <v>23</v>
      </c>
      <c r="C6">
        <f t="shared" si="0"/>
        <v>1.15</v>
      </c>
      <c r="D6">
        <f t="shared" si="1"/>
        <v>21.85</v>
      </c>
      <c r="E6">
        <v>54</v>
      </c>
      <c r="F6">
        <f t="shared" si="2"/>
        <v>1179.9</v>
      </c>
    </row>
    <row r="7" spans="1:6">
      <c r="A7" t="s">
        <v>9</v>
      </c>
      <c r="B7">
        <v>14</v>
      </c>
      <c r="C7">
        <f t="shared" si="0"/>
        <v>0.7</v>
      </c>
      <c r="D7">
        <f t="shared" si="1"/>
        <v>13.3</v>
      </c>
      <c r="E7">
        <v>3</v>
      </c>
      <c r="F7">
        <f t="shared" si="2"/>
        <v>39.9</v>
      </c>
    </row>
    <row r="8" spans="1:6">
      <c r="A8" t="s">
        <v>10</v>
      </c>
      <c r="B8">
        <v>534</v>
      </c>
      <c r="C8">
        <f t="shared" si="0"/>
        <v>26.7</v>
      </c>
      <c r="D8">
        <f t="shared" si="1"/>
        <v>507.3</v>
      </c>
      <c r="E8">
        <v>15</v>
      </c>
      <c r="F8">
        <f t="shared" si="2"/>
        <v>7609.5</v>
      </c>
    </row>
    <row r="9" spans="1:6">
      <c r="A9" t="s">
        <v>11</v>
      </c>
      <c r="B9">
        <v>534</v>
      </c>
      <c r="C9">
        <f t="shared" si="0"/>
        <v>26.7</v>
      </c>
      <c r="D9">
        <f t="shared" si="1"/>
        <v>507.3</v>
      </c>
      <c r="E9">
        <v>6</v>
      </c>
      <c r="F9">
        <f t="shared" si="2"/>
        <v>3043.8</v>
      </c>
    </row>
    <row r="10" spans="1:6">
      <c r="A10" t="s">
        <v>12</v>
      </c>
      <c r="B10">
        <v>5</v>
      </c>
      <c r="C10">
        <f t="shared" si="0"/>
        <v>0.25</v>
      </c>
      <c r="D10">
        <f t="shared" si="1"/>
        <v>4.75</v>
      </c>
      <c r="E10">
        <v>1</v>
      </c>
      <c r="F10">
        <f t="shared" si="2"/>
        <v>4.75</v>
      </c>
    </row>
    <row r="11" spans="1:6">
      <c r="A11" t="s">
        <v>13</v>
      </c>
      <c r="B11">
        <v>6</v>
      </c>
      <c r="C11">
        <f t="shared" si="0"/>
        <v>0.3</v>
      </c>
      <c r="D11">
        <f t="shared" si="1"/>
        <v>5.7</v>
      </c>
      <c r="E11">
        <v>1</v>
      </c>
      <c r="F11">
        <f t="shared" si="2"/>
        <v>5.7</v>
      </c>
    </row>
    <row r="12" spans="1:6">
      <c r="A12" t="s">
        <v>14</v>
      </c>
      <c r="B12">
        <v>5</v>
      </c>
      <c r="C12">
        <f t="shared" si="0"/>
        <v>0.25</v>
      </c>
      <c r="D12">
        <f t="shared" si="1"/>
        <v>4.75</v>
      </c>
      <c r="E12">
        <v>32</v>
      </c>
      <c r="F12">
        <f t="shared" si="2"/>
        <v>152</v>
      </c>
    </row>
    <row r="13" spans="1:6">
      <c r="A13" t="s">
        <v>15</v>
      </c>
      <c r="B13">
        <v>7</v>
      </c>
      <c r="C13">
        <f t="shared" si="0"/>
        <v>0.35</v>
      </c>
      <c r="D13">
        <f t="shared" si="1"/>
        <v>6.65</v>
      </c>
      <c r="E13">
        <v>1</v>
      </c>
      <c r="F13">
        <f t="shared" si="2"/>
        <v>6.65</v>
      </c>
    </row>
    <row r="14" spans="1:6">
      <c r="A14" t="s">
        <v>16</v>
      </c>
      <c r="B14">
        <v>76</v>
      </c>
      <c r="C14">
        <f t="shared" si="0"/>
        <v>3.8</v>
      </c>
      <c r="D14">
        <f t="shared" si="1"/>
        <v>72.2</v>
      </c>
      <c r="E14">
        <v>1</v>
      </c>
      <c r="F14">
        <f t="shared" si="2"/>
        <v>72.2</v>
      </c>
    </row>
    <row r="15" spans="1:6">
      <c r="A15" t="s">
        <v>17</v>
      </c>
      <c r="B15">
        <v>32</v>
      </c>
      <c r="C15">
        <f t="shared" si="0"/>
        <v>1.6</v>
      </c>
      <c r="D15">
        <f t="shared" si="1"/>
        <v>30.4</v>
      </c>
      <c r="E15">
        <v>1</v>
      </c>
      <c r="F15">
        <f t="shared" si="2"/>
        <v>30.4</v>
      </c>
    </row>
    <row r="16" spans="1:6">
      <c r="A16" t="s">
        <v>18</v>
      </c>
      <c r="B16">
        <v>7</v>
      </c>
      <c r="C16">
        <f t="shared" si="0"/>
        <v>0.35</v>
      </c>
      <c r="D16">
        <f t="shared" si="1"/>
        <v>6.65</v>
      </c>
      <c r="E16">
        <v>1</v>
      </c>
      <c r="F16">
        <f t="shared" si="2"/>
        <v>6.65</v>
      </c>
    </row>
    <row r="23" spans="1:1">
      <c r="A23" t="s">
        <v>21</v>
      </c>
    </row>
    <row r="24" spans="1:1">
      <c r="A24" s="5">
        <v>0.05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6"/>
  <sheetViews>
    <sheetView workbookViewId="0">
      <selection activeCell="B17" sqref="B17"/>
    </sheetView>
  </sheetViews>
  <sheetFormatPr defaultColWidth="9.14285714285714" defaultRowHeight="15" outlineLevelCol="5"/>
  <cols>
    <col min="6" max="6" width="12.8571428571429"/>
  </cols>
  <sheetData>
    <row r="1" spans="6:6">
      <c r="F1">
        <v>1</v>
      </c>
    </row>
    <row r="2" spans="6:6">
      <c r="F2">
        <v>2</v>
      </c>
    </row>
    <row r="3" spans="6:6">
      <c r="F3">
        <v>3</v>
      </c>
    </row>
    <row r="4" spans="6:6">
      <c r="F4">
        <v>52</v>
      </c>
    </row>
    <row r="5" spans="6:6">
      <c r="F5">
        <v>23</v>
      </c>
    </row>
    <row r="6" spans="6:6">
      <c r="F6">
        <v>14</v>
      </c>
    </row>
    <row r="7" spans="6:6">
      <c r="F7">
        <v>534</v>
      </c>
    </row>
    <row r="8" spans="6:6">
      <c r="F8">
        <v>534</v>
      </c>
    </row>
    <row r="9" spans="6:6">
      <c r="F9">
        <v>5</v>
      </c>
    </row>
    <row r="10" spans="6:6">
      <c r="F10">
        <v>6</v>
      </c>
    </row>
    <row r="11" spans="6:6">
      <c r="F11">
        <v>5</v>
      </c>
    </row>
    <row r="12" spans="6:6">
      <c r="F12">
        <v>7</v>
      </c>
    </row>
    <row r="13" spans="6:6">
      <c r="F13">
        <v>76</v>
      </c>
    </row>
    <row r="14" spans="2:6">
      <c r="B14" s="4">
        <f>SUM(F:F)</f>
        <v>1301</v>
      </c>
      <c r="F14">
        <v>32</v>
      </c>
    </row>
    <row r="15" spans="2:6">
      <c r="B15" s="4">
        <f>SUM(1:1)</f>
        <v>1</v>
      </c>
      <c r="F15">
        <v>7</v>
      </c>
    </row>
    <row r="16" spans="2:6">
      <c r="B16">
        <f>SUM(F:F,1:1)</f>
        <v>1302</v>
      </c>
      <c r="F16" s="4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G10"/>
  <sheetViews>
    <sheetView workbookViewId="0">
      <selection activeCell="D11" sqref="D11"/>
    </sheetView>
  </sheetViews>
  <sheetFormatPr defaultColWidth="9.14285714285714" defaultRowHeight="15" outlineLevelCol="6"/>
  <cols>
    <col min="4" max="4" width="12.8571428571429"/>
  </cols>
  <sheetData>
    <row r="1" spans="4:7">
      <c r="D1">
        <v>10</v>
      </c>
      <c r="E1">
        <v>20</v>
      </c>
      <c r="F1">
        <v>-5</v>
      </c>
      <c r="G1">
        <v>12.234</v>
      </c>
    </row>
    <row r="5" spans="3:4">
      <c r="C5" t="s">
        <v>22</v>
      </c>
      <c r="D5">
        <f>PRODUCT(D1,E1,F1)</f>
        <v>-1000</v>
      </c>
    </row>
    <row r="6" spans="3:4">
      <c r="C6" t="s">
        <v>23</v>
      </c>
      <c r="D6">
        <f>ROUND(G1,2)</f>
        <v>12.23</v>
      </c>
    </row>
    <row r="7" spans="3:4">
      <c r="C7" t="s">
        <v>24</v>
      </c>
      <c r="D7">
        <f>POWER(D1,G1)</f>
        <v>1713957307508.43</v>
      </c>
    </row>
    <row r="8" spans="3:4">
      <c r="C8" t="s">
        <v>25</v>
      </c>
      <c r="D8">
        <f>SQRT(E1)</f>
        <v>4.47213595499958</v>
      </c>
    </row>
    <row r="9" spans="3:4">
      <c r="C9" t="s">
        <v>26</v>
      </c>
      <c r="D9">
        <f>ABS(F1)</f>
        <v>5</v>
      </c>
    </row>
    <row r="10" spans="3:4">
      <c r="C10" t="s">
        <v>27</v>
      </c>
      <c r="D10" t="str">
        <f>ROMAN(G1)</f>
        <v>XII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F17" sqref="F17"/>
    </sheetView>
  </sheetViews>
  <sheetFormatPr defaultColWidth="9.14285714285714" defaultRowHeight="15" outlineLevelCol="2"/>
  <sheetData>
    <row r="1" spans="1:3">
      <c r="A1" t="s">
        <v>28</v>
      </c>
      <c r="B1" t="s">
        <v>29</v>
      </c>
      <c r="C1" t="s">
        <v>30</v>
      </c>
    </row>
    <row r="2" spans="1:3">
      <c r="A2" t="s">
        <v>31</v>
      </c>
      <c r="B2">
        <v>9</v>
      </c>
      <c r="C2" t="str">
        <f>IF(B2&gt;50,"zaliczyl","oblal")</f>
        <v>oblal</v>
      </c>
    </row>
    <row r="3" spans="1:3">
      <c r="A3" t="s">
        <v>32</v>
      </c>
      <c r="B3">
        <v>53</v>
      </c>
      <c r="C3" t="str">
        <f t="shared" ref="C3:C11" si="0">IF(B3&gt;50,"zaliczyl","oblal")</f>
        <v>zaliczyl</v>
      </c>
    </row>
    <row r="4" spans="1:3">
      <c r="A4" t="s">
        <v>33</v>
      </c>
      <c r="B4">
        <v>26</v>
      </c>
      <c r="C4" t="str">
        <f t="shared" si="0"/>
        <v>oblal</v>
      </c>
    </row>
    <row r="5" spans="1:3">
      <c r="A5" t="s">
        <v>34</v>
      </c>
      <c r="B5">
        <v>42</v>
      </c>
      <c r="C5" t="str">
        <f t="shared" si="0"/>
        <v>oblal</v>
      </c>
    </row>
    <row r="6" spans="1:3">
      <c r="A6" t="s">
        <v>35</v>
      </c>
      <c r="B6">
        <v>12</v>
      </c>
      <c r="C6" t="str">
        <f t="shared" si="0"/>
        <v>oblal</v>
      </c>
    </row>
    <row r="7" spans="1:3">
      <c r="A7" t="s">
        <v>36</v>
      </c>
      <c r="B7">
        <v>60</v>
      </c>
      <c r="C7" t="str">
        <f t="shared" si="0"/>
        <v>zaliczyl</v>
      </c>
    </row>
    <row r="8" spans="1:3">
      <c r="A8" t="s">
        <v>37</v>
      </c>
      <c r="B8">
        <v>10</v>
      </c>
      <c r="C8" t="str">
        <f t="shared" si="0"/>
        <v>oblal</v>
      </c>
    </row>
    <row r="9" spans="1:3">
      <c r="A9" t="s">
        <v>38</v>
      </c>
      <c r="B9">
        <v>90</v>
      </c>
      <c r="C9" t="str">
        <f t="shared" si="0"/>
        <v>zaliczyl</v>
      </c>
    </row>
    <row r="10" spans="1:3">
      <c r="A10" t="s">
        <v>39</v>
      </c>
      <c r="B10">
        <v>92</v>
      </c>
      <c r="C10" t="str">
        <f t="shared" si="0"/>
        <v>zaliczyl</v>
      </c>
    </row>
    <row r="11" spans="1:3">
      <c r="A11" t="s">
        <v>40</v>
      </c>
      <c r="B11">
        <v>70</v>
      </c>
      <c r="C11" t="str">
        <f t="shared" si="0"/>
        <v>zaliczyl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9:D15"/>
  <sheetViews>
    <sheetView workbookViewId="0">
      <selection activeCell="D18" sqref="D18"/>
    </sheetView>
  </sheetViews>
  <sheetFormatPr defaultColWidth="9.14285714285714" defaultRowHeight="15" outlineLevelCol="3"/>
  <cols>
    <col min="4" max="4" width="12.5714285714286" customWidth="1"/>
  </cols>
  <sheetData>
    <row r="9" ht="30" spans="3:4">
      <c r="C9" t="s">
        <v>41</v>
      </c>
      <c r="D9" s="3" t="s">
        <v>42</v>
      </c>
    </row>
    <row r="10" spans="3:4">
      <c r="C10" t="s">
        <v>43</v>
      </c>
      <c r="D10">
        <v>147</v>
      </c>
    </row>
    <row r="11" spans="3:4">
      <c r="C11" t="s">
        <v>44</v>
      </c>
      <c r="D11">
        <v>199</v>
      </c>
    </row>
    <row r="12" spans="3:4">
      <c r="C12" t="s">
        <v>45</v>
      </c>
      <c r="D12">
        <v>54</v>
      </c>
    </row>
    <row r="13" spans="3:4">
      <c r="C13" t="s">
        <v>46</v>
      </c>
      <c r="D13">
        <v>109</v>
      </c>
    </row>
    <row r="14" spans="3:4">
      <c r="C14" t="s">
        <v>47</v>
      </c>
      <c r="D14">
        <v>97</v>
      </c>
    </row>
    <row r="15" spans="3:4">
      <c r="C15" t="s">
        <v>48</v>
      </c>
      <c r="D15" s="4">
        <f>SUM(D10:D14)</f>
        <v>606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P6"/>
  <sheetViews>
    <sheetView workbookViewId="0">
      <selection activeCell="J31" sqref="J31"/>
    </sheetView>
  </sheetViews>
  <sheetFormatPr defaultColWidth="9.14285714285714" defaultRowHeight="15" outlineLevelRow="5"/>
  <sheetData>
    <row r="5" spans="4:16">
      <c r="D5" t="s">
        <v>49</v>
      </c>
      <c r="E5" t="s">
        <v>50</v>
      </c>
      <c r="F5" t="s">
        <v>51</v>
      </c>
      <c r="G5" t="s">
        <v>52</v>
      </c>
      <c r="H5" t="s">
        <v>53</v>
      </c>
      <c r="I5" t="s">
        <v>54</v>
      </c>
      <c r="J5" t="s">
        <v>55</v>
      </c>
      <c r="K5" t="s">
        <v>56</v>
      </c>
      <c r="L5" t="s">
        <v>57</v>
      </c>
      <c r="M5" t="s">
        <v>58</v>
      </c>
      <c r="N5" t="s">
        <v>59</v>
      </c>
      <c r="O5" t="s">
        <v>60</v>
      </c>
      <c r="P5" t="s">
        <v>61</v>
      </c>
    </row>
    <row r="6" spans="4:16">
      <c r="D6" t="s">
        <v>62</v>
      </c>
      <c r="E6">
        <v>1</v>
      </c>
      <c r="F6">
        <v>1</v>
      </c>
      <c r="G6">
        <v>21</v>
      </c>
      <c r="H6">
        <v>15</v>
      </c>
      <c r="I6">
        <v>30</v>
      </c>
      <c r="J6">
        <v>32</v>
      </c>
      <c r="K6">
        <v>30</v>
      </c>
      <c r="L6">
        <v>36</v>
      </c>
      <c r="M6">
        <v>20</v>
      </c>
      <c r="N6">
        <v>21</v>
      </c>
      <c r="O6">
        <v>23</v>
      </c>
      <c r="P6">
        <v>0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6"/>
  <sheetViews>
    <sheetView workbookViewId="0">
      <selection activeCell="F5" sqref="F5"/>
    </sheetView>
  </sheetViews>
  <sheetFormatPr defaultColWidth="9.14285714285714" defaultRowHeight="15" outlineLevelRow="5" outlineLevelCol="7"/>
  <sheetData>
    <row r="2" spans="4:8">
      <c r="D2">
        <v>15</v>
      </c>
      <c r="E2">
        <v>16</v>
      </c>
      <c r="F2">
        <v>17</v>
      </c>
      <c r="G2">
        <v>18</v>
      </c>
      <c r="H2">
        <v>19</v>
      </c>
    </row>
    <row r="3" spans="3:8">
      <c r="C3" t="s">
        <v>63</v>
      </c>
      <c r="D3">
        <v>5456</v>
      </c>
      <c r="E3">
        <v>4524</v>
      </c>
      <c r="F3">
        <v>7361</v>
      </c>
      <c r="G3">
        <v>2936</v>
      </c>
      <c r="H3">
        <v>7236</v>
      </c>
    </row>
    <row r="4" spans="3:8">
      <c r="C4" t="s">
        <v>64</v>
      </c>
      <c r="D4">
        <v>3012</v>
      </c>
      <c r="E4">
        <v>8541</v>
      </c>
      <c r="F4">
        <v>3180</v>
      </c>
      <c r="G4">
        <v>9149</v>
      </c>
      <c r="H4">
        <v>5528</v>
      </c>
    </row>
    <row r="5" spans="3:8">
      <c r="C5" t="s">
        <v>65</v>
      </c>
      <c r="D5">
        <v>5534</v>
      </c>
      <c r="E5">
        <v>3367</v>
      </c>
      <c r="F5">
        <v>4883</v>
      </c>
      <c r="G5">
        <v>2609</v>
      </c>
      <c r="H5">
        <v>5155</v>
      </c>
    </row>
    <row r="6" spans="3:8">
      <c r="C6" t="s">
        <v>66</v>
      </c>
      <c r="D6">
        <v>8458</v>
      </c>
      <c r="E6">
        <v>4198</v>
      </c>
      <c r="F6">
        <v>9396</v>
      </c>
      <c r="G6">
        <v>6692</v>
      </c>
      <c r="H6">
        <v>6166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Arkusz1</vt:lpstr>
      <vt:lpstr>Arkusz2</vt:lpstr>
      <vt:lpstr>Arkusz3</vt:lpstr>
      <vt:lpstr>Arkusz4</vt:lpstr>
      <vt:lpstr>Arkusz5</vt:lpstr>
      <vt:lpstr>Arkusz6</vt:lpstr>
      <vt:lpstr>Arkusz7</vt:lpstr>
      <vt:lpstr>Arkusz8</vt:lpstr>
      <vt:lpstr>Arkusz9</vt:lpstr>
      <vt:lpstr>Arkusz10</vt:lpstr>
      <vt:lpstr>Arkusz11</vt:lpstr>
      <vt:lpstr>Arkusz12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2023-10-18T07:48:44Z</dcterms:created>
  <dcterms:modified xsi:type="dcterms:W3CDTF">2023-10-18T09:11:15Z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C5DCDB7BB6144E2F9BB0BA87B2DEA27F_11</vt:lpwstr>
  </property>
  <property fmtid="{D5CDD505-2E9C-101B-9397-08002B2CF9AE}" pid="3" name="KSOProductBuildVer">
    <vt:lpwstr>1045-12.2.0.13266</vt:lpwstr>
  </property>
</Properties>
</file>