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k\programming\Udacity_Datascience\"/>
    </mc:Choice>
  </mc:AlternateContent>
  <bookViews>
    <workbookView xWindow="0" yWindow="0" windowWidth="30720" windowHeight="13404"/>
  </bookViews>
  <sheets>
    <sheet name="Sheet1" sheetId="1" r:id="rId1"/>
  </sheets>
  <definedNames>
    <definedName name="_xlchart.v2.0" hidden="1">Sheet1!$B$4:$B$27</definedName>
    <definedName name="_xlchart.v2.1" hidden="1">Sheet1!$B$4:$B$27</definedName>
    <definedName name="_xlchart.v2.2" hidden="1">Sheet1!$C$4:$C$27</definedName>
    <definedName name="_xlchart.v2.3" hidden="1">Sheet1!$C$4:$C$27</definedName>
    <definedName name="_xlchart.v2.4" hidden="1">Sheet1!$C$4:$C$27</definedName>
    <definedName name="_xlchart.v2.5" hidden="1">Sheet1!$C$4:$C$27</definedName>
    <definedName name="_xlchart.v2.6" hidden="1">Sheet1!$C$4:$C$27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5" i="1"/>
  <c r="H6" i="1" s="1"/>
  <c r="H7" i="1" s="1"/>
  <c r="H9" i="1"/>
  <c r="H4" i="1"/>
  <c r="D63" i="1"/>
  <c r="E63" i="1" s="1"/>
  <c r="D62" i="1"/>
  <c r="E62" i="1" s="1"/>
  <c r="D61" i="1"/>
  <c r="E61" i="1" s="1"/>
  <c r="E60" i="1"/>
  <c r="D60" i="1"/>
  <c r="D59" i="1"/>
  <c r="E59" i="1" s="1"/>
  <c r="E58" i="1"/>
  <c r="D58" i="1"/>
  <c r="D57" i="1"/>
  <c r="E57" i="1" s="1"/>
  <c r="D56" i="1"/>
  <c r="E56" i="1" s="1"/>
  <c r="E55" i="1"/>
  <c r="D55" i="1"/>
  <c r="E54" i="1"/>
  <c r="D54" i="1"/>
  <c r="D53" i="1"/>
  <c r="E53" i="1" s="1"/>
  <c r="D52" i="1"/>
  <c r="E52" i="1" s="1"/>
  <c r="E51" i="1"/>
  <c r="D51" i="1"/>
  <c r="D50" i="1"/>
  <c r="E50" i="1" s="1"/>
  <c r="E49" i="1"/>
  <c r="D49" i="1"/>
  <c r="D48" i="1"/>
  <c r="E48" i="1" s="1"/>
  <c r="D47" i="1"/>
  <c r="E47" i="1" s="1"/>
  <c r="D46" i="1"/>
  <c r="E46" i="1" s="1"/>
  <c r="E45" i="1"/>
  <c r="D45" i="1"/>
  <c r="D44" i="1"/>
  <c r="E44" i="1" s="1"/>
  <c r="E43" i="1"/>
  <c r="D43" i="1"/>
  <c r="D42" i="1"/>
  <c r="E42" i="1" s="1"/>
  <c r="D41" i="1"/>
  <c r="E41" i="1" s="1"/>
  <c r="D40" i="1"/>
  <c r="E40" i="1" s="1"/>
  <c r="D39" i="1"/>
  <c r="E39" i="1" s="1"/>
  <c r="D37" i="1"/>
  <c r="C37" i="1"/>
  <c r="E37" i="1" s="1"/>
  <c r="I40" i="1" l="1"/>
  <c r="I39" i="1"/>
  <c r="I41" i="1" l="1"/>
  <c r="I48" i="1" s="1"/>
  <c r="C36" i="1"/>
  <c r="I42" i="1" l="1"/>
  <c r="H48" i="1"/>
  <c r="E36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</calcChain>
</file>

<file path=xl/sharedStrings.xml><?xml version="1.0" encoding="utf-8"?>
<sst xmlns="http://schemas.openxmlformats.org/spreadsheetml/2006/main" count="30" uniqueCount="27">
  <si>
    <t>Congruent</t>
  </si>
  <si>
    <t>Incongruent</t>
  </si>
  <si>
    <t>Difference</t>
  </si>
  <si>
    <t>Calculating a dependent t-test for two testgroups predicting the influence of two keyboard layouts on errorrate</t>
  </si>
  <si>
    <t>n</t>
  </si>
  <si>
    <t>s</t>
  </si>
  <si>
    <t>tscore</t>
  </si>
  <si>
    <t>mean</t>
  </si>
  <si>
    <t>point estimate of the sample</t>
  </si>
  <si>
    <t>QWERTY errors</t>
  </si>
  <si>
    <t>Alphabetical errors</t>
  </si>
  <si>
    <t>D (Difference score</t>
  </si>
  <si>
    <t>squared error</t>
  </si>
  <si>
    <t>mean(d)</t>
  </si>
  <si>
    <t>variance (d)</t>
  </si>
  <si>
    <t>s (d)</t>
  </si>
  <si>
    <t>cohens d</t>
  </si>
  <si>
    <t>Calculating the confidence interval for the sample mean difference score</t>
  </si>
  <si>
    <t>below</t>
  </si>
  <si>
    <t>top</t>
  </si>
  <si>
    <t>critical t</t>
  </si>
  <si>
    <t>CI Md</t>
  </si>
  <si>
    <t>SE(d)</t>
  </si>
  <si>
    <t>t-statistic</t>
  </si>
  <si>
    <t>df</t>
  </si>
  <si>
    <t>sd(d)</t>
  </si>
  <si>
    <t>Cohens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</si>
</sst>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Arial"/>
      <family val="2"/>
    </font>
    <font>
      <b/>
      <sz val="9"/>
      <color theme="1"/>
      <name val="Calibri"/>
      <family val="2"/>
      <scheme val="minor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0" borderId="8" xfId="0" applyBorder="1"/>
    <xf numFmtId="0" fontId="1" fillId="0" borderId="9" xfId="0" applyFont="1" applyBorder="1" applyAlignment="1">
      <alignment horizontal="right"/>
    </xf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7" xfId="0" applyBorder="1"/>
    <xf numFmtId="0" fontId="1" fillId="0" borderId="0" xfId="0" applyFont="1" applyBorder="1" applyAlignment="1">
      <alignment horizontal="right"/>
    </xf>
    <xf numFmtId="0" fontId="0" fillId="0" borderId="18" xfId="0" applyBorder="1"/>
    <xf numFmtId="0" fontId="0" fillId="3" borderId="0" xfId="0" applyFill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20" xfId="0" applyBorder="1"/>
    <xf numFmtId="0" fontId="0" fillId="0" borderId="16" xfId="0" applyBorder="1"/>
    <xf numFmtId="0" fontId="0" fillId="0" borderId="19" xfId="0" applyBorder="1"/>
    <xf numFmtId="0" fontId="0" fillId="0" borderId="7" xfId="0" applyBorder="1"/>
    <xf numFmtId="0" fontId="0" fillId="0" borderId="9" xfId="0" applyBorder="1"/>
    <xf numFmtId="0" fontId="1" fillId="4" borderId="21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22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4" borderId="1" xfId="0" applyFont="1" applyFill="1" applyBorder="1"/>
    <xf numFmtId="0" fontId="1" fillId="4" borderId="3" xfId="0" applyFont="1" applyFill="1" applyBorder="1"/>
    <xf numFmtId="0" fontId="1" fillId="0" borderId="19" xfId="0" applyFont="1" applyFill="1" applyBorder="1" applyAlignment="1">
      <alignment horizontal="right"/>
    </xf>
    <xf numFmtId="0" fontId="1" fillId="0" borderId="8" xfId="0" applyFont="1" applyBorder="1"/>
    <xf numFmtId="168" fontId="1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</cx:chartData>
  <cx:chart>
    <cx:title pos="t" align="ctr" overlay="0">
      <cx:tx>
        <cx:txData>
          <cx:v>Congruence Condition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Congruence Condition</a:t>
          </a:r>
        </a:p>
      </cx:txPr>
    </cx:title>
    <cx:plotArea>
      <cx:plotAreaRegion>
        <cx:series layoutId="clusteredColumn" uniqueId="{6A55838C-9416-4AE4-BC4B-09459599C752}">
          <cx:dataId val="0"/>
          <cx:layoutPr>
            <cx:binning intervalClosed="r"/>
          </cx:layoutPr>
          <cx:axisId val="1"/>
        </cx:series>
        <cx:series layoutId="paretoLine" ownerIdx="0" uniqueId="{A73CF49C-F975-4ACD-9A30-999A188211F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_xlchart.v2.6</cx:f>
      </cx:numDim>
    </cx:data>
  </cx:chartData>
  <cx:chart>
    <cx:title pos="t" align="ctr" overlay="0">
      <cx:tx>
        <cx:txData>
          <cx:v>Incongruence Condition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Incongruence Condition</a:t>
          </a:r>
        </a:p>
      </cx:txPr>
    </cx:title>
    <cx:plotArea>
      <cx:plotAreaRegion>
        <cx:series layoutId="clusteredColumn" uniqueId="{6379A47B-0CCB-41D2-8967-7AC5160C0641}">
          <cx:dataId val="0"/>
          <cx:layoutPr>
            <cx:binning intervalClosed="r"/>
          </cx:layoutPr>
          <cx:axisId val="1"/>
        </cx:series>
        <cx:series layoutId="paretoLine" ownerIdx="0" uniqueId="{5835B247-E659-49B7-B292-F879413E4A1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>
      <cx:tx>
        <cx:txData>
          <cx:v>Congruence Condition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Congruence Condition</a:t>
          </a:r>
        </a:p>
      </cx:txPr>
    </cx:title>
    <cx:plotArea>
      <cx:plotAreaRegion>
        <cx:series layoutId="boxWhisker" uniqueId="{64CA021B-7858-4651-B995-EC68E2B4B63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_xlchart.v2.2</cx:f>
      </cx:numDim>
    </cx:data>
  </cx:chartData>
  <cx:chart>
    <cx:title pos="t" align="ctr" overlay="0">
      <cx:tx>
        <cx:txData>
          <cx:v>Incongruence Condition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Incongruence Condition</a:t>
          </a:r>
        </a:p>
      </cx:txPr>
    </cx:title>
    <cx:plotArea>
      <cx:plotAreaRegion>
        <cx:series layoutId="boxWhisker" uniqueId="{4A61CBED-18F9-4EAC-AE4F-4191C7980D7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14</xdr:row>
      <xdr:rowOff>53340</xdr:rowOff>
    </xdr:from>
    <xdr:to>
      <xdr:col>18</xdr:col>
      <xdr:colOff>114300</xdr:colOff>
      <xdr:row>29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8540" y="27736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434340</xdr:colOff>
      <xdr:row>4</xdr:row>
      <xdr:rowOff>137160</xdr:rowOff>
    </xdr:from>
    <xdr:to>
      <xdr:col>26</xdr:col>
      <xdr:colOff>129540</xdr:colOff>
      <xdr:row>19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60580" y="10134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533400</xdr:colOff>
      <xdr:row>0</xdr:row>
      <xdr:rowOff>68580</xdr:rowOff>
    </xdr:from>
    <xdr:to>
      <xdr:col>14</xdr:col>
      <xdr:colOff>190500</xdr:colOff>
      <xdr:row>15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3240" y="68580"/>
              <a:ext cx="2705100" cy="2918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190500</xdr:colOff>
      <xdr:row>0</xdr:row>
      <xdr:rowOff>76200</xdr:rowOff>
    </xdr:from>
    <xdr:to>
      <xdr:col>18</xdr:col>
      <xdr:colOff>464820</xdr:colOff>
      <xdr:row>15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8340" y="76200"/>
              <a:ext cx="2712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3"/>
  <sheetViews>
    <sheetView tabSelected="1" workbookViewId="0">
      <selection activeCell="J19" sqref="J19"/>
    </sheetView>
  </sheetViews>
  <sheetFormatPr defaultRowHeight="14.4" x14ac:dyDescent="0.3"/>
  <cols>
    <col min="2" max="2" width="10.33203125" customWidth="1"/>
    <col min="3" max="3" width="11.109375" customWidth="1"/>
    <col min="4" max="4" width="11.5546875" customWidth="1"/>
    <col min="5" max="5" width="12.44140625" customWidth="1"/>
    <col min="8" max="8" width="11.44140625" customWidth="1"/>
  </cols>
  <sheetData>
    <row r="2" spans="2:8" ht="15" thickBot="1" x14ac:dyDescent="0.35"/>
    <row r="3" spans="2:8" ht="25.2" customHeight="1" thickBot="1" x14ac:dyDescent="0.35">
      <c r="B3" s="34" t="s">
        <v>0</v>
      </c>
      <c r="C3" s="34" t="s">
        <v>1</v>
      </c>
      <c r="D3" s="41" t="s">
        <v>2</v>
      </c>
      <c r="E3" s="42" t="s">
        <v>12</v>
      </c>
      <c r="F3" s="35"/>
      <c r="G3" s="36"/>
      <c r="H3" s="37"/>
    </row>
    <row r="4" spans="2:8" x14ac:dyDescent="0.3">
      <c r="B4" s="32">
        <v>12.079000000000001</v>
      </c>
      <c r="C4" s="32">
        <v>19.277999999999999</v>
      </c>
      <c r="D4" s="30">
        <f>C4-B4</f>
        <v>7.1989999999999981</v>
      </c>
      <c r="E4" s="10">
        <f>D4^2</f>
        <v>51.82560099999997</v>
      </c>
      <c r="F4" s="8"/>
      <c r="G4" s="38" t="s">
        <v>13</v>
      </c>
      <c r="H4" s="6">
        <f>AVERAGE(D4:D27)</f>
        <v>7.964791666666664</v>
      </c>
    </row>
    <row r="5" spans="2:8" x14ac:dyDescent="0.3">
      <c r="B5" s="32">
        <v>16.791</v>
      </c>
      <c r="C5" s="32">
        <v>18.741</v>
      </c>
      <c r="D5" s="30">
        <f t="shared" ref="D5:D27" si="0">C5-B5</f>
        <v>1.9499999999999993</v>
      </c>
      <c r="E5" s="10">
        <f t="shared" ref="E5:E27" si="1">D5^2</f>
        <v>3.8024999999999971</v>
      </c>
      <c r="F5" s="8"/>
      <c r="G5" s="39" t="s">
        <v>25</v>
      </c>
      <c r="H5" s="10">
        <f>SQRT(SUM(E4:E27)/H9)</f>
        <v>9.4795894953315347</v>
      </c>
    </row>
    <row r="6" spans="2:8" x14ac:dyDescent="0.3">
      <c r="B6" s="32">
        <v>9.5640000000000001</v>
      </c>
      <c r="C6" s="32">
        <v>21.213999999999999</v>
      </c>
      <c r="D6" s="30">
        <f t="shared" si="0"/>
        <v>11.649999999999999</v>
      </c>
      <c r="E6" s="10">
        <f t="shared" si="1"/>
        <v>135.72249999999997</v>
      </c>
      <c r="F6" s="8"/>
      <c r="G6" s="39" t="s">
        <v>22</v>
      </c>
      <c r="H6" s="10">
        <f>H5/SQRT(COUNT(C4:C27))</f>
        <v>1.9350131028841466</v>
      </c>
    </row>
    <row r="7" spans="2:8" x14ac:dyDescent="0.3">
      <c r="B7" s="32">
        <v>8.6300000000000008</v>
      </c>
      <c r="C7" s="32">
        <v>15.686999999999999</v>
      </c>
      <c r="D7" s="30">
        <f t="shared" si="0"/>
        <v>7.0569999999999986</v>
      </c>
      <c r="E7" s="10">
        <f t="shared" si="1"/>
        <v>49.801248999999977</v>
      </c>
      <c r="F7" s="8"/>
      <c r="G7" s="39" t="s">
        <v>23</v>
      </c>
      <c r="H7" s="44">
        <f>H4/H6</f>
        <v>4.1161435314288584</v>
      </c>
    </row>
    <row r="8" spans="2:8" x14ac:dyDescent="0.3">
      <c r="B8" s="32">
        <v>14.669</v>
      </c>
      <c r="C8" s="32">
        <v>22.803000000000001</v>
      </c>
      <c r="D8" s="30">
        <f t="shared" si="0"/>
        <v>8.1340000000000003</v>
      </c>
      <c r="E8" s="10">
        <f t="shared" si="1"/>
        <v>66.161956000000004</v>
      </c>
      <c r="F8" s="8"/>
      <c r="G8" s="39" t="s">
        <v>20</v>
      </c>
      <c r="H8" s="10">
        <v>1.319</v>
      </c>
    </row>
    <row r="9" spans="2:8" ht="15" thickBot="1" x14ac:dyDescent="0.35">
      <c r="B9" s="32">
        <v>12.238</v>
      </c>
      <c r="C9" s="32">
        <v>20.878</v>
      </c>
      <c r="D9" s="30">
        <f t="shared" si="0"/>
        <v>8.64</v>
      </c>
      <c r="E9" s="10">
        <f t="shared" si="1"/>
        <v>74.649600000000007</v>
      </c>
      <c r="F9" s="8"/>
      <c r="G9" s="40" t="s">
        <v>24</v>
      </c>
      <c r="H9" s="14">
        <f>COUNT(D4:D27)-1</f>
        <v>23</v>
      </c>
    </row>
    <row r="10" spans="2:8" ht="15" thickBot="1" x14ac:dyDescent="0.35">
      <c r="B10" s="32">
        <v>14.692</v>
      </c>
      <c r="C10" s="32">
        <v>24.571999999999999</v>
      </c>
      <c r="D10" s="30">
        <f t="shared" si="0"/>
        <v>9.879999999999999</v>
      </c>
      <c r="E10" s="10">
        <f t="shared" si="1"/>
        <v>97.614399999999975</v>
      </c>
      <c r="F10" s="8"/>
      <c r="G10" s="43" t="s">
        <v>26</v>
      </c>
      <c r="H10" s="45">
        <f>H7^2/(H7^2+H9)</f>
        <v>0.42417423088472783</v>
      </c>
    </row>
    <row r="11" spans="2:8" x14ac:dyDescent="0.3">
      <c r="B11" s="32">
        <v>8.9870000000000001</v>
      </c>
      <c r="C11" s="32">
        <v>17.393999999999998</v>
      </c>
      <c r="D11" s="30">
        <f t="shared" si="0"/>
        <v>8.4069999999999983</v>
      </c>
      <c r="E11" s="10">
        <f t="shared" si="1"/>
        <v>70.677648999999974</v>
      </c>
      <c r="F11" s="8"/>
      <c r="G11" s="8"/>
      <c r="H11" s="10"/>
    </row>
    <row r="12" spans="2:8" x14ac:dyDescent="0.3">
      <c r="B12" s="32">
        <v>9.4009999999999998</v>
      </c>
      <c r="C12" s="32">
        <v>20.762</v>
      </c>
      <c r="D12" s="30">
        <f t="shared" si="0"/>
        <v>11.361000000000001</v>
      </c>
      <c r="E12" s="10">
        <f t="shared" si="1"/>
        <v>129.07232100000002</v>
      </c>
      <c r="F12" s="8"/>
      <c r="G12" s="8"/>
      <c r="H12" s="10"/>
    </row>
    <row r="13" spans="2:8" x14ac:dyDescent="0.3">
      <c r="B13" s="32">
        <v>14.48</v>
      </c>
      <c r="C13" s="32">
        <v>26.282</v>
      </c>
      <c r="D13" s="30">
        <f t="shared" si="0"/>
        <v>11.802</v>
      </c>
      <c r="E13" s="10">
        <f t="shared" si="1"/>
        <v>139.287204</v>
      </c>
      <c r="F13" s="8"/>
      <c r="G13" s="8"/>
      <c r="H13" s="10"/>
    </row>
    <row r="14" spans="2:8" x14ac:dyDescent="0.3">
      <c r="B14" s="32">
        <v>22.327999999999999</v>
      </c>
      <c r="C14" s="32">
        <v>24.524000000000001</v>
      </c>
      <c r="D14" s="30">
        <f t="shared" si="0"/>
        <v>2.1960000000000015</v>
      </c>
      <c r="E14" s="10">
        <f t="shared" si="1"/>
        <v>4.8224160000000067</v>
      </c>
      <c r="F14" s="8"/>
      <c r="G14" s="8"/>
      <c r="H14" s="10"/>
    </row>
    <row r="15" spans="2:8" x14ac:dyDescent="0.3">
      <c r="B15" s="32">
        <v>15.298</v>
      </c>
      <c r="C15" s="32">
        <v>18.643999999999998</v>
      </c>
      <c r="D15" s="30">
        <f t="shared" si="0"/>
        <v>3.3459999999999983</v>
      </c>
      <c r="E15" s="10">
        <f t="shared" si="1"/>
        <v>11.195715999999988</v>
      </c>
      <c r="F15" s="8"/>
      <c r="G15" s="8"/>
      <c r="H15" s="10"/>
    </row>
    <row r="16" spans="2:8" x14ac:dyDescent="0.3">
      <c r="B16" s="32">
        <v>15.073</v>
      </c>
      <c r="C16" s="32">
        <v>17.510000000000002</v>
      </c>
      <c r="D16" s="30">
        <f t="shared" si="0"/>
        <v>2.4370000000000012</v>
      </c>
      <c r="E16" s="10">
        <f t="shared" si="1"/>
        <v>5.9389690000000055</v>
      </c>
      <c r="F16" s="8"/>
      <c r="G16" s="8"/>
      <c r="H16" s="10"/>
    </row>
    <row r="17" spans="2:8" x14ac:dyDescent="0.3">
      <c r="B17" s="32">
        <v>16.928999999999998</v>
      </c>
      <c r="C17" s="32">
        <v>20.329999999999998</v>
      </c>
      <c r="D17" s="30">
        <f t="shared" si="0"/>
        <v>3.4009999999999998</v>
      </c>
      <c r="E17" s="10">
        <f t="shared" si="1"/>
        <v>11.566800999999998</v>
      </c>
      <c r="F17" s="8"/>
      <c r="G17" s="8"/>
      <c r="H17" s="10"/>
    </row>
    <row r="18" spans="2:8" x14ac:dyDescent="0.3">
      <c r="B18" s="32">
        <v>18.2</v>
      </c>
      <c r="C18" s="32">
        <v>35.255000000000003</v>
      </c>
      <c r="D18" s="30">
        <f t="shared" si="0"/>
        <v>17.055000000000003</v>
      </c>
      <c r="E18" s="10">
        <f t="shared" si="1"/>
        <v>290.8730250000001</v>
      </c>
      <c r="F18" s="8"/>
      <c r="G18" s="8"/>
      <c r="H18" s="10"/>
    </row>
    <row r="19" spans="2:8" x14ac:dyDescent="0.3">
      <c r="B19" s="32">
        <v>12.13</v>
      </c>
      <c r="C19" s="32">
        <v>22.158000000000001</v>
      </c>
      <c r="D19" s="30">
        <f t="shared" si="0"/>
        <v>10.028</v>
      </c>
      <c r="E19" s="10">
        <f t="shared" si="1"/>
        <v>100.56078400000001</v>
      </c>
      <c r="F19" s="8"/>
      <c r="G19" s="8"/>
      <c r="H19" s="10"/>
    </row>
    <row r="20" spans="2:8" x14ac:dyDescent="0.3">
      <c r="B20" s="32">
        <v>18.495000000000001</v>
      </c>
      <c r="C20" s="32">
        <v>25.138999999999999</v>
      </c>
      <c r="D20" s="30">
        <f t="shared" si="0"/>
        <v>6.6439999999999984</v>
      </c>
      <c r="E20" s="10">
        <f t="shared" si="1"/>
        <v>44.142735999999978</v>
      </c>
      <c r="F20" s="8"/>
      <c r="G20" s="8"/>
      <c r="H20" s="10"/>
    </row>
    <row r="21" spans="2:8" x14ac:dyDescent="0.3">
      <c r="B21" s="32">
        <v>10.638999999999999</v>
      </c>
      <c r="C21" s="32">
        <v>20.428999999999998</v>
      </c>
      <c r="D21" s="30">
        <f t="shared" si="0"/>
        <v>9.7899999999999991</v>
      </c>
      <c r="E21" s="10">
        <f t="shared" si="1"/>
        <v>95.844099999999983</v>
      </c>
      <c r="F21" s="8"/>
      <c r="G21" s="8"/>
      <c r="H21" s="10"/>
    </row>
    <row r="22" spans="2:8" x14ac:dyDescent="0.3">
      <c r="B22" s="32">
        <v>11.343999999999999</v>
      </c>
      <c r="C22" s="32">
        <v>17.425000000000001</v>
      </c>
      <c r="D22" s="30">
        <f t="shared" si="0"/>
        <v>6.0810000000000013</v>
      </c>
      <c r="E22" s="10">
        <f t="shared" si="1"/>
        <v>36.978561000000013</v>
      </c>
      <c r="F22" s="8"/>
      <c r="G22" s="8"/>
      <c r="H22" s="10"/>
    </row>
    <row r="23" spans="2:8" x14ac:dyDescent="0.3">
      <c r="B23" s="32">
        <v>12.369</v>
      </c>
      <c r="C23" s="32">
        <v>34.287999999999997</v>
      </c>
      <c r="D23" s="30">
        <f t="shared" si="0"/>
        <v>21.918999999999997</v>
      </c>
      <c r="E23" s="10">
        <f t="shared" si="1"/>
        <v>480.44256099999984</v>
      </c>
      <c r="F23" s="8"/>
      <c r="G23" s="8"/>
      <c r="H23" s="10"/>
    </row>
    <row r="24" spans="2:8" x14ac:dyDescent="0.3">
      <c r="B24" s="32">
        <v>12.944000000000001</v>
      </c>
      <c r="C24" s="32">
        <v>23.893999999999998</v>
      </c>
      <c r="D24" s="30">
        <f t="shared" si="0"/>
        <v>10.949999999999998</v>
      </c>
      <c r="E24" s="10">
        <f t="shared" si="1"/>
        <v>119.90249999999995</v>
      </c>
      <c r="F24" s="8"/>
      <c r="G24" s="8"/>
      <c r="H24" s="10"/>
    </row>
    <row r="25" spans="2:8" x14ac:dyDescent="0.3">
      <c r="B25" s="32">
        <v>14.233000000000001</v>
      </c>
      <c r="C25" s="32">
        <v>17.96</v>
      </c>
      <c r="D25" s="30">
        <f t="shared" si="0"/>
        <v>3.7270000000000003</v>
      </c>
      <c r="E25" s="10">
        <f t="shared" si="1"/>
        <v>13.890529000000003</v>
      </c>
      <c r="F25" s="8"/>
      <c r="G25" s="8"/>
      <c r="H25" s="10"/>
    </row>
    <row r="26" spans="2:8" x14ac:dyDescent="0.3">
      <c r="B26" s="32">
        <v>19.71</v>
      </c>
      <c r="C26" s="32">
        <v>22.058</v>
      </c>
      <c r="D26" s="30">
        <f t="shared" si="0"/>
        <v>2.347999999999999</v>
      </c>
      <c r="E26" s="10">
        <f t="shared" si="1"/>
        <v>5.5131039999999949</v>
      </c>
      <c r="F26" s="8"/>
      <c r="G26" s="8"/>
      <c r="H26" s="10"/>
    </row>
    <row r="27" spans="2:8" ht="15" thickBot="1" x14ac:dyDescent="0.35">
      <c r="B27" s="33">
        <v>16.004000000000001</v>
      </c>
      <c r="C27" s="33">
        <v>21.157</v>
      </c>
      <c r="D27" s="31">
        <f t="shared" si="0"/>
        <v>5.1529999999999987</v>
      </c>
      <c r="E27" s="14">
        <f t="shared" si="1"/>
        <v>26.553408999999988</v>
      </c>
      <c r="F27" s="12"/>
      <c r="G27" s="12"/>
      <c r="H27" s="14"/>
    </row>
    <row r="33" spans="2:11" ht="15" thickBot="1" x14ac:dyDescent="0.35"/>
    <row r="34" spans="2:11" ht="15" thickBot="1" x14ac:dyDescent="0.35">
      <c r="B34" s="1" t="s">
        <v>3</v>
      </c>
      <c r="C34" s="2"/>
      <c r="D34" s="2"/>
      <c r="E34" s="2"/>
      <c r="F34" s="2"/>
      <c r="G34" s="2"/>
      <c r="H34" s="2"/>
      <c r="I34" s="2"/>
      <c r="J34" s="2"/>
      <c r="K34" s="3"/>
    </row>
    <row r="35" spans="2:11" x14ac:dyDescent="0.3">
      <c r="B35" s="4" t="s">
        <v>4</v>
      </c>
      <c r="C35" s="5">
        <v>25</v>
      </c>
      <c r="D35" s="5"/>
      <c r="E35" s="5"/>
      <c r="F35" s="5"/>
      <c r="G35" s="5"/>
      <c r="H35" s="6"/>
      <c r="I35" s="5"/>
      <c r="J35" s="5"/>
      <c r="K35" s="6"/>
    </row>
    <row r="36" spans="2:11" x14ac:dyDescent="0.3">
      <c r="B36" s="7" t="s">
        <v>5</v>
      </c>
      <c r="C36" s="8">
        <f>SQRT(I40)</f>
        <v>4.6188021535170058</v>
      </c>
      <c r="D36" s="8"/>
      <c r="E36" s="8">
        <f>I39/(I41/SQRT(C35))</f>
        <v>-2.9444863728670918</v>
      </c>
      <c r="F36" s="9" t="s">
        <v>6</v>
      </c>
      <c r="G36" s="8"/>
      <c r="H36" s="10"/>
      <c r="I36" s="8"/>
      <c r="J36" s="8"/>
      <c r="K36" s="10"/>
    </row>
    <row r="37" spans="2:11" ht="15" thickBot="1" x14ac:dyDescent="0.35">
      <c r="B37" s="11" t="s">
        <v>7</v>
      </c>
      <c r="C37" s="12">
        <f>AVERAGE(B39:B63)</f>
        <v>5.08</v>
      </c>
      <c r="D37" s="12">
        <f>AVERAGE(C39:C63)</f>
        <v>7.8</v>
      </c>
      <c r="E37" s="12">
        <f>C37-D37</f>
        <v>-2.7199999999999998</v>
      </c>
      <c r="F37" s="13" t="s">
        <v>8</v>
      </c>
      <c r="G37" s="12"/>
      <c r="H37" s="14"/>
      <c r="I37" s="8"/>
      <c r="J37" s="8"/>
      <c r="K37" s="10"/>
    </row>
    <row r="38" spans="2:11" ht="19.2" x14ac:dyDescent="0.3">
      <c r="B38" s="15" t="s">
        <v>9</v>
      </c>
      <c r="C38" s="16" t="s">
        <v>10</v>
      </c>
      <c r="D38" s="17" t="s">
        <v>11</v>
      </c>
      <c r="E38" s="18" t="s">
        <v>12</v>
      </c>
      <c r="G38" s="8"/>
      <c r="H38" s="8"/>
      <c r="I38" s="8"/>
      <c r="J38" s="8"/>
      <c r="K38" s="10"/>
    </row>
    <row r="39" spans="2:11" x14ac:dyDescent="0.3">
      <c r="B39" s="19">
        <v>6</v>
      </c>
      <c r="C39" s="20">
        <v>6</v>
      </c>
      <c r="D39" s="21">
        <f>(B39-C39)</f>
        <v>0</v>
      </c>
      <c r="E39" s="22">
        <f t="shared" ref="E39:E63" si="2">(D39-$N$60)^2</f>
        <v>0</v>
      </c>
      <c r="G39" s="23" t="s">
        <v>13</v>
      </c>
      <c r="H39" s="23"/>
      <c r="I39" s="8">
        <f>AVERAGE(D39:D63)</f>
        <v>-2.72</v>
      </c>
      <c r="K39" s="10"/>
    </row>
    <row r="40" spans="2:11" x14ac:dyDescent="0.3">
      <c r="B40" s="19">
        <v>6</v>
      </c>
      <c r="C40" s="20">
        <v>11</v>
      </c>
      <c r="D40" s="21">
        <f t="shared" ref="D40:D63" si="3">(B40-C40)</f>
        <v>-5</v>
      </c>
      <c r="E40" s="24">
        <f t="shared" si="2"/>
        <v>25</v>
      </c>
      <c r="G40" s="23" t="s">
        <v>14</v>
      </c>
      <c r="H40" s="23"/>
      <c r="I40" s="8">
        <f>SUM(E39:E63)/(C35-1)</f>
        <v>21.333333333333332</v>
      </c>
      <c r="K40" s="10"/>
    </row>
    <row r="41" spans="2:11" x14ac:dyDescent="0.3">
      <c r="B41" s="19">
        <v>2</v>
      </c>
      <c r="C41" s="20">
        <v>8</v>
      </c>
      <c r="D41" s="21">
        <f t="shared" si="3"/>
        <v>-6</v>
      </c>
      <c r="E41" s="24">
        <f t="shared" si="2"/>
        <v>36</v>
      </c>
      <c r="G41" s="23" t="s">
        <v>15</v>
      </c>
      <c r="H41" s="23"/>
      <c r="I41" s="8">
        <f>SQRT(I40)</f>
        <v>4.6188021535170058</v>
      </c>
      <c r="K41" s="10"/>
    </row>
    <row r="42" spans="2:11" x14ac:dyDescent="0.3">
      <c r="B42" s="19">
        <v>7</v>
      </c>
      <c r="C42" s="20">
        <v>5</v>
      </c>
      <c r="D42" s="21">
        <f t="shared" si="3"/>
        <v>2</v>
      </c>
      <c r="E42" s="24">
        <f t="shared" si="2"/>
        <v>4</v>
      </c>
      <c r="G42" s="23" t="s">
        <v>16</v>
      </c>
      <c r="H42" s="23"/>
      <c r="I42" s="8">
        <f>I39/I41</f>
        <v>-0.58889727457341834</v>
      </c>
      <c r="K42" s="10"/>
    </row>
    <row r="43" spans="2:11" x14ac:dyDescent="0.3">
      <c r="B43" s="19">
        <v>8</v>
      </c>
      <c r="C43" s="20">
        <v>11</v>
      </c>
      <c r="D43" s="21">
        <f t="shared" si="3"/>
        <v>-3</v>
      </c>
      <c r="E43" s="24">
        <f t="shared" si="2"/>
        <v>9</v>
      </c>
      <c r="G43" s="8"/>
      <c r="H43" s="8"/>
      <c r="I43" s="8"/>
      <c r="J43" s="8"/>
      <c r="K43" s="10"/>
    </row>
    <row r="44" spans="2:11" ht="144" x14ac:dyDescent="0.3">
      <c r="B44" s="19">
        <v>8</v>
      </c>
      <c r="C44" s="20">
        <v>8</v>
      </c>
      <c r="D44" s="21">
        <f t="shared" si="3"/>
        <v>0</v>
      </c>
      <c r="E44" s="24">
        <f t="shared" si="2"/>
        <v>0</v>
      </c>
      <c r="G44" s="25" t="s">
        <v>17</v>
      </c>
      <c r="H44" s="25"/>
      <c r="I44" s="25"/>
      <c r="J44" s="25"/>
      <c r="K44" s="10"/>
    </row>
    <row r="45" spans="2:11" x14ac:dyDescent="0.3">
      <c r="B45" s="19">
        <v>2</v>
      </c>
      <c r="C45" s="20">
        <v>10</v>
      </c>
      <c r="D45" s="21">
        <f t="shared" si="3"/>
        <v>-8</v>
      </c>
      <c r="E45" s="24">
        <f t="shared" si="2"/>
        <v>64</v>
      </c>
      <c r="G45" s="25"/>
      <c r="H45" s="25"/>
      <c r="I45" s="25"/>
      <c r="J45" s="25"/>
      <c r="K45" s="10"/>
    </row>
    <row r="46" spans="2:11" x14ac:dyDescent="0.3">
      <c r="B46" s="19">
        <v>3</v>
      </c>
      <c r="C46" s="20">
        <v>7</v>
      </c>
      <c r="D46" s="21">
        <f t="shared" si="3"/>
        <v>-4</v>
      </c>
      <c r="E46" s="24">
        <f t="shared" si="2"/>
        <v>16</v>
      </c>
      <c r="G46" s="8"/>
      <c r="H46" s="9" t="s">
        <v>18</v>
      </c>
      <c r="I46" s="9" t="s">
        <v>19</v>
      </c>
      <c r="J46" s="8"/>
      <c r="K46" s="10"/>
    </row>
    <row r="47" spans="2:11" x14ac:dyDescent="0.3">
      <c r="B47" s="19">
        <v>5</v>
      </c>
      <c r="C47" s="20">
        <v>4</v>
      </c>
      <c r="D47" s="21">
        <f t="shared" si="3"/>
        <v>1</v>
      </c>
      <c r="E47" s="24">
        <f t="shared" si="2"/>
        <v>1</v>
      </c>
      <c r="G47" s="9" t="s">
        <v>20</v>
      </c>
      <c r="H47" s="8">
        <v>-2.0640000000000001</v>
      </c>
      <c r="I47" s="8">
        <v>2.0640000000000001</v>
      </c>
      <c r="J47" s="8"/>
      <c r="K47" s="10"/>
    </row>
    <row r="48" spans="2:11" x14ac:dyDescent="0.3">
      <c r="B48" s="19">
        <v>7</v>
      </c>
      <c r="C48" s="20">
        <v>3</v>
      </c>
      <c r="D48" s="21">
        <f t="shared" si="3"/>
        <v>4</v>
      </c>
      <c r="E48" s="24">
        <f t="shared" si="2"/>
        <v>16</v>
      </c>
      <c r="G48" s="9" t="s">
        <v>21</v>
      </c>
      <c r="H48" s="8">
        <f>I39+(H47*I41/SQRT(C35))</f>
        <v>-4.6266415289718203</v>
      </c>
      <c r="I48" s="8">
        <f>I39+(I47*I41/SQRT(C35))</f>
        <v>-0.81335847102818004</v>
      </c>
      <c r="J48" s="8"/>
      <c r="K48" s="10"/>
    </row>
    <row r="49" spans="2:11" x14ac:dyDescent="0.3">
      <c r="B49" s="19">
        <v>10</v>
      </c>
      <c r="C49" s="20">
        <v>7</v>
      </c>
      <c r="D49" s="21">
        <f t="shared" si="3"/>
        <v>3</v>
      </c>
      <c r="E49" s="24">
        <f t="shared" si="2"/>
        <v>9</v>
      </c>
      <c r="G49" s="8"/>
      <c r="H49" s="8"/>
      <c r="I49" s="8"/>
      <c r="J49" s="8"/>
      <c r="K49" s="10"/>
    </row>
    <row r="50" spans="2:11" x14ac:dyDescent="0.3">
      <c r="B50" s="19">
        <v>5</v>
      </c>
      <c r="C50" s="20">
        <v>6</v>
      </c>
      <c r="D50" s="21">
        <f t="shared" si="3"/>
        <v>-1</v>
      </c>
      <c r="E50" s="24">
        <f t="shared" si="2"/>
        <v>1</v>
      </c>
      <c r="G50" s="8"/>
      <c r="H50" s="8"/>
      <c r="I50" s="8"/>
      <c r="J50" s="8"/>
      <c r="K50" s="10"/>
    </row>
    <row r="51" spans="2:11" x14ac:dyDescent="0.3">
      <c r="B51" s="19">
        <v>4</v>
      </c>
      <c r="C51" s="20">
        <v>10</v>
      </c>
      <c r="D51" s="21">
        <f t="shared" si="3"/>
        <v>-6</v>
      </c>
      <c r="E51" s="24">
        <f t="shared" si="2"/>
        <v>36</v>
      </c>
      <c r="G51" s="8"/>
      <c r="H51" s="8"/>
      <c r="I51" s="8"/>
      <c r="J51" s="8"/>
      <c r="K51" s="10"/>
    </row>
    <row r="52" spans="2:11" x14ac:dyDescent="0.3">
      <c r="B52" s="19">
        <v>7</v>
      </c>
      <c r="C52" s="20">
        <v>10</v>
      </c>
      <c r="D52" s="21">
        <f t="shared" si="3"/>
        <v>-3</v>
      </c>
      <c r="E52" s="24">
        <f t="shared" si="2"/>
        <v>9</v>
      </c>
      <c r="G52" s="8"/>
      <c r="H52" s="8"/>
      <c r="I52" s="8"/>
      <c r="J52" s="8"/>
      <c r="K52" s="10"/>
    </row>
    <row r="53" spans="2:11" x14ac:dyDescent="0.3">
      <c r="B53" s="19">
        <v>5</v>
      </c>
      <c r="C53" s="20">
        <v>6</v>
      </c>
      <c r="D53" s="21">
        <f t="shared" si="3"/>
        <v>-1</v>
      </c>
      <c r="E53" s="24">
        <f t="shared" si="2"/>
        <v>1</v>
      </c>
      <c r="G53" s="8"/>
      <c r="H53" s="8"/>
      <c r="I53" s="8"/>
      <c r="J53" s="8"/>
      <c r="K53" s="10"/>
    </row>
    <row r="54" spans="2:11" x14ac:dyDescent="0.3">
      <c r="B54" s="19">
        <v>7</v>
      </c>
      <c r="C54" s="20">
        <v>5</v>
      </c>
      <c r="D54" s="21">
        <f t="shared" si="3"/>
        <v>2</v>
      </c>
      <c r="E54" s="24">
        <f t="shared" si="2"/>
        <v>4</v>
      </c>
      <c r="G54" s="8"/>
      <c r="H54" s="8"/>
      <c r="I54" s="8"/>
      <c r="J54" s="8"/>
      <c r="K54" s="10"/>
    </row>
    <row r="55" spans="2:11" x14ac:dyDescent="0.3">
      <c r="B55" s="19">
        <v>4</v>
      </c>
      <c r="C55" s="20">
        <v>10</v>
      </c>
      <c r="D55" s="21">
        <f t="shared" si="3"/>
        <v>-6</v>
      </c>
      <c r="E55" s="24">
        <f t="shared" si="2"/>
        <v>36</v>
      </c>
      <c r="G55" s="8"/>
      <c r="H55" s="8"/>
      <c r="I55" s="8"/>
      <c r="J55" s="8"/>
      <c r="K55" s="10"/>
    </row>
    <row r="56" spans="2:11" x14ac:dyDescent="0.3">
      <c r="B56" s="19">
        <v>5</v>
      </c>
      <c r="C56" s="20">
        <v>11</v>
      </c>
      <c r="D56" s="21">
        <f t="shared" si="3"/>
        <v>-6</v>
      </c>
      <c r="E56" s="24">
        <f t="shared" si="2"/>
        <v>36</v>
      </c>
      <c r="G56" s="8"/>
      <c r="H56" s="8"/>
      <c r="I56" s="8"/>
      <c r="J56" s="8"/>
      <c r="K56" s="10"/>
    </row>
    <row r="57" spans="2:11" x14ac:dyDescent="0.3">
      <c r="B57" s="19">
        <v>2</v>
      </c>
      <c r="C57" s="20">
        <v>13</v>
      </c>
      <c r="D57" s="21">
        <f t="shared" si="3"/>
        <v>-11</v>
      </c>
      <c r="E57" s="24">
        <f t="shared" si="2"/>
        <v>121</v>
      </c>
      <c r="G57" s="8"/>
      <c r="H57" s="8"/>
      <c r="I57" s="8"/>
      <c r="J57" s="8"/>
      <c r="K57" s="10"/>
    </row>
    <row r="58" spans="2:11" x14ac:dyDescent="0.3">
      <c r="B58" s="19">
        <v>5</v>
      </c>
      <c r="C58" s="20">
        <v>8</v>
      </c>
      <c r="D58" s="21">
        <f t="shared" si="3"/>
        <v>-3</v>
      </c>
      <c r="E58" s="24">
        <f t="shared" si="2"/>
        <v>9</v>
      </c>
      <c r="G58" s="8"/>
      <c r="H58" s="8"/>
      <c r="I58" s="8"/>
      <c r="J58" s="8"/>
      <c r="K58" s="10"/>
    </row>
    <row r="59" spans="2:11" x14ac:dyDescent="0.3">
      <c r="B59" s="19">
        <v>3</v>
      </c>
      <c r="C59" s="20">
        <v>5</v>
      </c>
      <c r="D59" s="21">
        <f t="shared" si="3"/>
        <v>-2</v>
      </c>
      <c r="E59" s="24">
        <f t="shared" si="2"/>
        <v>4</v>
      </c>
      <c r="G59" s="8"/>
      <c r="H59" s="8"/>
      <c r="I59" s="8"/>
      <c r="J59" s="8"/>
      <c r="K59" s="10"/>
    </row>
    <row r="60" spans="2:11" x14ac:dyDescent="0.3">
      <c r="B60" s="19">
        <v>4</v>
      </c>
      <c r="C60" s="20">
        <v>11</v>
      </c>
      <c r="D60" s="21">
        <f t="shared" si="3"/>
        <v>-7</v>
      </c>
      <c r="E60" s="24">
        <f t="shared" si="2"/>
        <v>49</v>
      </c>
      <c r="G60" s="8"/>
      <c r="H60" s="8"/>
      <c r="I60" s="8"/>
      <c r="J60" s="8"/>
      <c r="K60" s="10"/>
    </row>
    <row r="61" spans="2:11" x14ac:dyDescent="0.3">
      <c r="B61" s="19">
        <v>4</v>
      </c>
      <c r="C61" s="20">
        <v>7</v>
      </c>
      <c r="D61" s="21">
        <f t="shared" si="3"/>
        <v>-3</v>
      </c>
      <c r="E61" s="24">
        <f t="shared" si="2"/>
        <v>9</v>
      </c>
      <c r="G61" s="8"/>
      <c r="H61" s="8"/>
      <c r="I61" s="8"/>
      <c r="J61" s="8"/>
      <c r="K61" s="10"/>
    </row>
    <row r="62" spans="2:11" x14ac:dyDescent="0.3">
      <c r="B62" s="19">
        <v>4</v>
      </c>
      <c r="C62" s="20">
        <v>8</v>
      </c>
      <c r="D62" s="21">
        <f t="shared" si="3"/>
        <v>-4</v>
      </c>
      <c r="E62" s="24">
        <f t="shared" si="2"/>
        <v>16</v>
      </c>
      <c r="G62" s="8"/>
      <c r="H62" s="8"/>
      <c r="I62" s="8"/>
      <c r="J62" s="8"/>
      <c r="K62" s="10"/>
    </row>
    <row r="63" spans="2:11" ht="15" thickBot="1" x14ac:dyDescent="0.35">
      <c r="B63" s="26">
        <v>4</v>
      </c>
      <c r="C63" s="27">
        <v>5</v>
      </c>
      <c r="D63" s="28">
        <f t="shared" si="3"/>
        <v>-1</v>
      </c>
      <c r="E63" s="29">
        <f t="shared" si="2"/>
        <v>1</v>
      </c>
      <c r="F63" s="12"/>
      <c r="G63" s="12"/>
      <c r="H63" s="12"/>
      <c r="I63" s="12"/>
      <c r="J63" s="12"/>
      <c r="K63" s="14"/>
    </row>
  </sheetData>
  <mergeCells count="1">
    <mergeCell ref="B34:K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Fichtenmüller</dc:creator>
  <cp:lastModifiedBy>Frank Fichtenmüller</cp:lastModifiedBy>
  <dcterms:created xsi:type="dcterms:W3CDTF">2016-04-12T05:18:52Z</dcterms:created>
  <dcterms:modified xsi:type="dcterms:W3CDTF">2016-04-12T05:52:02Z</dcterms:modified>
</cp:coreProperties>
</file>