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esfa\DASPeriodEnd-Metrics\source\Template\"/>
    </mc:Choice>
  </mc:AlternateContent>
  <xr:revisionPtr revIDLastSave="0" documentId="13_ncr:1_{A0B2DED2-BD22-406B-A651-77E9D4580FE6}" xr6:coauthVersionLast="41" xr6:coauthVersionMax="41" xr10:uidLastSave="{00000000-0000-0000-0000-000000000000}"/>
  <bookViews>
    <workbookView xWindow="1710" yWindow="-120" windowWidth="27210" windowHeight="16440" activeTab="1" xr2:uid="{00000000-000D-0000-FFFF-FFFF00000000}"/>
  </bookViews>
  <sheets>
    <sheet name="Learners Monthly" sheetId="2" r:id="rId1"/>
    <sheet name="Earnings vs Pay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3" l="1"/>
  <c r="P7" i="3"/>
  <c r="P12" i="3"/>
  <c r="P13" i="3"/>
  <c r="P16" i="3"/>
  <c r="P18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44" i="3"/>
  <c r="O4" i="3"/>
  <c r="P4" i="3" s="1"/>
  <c r="O5" i="3"/>
  <c r="P5" i="3" s="1"/>
  <c r="O6" i="3"/>
  <c r="O7" i="3"/>
  <c r="O8" i="3"/>
  <c r="P8" i="3" s="1"/>
  <c r="O9" i="3"/>
  <c r="P9" i="3" s="1"/>
  <c r="O10" i="3"/>
  <c r="P10" i="3" s="1"/>
  <c r="O11" i="3"/>
  <c r="P11" i="3" s="1"/>
  <c r="O12" i="3"/>
  <c r="O13" i="3"/>
  <c r="O14" i="3"/>
  <c r="P14" i="3" s="1"/>
  <c r="O15" i="3"/>
  <c r="P15" i="3" s="1"/>
  <c r="O16" i="3"/>
  <c r="O17" i="3"/>
  <c r="P17" i="3" s="1"/>
  <c r="O18" i="3"/>
  <c r="O3" i="3"/>
  <c r="P3" i="3" s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44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3" i="3"/>
  <c r="B19" i="3"/>
  <c r="C19" i="3"/>
  <c r="D19" i="3"/>
  <c r="M19" i="3"/>
  <c r="N19" i="3"/>
  <c r="E19" i="3"/>
  <c r="F19" i="3"/>
  <c r="G19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23" i="3"/>
  <c r="H24" i="3"/>
  <c r="H25" i="3"/>
  <c r="H26" i="3"/>
  <c r="P26" i="3" s="1"/>
  <c r="H27" i="3"/>
  <c r="P27" i="3" s="1"/>
  <c r="H28" i="3"/>
  <c r="H29" i="3"/>
  <c r="H30" i="3"/>
  <c r="H31" i="3"/>
  <c r="H32" i="3"/>
  <c r="P32" i="3" s="1"/>
  <c r="H33" i="3"/>
  <c r="H34" i="3"/>
  <c r="H35" i="3"/>
  <c r="H36" i="3"/>
  <c r="P36" i="3" s="1"/>
  <c r="H37" i="3"/>
  <c r="H38" i="3"/>
  <c r="P38" i="3" s="1"/>
  <c r="H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3" i="3"/>
  <c r="O25" i="3" l="1"/>
  <c r="O24" i="3"/>
  <c r="O28" i="3"/>
  <c r="O29" i="3"/>
  <c r="O23" i="3"/>
  <c r="O31" i="3"/>
  <c r="O37" i="3"/>
  <c r="O34" i="3"/>
  <c r="O36" i="3"/>
  <c r="O35" i="3"/>
  <c r="O38" i="3"/>
  <c r="O26" i="3"/>
  <c r="O30" i="3"/>
  <c r="P25" i="3"/>
  <c r="O33" i="3"/>
  <c r="O32" i="3"/>
  <c r="P37" i="3"/>
  <c r="L60" i="3"/>
  <c r="O27" i="3"/>
  <c r="P28" i="3"/>
  <c r="P24" i="3"/>
  <c r="L39" i="3"/>
  <c r="E39" i="3"/>
  <c r="P34" i="3"/>
  <c r="P30" i="3"/>
  <c r="P29" i="3"/>
  <c r="E60" i="3"/>
  <c r="P31" i="3"/>
  <c r="P35" i="3"/>
  <c r="P33" i="3"/>
  <c r="P23" i="3" l="1"/>
  <c r="H19" i="3"/>
  <c r="I19" i="3"/>
  <c r="J19" i="3"/>
  <c r="K19" i="3"/>
  <c r="L19" i="3"/>
  <c r="K39" i="3" l="1"/>
  <c r="P59" i="3"/>
  <c r="B59" i="3"/>
  <c r="O59" i="3" s="1"/>
  <c r="I16" i="2" l="1"/>
  <c r="I15" i="2"/>
  <c r="I14" i="2"/>
  <c r="I13" i="2"/>
  <c r="I12" i="2"/>
  <c r="I11" i="2"/>
  <c r="I10" i="2"/>
  <c r="I9" i="2"/>
  <c r="I8" i="2"/>
  <c r="I7" i="2"/>
  <c r="I6" i="2"/>
  <c r="I5" i="2"/>
  <c r="I4" i="2"/>
  <c r="I3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P57" i="3" l="1"/>
  <c r="P54" i="3"/>
  <c r="P53" i="3"/>
  <c r="P48" i="3"/>
  <c r="P47" i="3"/>
  <c r="P46" i="3"/>
  <c r="B58" i="3"/>
  <c r="O58" i="3" s="1"/>
  <c r="B57" i="3"/>
  <c r="O57" i="3" s="1"/>
  <c r="B56" i="3"/>
  <c r="O56" i="3" s="1"/>
  <c r="P56" i="3" s="1"/>
  <c r="B55" i="3"/>
  <c r="O55" i="3" s="1"/>
  <c r="P55" i="3" s="1"/>
  <c r="B54" i="3"/>
  <c r="O54" i="3" s="1"/>
  <c r="B53" i="3"/>
  <c r="O53" i="3" s="1"/>
  <c r="B52" i="3"/>
  <c r="O52" i="3" s="1"/>
  <c r="P52" i="3" s="1"/>
  <c r="B51" i="3"/>
  <c r="O51" i="3" s="1"/>
  <c r="B50" i="3"/>
  <c r="O50" i="3" s="1"/>
  <c r="P50" i="3" s="1"/>
  <c r="B49" i="3"/>
  <c r="O49" i="3" s="1"/>
  <c r="P49" i="3" s="1"/>
  <c r="B48" i="3"/>
  <c r="B47" i="3"/>
  <c r="B46" i="3"/>
  <c r="O46" i="3" s="1"/>
  <c r="B45" i="3"/>
  <c r="O45" i="3" s="1"/>
  <c r="P51" i="3" l="1"/>
  <c r="P45" i="3"/>
  <c r="O47" i="3"/>
  <c r="O48" i="3"/>
  <c r="P58" i="3"/>
  <c r="H39" i="3"/>
  <c r="J16" i="2" l="1"/>
  <c r="K16" i="2" s="1"/>
  <c r="L3" i="2"/>
  <c r="M3" i="2"/>
  <c r="O3" i="2"/>
  <c r="P3" i="2" s="1"/>
  <c r="R3" i="2"/>
  <c r="S3" i="2"/>
  <c r="V3" i="2" s="1"/>
  <c r="T3" i="2"/>
  <c r="U3" i="2" s="1"/>
  <c r="L4" i="2"/>
  <c r="M4" i="2"/>
  <c r="R4" i="2"/>
  <c r="T4" i="2"/>
  <c r="U4" i="2" s="1"/>
  <c r="L5" i="2"/>
  <c r="M5" i="2"/>
  <c r="R5" i="2"/>
  <c r="T5" i="2"/>
  <c r="U5" i="2" s="1"/>
  <c r="L6" i="2"/>
  <c r="M6" i="2"/>
  <c r="R6" i="2"/>
  <c r="T6" i="2"/>
  <c r="U6" i="2" s="1"/>
  <c r="L7" i="2"/>
  <c r="M7" i="2"/>
  <c r="R7" i="2"/>
  <c r="T7" i="2"/>
  <c r="U7" i="2" s="1"/>
  <c r="L8" i="2"/>
  <c r="M8" i="2"/>
  <c r="R8" i="2"/>
  <c r="T8" i="2"/>
  <c r="U8" i="2" s="1"/>
  <c r="L9" i="2"/>
  <c r="M9" i="2"/>
  <c r="R9" i="2"/>
  <c r="T9" i="2"/>
  <c r="U9" i="2" s="1"/>
  <c r="L10" i="2"/>
  <c r="M10" i="2"/>
  <c r="R10" i="2"/>
  <c r="T10" i="2"/>
  <c r="U10" i="2" s="1"/>
  <c r="L11" i="2"/>
  <c r="M11" i="2"/>
  <c r="R11" i="2"/>
  <c r="T11" i="2"/>
  <c r="U11" i="2" s="1"/>
  <c r="L12" i="2"/>
  <c r="M12" i="2"/>
  <c r="R12" i="2"/>
  <c r="T12" i="2"/>
  <c r="U12" i="2" s="1"/>
  <c r="L13" i="2"/>
  <c r="M13" i="2"/>
  <c r="R13" i="2"/>
  <c r="T13" i="2"/>
  <c r="U13" i="2" s="1"/>
  <c r="L14" i="2"/>
  <c r="M14" i="2"/>
  <c r="R14" i="2"/>
  <c r="T14" i="2"/>
  <c r="U14" i="2" s="1"/>
  <c r="L15" i="2"/>
  <c r="M15" i="2"/>
  <c r="R15" i="2"/>
  <c r="T15" i="2"/>
  <c r="U15" i="2" s="1"/>
  <c r="L16" i="2"/>
  <c r="M16" i="2"/>
  <c r="R16" i="2"/>
  <c r="T16" i="2"/>
  <c r="U16" i="2" s="1"/>
  <c r="B44" i="3"/>
  <c r="O44" i="3" s="1"/>
  <c r="H60" i="3" l="1"/>
  <c r="B60" i="3"/>
  <c r="P44" i="3"/>
  <c r="O19" i="3"/>
  <c r="P19" i="3" s="1"/>
  <c r="B39" i="3"/>
  <c r="O39" i="3" s="1"/>
  <c r="Q14" i="2"/>
  <c r="N16" i="2"/>
  <c r="N8" i="2"/>
  <c r="Q7" i="2"/>
  <c r="J10" i="2"/>
  <c r="K10" i="2" s="1"/>
  <c r="N4" i="2"/>
  <c r="Q10" i="2"/>
  <c r="N12" i="2"/>
  <c r="Q16" i="2"/>
  <c r="J3" i="2"/>
  <c r="K3" i="2" s="1"/>
  <c r="N13" i="2"/>
  <c r="Q11" i="2"/>
  <c r="N9" i="2"/>
  <c r="N6" i="2"/>
  <c r="N5" i="2"/>
  <c r="Q9" i="2"/>
  <c r="Q6" i="2"/>
  <c r="J5" i="2"/>
  <c r="K5" i="2" s="1"/>
  <c r="Q3" i="2"/>
  <c r="Q15" i="2"/>
  <c r="J6" i="2"/>
  <c r="K6" i="2" s="1"/>
  <c r="N10" i="2"/>
  <c r="J14" i="2"/>
  <c r="K14" i="2" s="1"/>
  <c r="Q5" i="2"/>
  <c r="S4" i="2"/>
  <c r="Q13" i="2"/>
  <c r="J9" i="2"/>
  <c r="K9" i="2" s="1"/>
  <c r="Q4" i="2"/>
  <c r="N3" i="2"/>
  <c r="N14" i="2"/>
  <c r="J13" i="2"/>
  <c r="K13" i="2" s="1"/>
  <c r="Q12" i="2"/>
  <c r="J12" i="2"/>
  <c r="K12" i="2" s="1"/>
  <c r="Q8" i="2"/>
  <c r="J8" i="2"/>
  <c r="K8" i="2" s="1"/>
  <c r="O4" i="2"/>
  <c r="J4" i="2"/>
  <c r="K4" i="2" s="1"/>
  <c r="N15" i="2"/>
  <c r="N11" i="2"/>
  <c r="J15" i="2"/>
  <c r="K15" i="2" s="1"/>
  <c r="J11" i="2"/>
  <c r="K11" i="2" s="1"/>
  <c r="N7" i="2"/>
  <c r="J7" i="2"/>
  <c r="K7" i="2" s="1"/>
  <c r="O60" i="3" l="1"/>
  <c r="P60" i="3" s="1"/>
  <c r="P39" i="3"/>
  <c r="V4" i="2"/>
  <c r="S5" i="2"/>
  <c r="P4" i="2"/>
  <c r="O5" i="2"/>
  <c r="P5" i="2" l="1"/>
  <c r="O6" i="2"/>
  <c r="S6" i="2"/>
  <c r="V5" i="2"/>
  <c r="O7" i="2" l="1"/>
  <c r="P6" i="2"/>
  <c r="V6" i="2"/>
  <c r="S7" i="2"/>
  <c r="S8" i="2" l="1"/>
  <c r="V7" i="2"/>
  <c r="O8" i="2"/>
  <c r="P7" i="2"/>
  <c r="P8" i="2" l="1"/>
  <c r="O9" i="2"/>
  <c r="S9" i="2"/>
  <c r="V8" i="2"/>
  <c r="P9" i="2" l="1"/>
  <c r="O10" i="2"/>
  <c r="V9" i="2"/>
  <c r="S10" i="2"/>
  <c r="V10" i="2" l="1"/>
  <c r="S11" i="2"/>
  <c r="O11" i="2"/>
  <c r="P10" i="2"/>
  <c r="O12" i="2" l="1"/>
  <c r="P11" i="2"/>
  <c r="V11" i="2"/>
  <c r="S12" i="2"/>
  <c r="V12" i="2" l="1"/>
  <c r="S13" i="2"/>
  <c r="P12" i="2"/>
  <c r="O13" i="2"/>
  <c r="P13" i="2" l="1"/>
  <c r="O14" i="2"/>
  <c r="V13" i="2"/>
  <c r="S14" i="2"/>
  <c r="V14" i="2" l="1"/>
  <c r="S15" i="2"/>
  <c r="O15" i="2"/>
  <c r="P14" i="2"/>
  <c r="O16" i="2" l="1"/>
  <c r="P16" i="2" s="1"/>
  <c r="P15" i="2"/>
  <c r="V15" i="2"/>
  <c r="S16" i="2"/>
  <c r="V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BELIY, Maxim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BELIY, Maxim:</t>
        </r>
        <r>
          <rPr>
            <sz val="9"/>
            <color rgb="FF000000"/>
            <rFont val="Tahoma"/>
            <family val="2"/>
          </rPr>
          <t xml:space="preserve">
use [DAS_PeriodEnd-R10]
declare @collectionYear varchar(4) = '1718';
declare @collectionMonth varchar(3) = 'R10';
declare @periodId int = cast(replace(@collectionMonth, 'R', '') as int);
with Earnings
as (
    select 
  concat (@collectionYear,'-R',format(Earnings.Period, 'd2')) [DeliveryPeriodName],
        sum(Amount) as [Earnings],
  sum(case when Earnings.ACT = 1 and Earnings.PriceEpisodeIdentifier is not null and isnull(DataLocks.Payable, 0) = 0 then Amount end) [Data Lock Errors],
        sum(case when Earnings.ACT = 2 or Earnings.PriceEpisodeIdentifier is null or (DataLocks.Ukprn is not null and DataLocks.Payable = 1) then Amount end) as [Earnings Without Data Lock],
        count(distinct concat(Earnings.UKPRN, '-', Earnings.LearnRefNumber)) [Total Learners],
        --count(distinct case when Earnings.ACT = 1 then concat(Earnings.UKPRN, '-', Earnings.LearnRefNumber) end) [ACT1 Learners],
        count(distinct case when Earnings.ACT = 1 and Earnings.PriceEpisodeIdentifier is not null and isnull(DataLocks.Payable, 0) = 0 then concat (Earnings.UKPRN,'-',Earnings.LearnRefNumber) end) - 1 [Data Locked Learners]
    from (
        select APE.LearnRefNumber,
            APE.UKPRN,
            --APE.PriceEpisodeIdentifier,
            APEP.[Period],
            isnull(APEP.PriceEpisodeOnProgPayment, 0) + isnull(APEP.PriceEpisodeCompletionPayment, 0) + isnull(APEP.PriceEpisodeBalancePayment, 0) + isnull(APEP.PriceEpisodeFirstEmp1618Pay, 0) + isnull(APEP.PriceEpisodeFirstProv1618Pay, 0) + isnull(APEP.PriceEpisodeSecondEmp1618Pay, 0) + isnull(APEP.PriceEpisodeSecondProv1618Pay, 0) + isnull(APEP.PriceEpisodeApplic1618FrameworkUpliftOnProgPayment, 0) + isnull(APEP.PriceEpisodeApplic1618FrameworkUpliftCompletionPayment, 0) + isnull(APEP.PriceEpisodeApplic1618FrameworkUpliftBalancing, 0) + isnull(APEP.PriceEpisodeFirstDisadvantagePayment, 0) + isnull(APEP.PriceEpisodeSecondDisadvantagePayment, 0) + isnull(APEP.PriceEpisodeLSFCash, 0) as Amount,
            case when APE.PriceEpisodeContractType = 'Levy Contract' then 1 else 2 end [ACT],
            APEP.[PriceEpisodeIdentifier]
        from [DS_SILR1718_Collection-R10].Rulebase.AEC_ApprenticeshipPriceEpisode_Period APEP
        inner join [DS_SILR1718_Collection-R10].Rulebase.AEC_ApprenticeshipPriceEpisode APE
            on APEP.UKPRN = APE.UKPRN
                and APEP.LearnRefNumber = APE.LearnRefNumber
                and APEP.PriceEpisodeIdentifier = APE.PriceEpisodeIdentifier
        where APEP.[Period] &lt;= @periodId
   and isnull(APEP.PriceEpisodeOnProgPayment, 0) + isnull(APEP.PriceEpisodeCompletionPayment, 0) + isnull(APEP.PriceEpisodeBalancePayment, 0) + isnull(APEP.PriceEpisodeFirstEmp1618Pay, 0) + isnull(APEP.PriceEpisodeFirstProv1618Pay, 0) + isnull(APEP.PriceEpisodeSecondEmp1618Pay, 0) + isnull(APEP.PriceEpisodeSecondProv1618Pay, 0) + isnull(APEP.PriceEpisodeApplic1618FrameworkUpliftOnProgPayment, 0) + isnull(APEP.PriceEpisodeApplic1618FrameworkUpliftCompletionPayment, 0) + isnull(APEP.PriceEpisodeApplic1618FrameworkUpliftBalancing, 0) + isnull(APEP.PriceEpisodeFirstDisadvantagePayment, 0) + isnull(APEP.PriceEpisodeSecondDisadvantagePayment, 0) + isnull(APEP.PriceEpisodeLSFCash, 0) &lt;&gt; 0
        union all
        select RLD.LearnRefNumber,
            RLD.UKPRN,
            LDP.[Period],
            isnull(MathEngOnProgPayment, 0) + isnull(MathEngBalPayment, 0) + isnull(LearnSuppFundCash, 0) Amount,
            case when LDP.LearnDelContType = 'Levy Contract' then 1 else 2 end [ACT],
            null
        from [DS_SILR1718_Collection-R10].Rulebase.AEC_LearningDelivery_Period LDP
        inner join [DS_SILR1718_Collection-R10].Rulebase.AEC_LearningDelivery RLD
            on LDP.UKPRN = RLD.UKPRN
                and LDP.LearnRefNumber = RLD.LearnRefNumber
                and LDP.AimSeqNumber = RLD.AimSeqNumber
        inner join [DS_SILR1718_Collection-R10].Valid.LearningDelivery LD
            on LD.UKPRN = LDP.UKPRN
                and LD.LearnRefNumber = LDP.LearnRefNumber
                and LD.AimSeqNumber = RLD.AimSeqNumber
        where (
                MathEngOnProgPayment &gt; 0
                or MathEngBalPayment &gt; 0
                or LearnSuppFundCash &gt; 0
                )
            and LDP.[Period] &lt;= @periodId
            and LD.LearnAimRef != 'ZPROG001'
        ) as Earnings
    left join (
        select [Ukprn],
            [LearnRefNumber],
            [CollectionPeriodName],
            PriceEpisodeIdentifier,
   max(cast(Payable as int)) Payable 
  from DataLock.PriceEpisodePeriodMatch with (nolock) 
--        from DataLock.ValidationError e
        where CollectionPeriodName &lt;= concat (@collectionYear,'-',@collectionMonth)
   and CollectionPeriodName like @collectionYear + '-R%' 
        group by [Ukprn],
            [LearnRefNumber],
            [CollectionPeriodName],
            PriceEpisodeIdentifier
  ) as DataLocks
        on DataLocks.Ukprn = Earnings.UKPRN
            and DataLocks.LearnRefNumber = Earnings.LearnRefNumber
            and DataLocks.PriceEpisodeIdentifier = Earnings.PriceEpisodeIdentifier
            and DataLocks.CollectionPeriodName = concat (@collectionYear,'-R',format(Earnings.Period, 'd2'))
    group by [Period]
    )
select 
 Payments.[CollectionPeriodName],
 Earnings.[Total Learners],
 Payments.[Learners Paid],
 Earnings.[Data Locked Learners],
 Payments.[Payments Sum],
 Earnings.[Earnings],
 Earnings.[Earnings Without Data Lock]
from (
    select CollectionPeriodName,
        count(distinct concat (Ukprn,'-',LearnRefNumber)) [Learners Paid],
        sum(AmountDue) [Payments Sum]
    from PaymentsDue.RequiredPayments rp
    where CollectionPeriodName &lt;= concat (@collectionYear,'-',@collectionMonth)
    group by CollectionPeriodName
    ) as Payments
inner join Earnings
    on Earnings.DeliveryPeriodName = CollectionPeriodName
order by CollectionPeriodName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BELIY, Maxim:</t>
        </r>
        <r>
          <rPr>
            <sz val="9"/>
            <color indexed="81"/>
            <rFont val="Tahoma"/>
            <family val="2"/>
          </rPr>
          <t xml:space="preserve">
learners paid and data locked learners don't add up to total learners</t>
        </r>
      </text>
    </comment>
  </commentList>
</comments>
</file>

<file path=xl/sharedStrings.xml><?xml version="1.0" encoding="utf-8"?>
<sst xmlns="http://schemas.openxmlformats.org/spreadsheetml/2006/main" count="73" uniqueCount="55">
  <si>
    <t>Learners</t>
  </si>
  <si>
    <t>Earnings</t>
  </si>
  <si>
    <t>Payments</t>
  </si>
  <si>
    <t>CollectionPeriodName</t>
  </si>
  <si>
    <t>Learners Paid</t>
  </si>
  <si>
    <t>Data Locked Learners</t>
  </si>
  <si>
    <t>Payments Sum</t>
  </si>
  <si>
    <t>Earnings Without Data Lock</t>
  </si>
  <si>
    <t>Data Locked %</t>
  </si>
  <si>
    <t>Total Learners</t>
  </si>
  <si>
    <t>New Learners</t>
  </si>
  <si>
    <t>New Learners %</t>
  </si>
  <si>
    <t>Total Earnings</t>
  </si>
  <si>
    <t>Earnings Without Data Lock2</t>
  </si>
  <si>
    <t>Data Locked Earnings %</t>
  </si>
  <si>
    <t>Earnings YTD</t>
  </si>
  <si>
    <t>Earnings in % of YTD</t>
  </si>
  <si>
    <t>Unlocked Earnings - Payments</t>
  </si>
  <si>
    <t>Required Payments</t>
  </si>
  <si>
    <t>Payments YTD</t>
  </si>
  <si>
    <t>Payments Growth</t>
  </si>
  <si>
    <t>Payments Growth in %</t>
  </si>
  <si>
    <t>Payments in % of YTD</t>
  </si>
  <si>
    <t>1718-R01</t>
  </si>
  <si>
    <t>1718-R02</t>
  </si>
  <si>
    <t>1718-R03</t>
  </si>
  <si>
    <t>1718-R04</t>
  </si>
  <si>
    <t>1718-R05</t>
  </si>
  <si>
    <t>1718-R06</t>
  </si>
  <si>
    <t>1718-R07</t>
  </si>
  <si>
    <t>1718-R08</t>
  </si>
  <si>
    <t>1718-R09</t>
  </si>
  <si>
    <t>1718-R10</t>
  </si>
  <si>
    <t>1718-R11</t>
  </si>
  <si>
    <t>1718-R12</t>
  </si>
  <si>
    <t>1718-R13</t>
  </si>
  <si>
    <t>1718-R14</t>
  </si>
  <si>
    <t>Total</t>
  </si>
  <si>
    <t>ACT1</t>
  </si>
  <si>
    <t>ACT2</t>
  </si>
  <si>
    <t>Data Lock Errors</t>
  </si>
  <si>
    <t>Total Learners2</t>
  </si>
  <si>
    <t xml:space="preserve">Negative Earnings </t>
  </si>
  <si>
    <t>Other</t>
  </si>
  <si>
    <t>Other %</t>
  </si>
  <si>
    <t>Transaction Type</t>
  </si>
  <si>
    <t>Held Back Completion</t>
  </si>
  <si>
    <t>Earnings ACT2</t>
  </si>
  <si>
    <t>Earnings ACT1</t>
  </si>
  <si>
    <t>Payments ACT1</t>
  </si>
  <si>
    <t>Payments ACT2</t>
  </si>
  <si>
    <t>HBCP ACT1</t>
  </si>
  <si>
    <t>Negative Earnings ACT1</t>
  </si>
  <si>
    <t>Negative Earnings ACT2</t>
  </si>
  <si>
    <t>HBCP 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</si>
</sst>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_-* #,##0_-;\-* #,##0_-;_-* &quot;-&quot;??_-;_-@_-"/>
    <numFmt numFmtId="165" formatCode="&quot;£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2" tint="-0.249977111117893"/>
      <name val="Calibri"/>
      <family val="2"/>
      <scheme val="minor"/>
    </font>
    <font>
      <b/>
      <i/>
      <sz val="9"/>
      <color theme="2" tint="-0.249977111117893"/>
      <name val="Calibri"/>
      <family val="2"/>
      <scheme val="minor"/>
    </font>
    <font>
      <b/>
      <sz val="9"/>
      <color theme="2" tint="-0.249977111117893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NumberFormat="1" applyFill="1" applyAlignment="1" applyProtection="1"/>
    <xf numFmtId="0" fontId="5" fillId="2" borderId="0" xfId="0" applyNumberFormat="1" applyFont="1" applyFill="1" applyAlignment="1" applyProtection="1">
      <alignment horizontal="center"/>
    </xf>
    <xf numFmtId="165" fontId="5" fillId="3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6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10" fontId="4" fillId="0" borderId="0" xfId="0" applyNumberFormat="1" applyFont="1" applyFill="1" applyAlignment="1" applyProtection="1"/>
    <xf numFmtId="6" fontId="4" fillId="0" borderId="0" xfId="0" applyNumberFormat="1" applyFont="1" applyFill="1" applyAlignment="1" applyProtection="1"/>
    <xf numFmtId="9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0" fontId="2" fillId="0" borderId="0" xfId="0" applyNumberFormat="1" applyFont="1" applyFill="1" applyAlignment="1" applyProtection="1"/>
    <xf numFmtId="6" fontId="9" fillId="0" borderId="0" xfId="0" applyNumberFormat="1" applyFont="1" applyFill="1" applyAlignment="1" applyProtection="1"/>
    <xf numFmtId="10" fontId="9" fillId="0" borderId="0" xfId="0" applyNumberFormat="1" applyFont="1" applyFill="1" applyAlignment="1" applyProtection="1"/>
    <xf numFmtId="6" fontId="2" fillId="0" borderId="0" xfId="0" applyNumberFormat="1" applyFont="1" applyFill="1" applyAlignment="1" applyProtection="1"/>
    <xf numFmtId="0" fontId="1" fillId="0" borderId="2" xfId="0" applyNumberFormat="1" applyFont="1" applyBorder="1" applyAlignment="1"/>
    <xf numFmtId="0" fontId="1" fillId="2" borderId="2" xfId="0" applyNumberFormat="1" applyFont="1" applyFill="1" applyBorder="1" applyAlignment="1"/>
    <xf numFmtId="6" fontId="1" fillId="2" borderId="2" xfId="0" applyNumberFormat="1" applyFont="1" applyFill="1" applyBorder="1" applyAlignment="1"/>
    <xf numFmtId="1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6" fontId="2" fillId="3" borderId="2" xfId="0" applyNumberFormat="1" applyFont="1" applyFill="1" applyBorder="1" applyAlignment="1"/>
    <xf numFmtId="10" fontId="2" fillId="3" borderId="2" xfId="0" applyNumberFormat="1" applyFont="1" applyFill="1" applyBorder="1" applyAlignment="1"/>
    <xf numFmtId="9" fontId="2" fillId="3" borderId="2" xfId="0" applyNumberFormat="1" applyFont="1" applyFill="1" applyBorder="1" applyAlignment="1"/>
    <xf numFmtId="9" fontId="2" fillId="4" borderId="2" xfId="0" applyNumberFormat="1" applyFont="1" applyFill="1" applyBorder="1" applyAlignment="1"/>
    <xf numFmtId="6" fontId="2" fillId="4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9" fontId="2" fillId="4" borderId="3" xfId="0" applyNumberFormat="1" applyFont="1" applyFill="1" applyBorder="1" applyAlignment="1"/>
    <xf numFmtId="0" fontId="1" fillId="5" borderId="4" xfId="0" applyNumberFormat="1" applyFont="1" applyFill="1" applyBorder="1" applyAlignment="1"/>
    <xf numFmtId="164" fontId="0" fillId="2" borderId="4" xfId="0" applyNumberFormat="1" applyFont="1" applyFill="1" applyBorder="1" applyAlignment="1"/>
    <xf numFmtId="6" fontId="0" fillId="2" borderId="4" xfId="0" applyNumberFormat="1" applyFont="1" applyFill="1" applyBorder="1" applyAlignment="1"/>
    <xf numFmtId="10" fontId="4" fillId="2" borderId="4" xfId="0" applyNumberFormat="1" applyFont="1" applyFill="1" applyBorder="1" applyAlignment="1"/>
    <xf numFmtId="164" fontId="4" fillId="2" borderId="4" xfId="0" applyNumberFormat="1" applyFont="1" applyFill="1" applyBorder="1" applyAlignment="1"/>
    <xf numFmtId="9" fontId="4" fillId="2" borderId="4" xfId="0" applyNumberFormat="1" applyFont="1" applyFill="1" applyBorder="1" applyAlignment="1"/>
    <xf numFmtId="6" fontId="4" fillId="3" borderId="4" xfId="0" applyNumberFormat="1" applyFont="1" applyFill="1" applyBorder="1" applyAlignment="1"/>
    <xf numFmtId="10" fontId="4" fillId="3" borderId="4" xfId="0" applyNumberFormat="1" applyFont="1" applyFill="1" applyBorder="1" applyAlignment="1"/>
    <xf numFmtId="9" fontId="4" fillId="3" borderId="4" xfId="0" applyNumberFormat="1" applyFont="1" applyFill="1" applyBorder="1" applyAlignment="1"/>
    <xf numFmtId="6" fontId="4" fillId="4" borderId="4" xfId="0" applyNumberFormat="1" applyFont="1" applyFill="1" applyBorder="1" applyAlignment="1"/>
    <xf numFmtId="9" fontId="4" fillId="4" borderId="4" xfId="0" applyNumberFormat="1" applyFont="1" applyFill="1" applyBorder="1" applyAlignment="1"/>
    <xf numFmtId="9" fontId="4" fillId="4" borderId="5" xfId="0" applyNumberFormat="1" applyFont="1" applyFill="1" applyBorder="1" applyAlignment="1"/>
    <xf numFmtId="164" fontId="0" fillId="2" borderId="2" xfId="0" applyNumberFormat="1" applyFont="1" applyFill="1" applyBorder="1" applyAlignment="1"/>
    <xf numFmtId="6" fontId="0" fillId="2" borderId="2" xfId="0" applyNumberFormat="1" applyFont="1" applyFill="1" applyBorder="1" applyAlignment="1"/>
    <xf numFmtId="164" fontId="4" fillId="2" borderId="2" xfId="0" applyNumberFormat="1" applyFont="1" applyFill="1" applyBorder="1" applyAlignment="1"/>
    <xf numFmtId="9" fontId="4" fillId="2" borderId="2" xfId="0" applyNumberFormat="1" applyFont="1" applyFill="1" applyBorder="1" applyAlignment="1"/>
    <xf numFmtId="6" fontId="4" fillId="3" borderId="2" xfId="0" applyNumberFormat="1" applyFont="1" applyFill="1" applyBorder="1" applyAlignment="1"/>
    <xf numFmtId="10" fontId="4" fillId="3" borderId="2" xfId="0" applyNumberFormat="1" applyFont="1" applyFill="1" applyBorder="1" applyAlignment="1"/>
    <xf numFmtId="9" fontId="4" fillId="3" borderId="2" xfId="0" applyNumberFormat="1" applyFont="1" applyFill="1" applyBorder="1" applyAlignment="1"/>
    <xf numFmtId="6" fontId="4" fillId="4" borderId="2" xfId="0" applyNumberFormat="1" applyFont="1" applyFill="1" applyBorder="1" applyAlignment="1"/>
    <xf numFmtId="9" fontId="4" fillId="4" borderId="2" xfId="0" applyNumberFormat="1" applyFont="1" applyFill="1" applyBorder="1" applyAlignment="1"/>
    <xf numFmtId="9" fontId="4" fillId="4" borderId="3" xfId="0" applyNumberFormat="1" applyFont="1" applyFill="1" applyBorder="1" applyAlignment="1"/>
    <xf numFmtId="0" fontId="1" fillId="5" borderId="2" xfId="0" applyNumberFormat="1" applyFont="1" applyFill="1" applyBorder="1" applyAlignment="1"/>
    <xf numFmtId="0" fontId="1" fillId="0" borderId="6" xfId="0" applyNumberFormat="1" applyFont="1" applyBorder="1" applyAlignment="1"/>
    <xf numFmtId="164" fontId="0" fillId="2" borderId="6" xfId="0" applyNumberFormat="1" applyFont="1" applyFill="1" applyBorder="1" applyAlignment="1"/>
    <xf numFmtId="6" fontId="0" fillId="2" borderId="6" xfId="0" applyNumberFormat="1" applyFont="1" applyFill="1" applyBorder="1" applyAlignment="1"/>
    <xf numFmtId="164" fontId="4" fillId="2" borderId="6" xfId="0" applyNumberFormat="1" applyFont="1" applyFill="1" applyBorder="1" applyAlignment="1"/>
    <xf numFmtId="9" fontId="4" fillId="2" borderId="6" xfId="0" applyNumberFormat="1" applyFont="1" applyFill="1" applyBorder="1" applyAlignment="1"/>
    <xf numFmtId="6" fontId="4" fillId="3" borderId="6" xfId="0" applyNumberFormat="1" applyFont="1" applyFill="1" applyBorder="1" applyAlignment="1"/>
    <xf numFmtId="10" fontId="4" fillId="3" borderId="6" xfId="0" applyNumberFormat="1" applyFont="1" applyFill="1" applyBorder="1" applyAlignment="1"/>
    <xf numFmtId="9" fontId="4" fillId="3" borderId="6" xfId="0" applyNumberFormat="1" applyFont="1" applyFill="1" applyBorder="1" applyAlignment="1"/>
    <xf numFmtId="6" fontId="4" fillId="4" borderId="6" xfId="0" applyNumberFormat="1" applyFont="1" applyFill="1" applyBorder="1" applyAlignment="1"/>
    <xf numFmtId="9" fontId="4" fillId="4" borderId="6" xfId="0" applyNumberFormat="1" applyFont="1" applyFill="1" applyBorder="1" applyAlignment="1"/>
    <xf numFmtId="9" fontId="4" fillId="4" borderId="1" xfId="0" applyNumberFormat="1" applyFont="1" applyFill="1" applyBorder="1" applyAlignment="1"/>
    <xf numFmtId="0" fontId="5" fillId="2" borderId="0" xfId="0" applyNumberFormat="1" applyFont="1" applyFill="1" applyAlignment="1" applyProtection="1">
      <alignment horizontal="center"/>
    </xf>
    <xf numFmtId="0" fontId="5" fillId="3" borderId="0" xfId="0" applyNumberFormat="1" applyFont="1" applyFill="1" applyAlignment="1" applyProtection="1">
      <alignment horizontal="center"/>
    </xf>
    <xf numFmtId="9" fontId="5" fillId="4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vertical="center"/>
    </xf>
    <xf numFmtId="0" fontId="12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>
      <alignment horizontal="center" vertical="center" wrapText="1"/>
    </xf>
    <xf numFmtId="6" fontId="12" fillId="0" borderId="0" xfId="0" applyNumberFormat="1" applyFont="1" applyFill="1" applyAlignment="1" applyProtection="1"/>
    <xf numFmtId="6" fontId="13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horizontal="center" vertical="center" wrapText="1"/>
    </xf>
    <xf numFmtId="6" fontId="15" fillId="0" borderId="0" xfId="0" applyNumberFormat="1" applyFont="1" applyFill="1" applyAlignment="1" applyProtection="1"/>
    <xf numFmtId="0" fontId="1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pane xSplit="1" ySplit="2" topLeftCell="B3" activePane="bottomRight" state="frozenSplit"/>
      <selection activeCell="B1" sqref="B1"/>
      <selection pane="topRight"/>
      <selection pane="bottomLeft"/>
      <selection pane="bottomRight" activeCell="I2" sqref="I1:I1048576"/>
    </sheetView>
  </sheetViews>
  <sheetFormatPr defaultRowHeight="15" x14ac:dyDescent="0.25"/>
  <cols>
    <col min="1" max="1" width="19" style="1" bestFit="1" customWidth="1"/>
    <col min="2" max="2" width="12.140625" style="1" bestFit="1" customWidth="1"/>
    <col min="3" max="3" width="11.5703125" style="1" bestFit="1" customWidth="1"/>
    <col min="4" max="4" width="18" style="1" customWidth="1"/>
    <col min="5" max="5" width="14.140625" style="5" hidden="1" customWidth="1"/>
    <col min="6" max="6" width="11.140625" style="5" hidden="1" customWidth="1"/>
    <col min="7" max="7" width="25.5703125" style="5" hidden="1" customWidth="1"/>
    <col min="8" max="8" width="13.140625" style="6" bestFit="1" customWidth="1"/>
    <col min="9" max="9" width="13.7109375" style="7" hidden="1" customWidth="1"/>
    <col min="10" max="10" width="12.28515625" style="7" bestFit="1" customWidth="1"/>
    <col min="11" max="11" width="14.140625" style="7" bestFit="1" customWidth="1"/>
    <col min="12" max="12" width="12.7109375" style="7" bestFit="1" customWidth="1"/>
    <col min="13" max="13" width="24.7109375" style="7" bestFit="1" customWidth="1"/>
    <col min="14" max="14" width="20.42578125" style="8" bestFit="1" customWidth="1"/>
    <col min="15" max="15" width="12.28515625" style="9" bestFit="1" customWidth="1"/>
    <col min="16" max="16" width="17.85546875" style="10" bestFit="1" customWidth="1"/>
    <col min="17" max="17" width="25.7109375" style="11" bestFit="1" customWidth="1"/>
    <col min="18" max="18" width="16.85546875" style="10" bestFit="1" customWidth="1"/>
    <col min="19" max="19" width="12.85546875" style="9" bestFit="1" customWidth="1"/>
    <col min="20" max="20" width="15.7109375" style="9" bestFit="1" customWidth="1"/>
    <col min="21" max="21" width="19.5703125" style="1" bestFit="1" customWidth="1"/>
    <col min="22" max="22" width="18.85546875" style="10" bestFit="1" customWidth="1"/>
  </cols>
  <sheetData>
    <row r="1" spans="1:22" s="12" customFormat="1" ht="31.5" customHeight="1" x14ac:dyDescent="0.5">
      <c r="B1" s="2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7" t="s">
        <v>1</v>
      </c>
      <c r="M1" s="67"/>
      <c r="N1" s="67"/>
      <c r="O1" s="67"/>
      <c r="P1" s="67"/>
      <c r="Q1" s="3"/>
      <c r="R1" s="68" t="s">
        <v>2</v>
      </c>
      <c r="S1" s="68"/>
      <c r="T1" s="68"/>
      <c r="U1" s="68"/>
      <c r="V1" s="68"/>
    </row>
    <row r="2" spans="1:22" s="4" customFormat="1" ht="15.75" thickBot="1" x14ac:dyDescent="0.3">
      <c r="A2" s="19" t="s">
        <v>3</v>
      </c>
      <c r="B2" s="20" t="s">
        <v>9</v>
      </c>
      <c r="C2" s="20" t="s">
        <v>4</v>
      </c>
      <c r="D2" s="20" t="s">
        <v>5</v>
      </c>
      <c r="E2" s="21" t="s">
        <v>6</v>
      </c>
      <c r="F2" s="21" t="s">
        <v>1</v>
      </c>
      <c r="G2" s="21" t="s">
        <v>7</v>
      </c>
      <c r="H2" s="22" t="s">
        <v>8</v>
      </c>
      <c r="I2" s="23" t="s">
        <v>41</v>
      </c>
      <c r="J2" s="23" t="s">
        <v>10</v>
      </c>
      <c r="K2" s="23" t="s">
        <v>11</v>
      </c>
      <c r="L2" s="24" t="s">
        <v>12</v>
      </c>
      <c r="M2" s="25" t="s">
        <v>13</v>
      </c>
      <c r="N2" s="26" t="s">
        <v>14</v>
      </c>
      <c r="O2" s="25" t="s">
        <v>15</v>
      </c>
      <c r="P2" s="27" t="s">
        <v>16</v>
      </c>
      <c r="Q2" s="27" t="s">
        <v>17</v>
      </c>
      <c r="R2" s="28" t="s">
        <v>18</v>
      </c>
      <c r="S2" s="29" t="s">
        <v>19</v>
      </c>
      <c r="T2" s="29" t="s">
        <v>20</v>
      </c>
      <c r="U2" s="30" t="s">
        <v>21</v>
      </c>
      <c r="V2" s="31" t="s">
        <v>22</v>
      </c>
    </row>
    <row r="3" spans="1:22" ht="15.75" thickBot="1" x14ac:dyDescent="0.3">
      <c r="A3" s="32" t="s">
        <v>23</v>
      </c>
      <c r="B3" s="33"/>
      <c r="C3" s="33"/>
      <c r="D3" s="33"/>
      <c r="E3" s="34"/>
      <c r="F3" s="34"/>
      <c r="G3" s="34"/>
      <c r="H3" s="35" t="e">
        <f>D3/B3</f>
        <v>#DIV/0!</v>
      </c>
      <c r="I3" s="36">
        <f>B3</f>
        <v>0</v>
      </c>
      <c r="J3" s="36">
        <f>I3</f>
        <v>0</v>
      </c>
      <c r="K3" s="37" t="e">
        <f t="shared" ref="K3:K16" si="0">J3/I3</f>
        <v>#DIV/0!</v>
      </c>
      <c r="L3" s="38">
        <f t="shared" ref="L3:L16" si="1">F3</f>
        <v>0</v>
      </c>
      <c r="M3" s="38">
        <f t="shared" ref="M3:M16" si="2">G3</f>
        <v>0</v>
      </c>
      <c r="N3" s="39" t="e">
        <f>('Learners Monthly'!$L3-'Learners Monthly'!$M3)/'Learners Monthly'!$L3</f>
        <v>#DIV/0!</v>
      </c>
      <c r="O3" s="38">
        <f>F3</f>
        <v>0</v>
      </c>
      <c r="P3" s="40" t="e">
        <f t="shared" ref="P3:P16" si="3">F3/O3</f>
        <v>#DIV/0!</v>
      </c>
      <c r="Q3" s="41">
        <f>'Learners Monthly'!$M3-'Learners Monthly'!$R3</f>
        <v>0</v>
      </c>
      <c r="R3" s="41">
        <f t="shared" ref="R3:R16" si="4">E3</f>
        <v>0</v>
      </c>
      <c r="S3" s="41">
        <f>E3</f>
        <v>0</v>
      </c>
      <c r="T3" s="41">
        <f>E3</f>
        <v>0</v>
      </c>
      <c r="U3" s="42" t="e">
        <f t="shared" ref="U3:U16" si="5">T3/E3</f>
        <v>#DIV/0!</v>
      </c>
      <c r="V3" s="43" t="e">
        <f t="shared" ref="V3:V16" si="6">E3/S3</f>
        <v>#DIV/0!</v>
      </c>
    </row>
    <row r="4" spans="1:22" ht="15.75" thickBot="1" x14ac:dyDescent="0.3">
      <c r="A4" s="19" t="s">
        <v>24</v>
      </c>
      <c r="B4" s="44"/>
      <c r="C4" s="44"/>
      <c r="D4" s="44"/>
      <c r="E4" s="45"/>
      <c r="F4" s="45"/>
      <c r="G4" s="45"/>
      <c r="H4" s="35" t="e">
        <f t="shared" ref="H4:H16" si="7">D4/B4</f>
        <v>#DIV/0!</v>
      </c>
      <c r="I4" s="36">
        <f t="shared" ref="I4:I16" si="8">B4</f>
        <v>0</v>
      </c>
      <c r="J4" s="46">
        <f t="shared" ref="J4:J16" si="9">I4-I3</f>
        <v>0</v>
      </c>
      <c r="K4" s="47" t="e">
        <f t="shared" si="0"/>
        <v>#DIV/0!</v>
      </c>
      <c r="L4" s="48">
        <f t="shared" si="1"/>
        <v>0</v>
      </c>
      <c r="M4" s="48">
        <f t="shared" si="2"/>
        <v>0</v>
      </c>
      <c r="N4" s="49" t="e">
        <f>('Learners Monthly'!$L4-'Learners Monthly'!$M4)/'Learners Monthly'!$L4</f>
        <v>#DIV/0!</v>
      </c>
      <c r="O4" s="48">
        <f t="shared" ref="O4:O16" si="10">O3+F4</f>
        <v>0</v>
      </c>
      <c r="P4" s="50" t="e">
        <f t="shared" si="3"/>
        <v>#DIV/0!</v>
      </c>
      <c r="Q4" s="51">
        <f>'Learners Monthly'!$M4-'Learners Monthly'!$R4</f>
        <v>0</v>
      </c>
      <c r="R4" s="51">
        <f t="shared" si="4"/>
        <v>0</v>
      </c>
      <c r="S4" s="51">
        <f t="shared" ref="S4:S16" si="11">S3+E4</f>
        <v>0</v>
      </c>
      <c r="T4" s="51">
        <f t="shared" ref="T4:T16" si="12">E4-E3</f>
        <v>0</v>
      </c>
      <c r="U4" s="52" t="e">
        <f t="shared" si="5"/>
        <v>#DIV/0!</v>
      </c>
      <c r="V4" s="53" t="e">
        <f t="shared" si="6"/>
        <v>#DIV/0!</v>
      </c>
    </row>
    <row r="5" spans="1:22" ht="15.75" thickBot="1" x14ac:dyDescent="0.3">
      <c r="A5" s="54" t="s">
        <v>25</v>
      </c>
      <c r="B5" s="44"/>
      <c r="C5" s="44"/>
      <c r="D5" s="44"/>
      <c r="E5" s="45"/>
      <c r="F5" s="45"/>
      <c r="G5" s="45"/>
      <c r="H5" s="35" t="e">
        <f t="shared" si="7"/>
        <v>#DIV/0!</v>
      </c>
      <c r="I5" s="36">
        <f t="shared" si="8"/>
        <v>0</v>
      </c>
      <c r="J5" s="46">
        <f t="shared" si="9"/>
        <v>0</v>
      </c>
      <c r="K5" s="47" t="e">
        <f t="shared" si="0"/>
        <v>#DIV/0!</v>
      </c>
      <c r="L5" s="48">
        <f t="shared" si="1"/>
        <v>0</v>
      </c>
      <c r="M5" s="48">
        <f t="shared" si="2"/>
        <v>0</v>
      </c>
      <c r="N5" s="49" t="e">
        <f>('Learners Monthly'!$L5-'Learners Monthly'!$M5)/'Learners Monthly'!$L5</f>
        <v>#DIV/0!</v>
      </c>
      <c r="O5" s="48">
        <f t="shared" si="10"/>
        <v>0</v>
      </c>
      <c r="P5" s="50" t="e">
        <f t="shared" si="3"/>
        <v>#DIV/0!</v>
      </c>
      <c r="Q5" s="51">
        <f>'Learners Monthly'!$M5-'Learners Monthly'!$R5</f>
        <v>0</v>
      </c>
      <c r="R5" s="51">
        <f t="shared" si="4"/>
        <v>0</v>
      </c>
      <c r="S5" s="51">
        <f t="shared" si="11"/>
        <v>0</v>
      </c>
      <c r="T5" s="51">
        <f t="shared" si="12"/>
        <v>0</v>
      </c>
      <c r="U5" s="52" t="e">
        <f t="shared" si="5"/>
        <v>#DIV/0!</v>
      </c>
      <c r="V5" s="53" t="e">
        <f t="shared" si="6"/>
        <v>#DIV/0!</v>
      </c>
    </row>
    <row r="6" spans="1:22" ht="15.75" thickBot="1" x14ac:dyDescent="0.3">
      <c r="A6" s="19" t="s">
        <v>26</v>
      </c>
      <c r="B6" s="44"/>
      <c r="C6" s="44"/>
      <c r="D6" s="44"/>
      <c r="E6" s="45"/>
      <c r="F6" s="45"/>
      <c r="G6" s="45"/>
      <c r="H6" s="35" t="e">
        <f t="shared" si="7"/>
        <v>#DIV/0!</v>
      </c>
      <c r="I6" s="36">
        <f t="shared" si="8"/>
        <v>0</v>
      </c>
      <c r="J6" s="46">
        <f t="shared" si="9"/>
        <v>0</v>
      </c>
      <c r="K6" s="47" t="e">
        <f t="shared" si="0"/>
        <v>#DIV/0!</v>
      </c>
      <c r="L6" s="48">
        <f t="shared" si="1"/>
        <v>0</v>
      </c>
      <c r="M6" s="48">
        <f t="shared" si="2"/>
        <v>0</v>
      </c>
      <c r="N6" s="49" t="e">
        <f>('Learners Monthly'!$L6-'Learners Monthly'!$M6)/'Learners Monthly'!$L6</f>
        <v>#DIV/0!</v>
      </c>
      <c r="O6" s="48">
        <f t="shared" si="10"/>
        <v>0</v>
      </c>
      <c r="P6" s="50" t="e">
        <f t="shared" si="3"/>
        <v>#DIV/0!</v>
      </c>
      <c r="Q6" s="51">
        <f>'Learners Monthly'!$M6-'Learners Monthly'!$R6</f>
        <v>0</v>
      </c>
      <c r="R6" s="51">
        <f t="shared" si="4"/>
        <v>0</v>
      </c>
      <c r="S6" s="51">
        <f t="shared" si="11"/>
        <v>0</v>
      </c>
      <c r="T6" s="51">
        <f t="shared" si="12"/>
        <v>0</v>
      </c>
      <c r="U6" s="52" t="e">
        <f t="shared" si="5"/>
        <v>#DIV/0!</v>
      </c>
      <c r="V6" s="53" t="e">
        <f t="shared" si="6"/>
        <v>#DIV/0!</v>
      </c>
    </row>
    <row r="7" spans="1:22" ht="15.75" thickBot="1" x14ac:dyDescent="0.3">
      <c r="A7" s="54" t="s">
        <v>27</v>
      </c>
      <c r="B7" s="44"/>
      <c r="C7" s="44"/>
      <c r="D7" s="44"/>
      <c r="E7" s="45"/>
      <c r="F7" s="45"/>
      <c r="G7" s="45"/>
      <c r="H7" s="35" t="e">
        <f t="shared" si="7"/>
        <v>#DIV/0!</v>
      </c>
      <c r="I7" s="36">
        <f t="shared" si="8"/>
        <v>0</v>
      </c>
      <c r="J7" s="46">
        <f t="shared" si="9"/>
        <v>0</v>
      </c>
      <c r="K7" s="47" t="e">
        <f t="shared" si="0"/>
        <v>#DIV/0!</v>
      </c>
      <c r="L7" s="48">
        <f t="shared" si="1"/>
        <v>0</v>
      </c>
      <c r="M7" s="48">
        <f t="shared" si="2"/>
        <v>0</v>
      </c>
      <c r="N7" s="49" t="e">
        <f>('Learners Monthly'!$L7-'Learners Monthly'!$M7)/'Learners Monthly'!$L7</f>
        <v>#DIV/0!</v>
      </c>
      <c r="O7" s="48">
        <f t="shared" si="10"/>
        <v>0</v>
      </c>
      <c r="P7" s="50" t="e">
        <f t="shared" si="3"/>
        <v>#DIV/0!</v>
      </c>
      <c r="Q7" s="51">
        <f>'Learners Monthly'!$M7-'Learners Monthly'!$R7</f>
        <v>0</v>
      </c>
      <c r="R7" s="51">
        <f t="shared" si="4"/>
        <v>0</v>
      </c>
      <c r="S7" s="51">
        <f t="shared" si="11"/>
        <v>0</v>
      </c>
      <c r="T7" s="51">
        <f t="shared" si="12"/>
        <v>0</v>
      </c>
      <c r="U7" s="52" t="e">
        <f t="shared" si="5"/>
        <v>#DIV/0!</v>
      </c>
      <c r="V7" s="53" t="e">
        <f t="shared" si="6"/>
        <v>#DIV/0!</v>
      </c>
    </row>
    <row r="8" spans="1:22" ht="15.75" thickBot="1" x14ac:dyDescent="0.3">
      <c r="A8" s="19" t="s">
        <v>28</v>
      </c>
      <c r="B8" s="44"/>
      <c r="C8" s="44"/>
      <c r="D8" s="44"/>
      <c r="E8" s="45"/>
      <c r="F8" s="45"/>
      <c r="G8" s="45"/>
      <c r="H8" s="35" t="e">
        <f t="shared" si="7"/>
        <v>#DIV/0!</v>
      </c>
      <c r="I8" s="36">
        <f t="shared" si="8"/>
        <v>0</v>
      </c>
      <c r="J8" s="46">
        <f t="shared" si="9"/>
        <v>0</v>
      </c>
      <c r="K8" s="47" t="e">
        <f t="shared" si="0"/>
        <v>#DIV/0!</v>
      </c>
      <c r="L8" s="48">
        <f t="shared" si="1"/>
        <v>0</v>
      </c>
      <c r="M8" s="48">
        <f t="shared" si="2"/>
        <v>0</v>
      </c>
      <c r="N8" s="49" t="e">
        <f>('Learners Monthly'!$L8-'Learners Monthly'!$M8)/'Learners Monthly'!$L8</f>
        <v>#DIV/0!</v>
      </c>
      <c r="O8" s="48">
        <f t="shared" si="10"/>
        <v>0</v>
      </c>
      <c r="P8" s="50" t="e">
        <f t="shared" si="3"/>
        <v>#DIV/0!</v>
      </c>
      <c r="Q8" s="51">
        <f>'Learners Monthly'!$M8-'Learners Monthly'!$R8</f>
        <v>0</v>
      </c>
      <c r="R8" s="51">
        <f t="shared" si="4"/>
        <v>0</v>
      </c>
      <c r="S8" s="51">
        <f t="shared" si="11"/>
        <v>0</v>
      </c>
      <c r="T8" s="51">
        <f t="shared" si="12"/>
        <v>0</v>
      </c>
      <c r="U8" s="52" t="e">
        <f t="shared" si="5"/>
        <v>#DIV/0!</v>
      </c>
      <c r="V8" s="53" t="e">
        <f t="shared" si="6"/>
        <v>#DIV/0!</v>
      </c>
    </row>
    <row r="9" spans="1:22" ht="15.75" thickBot="1" x14ac:dyDescent="0.3">
      <c r="A9" s="54" t="s">
        <v>29</v>
      </c>
      <c r="B9" s="44"/>
      <c r="C9" s="44"/>
      <c r="D9" s="44"/>
      <c r="E9" s="45"/>
      <c r="F9" s="45"/>
      <c r="G9" s="45"/>
      <c r="H9" s="35" t="e">
        <f t="shared" si="7"/>
        <v>#DIV/0!</v>
      </c>
      <c r="I9" s="36">
        <f t="shared" si="8"/>
        <v>0</v>
      </c>
      <c r="J9" s="46">
        <f t="shared" si="9"/>
        <v>0</v>
      </c>
      <c r="K9" s="47" t="e">
        <f t="shared" si="0"/>
        <v>#DIV/0!</v>
      </c>
      <c r="L9" s="48">
        <f t="shared" si="1"/>
        <v>0</v>
      </c>
      <c r="M9" s="48">
        <f t="shared" si="2"/>
        <v>0</v>
      </c>
      <c r="N9" s="49" t="e">
        <f>('Learners Monthly'!$L9-'Learners Monthly'!$M9)/'Learners Monthly'!$L9</f>
        <v>#DIV/0!</v>
      </c>
      <c r="O9" s="48">
        <f t="shared" si="10"/>
        <v>0</v>
      </c>
      <c r="P9" s="50" t="e">
        <f t="shared" si="3"/>
        <v>#DIV/0!</v>
      </c>
      <c r="Q9" s="51">
        <f>'Learners Monthly'!$M9-'Learners Monthly'!$R9</f>
        <v>0</v>
      </c>
      <c r="R9" s="51">
        <f t="shared" si="4"/>
        <v>0</v>
      </c>
      <c r="S9" s="51">
        <f t="shared" si="11"/>
        <v>0</v>
      </c>
      <c r="T9" s="51">
        <f t="shared" si="12"/>
        <v>0</v>
      </c>
      <c r="U9" s="52" t="e">
        <f t="shared" si="5"/>
        <v>#DIV/0!</v>
      </c>
      <c r="V9" s="53" t="e">
        <f t="shared" si="6"/>
        <v>#DIV/0!</v>
      </c>
    </row>
    <row r="10" spans="1:22" ht="15.75" thickBot="1" x14ac:dyDescent="0.3">
      <c r="A10" s="19" t="s">
        <v>30</v>
      </c>
      <c r="B10" s="44"/>
      <c r="C10" s="44"/>
      <c r="D10" s="44"/>
      <c r="E10" s="45"/>
      <c r="F10" s="45"/>
      <c r="G10" s="45"/>
      <c r="H10" s="35" t="e">
        <f t="shared" si="7"/>
        <v>#DIV/0!</v>
      </c>
      <c r="I10" s="36">
        <f t="shared" si="8"/>
        <v>0</v>
      </c>
      <c r="J10" s="46">
        <f t="shared" si="9"/>
        <v>0</v>
      </c>
      <c r="K10" s="47" t="e">
        <f t="shared" si="0"/>
        <v>#DIV/0!</v>
      </c>
      <c r="L10" s="48">
        <f t="shared" si="1"/>
        <v>0</v>
      </c>
      <c r="M10" s="48">
        <f t="shared" si="2"/>
        <v>0</v>
      </c>
      <c r="N10" s="49" t="e">
        <f>('Learners Monthly'!$L10-'Learners Monthly'!$M10)/'Learners Monthly'!$L10</f>
        <v>#DIV/0!</v>
      </c>
      <c r="O10" s="48">
        <f t="shared" si="10"/>
        <v>0</v>
      </c>
      <c r="P10" s="50" t="e">
        <f t="shared" si="3"/>
        <v>#DIV/0!</v>
      </c>
      <c r="Q10" s="51">
        <f>'Learners Monthly'!$M10-'Learners Monthly'!$R10</f>
        <v>0</v>
      </c>
      <c r="R10" s="51">
        <f t="shared" si="4"/>
        <v>0</v>
      </c>
      <c r="S10" s="51">
        <f t="shared" si="11"/>
        <v>0</v>
      </c>
      <c r="T10" s="51">
        <f t="shared" si="12"/>
        <v>0</v>
      </c>
      <c r="U10" s="52" t="e">
        <f t="shared" si="5"/>
        <v>#DIV/0!</v>
      </c>
      <c r="V10" s="53" t="e">
        <f t="shared" si="6"/>
        <v>#DIV/0!</v>
      </c>
    </row>
    <row r="11" spans="1:22" ht="15.75" thickBot="1" x14ac:dyDescent="0.3">
      <c r="A11" s="54" t="s">
        <v>31</v>
      </c>
      <c r="B11" s="44"/>
      <c r="C11" s="44"/>
      <c r="D11" s="44"/>
      <c r="E11" s="45"/>
      <c r="F11" s="45"/>
      <c r="G11" s="45"/>
      <c r="H11" s="35" t="e">
        <f t="shared" si="7"/>
        <v>#DIV/0!</v>
      </c>
      <c r="I11" s="36">
        <f t="shared" si="8"/>
        <v>0</v>
      </c>
      <c r="J11" s="46">
        <f t="shared" si="9"/>
        <v>0</v>
      </c>
      <c r="K11" s="47" t="e">
        <f t="shared" si="0"/>
        <v>#DIV/0!</v>
      </c>
      <c r="L11" s="48">
        <f t="shared" si="1"/>
        <v>0</v>
      </c>
      <c r="M11" s="48">
        <f t="shared" si="2"/>
        <v>0</v>
      </c>
      <c r="N11" s="49" t="e">
        <f>('Learners Monthly'!$L11-'Learners Monthly'!$M11)/'Learners Monthly'!$L11</f>
        <v>#DIV/0!</v>
      </c>
      <c r="O11" s="48">
        <f t="shared" si="10"/>
        <v>0</v>
      </c>
      <c r="P11" s="50" t="e">
        <f t="shared" si="3"/>
        <v>#DIV/0!</v>
      </c>
      <c r="Q11" s="51">
        <f>'Learners Monthly'!$M11-'Learners Monthly'!$R11</f>
        <v>0</v>
      </c>
      <c r="R11" s="51">
        <f t="shared" si="4"/>
        <v>0</v>
      </c>
      <c r="S11" s="51">
        <f t="shared" si="11"/>
        <v>0</v>
      </c>
      <c r="T11" s="51">
        <f t="shared" si="12"/>
        <v>0</v>
      </c>
      <c r="U11" s="52" t="e">
        <f t="shared" si="5"/>
        <v>#DIV/0!</v>
      </c>
      <c r="V11" s="53" t="e">
        <f t="shared" si="6"/>
        <v>#DIV/0!</v>
      </c>
    </row>
    <row r="12" spans="1:22" ht="15.75" thickBot="1" x14ac:dyDescent="0.3">
      <c r="A12" s="19" t="s">
        <v>32</v>
      </c>
      <c r="B12" s="44"/>
      <c r="C12" s="44"/>
      <c r="D12" s="44"/>
      <c r="E12" s="45"/>
      <c r="F12" s="45"/>
      <c r="G12" s="45"/>
      <c r="H12" s="35" t="e">
        <f t="shared" si="7"/>
        <v>#DIV/0!</v>
      </c>
      <c r="I12" s="36">
        <f t="shared" si="8"/>
        <v>0</v>
      </c>
      <c r="J12" s="46">
        <f t="shared" si="9"/>
        <v>0</v>
      </c>
      <c r="K12" s="47" t="e">
        <f t="shared" si="0"/>
        <v>#DIV/0!</v>
      </c>
      <c r="L12" s="48">
        <f t="shared" si="1"/>
        <v>0</v>
      </c>
      <c r="M12" s="48">
        <f t="shared" si="2"/>
        <v>0</v>
      </c>
      <c r="N12" s="49" t="e">
        <f>('Learners Monthly'!$L12-'Learners Monthly'!$M12)/'Learners Monthly'!$L12</f>
        <v>#DIV/0!</v>
      </c>
      <c r="O12" s="48">
        <f t="shared" si="10"/>
        <v>0</v>
      </c>
      <c r="P12" s="50" t="e">
        <f t="shared" si="3"/>
        <v>#DIV/0!</v>
      </c>
      <c r="Q12" s="51">
        <f>'Learners Monthly'!$M12-'Learners Monthly'!$R12</f>
        <v>0</v>
      </c>
      <c r="R12" s="51">
        <f t="shared" si="4"/>
        <v>0</v>
      </c>
      <c r="S12" s="51">
        <f t="shared" si="11"/>
        <v>0</v>
      </c>
      <c r="T12" s="51">
        <f t="shared" si="12"/>
        <v>0</v>
      </c>
      <c r="U12" s="52" t="e">
        <f t="shared" si="5"/>
        <v>#DIV/0!</v>
      </c>
      <c r="V12" s="53" t="e">
        <f t="shared" si="6"/>
        <v>#DIV/0!</v>
      </c>
    </row>
    <row r="13" spans="1:22" ht="15.75" thickBot="1" x14ac:dyDescent="0.3">
      <c r="A13" s="54" t="s">
        <v>33</v>
      </c>
      <c r="B13" s="44"/>
      <c r="C13" s="44"/>
      <c r="D13" s="44"/>
      <c r="E13" s="45"/>
      <c r="F13" s="45"/>
      <c r="G13" s="45"/>
      <c r="H13" s="35" t="e">
        <f t="shared" si="7"/>
        <v>#DIV/0!</v>
      </c>
      <c r="I13" s="36">
        <f t="shared" si="8"/>
        <v>0</v>
      </c>
      <c r="J13" s="46">
        <f t="shared" si="9"/>
        <v>0</v>
      </c>
      <c r="K13" s="47" t="e">
        <f t="shared" si="0"/>
        <v>#DIV/0!</v>
      </c>
      <c r="L13" s="48">
        <f t="shared" si="1"/>
        <v>0</v>
      </c>
      <c r="M13" s="48">
        <f t="shared" si="2"/>
        <v>0</v>
      </c>
      <c r="N13" s="49" t="e">
        <f>('Learners Monthly'!$L13-'Learners Monthly'!$M13)/'Learners Monthly'!$L13</f>
        <v>#DIV/0!</v>
      </c>
      <c r="O13" s="48">
        <f t="shared" si="10"/>
        <v>0</v>
      </c>
      <c r="P13" s="50" t="e">
        <f t="shared" si="3"/>
        <v>#DIV/0!</v>
      </c>
      <c r="Q13" s="51">
        <f>'Learners Monthly'!$M13-'Learners Monthly'!$R13</f>
        <v>0</v>
      </c>
      <c r="R13" s="51">
        <f t="shared" si="4"/>
        <v>0</v>
      </c>
      <c r="S13" s="51">
        <f t="shared" si="11"/>
        <v>0</v>
      </c>
      <c r="T13" s="51">
        <f t="shared" si="12"/>
        <v>0</v>
      </c>
      <c r="U13" s="52" t="e">
        <f t="shared" si="5"/>
        <v>#DIV/0!</v>
      </c>
      <c r="V13" s="53" t="e">
        <f t="shared" si="6"/>
        <v>#DIV/0!</v>
      </c>
    </row>
    <row r="14" spans="1:22" ht="15.75" thickBot="1" x14ac:dyDescent="0.3">
      <c r="A14" s="19" t="s">
        <v>34</v>
      </c>
      <c r="B14" s="44"/>
      <c r="C14" s="44"/>
      <c r="D14" s="44"/>
      <c r="E14" s="45"/>
      <c r="F14" s="45"/>
      <c r="G14" s="45"/>
      <c r="H14" s="35" t="e">
        <f t="shared" si="7"/>
        <v>#DIV/0!</v>
      </c>
      <c r="I14" s="36">
        <f t="shared" si="8"/>
        <v>0</v>
      </c>
      <c r="J14" s="46">
        <f t="shared" si="9"/>
        <v>0</v>
      </c>
      <c r="K14" s="47" t="e">
        <f t="shared" si="0"/>
        <v>#DIV/0!</v>
      </c>
      <c r="L14" s="48">
        <f t="shared" si="1"/>
        <v>0</v>
      </c>
      <c r="M14" s="48">
        <f t="shared" si="2"/>
        <v>0</v>
      </c>
      <c r="N14" s="49" t="e">
        <f>('Learners Monthly'!$L14-'Learners Monthly'!$M14)/'Learners Monthly'!$L14</f>
        <v>#DIV/0!</v>
      </c>
      <c r="O14" s="48">
        <f t="shared" si="10"/>
        <v>0</v>
      </c>
      <c r="P14" s="50" t="e">
        <f t="shared" si="3"/>
        <v>#DIV/0!</v>
      </c>
      <c r="Q14" s="51">
        <f>'Learners Monthly'!$M14-'Learners Monthly'!$R14</f>
        <v>0</v>
      </c>
      <c r="R14" s="51">
        <f t="shared" si="4"/>
        <v>0</v>
      </c>
      <c r="S14" s="51">
        <f t="shared" si="11"/>
        <v>0</v>
      </c>
      <c r="T14" s="51">
        <f t="shared" si="12"/>
        <v>0</v>
      </c>
      <c r="U14" s="52" t="e">
        <f t="shared" si="5"/>
        <v>#DIV/0!</v>
      </c>
      <c r="V14" s="53" t="e">
        <f t="shared" si="6"/>
        <v>#DIV/0!</v>
      </c>
    </row>
    <row r="15" spans="1:22" ht="15.75" thickBot="1" x14ac:dyDescent="0.3">
      <c r="A15" s="54" t="s">
        <v>35</v>
      </c>
      <c r="B15" s="44"/>
      <c r="C15" s="44"/>
      <c r="D15" s="44"/>
      <c r="E15" s="45"/>
      <c r="F15" s="45"/>
      <c r="G15" s="45"/>
      <c r="H15" s="35" t="e">
        <f t="shared" si="7"/>
        <v>#DIV/0!</v>
      </c>
      <c r="I15" s="36">
        <f t="shared" si="8"/>
        <v>0</v>
      </c>
      <c r="J15" s="46">
        <f t="shared" si="9"/>
        <v>0</v>
      </c>
      <c r="K15" s="47" t="e">
        <f t="shared" si="0"/>
        <v>#DIV/0!</v>
      </c>
      <c r="L15" s="48">
        <f t="shared" si="1"/>
        <v>0</v>
      </c>
      <c r="M15" s="48">
        <f t="shared" si="2"/>
        <v>0</v>
      </c>
      <c r="N15" s="49" t="e">
        <f>('Learners Monthly'!$L15-'Learners Monthly'!$M15)/'Learners Monthly'!$L15</f>
        <v>#DIV/0!</v>
      </c>
      <c r="O15" s="48">
        <f t="shared" si="10"/>
        <v>0</v>
      </c>
      <c r="P15" s="50" t="e">
        <f t="shared" si="3"/>
        <v>#DIV/0!</v>
      </c>
      <c r="Q15" s="51">
        <f>'Learners Monthly'!$M15-'Learners Monthly'!$R15</f>
        <v>0</v>
      </c>
      <c r="R15" s="51">
        <f t="shared" si="4"/>
        <v>0</v>
      </c>
      <c r="S15" s="51">
        <f t="shared" si="11"/>
        <v>0</v>
      </c>
      <c r="T15" s="51">
        <f t="shared" si="12"/>
        <v>0</v>
      </c>
      <c r="U15" s="52" t="e">
        <f t="shared" si="5"/>
        <v>#DIV/0!</v>
      </c>
      <c r="V15" s="53" t="e">
        <f t="shared" si="6"/>
        <v>#DIV/0!</v>
      </c>
    </row>
    <row r="16" spans="1:22" x14ac:dyDescent="0.25">
      <c r="A16" s="55" t="s">
        <v>36</v>
      </c>
      <c r="B16" s="56"/>
      <c r="C16" s="56"/>
      <c r="D16" s="56"/>
      <c r="E16" s="57"/>
      <c r="F16" s="57"/>
      <c r="G16" s="57"/>
      <c r="H16" s="35" t="e">
        <f t="shared" si="7"/>
        <v>#DIV/0!</v>
      </c>
      <c r="I16" s="36">
        <f t="shared" si="8"/>
        <v>0</v>
      </c>
      <c r="J16" s="58">
        <f t="shared" si="9"/>
        <v>0</v>
      </c>
      <c r="K16" s="59" t="e">
        <f t="shared" si="0"/>
        <v>#DIV/0!</v>
      </c>
      <c r="L16" s="60">
        <f t="shared" si="1"/>
        <v>0</v>
      </c>
      <c r="M16" s="60">
        <f t="shared" si="2"/>
        <v>0</v>
      </c>
      <c r="N16" s="61" t="e">
        <f>('Learners Monthly'!$L16-'Learners Monthly'!$M16)/'Learners Monthly'!$L16</f>
        <v>#DIV/0!</v>
      </c>
      <c r="O16" s="60">
        <f t="shared" si="10"/>
        <v>0</v>
      </c>
      <c r="P16" s="62" t="e">
        <f t="shared" si="3"/>
        <v>#DIV/0!</v>
      </c>
      <c r="Q16" s="63">
        <f>'Learners Monthly'!$M16-'Learners Monthly'!$R16</f>
        <v>0</v>
      </c>
      <c r="R16" s="63">
        <f t="shared" si="4"/>
        <v>0</v>
      </c>
      <c r="S16" s="63">
        <f t="shared" si="11"/>
        <v>0</v>
      </c>
      <c r="T16" s="63">
        <f t="shared" si="12"/>
        <v>0</v>
      </c>
      <c r="U16" s="64" t="e">
        <f t="shared" si="5"/>
        <v>#DIV/0!</v>
      </c>
      <c r="V16" s="65" t="e">
        <f t="shared" si="6"/>
        <v>#DIV/0!</v>
      </c>
    </row>
  </sheetData>
  <mergeCells count="3">
    <mergeCell ref="C1:K1"/>
    <mergeCell ref="L1:P1"/>
    <mergeCell ref="R1:V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"/>
  <sheetViews>
    <sheetView tabSelected="1" workbookViewId="0">
      <selection sqref="A1:B1"/>
    </sheetView>
  </sheetViews>
  <sheetFormatPr defaultRowHeight="15" x14ac:dyDescent="0.25"/>
  <cols>
    <col min="1" max="1" width="12.140625" style="1" customWidth="1"/>
    <col min="2" max="2" width="18" style="7" customWidth="1"/>
    <col min="3" max="4" width="11.7109375" style="79" hidden="1" customWidth="1"/>
    <col min="5" max="5" width="13.85546875" style="1" customWidth="1"/>
    <col min="6" max="7" width="15.140625" style="73" hidden="1" customWidth="1"/>
    <col min="8" max="8" width="18.42578125" style="7" customWidth="1"/>
    <col min="9" max="9" width="12.42578125" style="79" hidden="1" customWidth="1"/>
    <col min="10" max="10" width="12.42578125" style="73" hidden="1" customWidth="1"/>
    <col min="11" max="11" width="13" style="1" customWidth="1"/>
    <col min="12" max="12" width="12.140625" style="1" customWidth="1"/>
    <col min="13" max="14" width="8.85546875" style="73" hidden="1" customWidth="1"/>
    <col min="15" max="15" width="22.5703125" style="14" customWidth="1"/>
    <col min="16" max="16" width="14.42578125" style="14" customWidth="1"/>
  </cols>
  <sheetData>
    <row r="1" spans="1:16" ht="45.75" customHeight="1" x14ac:dyDescent="0.7">
      <c r="A1" s="80" t="s">
        <v>37</v>
      </c>
      <c r="B1" s="80"/>
      <c r="C1" s="73"/>
      <c r="D1" s="73"/>
      <c r="E1" s="72"/>
      <c r="F1" s="72"/>
      <c r="G1" s="72"/>
      <c r="H1" s="1"/>
      <c r="I1" s="72"/>
      <c r="J1" s="72"/>
      <c r="K1" s="72"/>
      <c r="L1" s="72"/>
      <c r="M1" s="72"/>
      <c r="N1" s="72"/>
      <c r="O1" s="72"/>
      <c r="P1" s="72"/>
    </row>
    <row r="2" spans="1:16" s="69" customFormat="1" ht="30" x14ac:dyDescent="0.25">
      <c r="A2" s="69" t="s">
        <v>45</v>
      </c>
      <c r="B2" s="69" t="s">
        <v>15</v>
      </c>
      <c r="C2" s="74" t="s">
        <v>48</v>
      </c>
      <c r="D2" s="74" t="s">
        <v>47</v>
      </c>
      <c r="E2" s="70" t="s">
        <v>42</v>
      </c>
      <c r="F2" s="74" t="s">
        <v>52</v>
      </c>
      <c r="G2" s="74" t="s">
        <v>53</v>
      </c>
      <c r="H2" s="69" t="s">
        <v>19</v>
      </c>
      <c r="I2" s="74" t="s">
        <v>49</v>
      </c>
      <c r="J2" s="74" t="s">
        <v>50</v>
      </c>
      <c r="K2" s="70" t="s">
        <v>40</v>
      </c>
      <c r="L2" s="70" t="s">
        <v>46</v>
      </c>
      <c r="M2" s="74" t="s">
        <v>51</v>
      </c>
      <c r="N2" s="74" t="s">
        <v>54</v>
      </c>
      <c r="O2" s="71" t="s">
        <v>43</v>
      </c>
      <c r="P2" s="71" t="s">
        <v>44</v>
      </c>
    </row>
    <row r="3" spans="1:16" x14ac:dyDescent="0.25">
      <c r="A3" s="1">
        <v>1</v>
      </c>
      <c r="B3" s="5"/>
      <c r="C3" s="75"/>
      <c r="D3" s="75"/>
      <c r="E3" s="5"/>
      <c r="F3" s="75"/>
      <c r="G3" s="75"/>
      <c r="H3" s="5"/>
      <c r="I3" s="75"/>
      <c r="J3" s="75"/>
      <c r="K3" s="5"/>
      <c r="L3" s="5"/>
      <c r="M3" s="75"/>
      <c r="N3" s="75"/>
      <c r="O3" s="18">
        <f>B3-H3-K3-L3-E3</f>
        <v>0</v>
      </c>
      <c r="P3" s="15">
        <f>IF(H3=0,0,O3/H3)</f>
        <v>0</v>
      </c>
    </row>
    <row r="4" spans="1:16" x14ac:dyDescent="0.25">
      <c r="A4" s="1">
        <v>2</v>
      </c>
      <c r="B4" s="5"/>
      <c r="C4" s="75"/>
      <c r="D4" s="75"/>
      <c r="E4" s="5"/>
      <c r="F4" s="75"/>
      <c r="G4" s="75"/>
      <c r="H4" s="5"/>
      <c r="I4" s="75"/>
      <c r="J4" s="75"/>
      <c r="K4" s="5"/>
      <c r="L4" s="5"/>
      <c r="M4" s="75"/>
      <c r="N4" s="75"/>
      <c r="O4" s="18">
        <f>B4-H4-K4-L4-E4</f>
        <v>0</v>
      </c>
      <c r="P4" s="15">
        <f>IF(H4=0,0,O4/H4)</f>
        <v>0</v>
      </c>
    </row>
    <row r="5" spans="1:16" x14ac:dyDescent="0.25">
      <c r="A5" s="1">
        <v>3</v>
      </c>
      <c r="B5" s="5"/>
      <c r="C5" s="75"/>
      <c r="D5" s="75"/>
      <c r="E5" s="5"/>
      <c r="F5" s="75"/>
      <c r="G5" s="75"/>
      <c r="H5" s="5"/>
      <c r="I5" s="75"/>
      <c r="J5" s="75"/>
      <c r="K5" s="5"/>
      <c r="L5" s="5"/>
      <c r="M5" s="75"/>
      <c r="N5" s="75"/>
      <c r="O5" s="18">
        <f>B5-H5-K5-L5-E5</f>
        <v>0</v>
      </c>
      <c r="P5" s="15">
        <f>IF(H5=0,0,O5/H5)</f>
        <v>0</v>
      </c>
    </row>
    <row r="6" spans="1:16" x14ac:dyDescent="0.25">
      <c r="A6" s="1">
        <v>4</v>
      </c>
      <c r="B6" s="5"/>
      <c r="C6" s="75"/>
      <c r="D6" s="75"/>
      <c r="E6" s="5"/>
      <c r="F6" s="75"/>
      <c r="G6" s="75"/>
      <c r="H6" s="5"/>
      <c r="I6" s="75"/>
      <c r="J6" s="75"/>
      <c r="K6" s="5"/>
      <c r="L6" s="5"/>
      <c r="M6" s="75"/>
      <c r="N6" s="75"/>
      <c r="O6" s="18">
        <f>B6-H6-K6-L6-E6</f>
        <v>0</v>
      </c>
      <c r="P6" s="15">
        <f>IF(H6=0,0,O6/H6)</f>
        <v>0</v>
      </c>
    </row>
    <row r="7" spans="1:16" x14ac:dyDescent="0.25">
      <c r="A7" s="1">
        <v>5</v>
      </c>
      <c r="B7" s="5"/>
      <c r="C7" s="75"/>
      <c r="D7" s="75"/>
      <c r="E7" s="5"/>
      <c r="F7" s="75"/>
      <c r="G7" s="75"/>
      <c r="H7" s="5"/>
      <c r="I7" s="75"/>
      <c r="J7" s="75"/>
      <c r="K7" s="5"/>
      <c r="L7" s="5"/>
      <c r="M7" s="75"/>
      <c r="N7" s="75"/>
      <c r="O7" s="18">
        <f>B7-H7-K7-L7-E7</f>
        <v>0</v>
      </c>
      <c r="P7" s="15">
        <f>IF(H7=0,0,O7/H7)</f>
        <v>0</v>
      </c>
    </row>
    <row r="8" spans="1:16" x14ac:dyDescent="0.25">
      <c r="A8" s="1">
        <v>6</v>
      </c>
      <c r="B8" s="5"/>
      <c r="C8" s="75"/>
      <c r="D8" s="75"/>
      <c r="E8" s="5"/>
      <c r="F8" s="75"/>
      <c r="G8" s="75"/>
      <c r="H8" s="5"/>
      <c r="I8" s="75"/>
      <c r="J8" s="75"/>
      <c r="K8" s="5"/>
      <c r="L8" s="5"/>
      <c r="M8" s="75"/>
      <c r="N8" s="75"/>
      <c r="O8" s="18">
        <f>B8-H8-K8-L8-E8</f>
        <v>0</v>
      </c>
      <c r="P8" s="15">
        <f>IF(H8=0,0,O8/H8)</f>
        <v>0</v>
      </c>
    </row>
    <row r="9" spans="1:16" x14ac:dyDescent="0.25">
      <c r="A9" s="1">
        <v>7</v>
      </c>
      <c r="B9" s="5"/>
      <c r="C9" s="75"/>
      <c r="D9" s="75"/>
      <c r="E9" s="5"/>
      <c r="F9" s="75"/>
      <c r="G9" s="75"/>
      <c r="H9" s="5"/>
      <c r="I9" s="75"/>
      <c r="J9" s="75"/>
      <c r="K9" s="5"/>
      <c r="L9" s="5"/>
      <c r="M9" s="75"/>
      <c r="N9" s="75"/>
      <c r="O9" s="18">
        <f>B9-H9-K9-L9-E9</f>
        <v>0</v>
      </c>
      <c r="P9" s="15">
        <f>IF(H9=0,0,O9/H9)</f>
        <v>0</v>
      </c>
    </row>
    <row r="10" spans="1:16" x14ac:dyDescent="0.25">
      <c r="A10" s="1">
        <v>8</v>
      </c>
      <c r="B10" s="5"/>
      <c r="C10" s="75"/>
      <c r="D10" s="75"/>
      <c r="E10" s="5"/>
      <c r="F10" s="75"/>
      <c r="G10" s="75"/>
      <c r="H10" s="5"/>
      <c r="I10" s="75"/>
      <c r="J10" s="75"/>
      <c r="K10" s="5"/>
      <c r="L10" s="5"/>
      <c r="M10" s="75"/>
      <c r="N10" s="75"/>
      <c r="O10" s="18">
        <f>B10-H10-K10-L10-E10</f>
        <v>0</v>
      </c>
      <c r="P10" s="15">
        <f>IF(H10=0,0,O10/H10)</f>
        <v>0</v>
      </c>
    </row>
    <row r="11" spans="1:16" x14ac:dyDescent="0.25">
      <c r="A11" s="1">
        <v>9</v>
      </c>
      <c r="B11" s="5"/>
      <c r="C11" s="73"/>
      <c r="D11" s="75"/>
      <c r="E11" s="5"/>
      <c r="F11" s="75"/>
      <c r="G11" s="75"/>
      <c r="H11" s="5"/>
      <c r="I11" s="75"/>
      <c r="J11" s="75"/>
      <c r="K11" s="5"/>
      <c r="L11" s="5"/>
      <c r="M11" s="75"/>
      <c r="N11" s="75"/>
      <c r="O11" s="18">
        <f>B11-H11-K11-L11-E11</f>
        <v>0</v>
      </c>
      <c r="P11" s="15">
        <f>IF(H11=0,0,O11/H11)</f>
        <v>0</v>
      </c>
    </row>
    <row r="12" spans="1:16" x14ac:dyDescent="0.25">
      <c r="A12" s="1">
        <v>10</v>
      </c>
      <c r="B12" s="5"/>
      <c r="C12" s="73"/>
      <c r="D12" s="75"/>
      <c r="E12" s="5"/>
      <c r="F12" s="75"/>
      <c r="G12" s="75"/>
      <c r="H12" s="5"/>
      <c r="I12" s="75"/>
      <c r="J12" s="75"/>
      <c r="K12" s="5"/>
      <c r="L12" s="5"/>
      <c r="M12" s="75"/>
      <c r="N12" s="75"/>
      <c r="O12" s="18">
        <f>B12-H12-K12-L12-E12</f>
        <v>0</v>
      </c>
      <c r="P12" s="15">
        <f>IF(H12=0,0,O12/H12)</f>
        <v>0</v>
      </c>
    </row>
    <row r="13" spans="1:16" x14ac:dyDescent="0.25">
      <c r="A13" s="1">
        <v>11</v>
      </c>
      <c r="B13" s="5"/>
      <c r="C13" s="75"/>
      <c r="D13" s="75"/>
      <c r="E13" s="5"/>
      <c r="F13" s="75"/>
      <c r="G13" s="75"/>
      <c r="H13" s="5"/>
      <c r="I13" s="75"/>
      <c r="J13" s="75"/>
      <c r="K13" s="5"/>
      <c r="L13" s="5"/>
      <c r="M13" s="75"/>
      <c r="N13" s="75"/>
      <c r="O13" s="18">
        <f>B13-H13-K13-L13-E13</f>
        <v>0</v>
      </c>
      <c r="P13" s="15">
        <f>IF(H13=0,0,O13/H13)</f>
        <v>0</v>
      </c>
    </row>
    <row r="14" spans="1:16" x14ac:dyDescent="0.25">
      <c r="A14" s="1">
        <v>12</v>
      </c>
      <c r="B14" s="5"/>
      <c r="C14" s="73"/>
      <c r="D14" s="75"/>
      <c r="E14" s="5"/>
      <c r="F14" s="75"/>
      <c r="G14" s="75"/>
      <c r="H14" s="5"/>
      <c r="I14" s="75"/>
      <c r="J14" s="75"/>
      <c r="K14" s="5"/>
      <c r="L14" s="5"/>
      <c r="M14" s="75"/>
      <c r="N14" s="75"/>
      <c r="O14" s="18">
        <f>B14-H14-K14-L14-E14</f>
        <v>0</v>
      </c>
      <c r="P14" s="15">
        <f>IF(H14=0,0,O14/H14)</f>
        <v>0</v>
      </c>
    </row>
    <row r="15" spans="1:16" x14ac:dyDescent="0.25">
      <c r="A15" s="1">
        <v>13</v>
      </c>
      <c r="B15" s="5"/>
      <c r="C15" s="75"/>
      <c r="D15" s="75"/>
      <c r="E15" s="5"/>
      <c r="F15" s="75"/>
      <c r="G15" s="75"/>
      <c r="H15" s="5"/>
      <c r="I15" s="75"/>
      <c r="J15" s="75"/>
      <c r="K15" s="5"/>
      <c r="L15" s="5"/>
      <c r="M15" s="75"/>
      <c r="N15" s="75"/>
      <c r="O15" s="18">
        <f>B15-H15-K15-L15-E15</f>
        <v>0</v>
      </c>
      <c r="P15" s="15">
        <f>IF(H15=0,0,O15/H15)</f>
        <v>0</v>
      </c>
    </row>
    <row r="16" spans="1:16" x14ac:dyDescent="0.25">
      <c r="A16" s="1">
        <v>14</v>
      </c>
      <c r="B16" s="5"/>
      <c r="C16" s="75"/>
      <c r="D16" s="75"/>
      <c r="E16" s="5"/>
      <c r="F16" s="75"/>
      <c r="G16" s="75"/>
      <c r="H16" s="5"/>
      <c r="I16" s="75"/>
      <c r="J16" s="75"/>
      <c r="K16" s="5"/>
      <c r="L16" s="5"/>
      <c r="M16" s="75"/>
      <c r="N16" s="75"/>
      <c r="O16" s="18">
        <f>B16-H16-K16-L16-E16</f>
        <v>0</v>
      </c>
      <c r="P16" s="15">
        <f>IF(H16=0,0,O16/H16)</f>
        <v>0</v>
      </c>
    </row>
    <row r="17" spans="1:16" x14ac:dyDescent="0.25">
      <c r="A17" s="1">
        <v>15</v>
      </c>
      <c r="B17" s="5"/>
      <c r="C17" s="75"/>
      <c r="D17" s="75"/>
      <c r="E17" s="5"/>
      <c r="F17" s="75"/>
      <c r="G17" s="75"/>
      <c r="H17" s="5"/>
      <c r="I17" s="75"/>
      <c r="J17" s="75"/>
      <c r="K17" s="5"/>
      <c r="L17" s="5"/>
      <c r="M17" s="75"/>
      <c r="N17" s="75"/>
      <c r="O17" s="18">
        <f>B17-H17-K17-L17-E17</f>
        <v>0</v>
      </c>
      <c r="P17" s="15">
        <f>IF(H17=0,0,O17/H17)</f>
        <v>0</v>
      </c>
    </row>
    <row r="18" spans="1:16" x14ac:dyDescent="0.25">
      <c r="A18" s="1">
        <v>16</v>
      </c>
      <c r="B18" s="5"/>
      <c r="C18" s="75"/>
      <c r="D18" s="75"/>
      <c r="E18" s="5"/>
      <c r="F18" s="75"/>
      <c r="G18" s="75"/>
      <c r="H18" s="5"/>
      <c r="I18" s="75"/>
      <c r="J18" s="75"/>
      <c r="K18" s="5"/>
      <c r="L18" s="5"/>
      <c r="M18" s="75"/>
      <c r="N18" s="75"/>
      <c r="O18" s="18">
        <f>B18-H18-K18-L18-E18</f>
        <v>0</v>
      </c>
      <c r="P18" s="15">
        <f>IF(H18=0,0,O18/H18)</f>
        <v>0</v>
      </c>
    </row>
    <row r="19" spans="1:16" s="13" customFormat="1" ht="18.75" customHeight="1" x14ac:dyDescent="0.3">
      <c r="B19" s="16">
        <f t="shared" ref="B19:D19" si="0">SUM(B3:B18)</f>
        <v>0</v>
      </c>
      <c r="C19" s="76">
        <f t="shared" si="0"/>
        <v>0</v>
      </c>
      <c r="D19" s="76">
        <f t="shared" si="0"/>
        <v>0</v>
      </c>
      <c r="E19" s="16">
        <f>SUM(E3:E18)</f>
        <v>0</v>
      </c>
      <c r="F19" s="76">
        <f>SUM(F3:F18)</f>
        <v>0</v>
      </c>
      <c r="G19" s="76">
        <f>SUM(G3:G18)</f>
        <v>0</v>
      </c>
      <c r="H19" s="16">
        <f>SUM(H3:H18)</f>
        <v>0</v>
      </c>
      <c r="I19" s="76">
        <f>SUM(I3:I18)</f>
        <v>0</v>
      </c>
      <c r="J19" s="76">
        <f>SUM(J3:J18)</f>
        <v>0</v>
      </c>
      <c r="K19" s="16">
        <f>SUM(K3:K18)</f>
        <v>0</v>
      </c>
      <c r="L19" s="16">
        <f t="shared" ref="L19:N19" si="1">SUM(L3:L18)</f>
        <v>0</v>
      </c>
      <c r="M19" s="76">
        <f t="shared" si="1"/>
        <v>0</v>
      </c>
      <c r="N19" s="76">
        <f t="shared" si="1"/>
        <v>0</v>
      </c>
      <c r="O19" s="16">
        <f>SUM(O3:O18)</f>
        <v>0</v>
      </c>
      <c r="P19" s="17">
        <f>IF(H19=0,0,O19/H19)</f>
        <v>0</v>
      </c>
    </row>
    <row r="21" spans="1:16" ht="46.5" customHeight="1" x14ac:dyDescent="0.7">
      <c r="A21" s="80" t="s">
        <v>38</v>
      </c>
      <c r="B21" s="80"/>
      <c r="C21" s="73"/>
      <c r="D21" s="73"/>
      <c r="H21" s="1"/>
      <c r="I21" s="73"/>
      <c r="O21" s="4"/>
      <c r="P21" s="4"/>
    </row>
    <row r="22" spans="1:16" ht="30" x14ac:dyDescent="0.25">
      <c r="A22" s="69" t="s">
        <v>45</v>
      </c>
      <c r="B22" s="69" t="s">
        <v>15</v>
      </c>
      <c r="C22" s="77"/>
      <c r="D22" s="77"/>
      <c r="E22" s="70" t="s">
        <v>42</v>
      </c>
      <c r="F22" s="74"/>
      <c r="G22" s="74"/>
      <c r="H22" s="69" t="s">
        <v>19</v>
      </c>
      <c r="I22" s="74"/>
      <c r="J22" s="74"/>
      <c r="K22" s="70" t="s">
        <v>40</v>
      </c>
      <c r="L22" s="70" t="s">
        <v>46</v>
      </c>
      <c r="M22" s="74"/>
      <c r="N22" s="74"/>
      <c r="O22" s="71" t="s">
        <v>43</v>
      </c>
      <c r="P22" s="71" t="s">
        <v>44</v>
      </c>
    </row>
    <row r="23" spans="1:16" x14ac:dyDescent="0.25">
      <c r="A23" s="1">
        <v>1</v>
      </c>
      <c r="B23" s="9">
        <f>C3</f>
        <v>0</v>
      </c>
      <c r="C23" s="78"/>
      <c r="D23" s="78"/>
      <c r="E23" s="5">
        <f>F3</f>
        <v>0</v>
      </c>
      <c r="F23" s="75"/>
      <c r="G23" s="75"/>
      <c r="H23" s="9">
        <f>I3</f>
        <v>0</v>
      </c>
      <c r="I23" s="78"/>
      <c r="J23" s="75"/>
      <c r="K23" s="5">
        <f>K3</f>
        <v>0</v>
      </c>
      <c r="L23" s="5">
        <f>M3</f>
        <v>0</v>
      </c>
      <c r="M23" s="75"/>
      <c r="N23" s="75"/>
      <c r="O23" s="18">
        <f>B23-H23-K23-L23-E23</f>
        <v>0</v>
      </c>
      <c r="P23" s="15">
        <f>IF(H23=0,0,O3/H23)</f>
        <v>0</v>
      </c>
    </row>
    <row r="24" spans="1:16" x14ac:dyDescent="0.25">
      <c r="A24" s="1">
        <v>2</v>
      </c>
      <c r="B24" s="9">
        <f t="shared" ref="B24:B38" si="2">C4</f>
        <v>0</v>
      </c>
      <c r="C24" s="78"/>
      <c r="D24" s="78"/>
      <c r="E24" s="5">
        <f t="shared" ref="E24:E38" si="3">F4</f>
        <v>0</v>
      </c>
      <c r="F24" s="75"/>
      <c r="G24" s="75"/>
      <c r="H24" s="9">
        <f t="shared" ref="H24:H38" si="4">I4</f>
        <v>0</v>
      </c>
      <c r="I24" s="78"/>
      <c r="J24" s="75"/>
      <c r="K24" s="5">
        <f t="shared" ref="K24:K38" si="5">K4</f>
        <v>0</v>
      </c>
      <c r="L24" s="5">
        <f t="shared" ref="L24:L38" si="6">M4</f>
        <v>0</v>
      </c>
      <c r="M24" s="75"/>
      <c r="N24" s="75"/>
      <c r="O24" s="18">
        <f>B24-H24-K24-L24-E24</f>
        <v>0</v>
      </c>
      <c r="P24" s="15">
        <f>IF(H24=0,0,O4/H24)</f>
        <v>0</v>
      </c>
    </row>
    <row r="25" spans="1:16" x14ac:dyDescent="0.25">
      <c r="A25" s="1">
        <v>3</v>
      </c>
      <c r="B25" s="9">
        <f t="shared" si="2"/>
        <v>0</v>
      </c>
      <c r="C25" s="78"/>
      <c r="D25" s="78"/>
      <c r="E25" s="5">
        <f t="shared" si="3"/>
        <v>0</v>
      </c>
      <c r="F25" s="75"/>
      <c r="G25" s="75"/>
      <c r="H25" s="9">
        <f t="shared" si="4"/>
        <v>0</v>
      </c>
      <c r="I25" s="78"/>
      <c r="J25" s="75"/>
      <c r="K25" s="5">
        <f t="shared" si="5"/>
        <v>0</v>
      </c>
      <c r="L25" s="5">
        <f t="shared" si="6"/>
        <v>0</v>
      </c>
      <c r="M25" s="75"/>
      <c r="N25" s="75"/>
      <c r="O25" s="18">
        <f>B25-H25-K25-L25-E25</f>
        <v>0</v>
      </c>
      <c r="P25" s="15">
        <f>IF(H25=0,0,O5/H25)</f>
        <v>0</v>
      </c>
    </row>
    <row r="26" spans="1:16" x14ac:dyDescent="0.25">
      <c r="A26" s="1">
        <v>4</v>
      </c>
      <c r="B26" s="9">
        <f t="shared" si="2"/>
        <v>0</v>
      </c>
      <c r="C26" s="78"/>
      <c r="D26" s="78"/>
      <c r="E26" s="5">
        <f t="shared" si="3"/>
        <v>0</v>
      </c>
      <c r="F26" s="75"/>
      <c r="G26" s="75"/>
      <c r="H26" s="9">
        <f t="shared" si="4"/>
        <v>0</v>
      </c>
      <c r="I26" s="78"/>
      <c r="J26" s="75"/>
      <c r="K26" s="5">
        <f t="shared" si="5"/>
        <v>0</v>
      </c>
      <c r="L26" s="5">
        <f t="shared" si="6"/>
        <v>0</v>
      </c>
      <c r="M26" s="75"/>
      <c r="N26" s="75"/>
      <c r="O26" s="18">
        <f>B26-H26-K26-L26-E26</f>
        <v>0</v>
      </c>
      <c r="P26" s="15">
        <f>IF(H26=0,0,O6/H26)</f>
        <v>0</v>
      </c>
    </row>
    <row r="27" spans="1:16" x14ac:dyDescent="0.25">
      <c r="A27" s="1">
        <v>5</v>
      </c>
      <c r="B27" s="9">
        <f t="shared" si="2"/>
        <v>0</v>
      </c>
      <c r="C27" s="78"/>
      <c r="D27" s="78"/>
      <c r="E27" s="5">
        <f t="shared" si="3"/>
        <v>0</v>
      </c>
      <c r="F27" s="75"/>
      <c r="G27" s="75"/>
      <c r="H27" s="9">
        <f t="shared" si="4"/>
        <v>0</v>
      </c>
      <c r="I27" s="78"/>
      <c r="J27" s="75"/>
      <c r="K27" s="5">
        <f t="shared" si="5"/>
        <v>0</v>
      </c>
      <c r="L27" s="5">
        <f t="shared" si="6"/>
        <v>0</v>
      </c>
      <c r="M27" s="75"/>
      <c r="N27" s="75"/>
      <c r="O27" s="18">
        <f>B27-H27-K27-L27-E27</f>
        <v>0</v>
      </c>
      <c r="P27" s="15">
        <f>IF(H27=0,0,O7/H27)</f>
        <v>0</v>
      </c>
    </row>
    <row r="28" spans="1:16" x14ac:dyDescent="0.25">
      <c r="A28" s="1">
        <v>6</v>
      </c>
      <c r="B28" s="9">
        <f t="shared" si="2"/>
        <v>0</v>
      </c>
      <c r="C28" s="78"/>
      <c r="D28" s="78"/>
      <c r="E28" s="5">
        <f t="shared" si="3"/>
        <v>0</v>
      </c>
      <c r="F28" s="75"/>
      <c r="G28" s="75"/>
      <c r="H28" s="9">
        <f t="shared" si="4"/>
        <v>0</v>
      </c>
      <c r="I28" s="78"/>
      <c r="J28" s="75"/>
      <c r="K28" s="5">
        <f t="shared" si="5"/>
        <v>0</v>
      </c>
      <c r="L28" s="5">
        <f t="shared" si="6"/>
        <v>0</v>
      </c>
      <c r="M28" s="75"/>
      <c r="N28" s="75"/>
      <c r="O28" s="18">
        <f>B28-H28-K28-L28-E28</f>
        <v>0</v>
      </c>
      <c r="P28" s="15">
        <f>IF(H28=0,0,O8/H28)</f>
        <v>0</v>
      </c>
    </row>
    <row r="29" spans="1:16" x14ac:dyDescent="0.25">
      <c r="A29" s="1">
        <v>7</v>
      </c>
      <c r="B29" s="9">
        <f t="shared" si="2"/>
        <v>0</v>
      </c>
      <c r="C29" s="78"/>
      <c r="D29" s="78"/>
      <c r="E29" s="5">
        <f t="shared" si="3"/>
        <v>0</v>
      </c>
      <c r="F29" s="75"/>
      <c r="G29" s="75"/>
      <c r="H29" s="9">
        <f t="shared" si="4"/>
        <v>0</v>
      </c>
      <c r="I29" s="78"/>
      <c r="J29" s="75"/>
      <c r="K29" s="5">
        <f t="shared" si="5"/>
        <v>0</v>
      </c>
      <c r="L29" s="5">
        <f t="shared" si="6"/>
        <v>0</v>
      </c>
      <c r="M29" s="75"/>
      <c r="N29" s="75"/>
      <c r="O29" s="18">
        <f>B29-H29-K29-L29-E29</f>
        <v>0</v>
      </c>
      <c r="P29" s="15">
        <f>IF(H29=0,0,O9/H29)</f>
        <v>0</v>
      </c>
    </row>
    <row r="30" spans="1:16" x14ac:dyDescent="0.25">
      <c r="A30" s="1">
        <v>8</v>
      </c>
      <c r="B30" s="9">
        <f t="shared" si="2"/>
        <v>0</v>
      </c>
      <c r="C30" s="78"/>
      <c r="D30" s="78"/>
      <c r="E30" s="5">
        <f t="shared" si="3"/>
        <v>0</v>
      </c>
      <c r="F30" s="75"/>
      <c r="G30" s="75"/>
      <c r="H30" s="9">
        <f t="shared" si="4"/>
        <v>0</v>
      </c>
      <c r="I30" s="78"/>
      <c r="J30" s="75"/>
      <c r="K30" s="5">
        <f t="shared" si="5"/>
        <v>0</v>
      </c>
      <c r="L30" s="5">
        <f t="shared" si="6"/>
        <v>0</v>
      </c>
      <c r="M30" s="75"/>
      <c r="N30" s="75"/>
      <c r="O30" s="18">
        <f>B30-H30-K30-L30-E30</f>
        <v>0</v>
      </c>
      <c r="P30" s="15">
        <f>IF(H30=0,0,O10/H30)</f>
        <v>0</v>
      </c>
    </row>
    <row r="31" spans="1:16" x14ac:dyDescent="0.25">
      <c r="A31" s="1">
        <v>9</v>
      </c>
      <c r="B31" s="9">
        <f t="shared" si="2"/>
        <v>0</v>
      </c>
      <c r="D31" s="78"/>
      <c r="E31" s="5">
        <f t="shared" si="3"/>
        <v>0</v>
      </c>
      <c r="F31" s="75"/>
      <c r="G31" s="75"/>
      <c r="H31" s="9">
        <f t="shared" si="4"/>
        <v>0</v>
      </c>
      <c r="I31" s="78"/>
      <c r="J31" s="75"/>
      <c r="K31" s="5">
        <f t="shared" si="5"/>
        <v>0</v>
      </c>
      <c r="L31" s="5">
        <f t="shared" si="6"/>
        <v>0</v>
      </c>
      <c r="M31" s="75"/>
      <c r="N31" s="75"/>
      <c r="O31" s="18">
        <f>B31-H31-K31-L31-E31</f>
        <v>0</v>
      </c>
      <c r="P31" s="15">
        <f>IF(H31=0,0,O11/H31)</f>
        <v>0</v>
      </c>
    </row>
    <row r="32" spans="1:16" x14ac:dyDescent="0.25">
      <c r="A32" s="1">
        <v>10</v>
      </c>
      <c r="B32" s="9">
        <f t="shared" si="2"/>
        <v>0</v>
      </c>
      <c r="D32" s="78"/>
      <c r="E32" s="5">
        <f t="shared" si="3"/>
        <v>0</v>
      </c>
      <c r="F32" s="75"/>
      <c r="G32" s="75"/>
      <c r="H32" s="9">
        <f t="shared" si="4"/>
        <v>0</v>
      </c>
      <c r="I32" s="78"/>
      <c r="J32" s="75"/>
      <c r="K32" s="5">
        <f t="shared" si="5"/>
        <v>0</v>
      </c>
      <c r="L32" s="5">
        <f t="shared" si="6"/>
        <v>0</v>
      </c>
      <c r="M32" s="75"/>
      <c r="N32" s="75"/>
      <c r="O32" s="18">
        <f>B32-H32-K32-L32-E32</f>
        <v>0</v>
      </c>
      <c r="P32" s="15">
        <f>IF(H32=0,0,O12/H32)</f>
        <v>0</v>
      </c>
    </row>
    <row r="33" spans="1:16" x14ac:dyDescent="0.25">
      <c r="A33" s="1">
        <v>11</v>
      </c>
      <c r="B33" s="9">
        <f t="shared" si="2"/>
        <v>0</v>
      </c>
      <c r="C33" s="78"/>
      <c r="D33" s="78"/>
      <c r="E33" s="5">
        <f t="shared" si="3"/>
        <v>0</v>
      </c>
      <c r="F33" s="75"/>
      <c r="G33" s="75"/>
      <c r="H33" s="9">
        <f t="shared" si="4"/>
        <v>0</v>
      </c>
      <c r="I33" s="78"/>
      <c r="J33" s="75"/>
      <c r="K33" s="5">
        <f t="shared" si="5"/>
        <v>0</v>
      </c>
      <c r="L33" s="5">
        <f t="shared" si="6"/>
        <v>0</v>
      </c>
      <c r="M33" s="75"/>
      <c r="N33" s="75"/>
      <c r="O33" s="18">
        <f>B33-H33-K33-L33-E33</f>
        <v>0</v>
      </c>
      <c r="P33" s="15">
        <f>IF(H33=0,0,O13/H33)</f>
        <v>0</v>
      </c>
    </row>
    <row r="34" spans="1:16" x14ac:dyDescent="0.25">
      <c r="A34" s="1">
        <v>12</v>
      </c>
      <c r="B34" s="9">
        <f t="shared" si="2"/>
        <v>0</v>
      </c>
      <c r="D34" s="78"/>
      <c r="E34" s="5">
        <f t="shared" si="3"/>
        <v>0</v>
      </c>
      <c r="F34" s="75"/>
      <c r="G34" s="75"/>
      <c r="H34" s="9">
        <f t="shared" si="4"/>
        <v>0</v>
      </c>
      <c r="I34" s="78"/>
      <c r="J34" s="75"/>
      <c r="K34" s="5">
        <f t="shared" si="5"/>
        <v>0</v>
      </c>
      <c r="L34" s="5">
        <f t="shared" si="6"/>
        <v>0</v>
      </c>
      <c r="M34" s="75"/>
      <c r="N34" s="75"/>
      <c r="O34" s="18">
        <f>B34-H34-K34-L34-E34</f>
        <v>0</v>
      </c>
      <c r="P34" s="15">
        <f>IF(H34=0,0,O14/H34)</f>
        <v>0</v>
      </c>
    </row>
    <row r="35" spans="1:16" x14ac:dyDescent="0.25">
      <c r="A35" s="1">
        <v>13</v>
      </c>
      <c r="B35" s="9">
        <f t="shared" si="2"/>
        <v>0</v>
      </c>
      <c r="C35" s="78"/>
      <c r="D35" s="78"/>
      <c r="E35" s="5">
        <f t="shared" si="3"/>
        <v>0</v>
      </c>
      <c r="F35" s="75"/>
      <c r="G35" s="75"/>
      <c r="H35" s="9">
        <f t="shared" si="4"/>
        <v>0</v>
      </c>
      <c r="I35" s="78"/>
      <c r="J35" s="75"/>
      <c r="K35" s="5">
        <f t="shared" si="5"/>
        <v>0</v>
      </c>
      <c r="L35" s="5">
        <f t="shared" si="6"/>
        <v>0</v>
      </c>
      <c r="M35" s="75"/>
      <c r="N35" s="75"/>
      <c r="O35" s="18">
        <f>B35-H35-K35-L35-E35</f>
        <v>0</v>
      </c>
      <c r="P35" s="15">
        <f>IF(H35=0,0,O15/H35)</f>
        <v>0</v>
      </c>
    </row>
    <row r="36" spans="1:16" x14ac:dyDescent="0.25">
      <c r="A36" s="1">
        <v>14</v>
      </c>
      <c r="B36" s="9">
        <f t="shared" si="2"/>
        <v>0</v>
      </c>
      <c r="C36" s="78"/>
      <c r="D36" s="78"/>
      <c r="E36" s="5">
        <f t="shared" si="3"/>
        <v>0</v>
      </c>
      <c r="F36" s="75"/>
      <c r="G36" s="75"/>
      <c r="H36" s="9">
        <f t="shared" si="4"/>
        <v>0</v>
      </c>
      <c r="I36" s="78"/>
      <c r="J36" s="75"/>
      <c r="K36" s="5">
        <f t="shared" si="5"/>
        <v>0</v>
      </c>
      <c r="L36" s="5">
        <f t="shared" si="6"/>
        <v>0</v>
      </c>
      <c r="M36" s="75"/>
      <c r="N36" s="75"/>
      <c r="O36" s="18">
        <f>B36-H36-K36-L36-E36</f>
        <v>0</v>
      </c>
      <c r="P36" s="15">
        <f>IF(H36=0,0,O16/H36)</f>
        <v>0</v>
      </c>
    </row>
    <row r="37" spans="1:16" x14ac:dyDescent="0.25">
      <c r="A37" s="1">
        <v>15</v>
      </c>
      <c r="B37" s="9">
        <f t="shared" si="2"/>
        <v>0</v>
      </c>
      <c r="C37" s="78"/>
      <c r="D37" s="78"/>
      <c r="E37" s="5">
        <f t="shared" si="3"/>
        <v>0</v>
      </c>
      <c r="F37" s="75"/>
      <c r="G37" s="75"/>
      <c r="H37" s="9">
        <f t="shared" si="4"/>
        <v>0</v>
      </c>
      <c r="I37" s="78"/>
      <c r="J37" s="75"/>
      <c r="K37" s="5">
        <f t="shared" si="5"/>
        <v>0</v>
      </c>
      <c r="L37" s="5">
        <f t="shared" si="6"/>
        <v>0</v>
      </c>
      <c r="M37" s="75"/>
      <c r="N37" s="75"/>
      <c r="O37" s="18">
        <f>B37-H37-K37-L37-E37</f>
        <v>0</v>
      </c>
      <c r="P37" s="15">
        <f>IF(H37=0,0,O17/H37)</f>
        <v>0</v>
      </c>
    </row>
    <row r="38" spans="1:16" x14ac:dyDescent="0.25">
      <c r="A38" s="1">
        <v>16</v>
      </c>
      <c r="B38" s="9">
        <f t="shared" si="2"/>
        <v>0</v>
      </c>
      <c r="C38" s="78"/>
      <c r="D38" s="78"/>
      <c r="E38" s="5">
        <f t="shared" si="3"/>
        <v>0</v>
      </c>
      <c r="F38" s="75"/>
      <c r="G38" s="75"/>
      <c r="H38" s="9">
        <f t="shared" si="4"/>
        <v>0</v>
      </c>
      <c r="I38" s="78"/>
      <c r="J38" s="75"/>
      <c r="K38" s="5">
        <f t="shared" si="5"/>
        <v>0</v>
      </c>
      <c r="L38" s="5">
        <f t="shared" si="6"/>
        <v>0</v>
      </c>
      <c r="M38" s="75"/>
      <c r="N38" s="75"/>
      <c r="O38" s="18">
        <f>B38-H38-K38-L38-E38</f>
        <v>0</v>
      </c>
      <c r="P38" s="15">
        <f>IF(H38=0,0,O18/H38)</f>
        <v>0</v>
      </c>
    </row>
    <row r="39" spans="1:16" s="4" customFormat="1" x14ac:dyDescent="0.25">
      <c r="B39" s="18">
        <f>SUM(B23:B38)</f>
        <v>0</v>
      </c>
      <c r="C39" s="76"/>
      <c r="D39" s="76"/>
      <c r="E39" s="18">
        <f>SUM(E23:E38)</f>
        <v>0</v>
      </c>
      <c r="F39" s="76"/>
      <c r="G39" s="76"/>
      <c r="H39" s="18">
        <f>SUM(H23:H38)</f>
        <v>0</v>
      </c>
      <c r="I39" s="76"/>
      <c r="J39" s="76"/>
      <c r="K39" s="18">
        <f t="shared" ref="K39:L39" si="7">SUM(K23:K38)</f>
        <v>0</v>
      </c>
      <c r="L39" s="18">
        <f t="shared" si="7"/>
        <v>0</v>
      </c>
      <c r="M39" s="76"/>
      <c r="N39" s="76"/>
      <c r="O39" s="18">
        <f>B39-H39-K39-L39-E39</f>
        <v>0</v>
      </c>
      <c r="P39" s="15">
        <f>IF(H39=0,0,O19/H39)</f>
        <v>0</v>
      </c>
    </row>
    <row r="42" spans="1:16" ht="46.5" customHeight="1" x14ac:dyDescent="0.7">
      <c r="A42" s="80" t="s">
        <v>39</v>
      </c>
      <c r="B42" s="80"/>
      <c r="C42" s="73"/>
      <c r="D42" s="73"/>
      <c r="H42" s="1"/>
      <c r="I42" s="73"/>
      <c r="O42" s="4"/>
      <c r="P42" s="4"/>
    </row>
    <row r="43" spans="1:16" ht="30" x14ac:dyDescent="0.25">
      <c r="A43" s="69" t="s">
        <v>45</v>
      </c>
      <c r="B43" s="69" t="s">
        <v>15</v>
      </c>
      <c r="C43" s="77"/>
      <c r="D43" s="77"/>
      <c r="E43" s="70" t="s">
        <v>42</v>
      </c>
      <c r="F43" s="74"/>
      <c r="G43" s="74"/>
      <c r="H43" s="69" t="s">
        <v>19</v>
      </c>
      <c r="I43" s="74"/>
      <c r="J43" s="74"/>
      <c r="K43" s="70"/>
      <c r="L43" s="70" t="s">
        <v>46</v>
      </c>
      <c r="M43" s="74"/>
      <c r="N43" s="74"/>
      <c r="O43" s="71" t="s">
        <v>43</v>
      </c>
      <c r="P43" s="71" t="s">
        <v>44</v>
      </c>
    </row>
    <row r="44" spans="1:16" x14ac:dyDescent="0.25">
      <c r="A44" s="1">
        <v>1</v>
      </c>
      <c r="B44" s="9">
        <f t="shared" ref="B44:B59" si="8">D3</f>
        <v>0</v>
      </c>
      <c r="C44" s="78"/>
      <c r="D44" s="78"/>
      <c r="E44" s="5">
        <f>G3</f>
        <v>0</v>
      </c>
      <c r="F44" s="75"/>
      <c r="G44" s="75"/>
      <c r="H44" s="9">
        <f>J3</f>
        <v>0</v>
      </c>
      <c r="I44" s="78"/>
      <c r="J44" s="75"/>
      <c r="K44" s="5"/>
      <c r="L44" s="5">
        <f>N3</f>
        <v>0</v>
      </c>
      <c r="M44" s="75"/>
      <c r="N44" s="75"/>
      <c r="O44" s="18">
        <f>B44-H44-L44-E44</f>
        <v>0</v>
      </c>
      <c r="P44" s="15">
        <f>IF(H44=0,0,O44/H44)</f>
        <v>0</v>
      </c>
    </row>
    <row r="45" spans="1:16" x14ac:dyDescent="0.25">
      <c r="A45" s="1">
        <v>2</v>
      </c>
      <c r="B45" s="9">
        <f t="shared" si="8"/>
        <v>0</v>
      </c>
      <c r="C45" s="78"/>
      <c r="D45" s="78"/>
      <c r="E45" s="5">
        <f t="shared" ref="E45:E59" si="9">G4</f>
        <v>0</v>
      </c>
      <c r="F45" s="75"/>
      <c r="G45" s="75"/>
      <c r="H45" s="9">
        <f t="shared" ref="H45:H59" si="10">J4</f>
        <v>0</v>
      </c>
      <c r="I45" s="78"/>
      <c r="J45" s="75"/>
      <c r="K45" s="5"/>
      <c r="L45" s="5">
        <f t="shared" ref="L45:L59" si="11">N4</f>
        <v>0</v>
      </c>
      <c r="M45" s="75"/>
      <c r="N45" s="75"/>
      <c r="O45" s="18">
        <f>B45-H45-L45-E45</f>
        <v>0</v>
      </c>
      <c r="P45" s="15">
        <f>IF(H45=0,0,O45/H45)</f>
        <v>0</v>
      </c>
    </row>
    <row r="46" spans="1:16" x14ac:dyDescent="0.25">
      <c r="A46" s="1">
        <v>3</v>
      </c>
      <c r="B46" s="9">
        <f t="shared" si="8"/>
        <v>0</v>
      </c>
      <c r="C46" s="78"/>
      <c r="D46" s="78"/>
      <c r="E46" s="5">
        <f t="shared" si="9"/>
        <v>0</v>
      </c>
      <c r="F46" s="75"/>
      <c r="G46" s="75"/>
      <c r="H46" s="9">
        <f t="shared" si="10"/>
        <v>0</v>
      </c>
      <c r="I46" s="78"/>
      <c r="J46" s="75"/>
      <c r="K46" s="5"/>
      <c r="L46" s="5">
        <f t="shared" si="11"/>
        <v>0</v>
      </c>
      <c r="M46" s="75"/>
      <c r="N46" s="75"/>
      <c r="O46" s="18">
        <f>B46-H46-L46-E46</f>
        <v>0</v>
      </c>
      <c r="P46" s="15">
        <f>IF(H46=0,0,O46/H46)</f>
        <v>0</v>
      </c>
    </row>
    <row r="47" spans="1:16" x14ac:dyDescent="0.25">
      <c r="A47" s="1">
        <v>4</v>
      </c>
      <c r="B47" s="9">
        <f t="shared" si="8"/>
        <v>0</v>
      </c>
      <c r="C47" s="78"/>
      <c r="D47" s="78"/>
      <c r="E47" s="5">
        <f t="shared" si="9"/>
        <v>0</v>
      </c>
      <c r="F47" s="75"/>
      <c r="G47" s="75"/>
      <c r="H47" s="9">
        <f t="shared" si="10"/>
        <v>0</v>
      </c>
      <c r="I47" s="78"/>
      <c r="J47" s="75"/>
      <c r="K47" s="5"/>
      <c r="L47" s="5">
        <f t="shared" si="11"/>
        <v>0</v>
      </c>
      <c r="M47" s="75"/>
      <c r="N47" s="75"/>
      <c r="O47" s="18">
        <f>B47-H47-L47-E47</f>
        <v>0</v>
      </c>
      <c r="P47" s="15">
        <f>IF(H47=0,0,O47/H47)</f>
        <v>0</v>
      </c>
    </row>
    <row r="48" spans="1:16" x14ac:dyDescent="0.25">
      <c r="A48" s="1">
        <v>5</v>
      </c>
      <c r="B48" s="9">
        <f t="shared" si="8"/>
        <v>0</v>
      </c>
      <c r="C48" s="78"/>
      <c r="D48" s="78"/>
      <c r="E48" s="5">
        <f t="shared" si="9"/>
        <v>0</v>
      </c>
      <c r="F48" s="75"/>
      <c r="G48" s="75"/>
      <c r="H48" s="9">
        <f t="shared" si="10"/>
        <v>0</v>
      </c>
      <c r="I48" s="78"/>
      <c r="J48" s="75"/>
      <c r="K48" s="5"/>
      <c r="L48" s="5">
        <f t="shared" si="11"/>
        <v>0</v>
      </c>
      <c r="M48" s="75"/>
      <c r="N48" s="75"/>
      <c r="O48" s="18">
        <f>B48-H48-L48-E48</f>
        <v>0</v>
      </c>
      <c r="P48" s="15">
        <f>IF(H48=0,0,O48/H48)</f>
        <v>0</v>
      </c>
    </row>
    <row r="49" spans="1:16" x14ac:dyDescent="0.25">
      <c r="A49" s="1">
        <v>6</v>
      </c>
      <c r="B49" s="9">
        <f t="shared" si="8"/>
        <v>0</v>
      </c>
      <c r="C49" s="78"/>
      <c r="D49" s="78"/>
      <c r="E49" s="5">
        <f t="shared" si="9"/>
        <v>0</v>
      </c>
      <c r="F49" s="75"/>
      <c r="G49" s="75"/>
      <c r="H49" s="9">
        <f t="shared" si="10"/>
        <v>0</v>
      </c>
      <c r="I49" s="78"/>
      <c r="J49" s="75"/>
      <c r="K49" s="5"/>
      <c r="L49" s="5">
        <f t="shared" si="11"/>
        <v>0</v>
      </c>
      <c r="M49" s="75"/>
      <c r="N49" s="75"/>
      <c r="O49" s="18">
        <f>B49-H49-L49-E49</f>
        <v>0</v>
      </c>
      <c r="P49" s="15">
        <f>IF(H49=0,0,O49/H49)</f>
        <v>0</v>
      </c>
    </row>
    <row r="50" spans="1:16" x14ac:dyDescent="0.25">
      <c r="A50" s="1">
        <v>7</v>
      </c>
      <c r="B50" s="9">
        <f t="shared" si="8"/>
        <v>0</v>
      </c>
      <c r="C50" s="78"/>
      <c r="D50" s="78"/>
      <c r="E50" s="5">
        <f t="shared" si="9"/>
        <v>0</v>
      </c>
      <c r="F50" s="75"/>
      <c r="G50" s="75"/>
      <c r="H50" s="9">
        <f t="shared" si="10"/>
        <v>0</v>
      </c>
      <c r="I50" s="78"/>
      <c r="J50" s="75"/>
      <c r="K50" s="5"/>
      <c r="L50" s="5">
        <f t="shared" si="11"/>
        <v>0</v>
      </c>
      <c r="M50" s="75"/>
      <c r="N50" s="75"/>
      <c r="O50" s="18">
        <f>B50-H50-L50-E50</f>
        <v>0</v>
      </c>
      <c r="P50" s="15">
        <f>IF(H50=0,0,O50/H50)</f>
        <v>0</v>
      </c>
    </row>
    <row r="51" spans="1:16" x14ac:dyDescent="0.25">
      <c r="A51" s="1">
        <v>8</v>
      </c>
      <c r="B51" s="9">
        <f t="shared" si="8"/>
        <v>0</v>
      </c>
      <c r="C51" s="78"/>
      <c r="D51" s="78"/>
      <c r="E51" s="5">
        <f t="shared" si="9"/>
        <v>0</v>
      </c>
      <c r="F51" s="75"/>
      <c r="G51" s="75"/>
      <c r="H51" s="9">
        <f t="shared" si="10"/>
        <v>0</v>
      </c>
      <c r="I51" s="78"/>
      <c r="J51" s="75"/>
      <c r="K51" s="5"/>
      <c r="L51" s="5">
        <f t="shared" si="11"/>
        <v>0</v>
      </c>
      <c r="M51" s="75"/>
      <c r="N51" s="75"/>
      <c r="O51" s="18">
        <f>B51-H51-L51-E51</f>
        <v>0</v>
      </c>
      <c r="P51" s="15">
        <f>IF(H51=0,0,O51/H51)</f>
        <v>0</v>
      </c>
    </row>
    <row r="52" spans="1:16" x14ac:dyDescent="0.25">
      <c r="A52" s="1">
        <v>9</v>
      </c>
      <c r="B52" s="9">
        <f t="shared" si="8"/>
        <v>0</v>
      </c>
      <c r="D52" s="78"/>
      <c r="E52" s="5">
        <f t="shared" si="9"/>
        <v>0</v>
      </c>
      <c r="F52" s="75"/>
      <c r="G52" s="75"/>
      <c r="H52" s="9">
        <f t="shared" si="10"/>
        <v>0</v>
      </c>
      <c r="I52" s="78"/>
      <c r="J52" s="75"/>
      <c r="K52" s="5"/>
      <c r="L52" s="5">
        <f t="shared" si="11"/>
        <v>0</v>
      </c>
      <c r="M52" s="75"/>
      <c r="N52" s="75"/>
      <c r="O52" s="18">
        <f>B52-H52-L52-E52</f>
        <v>0</v>
      </c>
      <c r="P52" s="15">
        <f>IF(H52=0,0,O52/H52)</f>
        <v>0</v>
      </c>
    </row>
    <row r="53" spans="1:16" x14ac:dyDescent="0.25">
      <c r="A53" s="1">
        <v>10</v>
      </c>
      <c r="B53" s="9">
        <f t="shared" si="8"/>
        <v>0</v>
      </c>
      <c r="D53" s="78"/>
      <c r="E53" s="5">
        <f t="shared" si="9"/>
        <v>0</v>
      </c>
      <c r="F53" s="75"/>
      <c r="G53" s="75"/>
      <c r="H53" s="9">
        <f t="shared" si="10"/>
        <v>0</v>
      </c>
      <c r="I53" s="78"/>
      <c r="J53" s="75"/>
      <c r="K53" s="5"/>
      <c r="L53" s="5">
        <f t="shared" si="11"/>
        <v>0</v>
      </c>
      <c r="M53" s="75"/>
      <c r="N53" s="75"/>
      <c r="O53" s="18">
        <f>B53-H53-L53-E53</f>
        <v>0</v>
      </c>
      <c r="P53" s="15">
        <f>IF(H53=0,0,O53/H53)</f>
        <v>0</v>
      </c>
    </row>
    <row r="54" spans="1:16" x14ac:dyDescent="0.25">
      <c r="A54" s="1">
        <v>11</v>
      </c>
      <c r="B54" s="9">
        <f t="shared" si="8"/>
        <v>0</v>
      </c>
      <c r="C54" s="78"/>
      <c r="D54" s="78"/>
      <c r="E54" s="5">
        <f t="shared" si="9"/>
        <v>0</v>
      </c>
      <c r="F54" s="75"/>
      <c r="G54" s="75"/>
      <c r="H54" s="9">
        <f t="shared" si="10"/>
        <v>0</v>
      </c>
      <c r="I54" s="78"/>
      <c r="J54" s="75"/>
      <c r="K54" s="5"/>
      <c r="L54" s="5">
        <f t="shared" si="11"/>
        <v>0</v>
      </c>
      <c r="M54" s="75"/>
      <c r="N54" s="75"/>
      <c r="O54" s="18">
        <f>B54-H54-L54-E54</f>
        <v>0</v>
      </c>
      <c r="P54" s="15">
        <f>IF(H54=0,0,O54/H54)</f>
        <v>0</v>
      </c>
    </row>
    <row r="55" spans="1:16" x14ac:dyDescent="0.25">
      <c r="A55" s="1">
        <v>12</v>
      </c>
      <c r="B55" s="9">
        <f t="shared" si="8"/>
        <v>0</v>
      </c>
      <c r="D55" s="78"/>
      <c r="E55" s="5">
        <f t="shared" si="9"/>
        <v>0</v>
      </c>
      <c r="F55" s="75"/>
      <c r="G55" s="75"/>
      <c r="H55" s="9">
        <f t="shared" si="10"/>
        <v>0</v>
      </c>
      <c r="I55" s="78"/>
      <c r="J55" s="75"/>
      <c r="K55" s="5"/>
      <c r="L55" s="5">
        <f t="shared" si="11"/>
        <v>0</v>
      </c>
      <c r="M55" s="75"/>
      <c r="N55" s="75"/>
      <c r="O55" s="18">
        <f>B55-H55-L55-E55</f>
        <v>0</v>
      </c>
      <c r="P55" s="15">
        <f>IF(H55=0,0,O55/H55)</f>
        <v>0</v>
      </c>
    </row>
    <row r="56" spans="1:16" x14ac:dyDescent="0.25">
      <c r="A56" s="1">
        <v>13</v>
      </c>
      <c r="B56" s="9">
        <f t="shared" si="8"/>
        <v>0</v>
      </c>
      <c r="C56" s="78"/>
      <c r="D56" s="78"/>
      <c r="E56" s="5">
        <f t="shared" si="9"/>
        <v>0</v>
      </c>
      <c r="F56" s="75"/>
      <c r="G56" s="75"/>
      <c r="H56" s="9">
        <f t="shared" si="10"/>
        <v>0</v>
      </c>
      <c r="I56" s="78"/>
      <c r="J56" s="75"/>
      <c r="K56" s="5"/>
      <c r="L56" s="5">
        <f t="shared" si="11"/>
        <v>0</v>
      </c>
      <c r="M56" s="75"/>
      <c r="N56" s="75"/>
      <c r="O56" s="18">
        <f>B56-H56-L56-E56</f>
        <v>0</v>
      </c>
      <c r="P56" s="15">
        <f>IF(H56=0,0,O56/H56)</f>
        <v>0</v>
      </c>
    </row>
    <row r="57" spans="1:16" x14ac:dyDescent="0.25">
      <c r="A57" s="1">
        <v>14</v>
      </c>
      <c r="B57" s="9">
        <f t="shared" si="8"/>
        <v>0</v>
      </c>
      <c r="C57" s="78"/>
      <c r="D57" s="78"/>
      <c r="E57" s="5">
        <f t="shared" si="9"/>
        <v>0</v>
      </c>
      <c r="F57" s="75"/>
      <c r="G57" s="75"/>
      <c r="H57" s="9">
        <f t="shared" si="10"/>
        <v>0</v>
      </c>
      <c r="I57" s="78"/>
      <c r="J57" s="75"/>
      <c r="K57" s="5"/>
      <c r="L57" s="5">
        <f t="shared" si="11"/>
        <v>0</v>
      </c>
      <c r="M57" s="75"/>
      <c r="N57" s="75"/>
      <c r="O57" s="18">
        <f>B57-H57-L57-E57</f>
        <v>0</v>
      </c>
      <c r="P57" s="15">
        <f>IF(H57=0,0,O57/H57)</f>
        <v>0</v>
      </c>
    </row>
    <row r="58" spans="1:16" x14ac:dyDescent="0.25">
      <c r="A58" s="1">
        <v>15</v>
      </c>
      <c r="B58" s="9">
        <f t="shared" si="8"/>
        <v>0</v>
      </c>
      <c r="C58" s="78"/>
      <c r="D58" s="78"/>
      <c r="E58" s="5">
        <f t="shared" si="9"/>
        <v>0</v>
      </c>
      <c r="F58" s="75"/>
      <c r="G58" s="75"/>
      <c r="H58" s="9">
        <f t="shared" si="10"/>
        <v>0</v>
      </c>
      <c r="I58" s="78"/>
      <c r="J58" s="75"/>
      <c r="K58" s="5"/>
      <c r="L58" s="5">
        <f t="shared" si="11"/>
        <v>0</v>
      </c>
      <c r="M58" s="75"/>
      <c r="N58" s="75"/>
      <c r="O58" s="18">
        <f>B58-H58-L58-E58</f>
        <v>0</v>
      </c>
      <c r="P58" s="15">
        <f>IF(H58=0,0,O58/H58)</f>
        <v>0</v>
      </c>
    </row>
    <row r="59" spans="1:16" x14ac:dyDescent="0.25">
      <c r="A59" s="1">
        <v>16</v>
      </c>
      <c r="B59" s="9">
        <f t="shared" si="8"/>
        <v>0</v>
      </c>
      <c r="C59" s="78"/>
      <c r="D59" s="78"/>
      <c r="E59" s="5">
        <f t="shared" si="9"/>
        <v>0</v>
      </c>
      <c r="F59" s="75"/>
      <c r="G59" s="75"/>
      <c r="H59" s="9">
        <f t="shared" si="10"/>
        <v>0</v>
      </c>
      <c r="I59" s="78"/>
      <c r="J59" s="75"/>
      <c r="K59" s="5"/>
      <c r="L59" s="5">
        <f t="shared" si="11"/>
        <v>0</v>
      </c>
      <c r="M59" s="75"/>
      <c r="N59" s="75"/>
      <c r="O59" s="18">
        <f>B59-H59-L59-E59</f>
        <v>0</v>
      </c>
      <c r="P59" s="15">
        <f>IF(H59=0,0,O59/H59)</f>
        <v>0</v>
      </c>
    </row>
    <row r="60" spans="1:16" s="4" customFormat="1" x14ac:dyDescent="0.25">
      <c r="B60" s="18">
        <f>SUM(B44:B59)</f>
        <v>0</v>
      </c>
      <c r="C60" s="76"/>
      <c r="D60" s="76"/>
      <c r="E60" s="18">
        <f>SUM(E44:E59)</f>
        <v>0</v>
      </c>
      <c r="F60" s="76"/>
      <c r="G60" s="76"/>
      <c r="H60" s="18">
        <f>SUM(H44:H59)</f>
        <v>0</v>
      </c>
      <c r="I60" s="76"/>
      <c r="J60" s="76"/>
      <c r="K60" s="18"/>
      <c r="L60" s="18">
        <f t="shared" ref="L60" si="12">SUM(L44:L59)</f>
        <v>0</v>
      </c>
      <c r="M60" s="76"/>
      <c r="N60" s="76"/>
      <c r="O60" s="18">
        <f>B60-H60-L60-E60</f>
        <v>0</v>
      </c>
      <c r="P60" s="15">
        <f>IF(H60=0,0,O60/H60)</f>
        <v>0</v>
      </c>
    </row>
  </sheetData>
  <mergeCells count="3">
    <mergeCell ref="A1:B1"/>
    <mergeCell ref="A21:B21"/>
    <mergeCell ref="A42:B42"/>
  </mergeCells>
  <conditionalFormatting sqref="O3:O18">
    <cfRule type="dataBar" priority="7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{9066E6DD-044B-4490-BEF1-2E89F2BE17B9}</x14:id>
        </ext>
      </extLst>
    </cfRule>
  </conditionalFormatting>
  <conditionalFormatting sqref="O23:O39">
    <cfRule type="dataBar" priority="6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{3C91BA8A-7B97-4770-A2EE-BDA8697CEB58}</x14:id>
        </ext>
      </extLst>
    </cfRule>
  </conditionalFormatting>
  <conditionalFormatting sqref="O44:O60">
    <cfRule type="dataBar" priority="5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{F850C4EE-00DF-41E3-8D84-8628B7099601}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66E6DD-044B-4490-BEF1-2E89F2BE17B9}">
            <x14:dataBar>
              <x14:cfvo type="min"/>
              <x14:cfvo type="max"/>
              <x14:negativeFillColor rgb="FFCC696B"/>
              <x14:axisColor rgb="FFCC696B"/>
            </x14:dataBar>
          </x14:cfRule>
          <xm:sqref>O3:O18</xm:sqref>
        </x14:conditionalFormatting>
        <x14:conditionalFormatting xmlns:xm="http://schemas.microsoft.com/office/excel/2006/main">
          <x14:cfRule type="dataBar" id="{3C91BA8A-7B97-4770-A2EE-BDA8697CEB58}">
            <x14:dataBar>
              <x14:cfvo type="min"/>
              <x14:cfvo type="max"/>
              <x14:negativeFillColor rgb="FFCC696B"/>
              <x14:axisColor rgb="FFCC696B"/>
            </x14:dataBar>
          </x14:cfRule>
          <xm:sqref>O23:O39</xm:sqref>
        </x14:conditionalFormatting>
        <x14:conditionalFormatting xmlns:xm="http://schemas.microsoft.com/office/excel/2006/main">
          <x14:cfRule type="dataBar" id="{F850C4EE-00DF-41E3-8D84-8628B7099601}">
            <x14:dataBar>
              <x14:cfvo type="min"/>
              <x14:cfvo type="max"/>
              <x14:negativeFillColor rgb="FFCC696B"/>
              <x14:axisColor rgb="FFCC696B"/>
            </x14:dataBar>
          </x14:cfRule>
          <xm:sqref>O44:O60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Learners Monthly</vt:lpstr>
      <vt:lpstr>Earnings vs Payments</vt:lpstr>
    </vt:vector>
  </TitlesOfParts>
  <Company>DfE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BELIY, Maxim</dc:creator>
  <cp:lastModifiedBy>Maxim Beliy</cp:lastModifiedBy>
  <dcterms:created xsi:type="dcterms:W3CDTF">2018-03-26T10:29:49Z</dcterms:created>
  <dcterms:modified xsi:type="dcterms:W3CDTF">2019-07-31T13:56:00Z</dcterms:modified>
</cp:coreProperties>
</file>