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Dev\das-employer-incentives\src\SFA.DAS.EmployerIncentives.Database\Scripts\"/>
    </mc:Choice>
  </mc:AlternateContent>
  <xr:revisionPtr revIDLastSave="0" documentId="13_ncr:1_{901E936F-E637-4EED-BA1E-89CE2A7E2C00}" xr6:coauthVersionLast="47" xr6:coauthVersionMax="47" xr10:uidLastSave="{00000000-0000-0000-0000-000000000000}"/>
  <bookViews>
    <workbookView xWindow="8544" yWindow="-4362" windowWidth="23232" windowHeight="12552" xr2:uid="{D09B5AF9-3A6F-42DB-93C1-FBFD14450138}"/>
  </bookViews>
  <sheets>
    <sheet name="Main" sheetId="8" r:id="rId1"/>
    <sheet name="YTD Validation" sheetId="1" r:id="rId2"/>
  </sheets>
  <definedNames>
    <definedName name="_xlnm._FilterDatabase" localSheetId="1" hidden="1">'YTD Validation'!$A$2:$M$2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8" l="1"/>
  <c r="E28" i="8" s="1"/>
  <c r="E32" i="8"/>
  <c r="E33" i="8"/>
  <c r="D32" i="8"/>
  <c r="D33" i="8" s="1"/>
  <c r="E27" i="8"/>
  <c r="A27" i="8"/>
  <c r="D19" i="8"/>
  <c r="E23" i="8"/>
  <c r="E22" i="8"/>
  <c r="E29" i="8" l="1"/>
  <c r="D21" i="8"/>
  <c r="D24" i="8"/>
  <c r="D18" i="8"/>
  <c r="C18" i="8"/>
  <c r="E2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A1" authorId="0" shapeId="0" xr:uid="{DDA48418-12E8-4A8B-A314-CE0BD5CA91AF}">
      <text>
        <r>
          <rPr>
            <b/>
            <sz val="9"/>
            <color indexed="81"/>
            <rFont val="Tahoma"/>
            <family val="2"/>
          </rPr>
          <t>David Steele:</t>
        </r>
        <r>
          <rPr>
            <sz val="9"/>
            <color indexed="81"/>
            <rFont val="Tahoma"/>
            <family val="2"/>
          </rPr>
          <t xml:space="preserve">
These must be updated to allow the calculations below to work correctly.</t>
        </r>
      </text>
    </comment>
    <comment ref="G4" authorId="0" shapeId="0" xr:uid="{AF38278D-D769-4288-8A4B-68C1D36659D6}">
      <text>
        <r>
          <rPr>
            <b/>
            <sz val="9"/>
            <color indexed="81"/>
            <rFont val="Tahoma"/>
            <family val="2"/>
          </rPr>
          <t>David Steele:</t>
        </r>
        <r>
          <rPr>
            <sz val="9"/>
            <color indexed="81"/>
            <rFont val="Tahoma"/>
            <family val="2"/>
          </rPr>
          <t xml:space="preserve">
This shows the earnings records on a monthly basis. As validation failures can occur these payments may not be paid in the month the earning is due.</t>
        </r>
      </text>
    </comment>
    <comment ref="A5" authorId="0" shapeId="0" xr:uid="{C1B926FE-9CC5-4BAB-86DC-87A5D41AF4E5}">
      <text>
        <r>
          <rPr>
            <b/>
            <sz val="9"/>
            <color indexed="81"/>
            <rFont val="Tahoma"/>
            <family val="2"/>
          </rPr>
          <t>David Steele:</t>
        </r>
        <r>
          <rPr>
            <sz val="9"/>
            <color indexed="81"/>
            <rFont val="Tahoma"/>
            <family val="2"/>
          </rPr>
          <t xml:space="preserve">
Shows all of the payments that have been made in each monthly run.</t>
        </r>
      </text>
    </comment>
    <comment ref="D19" authorId="0" shapeId="0" xr:uid="{646FFA3B-C6A9-4629-8511-5BB14D1CFD15}">
      <text>
        <r>
          <rPr>
            <b/>
            <sz val="9"/>
            <color indexed="81"/>
            <rFont val="Tahoma"/>
            <family val="2"/>
          </rPr>
          <t>David Steele:</t>
        </r>
        <r>
          <rPr>
            <sz val="9"/>
            <color indexed="81"/>
            <rFont val="Tahoma"/>
            <family val="2"/>
          </rPr>
          <t xml:space="preserve">
If this is not 100% then there are some records which have passed validation which have not been paid.
Check the Payments table against any 'unpaid' validation records.</t>
        </r>
      </text>
    </comment>
    <comment ref="A21" authorId="0" shapeId="0" xr:uid="{64E8F63C-DB18-4737-98FB-B78642C8E069}">
      <text>
        <r>
          <rPr>
            <b/>
            <sz val="9"/>
            <color indexed="81"/>
            <rFont val="Tahoma"/>
            <family val="2"/>
          </rPr>
          <t>David Steele:</t>
        </r>
        <r>
          <rPr>
            <sz val="9"/>
            <color indexed="81"/>
            <rFont val="Tahoma"/>
            <family val="2"/>
          </rPr>
          <t xml:space="preserve">
This shows the last validation record status of each earning. If the last validation has passed and the earning is due then it should be paid.</t>
        </r>
      </text>
    </comment>
    <comment ref="D21" authorId="0" shapeId="0" xr:uid="{153CB6F4-9F3D-48C4-896E-B460864FF552}">
      <text>
        <r>
          <rPr>
            <b/>
            <sz val="9"/>
            <color indexed="81"/>
            <rFont val="Tahoma"/>
            <family val="2"/>
          </rPr>
          <t>David Steele:</t>
        </r>
        <r>
          <rPr>
            <sz val="9"/>
            <color indexed="81"/>
            <rFont val="Tahoma"/>
            <family val="2"/>
          </rPr>
          <t xml:space="preserve">
Shows only this months validation record status
</t>
        </r>
      </text>
    </comment>
    <comment ref="E21" authorId="0" shapeId="0" xr:uid="{A04BC56A-9A33-43F4-9762-EB12225859F8}">
      <text>
        <r>
          <rPr>
            <b/>
            <sz val="9"/>
            <color indexed="81"/>
            <rFont val="Tahoma"/>
            <family val="2"/>
          </rPr>
          <t>David Steele:</t>
        </r>
        <r>
          <rPr>
            <sz val="9"/>
            <color indexed="81"/>
            <rFont val="Tahoma"/>
            <family val="2"/>
          </rPr>
          <t xml:space="preserve">
Shows the validation status for all records for the accademic year to date.</t>
        </r>
      </text>
    </comment>
    <comment ref="A27" authorId="0" shapeId="0" xr:uid="{20C8CC4D-D282-43EA-9709-4A2CA9D9E0CE}">
      <text>
        <r>
          <rPr>
            <b/>
            <sz val="9"/>
            <color indexed="81"/>
            <rFont val="Tahoma"/>
            <family val="2"/>
          </rPr>
          <t>David Steele:</t>
        </r>
        <r>
          <rPr>
            <sz val="9"/>
            <color indexed="81"/>
            <rFont val="Tahoma"/>
            <family val="2"/>
          </rPr>
          <t xml:space="preserve">
This shows the earnings which are 'due'. We use the YTD figure as we do not know when the earning will pass validation. This means that it can be paid in any month on or after the date it is due.</t>
        </r>
      </text>
    </comment>
    <comment ref="A32" authorId="0" shapeId="0" xr:uid="{0D5D5CB3-E2C4-4A24-A0C1-79B4539F9269}">
      <text>
        <r>
          <rPr>
            <b/>
            <sz val="9"/>
            <color indexed="81"/>
            <rFont val="Tahoma"/>
            <charset val="1"/>
          </rPr>
          <t>David Steele:</t>
        </r>
        <r>
          <rPr>
            <sz val="9"/>
            <color indexed="81"/>
            <rFont val="Tahoma"/>
            <charset val="1"/>
          </rPr>
          <t xml:space="preserve">
Paid vs Validation fails</t>
        </r>
      </text>
    </comment>
    <comment ref="D33" authorId="0" shapeId="0" xr:uid="{394124AF-C135-4606-BE93-DCB5B7D6E042}">
      <text>
        <r>
          <rPr>
            <b/>
            <sz val="9"/>
            <color indexed="81"/>
            <rFont val="Tahoma"/>
            <family val="2"/>
          </rPr>
          <t>David Steele:</t>
        </r>
        <r>
          <rPr>
            <sz val="9"/>
            <color indexed="81"/>
            <rFont val="Tahoma"/>
            <family val="2"/>
          </rPr>
          <t xml:space="preserve">
An non-zero percentage means that we have either accounted for some earnings more than once or not accounted for some earnings. 
</t>
        </r>
      </text>
    </comment>
    <comment ref="A36" authorId="0" shapeId="0" xr:uid="{7347AAF6-F364-4813-BDA8-F41A2444DE03}">
      <text>
        <r>
          <rPr>
            <b/>
            <sz val="9"/>
            <color indexed="81"/>
            <rFont val="Tahoma"/>
            <family val="2"/>
          </rPr>
          <t>David Steele:</t>
        </r>
        <r>
          <rPr>
            <sz val="9"/>
            <color indexed="81"/>
            <rFont val="Tahoma"/>
            <family val="2"/>
          </rPr>
          <t xml:space="preserve">
This shows all of the clawbacks in the system.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K1" authorId="0" shapeId="0" xr:uid="{AECEE03A-A229-4009-AAD7-7E3F8412478C}">
      <text>
        <r>
          <rPr>
            <b/>
            <sz val="9"/>
            <color indexed="81"/>
            <rFont val="Tahoma"/>
            <family val="2"/>
          </rPr>
          <t>David Steele:</t>
        </r>
        <r>
          <rPr>
            <sz val="9"/>
            <color indexed="81"/>
            <rFont val="Tahoma"/>
            <family val="2"/>
          </rPr>
          <t xml:space="preserve">
with PendingPaymentValidations as (
 select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max(iif(step='HasSignedMinVersion',1,0)) as HasSignedMinVersion,
   Result,
   PeriodNumber, 
   PaymentYear
 from [incentives].[PendingPaymentValidationResult] ppvr
 where ppvr.PeriodNumber = (select max(PeriodNumber) from [BusinessGetMonthEndRuntimes])
 and  ppvr.PaymentYear = (select max(PaymentYear) from [BusinessGetMonthEndRuntimes])
 and result = 1 
 group by PendingPaymentId, result, PeriodNumber, PaymentYear
 --order by PendingPaymentId
)
select count(distinct pendingpaymentId) as CountOfPayments, 
  HasLearningRecord, 
  IsInLearning, 
  HasDaysInLearning, 
  HasNoDataLocks, 
  HasBankDetails, 
  PaymentsNotPaused,
  HasSignedMinVersion,
  count(distinct a.[VrfVendorId]) as VRFVendorsId,
  sum(pp.amount) as EarningAmount
from PendingPaymentValidations ppv
left join [incentives].[PendingPayment] pp on pp.id=ppv.PendingPaymentId
left join [dbo].[Accounts] a on pp.AccountLegalEntityId=a.AccountLegalEntityId
group by HasIlrSubmission, 
  HasLearningRecord, 
  IsInLearning, 
  HasDaysInLearning, 
  HasNoDataLocks, 
  HasBankDetails, 
  PaymentsNotPaused, 
  HasSignedMinVersion,
  Result
order by 1 desc</t>
        </r>
      </text>
    </comment>
    <comment ref="M36" authorId="0" shapeId="0" xr:uid="{91818A0A-8D45-4FE2-A6B7-5D11FEBD7476}">
      <text>
        <r>
          <rPr>
            <b/>
            <sz val="9"/>
            <color indexed="81"/>
            <rFont val="Tahoma"/>
            <family val="2"/>
          </rPr>
          <t>David Steele:</t>
        </r>
        <r>
          <rPr>
            <sz val="9"/>
            <color indexed="81"/>
            <rFont val="Tahoma"/>
            <family val="2"/>
          </rPr>
          <t xml:space="preserve">
with latestValidations as (
select max(ppv.periodnumber) MaxPeriod,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max(iif(step='HasNoUnsentClawbacks',1,0)) as HasNoUnsentClawbacks,
 max(iif(step='HasSignedMinVersion',1,0)) as HasSignedMinVersion,
    Amount,
    VrfVendorID --Should only be one
from [incentives].[PendingPaymentValidationResult] ppv
left join [incentives].[PendingPayment] pp on pp.id=ppv.PendingPaymentId
left join [dbo].[Accounts] a on pp.AccountLegalEntityId=a.AccountLegalEntityId
group by PendingPaymentId , amount, VrfVendorId
--order by PendingPaymentId
)
select count(distinct pendingpaymentId) as CountOfPayments, 
  HasLearningRecord, 
  IsInLearning, 
  HasDaysInLearning, 
  HasNoDataLocks, 
  HasBankDetails, 
  PaymentsNotPaused,
  HasNoUnsentClawbacks,
  HasIlrSubmission,
  HasSignedMinVersion,
  count(distinct [VrfVendorId]) as VRFVendorsId,
  sum(amount) as EarningAmount
from latestValidations
group by
  HasLearningRecord, 
  IsInLearning, 
  HasDaysInLearning, 
  HasNoDataLocks, 
  HasBankDetails, 
  PaymentsNotPaused,
  HasNoUnsentClawbacks,
  HasIlrSubmission,
  HasSignedMinVersion</t>
        </r>
      </text>
    </comment>
  </commentList>
</comments>
</file>

<file path=xl/sharedStrings.xml><?xml version="1.0" encoding="utf-8"?>
<sst xmlns="http://schemas.openxmlformats.org/spreadsheetml/2006/main" count="56" uniqueCount="41">
  <si>
    <t>CountOfPayments</t>
  </si>
  <si>
    <t>HasLearningRecord</t>
  </si>
  <si>
    <t>IsInLearning</t>
  </si>
  <si>
    <t>HasDaysInLearning</t>
  </si>
  <si>
    <t>HasNoDataLocks</t>
  </si>
  <si>
    <t>HasBankDetails</t>
  </si>
  <si>
    <t>PaymentsNotPaused</t>
  </si>
  <si>
    <t>EarningAmount</t>
  </si>
  <si>
    <t>PaymentPeriod</t>
  </si>
  <si>
    <t>PaymentYear</t>
  </si>
  <si>
    <t>Amount</t>
  </si>
  <si>
    <t>HasNoUnsentClawbacks</t>
  </si>
  <si>
    <t>PaymentsAmount</t>
  </si>
  <si>
    <t>NumPayments</t>
  </si>
  <si>
    <t>Payments Made</t>
  </si>
  <si>
    <t>Earnings</t>
  </si>
  <si>
    <t>PeriodNumber</t>
  </si>
  <si>
    <t>Valid Records</t>
  </si>
  <si>
    <t>Count</t>
  </si>
  <si>
    <t>NumEarnings</t>
  </si>
  <si>
    <t>Invalid Records</t>
  </si>
  <si>
    <t>Validation</t>
  </si>
  <si>
    <t>Total validated</t>
  </si>
  <si>
    <t>Difference</t>
  </si>
  <si>
    <t>HasIlrSubmission</t>
  </si>
  <si>
    <t>YTD</t>
  </si>
  <si>
    <t>Clawbacks</t>
  </si>
  <si>
    <t>This period validation</t>
  </si>
  <si>
    <t>YTD Validation</t>
  </si>
  <si>
    <t>HasSignedMinVersion</t>
  </si>
  <si>
    <t>Total</t>
  </si>
  <si>
    <t>Percentage of validation records paid</t>
  </si>
  <si>
    <t>Unsent</t>
  </si>
  <si>
    <t>Current Period</t>
  </si>
  <si>
    <t>Current Year</t>
  </si>
  <si>
    <t>Payment Year</t>
  </si>
  <si>
    <t>Num Legal Entitd IDs</t>
  </si>
  <si>
    <t>Num Legal Entity IDs</t>
  </si>
  <si>
    <t>Earnings Sub-total</t>
  </si>
  <si>
    <t>Accounted for earnings</t>
  </si>
  <si>
    <t>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</si>
</sst>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4"/>
      <name val="Calibri"/>
      <family val="2"/>
      <scheme val="minor"/>
    </font>
    <font>
      <i/>
      <sz val="11"/>
      <color theme="4"/>
      <name val="Calibri"/>
      <family val="2"/>
      <scheme val="minor"/>
    </font>
    <font>
      <b/>
      <sz val="11"/>
      <color theme="4"/>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29">
    <xf numFmtId="0" fontId="0" fillId="0" borderId="0" xfId="0"/>
    <xf numFmtId="0" fontId="1" fillId="0" borderId="0" xfId="0" applyFont="1"/>
    <xf numFmtId="164" fontId="0" fillId="0" borderId="0" xfId="0" applyNumberFormat="1"/>
    <xf numFmtId="1" fontId="0" fillId="0" borderId="0" xfId="0" applyNumberFormat="1"/>
    <xf numFmtId="10" fontId="1" fillId="0" borderId="0" xfId="0" applyNumberFormat="1" applyFont="1"/>
    <xf numFmtId="0" fontId="0" fillId="0" borderId="0" xfId="0" applyFont="1"/>
    <xf numFmtId="0" fontId="0" fillId="0" borderId="0" xfId="0" applyFill="1"/>
    <xf numFmtId="1" fontId="0" fillId="0" borderId="0" xfId="0" applyNumberFormat="1" applyFill="1"/>
    <xf numFmtId="44" fontId="0" fillId="0" borderId="0" xfId="0" applyNumberFormat="1"/>
    <xf numFmtId="44" fontId="0" fillId="0" borderId="0" xfId="2" applyFont="1"/>
    <xf numFmtId="0" fontId="0" fillId="2" borderId="0" xfId="0" applyFill="1"/>
    <xf numFmtId="1" fontId="0" fillId="2" borderId="0" xfId="0" applyNumberFormat="1" applyFill="1"/>
    <xf numFmtId="0" fontId="5" fillId="0" borderId="0" xfId="0" applyFont="1" applyFill="1"/>
    <xf numFmtId="1" fontId="5" fillId="0" borderId="0" xfId="0" applyNumberFormat="1" applyFont="1" applyFill="1"/>
    <xf numFmtId="0" fontId="1" fillId="0" borderId="0" xfId="0" applyFont="1" applyAlignment="1">
      <alignment wrapText="1"/>
    </xf>
    <xf numFmtId="44" fontId="6" fillId="0" borderId="0" xfId="0" applyNumberFormat="1" applyFont="1"/>
    <xf numFmtId="44" fontId="7" fillId="0" borderId="0" xfId="0" applyNumberFormat="1" applyFont="1"/>
    <xf numFmtId="0" fontId="8" fillId="0" borderId="0" xfId="0" applyFont="1"/>
    <xf numFmtId="0" fontId="0" fillId="0" borderId="0" xfId="0" applyNumberFormat="1"/>
    <xf numFmtId="44" fontId="1" fillId="0" borderId="0" xfId="0" applyNumberFormat="1" applyFont="1"/>
    <xf numFmtId="44" fontId="0" fillId="0" borderId="0" xfId="0" applyNumberFormat="1" applyFont="1"/>
    <xf numFmtId="0" fontId="0" fillId="0" borderId="0" xfId="0" applyNumberFormat="1" applyFill="1"/>
    <xf numFmtId="44" fontId="0" fillId="0" borderId="0" xfId="0" applyNumberFormat="1" applyFill="1"/>
    <xf numFmtId="0" fontId="0" fillId="2" borderId="0" xfId="0" applyNumberFormat="1" applyFill="1"/>
    <xf numFmtId="0" fontId="5" fillId="0" borderId="0" xfId="0" applyNumberFormat="1" applyFont="1" applyFill="1"/>
    <xf numFmtId="44" fontId="0" fillId="2" borderId="0" xfId="0" applyNumberFormat="1" applyFill="1"/>
    <xf numFmtId="10" fontId="0" fillId="0" borderId="0" xfId="0" applyNumberFormat="1"/>
    <xf numFmtId="10" fontId="1" fillId="0" borderId="0" xfId="1" applyNumberFormat="1" applyFont="1"/>
    <xf numFmtId="44" fontId="1"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EC6D-C2B4-4297-9222-9B55C26E2BD6}">
  <dimension ref="A1:M38"/>
  <sheetViews>
    <sheetView tabSelected="1" topLeftCell="A16" workbookViewId="0">
      <selection activeCell="E36" sqref="E36"/>
    </sheetView>
  </sheetViews>
  <sheetFormatPr defaultRowHeight="15" x14ac:dyDescent="0.25"/>
  <cols>
    <col min="1" max="1" width="21.140625" customWidth="1"/>
    <col min="2" max="2" width="14.7109375" customWidth="1"/>
    <col min="3" max="3" width="15" customWidth="1"/>
    <col min="4" max="4" width="18" customWidth="1"/>
    <col min="5" max="5" width="35.42578125" customWidth="1"/>
    <col min="6" max="7" width="17.42578125" customWidth="1"/>
    <col min="8" max="8" width="13.42578125" customWidth="1"/>
    <col min="9" max="9" width="16.7109375" customWidth="1"/>
    <col min="10" max="10" width="12" customWidth="1"/>
    <col min="12" max="12" width="15.140625" customWidth="1"/>
    <col min="13" max="13" width="12.5703125" bestFit="1" customWidth="1"/>
  </cols>
  <sheetData>
    <row r="1" spans="1:12" x14ac:dyDescent="0.25">
      <c r="A1" t="s">
        <v>33</v>
      </c>
      <c r="B1">
        <v>10</v>
      </c>
      <c r="J1" s="1"/>
    </row>
    <row r="2" spans="1:12" x14ac:dyDescent="0.25">
      <c r="A2" t="s">
        <v>34</v>
      </c>
      <c r="B2">
        <v>2021</v>
      </c>
    </row>
    <row r="3" spans="1:12" x14ac:dyDescent="0.25">
      <c r="C3" s="1"/>
      <c r="J3" s="1"/>
    </row>
    <row r="4" spans="1:12" x14ac:dyDescent="0.25">
      <c r="A4" s="1" t="s">
        <v>14</v>
      </c>
      <c r="C4" s="1"/>
      <c r="G4" s="1" t="s">
        <v>15</v>
      </c>
      <c r="J4" s="1"/>
    </row>
    <row r="5" spans="1:12" x14ac:dyDescent="0.25">
      <c r="A5" s="1" t="s">
        <v>35</v>
      </c>
      <c r="B5" s="1" t="s">
        <v>8</v>
      </c>
      <c r="C5" s="1" t="s">
        <v>13</v>
      </c>
      <c r="D5" s="1" t="s">
        <v>12</v>
      </c>
      <c r="F5" s="14"/>
      <c r="G5" s="1" t="s">
        <v>16</v>
      </c>
      <c r="H5" s="1" t="s">
        <v>9</v>
      </c>
      <c r="I5" s="1" t="s">
        <v>10</v>
      </c>
      <c r="J5" s="1" t="s">
        <v>19</v>
      </c>
    </row>
    <row r="6" spans="1:12" x14ac:dyDescent="0.25">
      <c r="A6">
        <v>2021</v>
      </c>
      <c r="B6">
        <v>5</v>
      </c>
      <c r="D6" s="8"/>
      <c r="F6" s="2"/>
      <c r="G6">
        <v>3</v>
      </c>
      <c r="H6">
        <v>2021</v>
      </c>
      <c r="I6" s="2"/>
    </row>
    <row r="7" spans="1:12" x14ac:dyDescent="0.25">
      <c r="A7">
        <v>2021</v>
      </c>
      <c r="B7">
        <v>6</v>
      </c>
      <c r="D7" s="8"/>
      <c r="F7" s="2"/>
      <c r="G7">
        <v>4</v>
      </c>
      <c r="H7">
        <v>2021</v>
      </c>
      <c r="I7" s="2"/>
    </row>
    <row r="8" spans="1:12" x14ac:dyDescent="0.25">
      <c r="A8">
        <v>2021</v>
      </c>
      <c r="B8">
        <v>7</v>
      </c>
      <c r="D8" s="8"/>
      <c r="F8" s="2"/>
      <c r="G8">
        <v>5</v>
      </c>
      <c r="H8">
        <v>2021</v>
      </c>
      <c r="I8" s="2"/>
    </row>
    <row r="9" spans="1:12" x14ac:dyDescent="0.25">
      <c r="A9">
        <v>2021</v>
      </c>
      <c r="B9">
        <v>8</v>
      </c>
      <c r="D9" s="8"/>
      <c r="F9" s="2"/>
      <c r="G9">
        <v>6</v>
      </c>
      <c r="H9">
        <v>2021</v>
      </c>
      <c r="I9" s="2"/>
    </row>
    <row r="10" spans="1:12" x14ac:dyDescent="0.25">
      <c r="A10">
        <v>2021</v>
      </c>
      <c r="B10">
        <v>9</v>
      </c>
      <c r="D10" s="8"/>
      <c r="F10" s="2"/>
      <c r="G10">
        <v>7</v>
      </c>
      <c r="H10">
        <v>2021</v>
      </c>
      <c r="I10" s="2"/>
    </row>
    <row r="11" spans="1:12" x14ac:dyDescent="0.25">
      <c r="A11">
        <v>2021</v>
      </c>
      <c r="B11">
        <v>10</v>
      </c>
      <c r="D11" s="8"/>
      <c r="F11" s="2"/>
      <c r="G11">
        <v>8</v>
      </c>
      <c r="H11">
        <v>2021</v>
      </c>
      <c r="I11" s="2"/>
    </row>
    <row r="12" spans="1:12" x14ac:dyDescent="0.25">
      <c r="A12">
        <v>2021</v>
      </c>
      <c r="B12">
        <v>11</v>
      </c>
      <c r="D12" s="8"/>
      <c r="G12">
        <v>9</v>
      </c>
      <c r="H12" s="3">
        <v>2021</v>
      </c>
      <c r="I12" s="2"/>
      <c r="L12" s="2"/>
    </row>
    <row r="13" spans="1:12" x14ac:dyDescent="0.25">
      <c r="A13">
        <v>2021</v>
      </c>
      <c r="B13">
        <v>12</v>
      </c>
      <c r="D13" s="8"/>
      <c r="G13">
        <v>10</v>
      </c>
      <c r="H13">
        <v>2021</v>
      </c>
      <c r="I13" s="2"/>
    </row>
    <row r="14" spans="1:12" x14ac:dyDescent="0.25">
      <c r="A14">
        <v>2021</v>
      </c>
      <c r="B14">
        <v>1</v>
      </c>
      <c r="D14" s="8"/>
      <c r="G14">
        <v>11</v>
      </c>
      <c r="H14">
        <v>2021</v>
      </c>
      <c r="I14" s="2"/>
    </row>
    <row r="15" spans="1:12" x14ac:dyDescent="0.25">
      <c r="A15">
        <v>2021</v>
      </c>
      <c r="B15">
        <v>2</v>
      </c>
      <c r="D15" s="8"/>
      <c r="G15">
        <v>12</v>
      </c>
      <c r="H15">
        <v>2021</v>
      </c>
      <c r="I15" s="2"/>
    </row>
    <row r="16" spans="1:12" x14ac:dyDescent="0.25">
      <c r="A16">
        <v>2021</v>
      </c>
      <c r="B16">
        <v>3</v>
      </c>
      <c r="D16" s="8"/>
      <c r="G16">
        <v>1</v>
      </c>
      <c r="H16">
        <v>2122</v>
      </c>
      <c r="I16" s="2"/>
    </row>
    <row r="17" spans="1:13" x14ac:dyDescent="0.25">
      <c r="A17">
        <v>2021</v>
      </c>
      <c r="B17">
        <v>4</v>
      </c>
      <c r="D17" s="8"/>
      <c r="F17" s="9"/>
      <c r="G17">
        <v>2</v>
      </c>
      <c r="H17">
        <v>2122</v>
      </c>
      <c r="I17" s="2"/>
    </row>
    <row r="18" spans="1:13" x14ac:dyDescent="0.25">
      <c r="B18" s="1" t="s">
        <v>30</v>
      </c>
      <c r="C18" s="1">
        <f>SUM(C6:C17)</f>
        <v>0</v>
      </c>
      <c r="D18" s="19">
        <f>SUM(D6:D17)</f>
        <v>0</v>
      </c>
      <c r="F18" s="9"/>
      <c r="G18">
        <v>3</v>
      </c>
      <c r="H18">
        <v>2122</v>
      </c>
      <c r="I18" s="2"/>
    </row>
    <row r="19" spans="1:13" x14ac:dyDescent="0.25">
      <c r="A19" t="s">
        <v>31</v>
      </c>
      <c r="D19" s="4" t="e">
        <f>SUMIFS(D6:D17,B6:B17,"="&amp;B1,A6:A17,B2)/D22</f>
        <v>#DIV/0!</v>
      </c>
      <c r="G19">
        <v>4</v>
      </c>
      <c r="H19">
        <v>2122</v>
      </c>
      <c r="I19" s="2"/>
    </row>
    <row r="20" spans="1:13" x14ac:dyDescent="0.25">
      <c r="D20" s="4"/>
      <c r="F20" s="8"/>
      <c r="G20">
        <v>5</v>
      </c>
      <c r="H20">
        <v>2122</v>
      </c>
      <c r="I20" s="2"/>
    </row>
    <row r="21" spans="1:13" x14ac:dyDescent="0.25">
      <c r="A21" s="1" t="s">
        <v>21</v>
      </c>
      <c r="B21" s="1"/>
      <c r="C21" s="1" t="s">
        <v>18</v>
      </c>
      <c r="D21" s="1" t="str">
        <f>"R"&amp;B1</f>
        <v>R10</v>
      </c>
      <c r="E21" s="1" t="s">
        <v>25</v>
      </c>
      <c r="F21" s="17"/>
      <c r="G21">
        <v>6</v>
      </c>
      <c r="H21">
        <v>2122</v>
      </c>
      <c r="I21" s="8"/>
    </row>
    <row r="22" spans="1:13" x14ac:dyDescent="0.25">
      <c r="A22" s="5" t="s">
        <v>17</v>
      </c>
      <c r="B22" s="3"/>
      <c r="C22">
        <v>1</v>
      </c>
      <c r="D22" s="9"/>
      <c r="E22" s="20">
        <f>'YTD Validation'!L37</f>
        <v>0</v>
      </c>
      <c r="F22" s="16"/>
      <c r="G22">
        <v>7</v>
      </c>
      <c r="H22">
        <v>2122</v>
      </c>
      <c r="I22" s="8"/>
    </row>
    <row r="23" spans="1:13" x14ac:dyDescent="0.25">
      <c r="A23" s="5" t="s">
        <v>20</v>
      </c>
      <c r="C23">
        <v>0</v>
      </c>
      <c r="D23" s="9"/>
      <c r="E23" s="20">
        <f>SUM('YTD Validation'!L38:L78)</f>
        <v>0</v>
      </c>
      <c r="F23" s="16"/>
      <c r="G23">
        <v>8</v>
      </c>
      <c r="H23">
        <v>2122</v>
      </c>
      <c r="I23" s="8"/>
      <c r="M23" s="2"/>
    </row>
    <row r="24" spans="1:13" x14ac:dyDescent="0.25">
      <c r="B24" s="1"/>
      <c r="C24" s="1" t="s">
        <v>22</v>
      </c>
      <c r="D24" s="19">
        <f>SUM(D22:D23)</f>
        <v>0</v>
      </c>
      <c r="E24" s="28">
        <f>SUM(E22:E23)</f>
        <v>0</v>
      </c>
      <c r="F24" s="15"/>
      <c r="G24">
        <v>9</v>
      </c>
      <c r="H24">
        <v>2122</v>
      </c>
      <c r="I24" s="8"/>
    </row>
    <row r="25" spans="1:13" x14ac:dyDescent="0.25">
      <c r="B25" s="1"/>
      <c r="D25" s="2"/>
      <c r="G25">
        <v>10</v>
      </c>
      <c r="H25">
        <v>2122</v>
      </c>
      <c r="I25" s="8"/>
    </row>
    <row r="26" spans="1:13" x14ac:dyDescent="0.25">
      <c r="A26" s="1" t="s">
        <v>15</v>
      </c>
      <c r="E26" s="1" t="s">
        <v>10</v>
      </c>
      <c r="F26" s="9"/>
      <c r="G26">
        <v>11</v>
      </c>
      <c r="H26">
        <v>2122</v>
      </c>
      <c r="I26" s="8"/>
    </row>
    <row r="27" spans="1:13" x14ac:dyDescent="0.25">
      <c r="A27" s="5" t="str">
        <f>"R" &amp; B1 &amp; " YTD Earnings"</f>
        <v>R10 YTD Earnings</v>
      </c>
      <c r="E27" s="2">
        <f>SUMIFS(I6:I29,G6:G29,"&lt;="&amp;B1,H6:H29,B2)</f>
        <v>0</v>
      </c>
      <c r="G27">
        <v>12</v>
      </c>
      <c r="H27">
        <v>2122</v>
      </c>
      <c r="I27" s="8"/>
    </row>
    <row r="28" spans="1:13" x14ac:dyDescent="0.25">
      <c r="A28" s="5" t="s">
        <v>26</v>
      </c>
      <c r="E28" s="8">
        <f>D38</f>
        <v>0</v>
      </c>
      <c r="G28">
        <v>1</v>
      </c>
      <c r="H28">
        <v>2223</v>
      </c>
      <c r="I28" s="8"/>
    </row>
    <row r="29" spans="1:13" x14ac:dyDescent="0.25">
      <c r="A29" s="1" t="s">
        <v>38</v>
      </c>
      <c r="B29" s="1"/>
      <c r="C29" s="1"/>
      <c r="D29" s="1"/>
      <c r="E29" s="19">
        <f>E27+E28</f>
        <v>0</v>
      </c>
      <c r="G29">
        <v>2</v>
      </c>
      <c r="H29">
        <v>2223</v>
      </c>
      <c r="I29" s="8"/>
    </row>
    <row r="30" spans="1:13" x14ac:dyDescent="0.25">
      <c r="A30" s="5"/>
      <c r="D30" s="2"/>
      <c r="E30" s="26"/>
    </row>
    <row r="31" spans="1:13" x14ac:dyDescent="0.25">
      <c r="A31" s="5"/>
    </row>
    <row r="32" spans="1:13" x14ac:dyDescent="0.25">
      <c r="A32" s="1" t="s">
        <v>39</v>
      </c>
      <c r="B32" s="1"/>
      <c r="C32" s="1"/>
      <c r="D32" s="19">
        <f>D18+D23</f>
        <v>0</v>
      </c>
      <c r="E32" s="19">
        <f>E24</f>
        <v>0</v>
      </c>
    </row>
    <row r="33" spans="1:5" x14ac:dyDescent="0.25">
      <c r="A33" s="1" t="s">
        <v>23</v>
      </c>
      <c r="B33" s="1"/>
      <c r="C33" s="27"/>
      <c r="D33" s="27" t="e">
        <f>D32/E32</f>
        <v>#DIV/0!</v>
      </c>
      <c r="E33" s="19">
        <f>E32-D32</f>
        <v>0</v>
      </c>
    </row>
    <row r="36" spans="1:5" x14ac:dyDescent="0.25">
      <c r="A36" t="s">
        <v>26</v>
      </c>
      <c r="C36" t="s">
        <v>40</v>
      </c>
      <c r="D36" s="9"/>
      <c r="E36" s="8"/>
    </row>
    <row r="37" spans="1:5" x14ac:dyDescent="0.25">
      <c r="C37" t="s">
        <v>32</v>
      </c>
      <c r="D37" s="2"/>
      <c r="E37" s="8"/>
    </row>
    <row r="38" spans="1:5" x14ac:dyDescent="0.25">
      <c r="C38" s="1" t="s">
        <v>30</v>
      </c>
      <c r="D38" s="19">
        <f>SUM(D36:D37)</f>
        <v>0</v>
      </c>
      <c r="E38" s="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46C4-B56D-4D76-8149-BD4AE249F3F4}">
  <dimension ref="A1:O46"/>
  <sheetViews>
    <sheetView workbookViewId="0">
      <selection activeCell="A3" sqref="A3"/>
    </sheetView>
  </sheetViews>
  <sheetFormatPr defaultRowHeight="15" x14ac:dyDescent="0.25"/>
  <cols>
    <col min="1" max="1" width="15.140625" customWidth="1"/>
    <col min="2" max="2" width="18.140625" bestFit="1" customWidth="1"/>
    <col min="3" max="3" width="11.7109375" bestFit="1" customWidth="1"/>
    <col min="4" max="4" width="17.85546875" bestFit="1" customWidth="1"/>
    <col min="5" max="5" width="15.5703125" bestFit="1" customWidth="1"/>
    <col min="6" max="6" width="14.7109375" bestFit="1" customWidth="1"/>
    <col min="7" max="7" width="19.7109375" bestFit="1" customWidth="1"/>
    <col min="8" max="8" width="22.7109375" bestFit="1" customWidth="1"/>
    <col min="9" max="9" width="14.5703125" style="3" bestFit="1" customWidth="1"/>
    <col min="10" max="10" width="20.7109375" style="3" bestFit="1" customWidth="1"/>
    <col min="11" max="11" width="18.140625" style="18" customWidth="1"/>
    <col min="12" max="12" width="22.140625" style="8" customWidth="1"/>
    <col min="14" max="14" width="20.5703125" customWidth="1"/>
  </cols>
  <sheetData>
    <row r="1" spans="1:12" x14ac:dyDescent="0.25">
      <c r="A1" s="1" t="s">
        <v>27</v>
      </c>
      <c r="H1" s="3"/>
      <c r="J1" s="2"/>
    </row>
    <row r="2" spans="1:12" x14ac:dyDescent="0.25">
      <c r="A2" s="6" t="s">
        <v>0</v>
      </c>
      <c r="B2" s="6" t="s">
        <v>1</v>
      </c>
      <c r="C2" s="6" t="s">
        <v>2</v>
      </c>
      <c r="D2" s="6" t="s">
        <v>3</v>
      </c>
      <c r="E2" s="6" t="s">
        <v>4</v>
      </c>
      <c r="F2" s="6" t="s">
        <v>5</v>
      </c>
      <c r="G2" s="6" t="s">
        <v>6</v>
      </c>
      <c r="H2" t="s">
        <v>11</v>
      </c>
      <c r="I2" s="3" t="s">
        <v>24</v>
      </c>
      <c r="J2" s="3" t="s">
        <v>29</v>
      </c>
      <c r="K2" s="21" t="s">
        <v>36</v>
      </c>
      <c r="L2" s="8" t="s">
        <v>7</v>
      </c>
    </row>
    <row r="3" spans="1:12" x14ac:dyDescent="0.25">
      <c r="A3" s="10"/>
      <c r="B3" s="10"/>
      <c r="C3" s="10"/>
      <c r="D3" s="10"/>
      <c r="E3" s="10"/>
      <c r="F3" s="10"/>
      <c r="G3" s="10"/>
      <c r="H3" s="11"/>
      <c r="I3" s="11"/>
      <c r="J3" s="11"/>
      <c r="K3" s="23"/>
      <c r="L3" s="25"/>
    </row>
    <row r="4" spans="1:12" x14ac:dyDescent="0.25">
      <c r="A4" s="6"/>
      <c r="B4" s="6"/>
      <c r="C4" s="6"/>
      <c r="D4" s="6"/>
      <c r="E4" s="6"/>
      <c r="F4" s="6"/>
      <c r="G4" s="6"/>
      <c r="H4" s="7"/>
      <c r="I4" s="7"/>
      <c r="J4" s="7"/>
      <c r="K4" s="21"/>
    </row>
    <row r="5" spans="1:12" x14ac:dyDescent="0.25">
      <c r="H5" s="3"/>
    </row>
    <row r="6" spans="1:12" x14ac:dyDescent="0.25">
      <c r="H6" s="3"/>
    </row>
    <row r="7" spans="1:12" x14ac:dyDescent="0.25">
      <c r="H7" s="3"/>
    </row>
    <row r="8" spans="1:12" x14ac:dyDescent="0.25">
      <c r="H8" s="3"/>
    </row>
    <row r="9" spans="1:12" x14ac:dyDescent="0.25">
      <c r="H9" s="3"/>
    </row>
    <row r="10" spans="1:12" x14ac:dyDescent="0.25">
      <c r="H10" s="3"/>
    </row>
    <row r="11" spans="1:12" x14ac:dyDescent="0.25">
      <c r="H11" s="3"/>
    </row>
    <row r="12" spans="1:12" x14ac:dyDescent="0.25">
      <c r="H12" s="3"/>
    </row>
    <row r="13" spans="1:12" x14ac:dyDescent="0.25">
      <c r="H13" s="3"/>
    </row>
    <row r="14" spans="1:12" x14ac:dyDescent="0.25">
      <c r="H14" s="3"/>
    </row>
    <row r="15" spans="1:12" x14ac:dyDescent="0.25">
      <c r="H15" s="3"/>
    </row>
    <row r="16" spans="1:12" x14ac:dyDescent="0.25">
      <c r="H16" s="3"/>
    </row>
    <row r="17" spans="1:11" x14ac:dyDescent="0.25">
      <c r="H17" s="3"/>
    </row>
    <row r="18" spans="1:11" x14ac:dyDescent="0.25">
      <c r="H18" s="3"/>
    </row>
    <row r="19" spans="1:11" x14ac:dyDescent="0.25">
      <c r="H19" s="3"/>
    </row>
    <row r="20" spans="1:11" x14ac:dyDescent="0.25">
      <c r="H20" s="3"/>
    </row>
    <row r="21" spans="1:11" x14ac:dyDescent="0.25">
      <c r="A21" s="12"/>
      <c r="B21" s="12"/>
      <c r="C21" s="12"/>
      <c r="D21" s="12"/>
      <c r="E21" s="12"/>
      <c r="F21" s="12"/>
      <c r="G21" s="12"/>
      <c r="H21" s="13"/>
      <c r="I21" s="13"/>
      <c r="J21" s="13"/>
      <c r="K21" s="24"/>
    </row>
    <row r="22" spans="1:11" x14ac:dyDescent="0.25">
      <c r="H22" s="3"/>
    </row>
    <row r="23" spans="1:11" x14ac:dyDescent="0.25">
      <c r="H23" s="3"/>
    </row>
    <row r="24" spans="1:11" x14ac:dyDescent="0.25">
      <c r="H24" s="3"/>
    </row>
    <row r="25" spans="1:11" x14ac:dyDescent="0.25">
      <c r="H25" s="3"/>
    </row>
    <row r="26" spans="1:11" x14ac:dyDescent="0.25">
      <c r="H26" s="3"/>
    </row>
    <row r="27" spans="1:11" x14ac:dyDescent="0.25">
      <c r="H27" s="3"/>
    </row>
    <row r="28" spans="1:11" x14ac:dyDescent="0.25">
      <c r="H28" s="3"/>
    </row>
    <row r="29" spans="1:11" x14ac:dyDescent="0.25">
      <c r="H29" s="3"/>
    </row>
    <row r="30" spans="1:11" x14ac:dyDescent="0.25">
      <c r="H30" s="3"/>
    </row>
    <row r="31" spans="1:11" x14ac:dyDescent="0.25">
      <c r="H31" s="3"/>
    </row>
    <row r="32" spans="1:11" x14ac:dyDescent="0.25">
      <c r="H32" s="3"/>
    </row>
    <row r="35" spans="1:15" ht="45" customHeight="1" x14ac:dyDescent="0.25">
      <c r="A35" s="1" t="s">
        <v>28</v>
      </c>
    </row>
    <row r="36" spans="1:15" ht="44.25" customHeight="1" x14ac:dyDescent="0.25">
      <c r="A36" t="s">
        <v>0</v>
      </c>
      <c r="B36" t="s">
        <v>1</v>
      </c>
      <c r="C36" t="s">
        <v>2</v>
      </c>
      <c r="D36" t="s">
        <v>3</v>
      </c>
      <c r="E36" t="s">
        <v>4</v>
      </c>
      <c r="F36" t="s">
        <v>5</v>
      </c>
      <c r="G36" t="s">
        <v>6</v>
      </c>
      <c r="H36" t="s">
        <v>11</v>
      </c>
      <c r="I36" s="3" t="s">
        <v>24</v>
      </c>
      <c r="J36" s="3" t="s">
        <v>29</v>
      </c>
      <c r="K36" s="18" t="s">
        <v>37</v>
      </c>
      <c r="L36" s="8" t="s">
        <v>7</v>
      </c>
      <c r="O36" s="2"/>
    </row>
    <row r="37" spans="1:15" x14ac:dyDescent="0.25">
      <c r="A37" s="10"/>
      <c r="B37" s="10"/>
      <c r="C37" s="10"/>
      <c r="D37" s="10"/>
      <c r="E37" s="10"/>
      <c r="F37" s="10"/>
      <c r="G37" s="10"/>
      <c r="H37" s="10"/>
      <c r="I37" s="11"/>
      <c r="J37" s="11"/>
      <c r="K37" s="23"/>
      <c r="L37" s="25"/>
    </row>
    <row r="39" spans="1:15" x14ac:dyDescent="0.25">
      <c r="A39" s="6"/>
      <c r="B39" s="6"/>
      <c r="C39" s="6"/>
      <c r="D39" s="6"/>
      <c r="E39" s="6"/>
      <c r="F39" s="6"/>
      <c r="G39" s="6"/>
      <c r="H39" s="6"/>
      <c r="I39" s="7"/>
      <c r="J39" s="7"/>
      <c r="K39" s="21"/>
      <c r="L39" s="22"/>
    </row>
    <row r="46" spans="1:15" s="6" customFormat="1" x14ac:dyDescent="0.25">
      <c r="I46" s="7"/>
      <c r="J46" s="7"/>
      <c r="K46" s="21"/>
      <c r="L46" s="22"/>
    </row>
  </sheetData>
  <autoFilter ref="A2:O2" xr:uid="{E57346C4-B56D-4D76-8149-BD4AE249F3F4}"/>
  <sortState xmlns:xlrd2="http://schemas.microsoft.com/office/spreadsheetml/2017/richdata2" ref="A3:K31">
    <sortCondition descending="1" ref="K3:K31"/>
  </sortState>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43E1C22BFE883409EEBD231A3511F28" ma:contentTypeVersion="2" ma:contentTypeDescription="Create a new document." ma:contentTypeScope="" ma:versionID="1c945f1aad39a0eeba24ecd9a3efacb6">
  <xsd:schema xmlns:xsd="http://www.w3.org/2001/XMLSchema" xmlns:xs="http://www.w3.org/2001/XMLSchema" xmlns:p="http://schemas.microsoft.com/office/2006/metadata/properties" xmlns:ns2="ba2294b9-6d6a-4c9b-a125-9e4b98f52ed2" xmlns:ns3="4ab9d8d1-3ef6-4dd7-8d9b-7b80fa9385d8" targetNamespace="http://schemas.microsoft.com/office/2006/metadata/properties" ma:root="true" ma:fieldsID="17569109299e627b73b1409a5cfb546a" ns2:_="" ns3:_="">
    <xsd:import namespace="ba2294b9-6d6a-4c9b-a125-9e4b98f52ed2"/>
    <xsd:import namespace="4ab9d8d1-3ef6-4dd7-8d9b-7b80fa9385d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ab9d8d1-3ef6-4dd7-8d9b-7b80fa9385d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ba2294b9-6d6a-4c9b-a125-9e4b98f52ed2">342KH2PRRWRA-1278990367-2</_dlc_DocId>
    <_dlc_DocIdUrl xmlns="ba2294b9-6d6a-4c9b-a125-9e4b98f52ed2">
      <Url>https://educationgovuk.sharepoint.com/sites/lveesfa00044/_layouts/15/DocIdRedir.aspx?ID=342KH2PRRWRA-1278990367-2</Url>
      <Description>342KH2PRRWRA-1278990367-2</Description>
    </_dlc_DocIdUrl>
  </documentManagement>
</p:properties>
</file>

<file path=customXml/itemProps1.xml><?xml version="1.0" encoding="utf-8"?>
<ds:datastoreItem xmlns:ds="http://schemas.openxmlformats.org/officeDocument/2006/customXml" ds:itemID="{E86AC837-6146-4448-8D80-355E71DFBC39}">
  <ds:schemaRefs>
    <ds:schemaRef ds:uri="http://schemas.microsoft.com/sharepoint/v3/contenttype/forms"/>
  </ds:schemaRefs>
</ds:datastoreItem>
</file>

<file path=customXml/itemProps2.xml><?xml version="1.0" encoding="utf-8"?>
<ds:datastoreItem xmlns:ds="http://schemas.openxmlformats.org/officeDocument/2006/customXml" ds:itemID="{D3B6D462-9A8A-45BE-A3C6-59EEC4C4A7AD}">
  <ds:schemaRefs>
    <ds:schemaRef ds:uri="http://schemas.microsoft.com/sharepoint/events"/>
  </ds:schemaRefs>
</ds:datastoreItem>
</file>

<file path=customXml/itemProps3.xml><?xml version="1.0" encoding="utf-8"?>
<ds:datastoreItem xmlns:ds="http://schemas.openxmlformats.org/officeDocument/2006/customXml" ds:itemID="{07A08636-6383-4039-A929-8E85D0719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2294b9-6d6a-4c9b-a125-9e4b98f52ed2"/>
    <ds:schemaRef ds:uri="4ab9d8d1-3ef6-4dd7-8d9b-7b80fa938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38C00EC-A99B-4DDF-9B0D-B919A174C184}">
  <ds:schemaRefs>
    <ds:schemaRef ds:uri="http://schemas.microsoft.com/office/2006/metadata/properties"/>
    <ds:schemaRef ds:uri="http://schemas.microsoft.com/office/infopath/2007/PartnerControls"/>
    <ds:schemaRef ds:uri="ba2294b9-6d6a-4c9b-a125-9e4b98f52ed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YTD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Steele</dc:creator>
  <cp:lastModifiedBy>David Steele</cp:lastModifiedBy>
  <dcterms:created xsi:type="dcterms:W3CDTF">2021-02-08T17:13:19Z</dcterms:created>
  <dcterms:modified xsi:type="dcterms:W3CDTF">2021-07-21T15:44:34Z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0x010100943E1C22BFE883409EEBD231A3511F28</vt:lpwstr>
  </property>
  <property fmtid="{D5CDD505-2E9C-101B-9397-08002B2CF9AE}" pid="3" name="_dlc_DocIdItemGuid">
    <vt:lpwstr>c76c57f0-894e-4630-80e2-7118ee68125f</vt:lpwstr>
  </property>
</Properties>
</file>