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rv\Downloads\Telegram Desktop\"/>
    </mc:Choice>
  </mc:AlternateContent>
  <xr:revisionPtr revIDLastSave="0" documentId="13_ncr:1_{B3F6BFA5-6F87-4A9B-A72E-0C3040E97F98}" xr6:coauthVersionLast="47" xr6:coauthVersionMax="47" xr10:uidLastSave="{00000000-0000-0000-0000-000000000000}"/>
  <bookViews>
    <workbookView xWindow="-3990" yWindow="1635" windowWidth="19515" windowHeight="154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1" l="1"/>
  <c r="N20" i="1"/>
  <c r="N18" i="1"/>
  <c r="N16" i="1"/>
  <c r="N14" i="1"/>
  <c r="N15" i="1"/>
  <c r="N13" i="1"/>
  <c r="M14" i="1"/>
  <c r="M15" i="1"/>
  <c r="M13" i="1"/>
  <c r="L21" i="1"/>
  <c r="L32" i="1"/>
  <c r="J32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E13" i="1"/>
  <c r="E14" i="1"/>
  <c r="E17" i="1"/>
  <c r="E18" i="1"/>
  <c r="E21" i="1"/>
  <c r="E22" i="1"/>
  <c r="E25" i="1"/>
  <c r="E10" i="1"/>
  <c r="H45" i="1"/>
  <c r="L4" i="1"/>
  <c r="D35" i="1" s="1"/>
  <c r="N4" i="1"/>
  <c r="B35" i="1"/>
  <c r="D45" i="1" s="1"/>
  <c r="E45" i="1" l="1"/>
  <c r="F45" i="1" s="1"/>
  <c r="H13" i="1"/>
  <c r="H21" i="1"/>
  <c r="H18" i="1"/>
  <c r="H10" i="1"/>
  <c r="H14" i="1"/>
  <c r="H22" i="1"/>
  <c r="E32" i="1"/>
  <c r="H17" i="1"/>
  <c r="H25" i="1"/>
  <c r="E24" i="1"/>
  <c r="E20" i="1"/>
  <c r="E16" i="1"/>
  <c r="E12" i="1"/>
  <c r="E23" i="1"/>
  <c r="E19" i="1"/>
  <c r="E15" i="1"/>
  <c r="E11" i="1"/>
  <c r="H24" i="1"/>
  <c r="H20" i="1"/>
  <c r="H16" i="1"/>
  <c r="H12" i="1"/>
  <c r="H23" i="1"/>
  <c r="H19" i="1"/>
  <c r="H15" i="1"/>
  <c r="H11" i="1"/>
  <c r="D32" i="1"/>
</calcChain>
</file>

<file path=xl/sharedStrings.xml><?xml version="1.0" encoding="utf-8"?>
<sst xmlns="http://schemas.openxmlformats.org/spreadsheetml/2006/main" count="35" uniqueCount="33">
  <si>
    <t>Xc, дел.</t>
  </si>
  <si>
    <t>Yc, дел.</t>
  </si>
  <si>
    <t>Hc, A/м</t>
  </si>
  <si>
    <t>Br, Тл</t>
  </si>
  <si>
    <t>Xm, дел.</t>
  </si>
  <si>
    <t>Ym, дел.</t>
  </si>
  <si>
    <t>Hm, A/м</t>
  </si>
  <si>
    <t>Bm, Тл</t>
  </si>
  <si>
    <t>U, В</t>
  </si>
  <si>
    <t>H, A/м</t>
  </si>
  <si>
    <t>Ky, В/дел.</t>
  </si>
  <si>
    <t>Kx, В/дел.</t>
  </si>
  <si>
    <t>В, Тл</t>
  </si>
  <si>
    <r>
      <t>µ</t>
    </r>
    <r>
      <rPr>
        <sz val="11"/>
        <color theme="1"/>
        <rFont val="Calibri"/>
        <family val="2"/>
      </rPr>
      <t>m</t>
    </r>
  </si>
  <si>
    <t>µ</t>
  </si>
  <si>
    <t>N1, вит</t>
  </si>
  <si>
    <t>N2, вит</t>
  </si>
  <si>
    <t>S</t>
  </si>
  <si>
    <t>R1, Ом</t>
  </si>
  <si>
    <t>f, Гц</t>
  </si>
  <si>
    <t>alpha</t>
  </si>
  <si>
    <t>beta</t>
  </si>
  <si>
    <t>L, м</t>
  </si>
  <si>
    <t>Kx, В</t>
  </si>
  <si>
    <t>Ky, В</t>
  </si>
  <si>
    <t>S, м^2</t>
  </si>
  <si>
    <t>При переносе значений смотри на СС!</t>
  </si>
  <si>
    <t>Если что-то не влезает, добавь знаков после запятой в формате ячеек</t>
  </si>
  <si>
    <t>R2, Ом</t>
  </si>
  <si>
    <t>C1, Ф</t>
  </si>
  <si>
    <t>µ0</t>
  </si>
  <si>
    <t>χ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</si>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</sst>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"/>
    <numFmt numFmtId="166" formatCode="0.00000000"/>
    <numFmt numFmtId="167" formatCode="0.0000000000"/>
    <numFmt numFmtId="168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166" fontId="0" fillId="0" borderId="0" xfId="0" applyNumberFormat="1"/>
    <xf numFmtId="167" fontId="0" fillId="0" borderId="0" xfId="0" applyNumberFormat="1"/>
    <xf numFmtId="0" fontId="0" fillId="2" borderId="1" xfId="0" applyFill="1" applyBorder="1"/>
    <xf numFmtId="2" fontId="0" fillId="2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533400</xdr:colOff>
      <xdr:row>17</xdr:row>
      <xdr:rowOff>33337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EADF7D-B968-39C0-2D6A-5D7185B87535}"/>
            </a:ext>
          </a:extLst>
        </xdr:cNvPr>
        <xdr:cNvSpPr txBox="1"/>
      </xdr:nvSpPr>
      <xdr:spPr>
        <a:xfrm>
          <a:off x="8458200" y="30813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45"/>
  <sheetViews>
    <sheetView tabSelected="1" topLeftCell="A4" workbookViewId="0">
      <selection activeCell="N23" sqref="N23"/>
    </sheetView>
  </sheetViews>
  <sheetFormatPr defaultRowHeight="15" x14ac:dyDescent="0.25"/>
  <cols>
    <col min="8" max="8" width="12.5703125" bestFit="1" customWidth="1"/>
    <col min="10" max="10" width="12.5703125" bestFit="1" customWidth="1"/>
    <col min="12" max="12" width="10.5703125" bestFit="1" customWidth="1"/>
  </cols>
  <sheetData>
    <row r="3" spans="2:16" x14ac:dyDescent="0.25">
      <c r="B3" t="s">
        <v>23</v>
      </c>
      <c r="C3" t="s">
        <v>24</v>
      </c>
      <c r="E3" t="s">
        <v>15</v>
      </c>
      <c r="F3" t="s">
        <v>16</v>
      </c>
      <c r="H3" t="s">
        <v>22</v>
      </c>
      <c r="I3" t="s">
        <v>18</v>
      </c>
      <c r="J3" t="s">
        <v>28</v>
      </c>
      <c r="L3" t="s">
        <v>29</v>
      </c>
      <c r="N3" t="s">
        <v>25</v>
      </c>
      <c r="P3" t="s">
        <v>19</v>
      </c>
    </row>
    <row r="4" spans="2:16" x14ac:dyDescent="0.25">
      <c r="B4">
        <v>0.1</v>
      </c>
      <c r="C4">
        <v>0.05</v>
      </c>
      <c r="E4">
        <v>1665</v>
      </c>
      <c r="F4">
        <v>970</v>
      </c>
      <c r="H4" s="3">
        <v>7.8E-2</v>
      </c>
      <c r="I4" s="3">
        <v>680</v>
      </c>
      <c r="J4" s="3">
        <v>470000</v>
      </c>
      <c r="K4" s="3"/>
      <c r="L4" s="6">
        <f>4.7 * POWER(10,-7)</f>
        <v>4.7E-7</v>
      </c>
      <c r="M4" s="3"/>
      <c r="N4" s="4">
        <f>6.4*POWER(10,-5)</f>
        <v>6.4000000000000011E-5</v>
      </c>
      <c r="O4" s="3"/>
      <c r="P4" s="3">
        <v>30</v>
      </c>
    </row>
    <row r="6" spans="2:16" x14ac:dyDescent="0.25">
      <c r="B6" s="5" t="s">
        <v>26</v>
      </c>
      <c r="F6" s="1"/>
    </row>
    <row r="7" spans="2:16" x14ac:dyDescent="0.25">
      <c r="B7" s="5" t="s">
        <v>27</v>
      </c>
    </row>
    <row r="9" spans="2:16" x14ac:dyDescent="0.25">
      <c r="B9" s="8" t="s">
        <v>8</v>
      </c>
      <c r="C9" s="10" t="s">
        <v>4</v>
      </c>
      <c r="D9" s="8" t="s">
        <v>11</v>
      </c>
      <c r="E9" s="10" t="s">
        <v>9</v>
      </c>
      <c r="F9" s="8" t="s">
        <v>5</v>
      </c>
      <c r="G9" s="10" t="s">
        <v>10</v>
      </c>
      <c r="H9" s="8" t="s">
        <v>12</v>
      </c>
      <c r="I9" s="10" t="s">
        <v>14</v>
      </c>
    </row>
    <row r="10" spans="2:16" x14ac:dyDescent="0.25">
      <c r="B10" s="8">
        <v>20</v>
      </c>
      <c r="C10" s="11">
        <v>3.42</v>
      </c>
      <c r="D10" s="9">
        <v>0.1</v>
      </c>
      <c r="E10" s="10">
        <f>$B$35*C10*D10</f>
        <v>10.735859728506789</v>
      </c>
      <c r="F10" s="9">
        <v>2.72</v>
      </c>
      <c r="G10" s="11">
        <v>0.05</v>
      </c>
      <c r="H10" s="8">
        <f>$D$35*G10*F10</f>
        <v>0.48393041237113399</v>
      </c>
      <c r="I10" s="10">
        <f>H10/($H$45*E10)</f>
        <v>35870.400316825719</v>
      </c>
    </row>
    <row r="11" spans="2:16" x14ac:dyDescent="0.25">
      <c r="B11" s="8">
        <v>19</v>
      </c>
      <c r="C11" s="11">
        <v>3.2</v>
      </c>
      <c r="D11" s="9">
        <v>0.1</v>
      </c>
      <c r="E11" s="10">
        <f t="shared" ref="E11:E25" si="0">$B$35*C11*D11</f>
        <v>10.045248868778282</v>
      </c>
      <c r="F11" s="9">
        <v>2.6</v>
      </c>
      <c r="G11" s="11">
        <v>0.05</v>
      </c>
      <c r="H11" s="8">
        <f t="shared" ref="H11:H25" si="1">$D$35*G11*F11</f>
        <v>0.46258054123711334</v>
      </c>
      <c r="I11" s="10">
        <f t="shared" ref="I11:I25" si="2">H11/($H$45*E11)</f>
        <v>36645.174588374801</v>
      </c>
    </row>
    <row r="12" spans="2:16" x14ac:dyDescent="0.25">
      <c r="B12" s="8">
        <v>18</v>
      </c>
      <c r="C12" s="11">
        <v>2.9</v>
      </c>
      <c r="D12" s="9">
        <v>0.1</v>
      </c>
      <c r="E12" s="10">
        <f t="shared" si="0"/>
        <v>9.1035067873303159</v>
      </c>
      <c r="F12" s="9">
        <v>2.42</v>
      </c>
      <c r="G12" s="11">
        <v>0.05</v>
      </c>
      <c r="H12" s="8">
        <f t="shared" si="1"/>
        <v>0.43055573453608242</v>
      </c>
      <c r="I12" s="10">
        <f t="shared" si="2"/>
        <v>37636.635545407757</v>
      </c>
    </row>
    <row r="13" spans="2:16" x14ac:dyDescent="0.25">
      <c r="B13" s="8">
        <v>17</v>
      </c>
      <c r="C13" s="11">
        <v>2.65</v>
      </c>
      <c r="D13" s="9">
        <v>0.1</v>
      </c>
      <c r="E13" s="10">
        <f t="shared" si="0"/>
        <v>8.3187217194570149</v>
      </c>
      <c r="F13" s="9">
        <v>2.2999999999999998</v>
      </c>
      <c r="G13" s="11">
        <v>0.05</v>
      </c>
      <c r="H13" s="8">
        <f t="shared" si="1"/>
        <v>0.40920586340206178</v>
      </c>
      <c r="I13" s="10">
        <f t="shared" si="2"/>
        <v>39144.917992806746</v>
      </c>
      <c r="L13">
        <v>1.3109999999999999</v>
      </c>
      <c r="M13">
        <f>L13-$L$21</f>
        <v>5.9333333333333238E-2</v>
      </c>
      <c r="N13">
        <f>POWER(M13,2)</f>
        <v>3.5204444444444333E-3</v>
      </c>
    </row>
    <row r="14" spans="2:16" x14ac:dyDescent="0.25">
      <c r="B14" s="8">
        <v>16</v>
      </c>
      <c r="C14" s="11">
        <v>2.4</v>
      </c>
      <c r="D14" s="9">
        <v>0.1</v>
      </c>
      <c r="E14" s="10">
        <f t="shared" si="0"/>
        <v>7.5339366515837103</v>
      </c>
      <c r="F14" s="9">
        <v>2.1</v>
      </c>
      <c r="G14" s="11">
        <v>0.05</v>
      </c>
      <c r="H14" s="8">
        <f t="shared" si="1"/>
        <v>0.37362274484536079</v>
      </c>
      <c r="I14" s="10">
        <f t="shared" si="2"/>
        <v>39464.03417209594</v>
      </c>
      <c r="L14">
        <v>1.2130000000000001</v>
      </c>
      <c r="M14">
        <f t="shared" ref="M14:M15" si="3">L14-$L$21</f>
        <v>-3.8666666666666627E-2</v>
      </c>
      <c r="N14">
        <f t="shared" ref="N14:N15" si="4">POWER(M14,2)</f>
        <v>1.4951111111111081E-3</v>
      </c>
    </row>
    <row r="15" spans="2:16" x14ac:dyDescent="0.25">
      <c r="B15" s="8">
        <v>15</v>
      </c>
      <c r="C15" s="11">
        <v>2.17</v>
      </c>
      <c r="D15" s="9">
        <v>0.1</v>
      </c>
      <c r="E15" s="10">
        <f t="shared" si="0"/>
        <v>6.8119343891402711</v>
      </c>
      <c r="F15" s="9">
        <v>2</v>
      </c>
      <c r="G15" s="11">
        <v>0.05</v>
      </c>
      <c r="H15" s="8">
        <f t="shared" si="1"/>
        <v>0.35583118556701027</v>
      </c>
      <c r="I15" s="10">
        <f t="shared" si="2"/>
        <v>41568.43625763891</v>
      </c>
      <c r="L15">
        <v>1.2310000000000001</v>
      </c>
      <c r="M15">
        <f t="shared" si="3"/>
        <v>-2.0666666666666611E-2</v>
      </c>
      <c r="N15">
        <f t="shared" si="4"/>
        <v>4.271111111111088E-4</v>
      </c>
    </row>
    <row r="16" spans="2:16" x14ac:dyDescent="0.25">
      <c r="B16" s="8">
        <v>14</v>
      </c>
      <c r="C16" s="11">
        <v>2</v>
      </c>
      <c r="D16" s="9">
        <v>0.1</v>
      </c>
      <c r="E16" s="10">
        <f t="shared" si="0"/>
        <v>6.2782805429864261</v>
      </c>
      <c r="F16" s="9">
        <v>1.9</v>
      </c>
      <c r="G16" s="11">
        <v>0.05</v>
      </c>
      <c r="H16" s="8">
        <f t="shared" si="1"/>
        <v>0.33803962628865974</v>
      </c>
      <c r="I16" s="10">
        <f t="shared" si="2"/>
        <v>42846.665672561307</v>
      </c>
      <c r="N16">
        <f>SUM(N13:N15)</f>
        <v>5.4426666666666504E-3</v>
      </c>
    </row>
    <row r="17" spans="2:14" x14ac:dyDescent="0.25">
      <c r="B17" s="8">
        <v>13</v>
      </c>
      <c r="C17" s="11">
        <v>1.8</v>
      </c>
      <c r="D17" s="9">
        <v>0.1</v>
      </c>
      <c r="E17" s="10">
        <f t="shared" si="0"/>
        <v>5.6504524886877832</v>
      </c>
      <c r="F17" s="9">
        <v>1.75</v>
      </c>
      <c r="G17" s="11">
        <v>0.05</v>
      </c>
      <c r="H17" s="8">
        <f t="shared" si="1"/>
        <v>0.31135228737113396</v>
      </c>
      <c r="I17" s="10">
        <f t="shared" si="2"/>
        <v>43848.926857884377</v>
      </c>
    </row>
    <row r="18" spans="2:14" x14ac:dyDescent="0.25">
      <c r="B18" s="8">
        <v>12</v>
      </c>
      <c r="C18" s="11">
        <v>1.65</v>
      </c>
      <c r="D18" s="9">
        <v>0.1</v>
      </c>
      <c r="E18" s="10">
        <f t="shared" si="0"/>
        <v>5.1795814479638009</v>
      </c>
      <c r="F18" s="9">
        <v>1.6</v>
      </c>
      <c r="G18" s="11">
        <v>0.05</v>
      </c>
      <c r="H18" s="8">
        <f t="shared" si="1"/>
        <v>0.28466494845360824</v>
      </c>
      <c r="I18" s="10">
        <f t="shared" si="2"/>
        <v>43735.033541370394</v>
      </c>
      <c r="L18">
        <v>4.3</v>
      </c>
      <c r="N18">
        <f>SQRT(1/6*N16)</f>
        <v>3.0118285328204E-2</v>
      </c>
    </row>
    <row r="19" spans="2:14" x14ac:dyDescent="0.25">
      <c r="B19" s="8">
        <v>11</v>
      </c>
      <c r="C19" s="11">
        <v>1.45</v>
      </c>
      <c r="D19" s="9">
        <v>0.1</v>
      </c>
      <c r="E19" s="10">
        <f t="shared" si="0"/>
        <v>4.551753393665158</v>
      </c>
      <c r="F19" s="9">
        <v>1.45</v>
      </c>
      <c r="G19" s="11">
        <v>0.05</v>
      </c>
      <c r="H19" s="8">
        <f t="shared" si="1"/>
        <v>0.25797760953608245</v>
      </c>
      <c r="I19" s="10">
        <f t="shared" si="2"/>
        <v>45101.75333953822</v>
      </c>
    </row>
    <row r="20" spans="2:14" x14ac:dyDescent="0.25">
      <c r="B20" s="8">
        <v>10</v>
      </c>
      <c r="C20" s="11">
        <v>2.6</v>
      </c>
      <c r="D20" s="9">
        <v>0.05</v>
      </c>
      <c r="E20" s="10">
        <f t="shared" si="0"/>
        <v>4.0808823529411766</v>
      </c>
      <c r="F20" s="9">
        <v>3.35</v>
      </c>
      <c r="G20" s="11">
        <v>0.02</v>
      </c>
      <c r="H20" s="8">
        <f t="shared" si="1"/>
        <v>0.2384068943298969</v>
      </c>
      <c r="I20" s="10">
        <f t="shared" si="2"/>
        <v>46489.499596139394</v>
      </c>
      <c r="N20">
        <f>N18*L18</f>
        <v>0.12950862691127721</v>
      </c>
    </row>
    <row r="21" spans="2:14" x14ac:dyDescent="0.25">
      <c r="B21" s="8">
        <v>9</v>
      </c>
      <c r="C21" s="11">
        <v>2.2999999999999998</v>
      </c>
      <c r="D21" s="9">
        <v>0.05</v>
      </c>
      <c r="E21" s="10">
        <f t="shared" si="0"/>
        <v>3.6100113122171944</v>
      </c>
      <c r="F21" s="9">
        <v>3</v>
      </c>
      <c r="G21" s="11">
        <v>0.02</v>
      </c>
      <c r="H21" s="8">
        <f t="shared" si="1"/>
        <v>0.21349871134020618</v>
      </c>
      <c r="I21" s="10">
        <f t="shared" si="2"/>
        <v>47062.699136909454</v>
      </c>
      <c r="L21">
        <f>SUM(L13:L15)/3</f>
        <v>1.2516666666666667</v>
      </c>
    </row>
    <row r="22" spans="2:14" x14ac:dyDescent="0.25">
      <c r="B22" s="8">
        <v>8</v>
      </c>
      <c r="C22" s="11">
        <v>2.1</v>
      </c>
      <c r="D22" s="9">
        <v>0.05</v>
      </c>
      <c r="E22" s="10">
        <f t="shared" si="0"/>
        <v>3.2960972850678738</v>
      </c>
      <c r="F22" s="9">
        <v>2.75</v>
      </c>
      <c r="G22" s="11">
        <v>0.02</v>
      </c>
      <c r="H22" s="8">
        <f t="shared" si="1"/>
        <v>0.19570715206185565</v>
      </c>
      <c r="I22" s="10">
        <f t="shared" si="2"/>
        <v>47249.455879516223</v>
      </c>
      <c r="N22">
        <f>SQRT(POWER(N20,2) + POWER(0.005,2))</f>
        <v>0.12960510963864194</v>
      </c>
    </row>
    <row r="23" spans="2:14" x14ac:dyDescent="0.25">
      <c r="B23" s="8">
        <v>7</v>
      </c>
      <c r="C23" s="11">
        <v>1.85</v>
      </c>
      <c r="D23" s="9">
        <v>0.05</v>
      </c>
      <c r="E23" s="10">
        <f t="shared" si="0"/>
        <v>2.9037047511312224</v>
      </c>
      <c r="F23" s="9">
        <v>2.2999999999999998</v>
      </c>
      <c r="G23" s="11">
        <v>0.02</v>
      </c>
      <c r="H23" s="8">
        <f t="shared" si="1"/>
        <v>0.16368234536082471</v>
      </c>
      <c r="I23" s="10">
        <f t="shared" si="2"/>
        <v>44857.960078243406</v>
      </c>
    </row>
    <row r="24" spans="2:14" x14ac:dyDescent="0.25">
      <c r="B24" s="8">
        <v>6</v>
      </c>
      <c r="C24" s="11">
        <v>1.6</v>
      </c>
      <c r="D24" s="9">
        <v>0.05</v>
      </c>
      <c r="E24" s="10">
        <f t="shared" si="0"/>
        <v>2.5113122171945705</v>
      </c>
      <c r="F24" s="9">
        <v>2</v>
      </c>
      <c r="G24" s="11">
        <v>0.02</v>
      </c>
      <c r="H24" s="8">
        <f t="shared" si="1"/>
        <v>0.14233247422680412</v>
      </c>
      <c r="I24" s="10">
        <f t="shared" si="2"/>
        <v>45101.75333953822</v>
      </c>
    </row>
    <row r="25" spans="2:14" x14ac:dyDescent="0.25">
      <c r="B25" s="8">
        <v>5</v>
      </c>
      <c r="C25" s="11">
        <v>3.75</v>
      </c>
      <c r="D25" s="9">
        <v>0.02</v>
      </c>
      <c r="E25" s="10">
        <f t="shared" si="0"/>
        <v>2.3543552036199094</v>
      </c>
      <c r="F25" s="9">
        <v>3.5</v>
      </c>
      <c r="G25" s="11">
        <v>0.01</v>
      </c>
      <c r="H25" s="8">
        <f t="shared" si="1"/>
        <v>0.1245409149484536</v>
      </c>
      <c r="I25" s="10">
        <f t="shared" si="2"/>
        <v>42094.969783569009</v>
      </c>
    </row>
    <row r="31" spans="2:14" x14ac:dyDescent="0.25">
      <c r="B31" t="s">
        <v>0</v>
      </c>
      <c r="C31" t="s">
        <v>1</v>
      </c>
      <c r="D31" t="s">
        <v>2</v>
      </c>
      <c r="E31" t="s">
        <v>3</v>
      </c>
      <c r="H31" t="s">
        <v>17</v>
      </c>
      <c r="J31" s="1" t="s">
        <v>31</v>
      </c>
      <c r="L31" t="s">
        <v>32</v>
      </c>
    </row>
    <row r="32" spans="2:14" x14ac:dyDescent="0.25">
      <c r="B32">
        <v>0.85</v>
      </c>
      <c r="C32">
        <v>1.1499999999999999</v>
      </c>
      <c r="D32">
        <f>B35*B4*B32</f>
        <v>2.6682692307692308</v>
      </c>
      <c r="E32">
        <f>D35*C4*C32</f>
        <v>0.20460293170103089</v>
      </c>
      <c r="F32" s="1"/>
      <c r="H32" s="2">
        <v>6.63</v>
      </c>
      <c r="J32" s="12">
        <f>B4*C4*(E4*J4*L4)/(F4*I4)*P4</f>
        <v>8.3641259854457255E-5</v>
      </c>
      <c r="L32">
        <f>J32*H32</f>
        <v>5.5454155283505158E-4</v>
      </c>
    </row>
    <row r="34" spans="2:8" x14ac:dyDescent="0.25">
      <c r="B34" t="s">
        <v>20</v>
      </c>
      <c r="D34" t="s">
        <v>21</v>
      </c>
    </row>
    <row r="35" spans="2:8" x14ac:dyDescent="0.25">
      <c r="B35">
        <f>E4/(H4*I4)</f>
        <v>31.391402714932127</v>
      </c>
      <c r="D35">
        <f>(J4*L4)/(F4*N4)</f>
        <v>3.5583118556701026</v>
      </c>
    </row>
    <row r="44" spans="2:8" x14ac:dyDescent="0.25">
      <c r="B44" t="s">
        <v>4</v>
      </c>
      <c r="C44" t="s">
        <v>5</v>
      </c>
      <c r="D44" t="s">
        <v>6</v>
      </c>
      <c r="E44" t="s">
        <v>7</v>
      </c>
      <c r="F44" s="1" t="s">
        <v>13</v>
      </c>
      <c r="H44" t="s">
        <v>30</v>
      </c>
    </row>
    <row r="45" spans="2:8" x14ac:dyDescent="0.25">
      <c r="B45">
        <v>3.42</v>
      </c>
      <c r="C45">
        <v>2.72</v>
      </c>
      <c r="D45">
        <f>B35*B4*B45</f>
        <v>10.735859728506789</v>
      </c>
      <c r="E45">
        <f>D35*C4*C45</f>
        <v>0.48393041237113399</v>
      </c>
      <c r="F45">
        <f>E45/(H45*D45)</f>
        <v>35870.400316825719</v>
      </c>
      <c r="H45" s="7">
        <f>4*PI()*POWER(10,-7)</f>
        <v>1.2566370614359173E-6</v>
      </c>
    </row>
  </sheetData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Sharovatov</dc:creator>
  <cp:lastModifiedBy>Vadim Sharovatov</cp:lastModifiedBy>
  <dcterms:created xsi:type="dcterms:W3CDTF">2015-06-05T18:19:34Z</dcterms:created>
  <dcterms:modified xsi:type="dcterms:W3CDTF">2022-10-30T21:21:29Z</dcterms:modified>
</cp:coreProperties>
</file>