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filterPrivacy="1" codeName="ThisWorkbook"/>
  <xr:revisionPtr revIDLastSave="0" documentId="13_ncr:1_{936759A3-3BE1-47D8-AB61-64CAC7360E86}" xr6:coauthVersionLast="47" xr6:coauthVersionMax="47" xr10:uidLastSave="{00000000-0000-0000-0000-000000000000}"/>
  <bookViews>
    <workbookView xWindow="-108" yWindow="-108" windowWidth="23256" windowHeight="12576" tabRatio="661" firstSheet="1" activeTab="1" xr2:uid="{00000000-000D-0000-FFFF-FFFF00000000}"/>
  </bookViews>
  <sheets>
    <sheet name="Details" sheetId="11" state="hidden" r:id="rId1"/>
    <sheet name="MASTER SCHEDULE" sheetId="75" r:id="rId2"/>
    <sheet name="Plan vs. Actual-October" sheetId="73" state="hidden" r:id="rId3"/>
    <sheet name="Plan vs. Actual-August" sheetId="72" state="hidden" r:id="rId4"/>
    <sheet name="Plan vs. Actual-Jul" sheetId="69" state="hidden" r:id="rId5"/>
    <sheet name="Plan vs. Actual-Jun" sheetId="68" state="hidden" r:id="rId6"/>
    <sheet name="JLP Slot Plan" sheetId="66" r:id="rId7"/>
    <sheet name="Actual Build" sheetId="57" state="hidden" r:id="rId8"/>
    <sheet name="Wk 04 Issues" sheetId="56" state="hidden" r:id="rId9"/>
    <sheet name="Spares Open PO" sheetId="54" state="hidden" r:id="rId10"/>
    <sheet name="PNP Ramp UP" sheetId="45" state="hidden" r:id="rId11"/>
    <sheet name="Problematic" sheetId="47" state="hidden" r:id="rId12"/>
    <sheet name="LLT Parts" sheetId="46" state="hidden" r:id="rId13"/>
    <sheet name="Slot Plan NOv 12" sheetId="39" state="hidden" r:id="rId14"/>
    <sheet name="Slot Plan Nov 9" sheetId="38" state="hidden" r:id="rId15"/>
    <sheet name="slot Plan Nov 5" sheetId="36" state="hidden" r:id="rId16"/>
    <sheet name="SUMMARY" sheetId="71" state="hidden" r:id="rId17"/>
    <sheet name="JTP Slot Plan" sheetId="74" r:id="rId18"/>
    <sheet name="PNP Shipment" sheetId="76" state="hidden" r:id="rId19"/>
    <sheet name="OLB Slot Plan" sheetId="77" r:id="rId20"/>
    <sheet name="REvision" sheetId="37" r:id="rId21"/>
    <sheet name="PnP" sheetId="50" state="hidden" r:id="rId22"/>
    <sheet name="Issue" sheetId="43" state="hidden" r:id="rId23"/>
    <sheet name="Slot Plan" sheetId="42" state="hidden" r:id="rId24"/>
    <sheet name="PnP PO" sheetId="44" state="hidden" r:id="rId25"/>
    <sheet name="Sheet4" sheetId="40" state="hidden" r:id="rId26"/>
    <sheet name="budget" sheetId="35" state="hidden" r:id="rId27"/>
    <sheet name="SHIP PLAN" sheetId="13" state="hidden" r:id="rId28"/>
    <sheet name="fORECAST" sheetId="34" state="hidden" r:id="rId29"/>
    <sheet name="Sheet6" sheetId="62" state="hidden" r:id="rId30"/>
    <sheet name=" Feb 25 Slot Plan" sheetId="60" state="hidden" r:id="rId31"/>
    <sheet name="Summary of Open PO" sheetId="32" state="hidden" r:id="rId32"/>
    <sheet name="CONFIG" sheetId="51" state="hidden" r:id="rId33"/>
    <sheet name="Sheet1" sheetId="14" state="hidden" r:id="rId34"/>
    <sheet name="Sheet2" sheetId="22" state="hidden" r:id="rId35"/>
    <sheet name="Sheet5" sheetId="21" state="hidden" r:id="rId36"/>
  </sheets>
  <externalReferences>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s>
  <definedNames>
    <definedName name="____T95035">[1]FEB!#REF!</definedName>
    <definedName name="____T95036">[1]FEB!#REF!</definedName>
    <definedName name="____u99999">[1]FEB!#REF!</definedName>
    <definedName name="___F8901">[2]Sheet1!$A$3:$A$14</definedName>
    <definedName name="__1Excel_BuiltIn_Print_Area_1" localSheetId="17">#REF!</definedName>
    <definedName name="__1Excel_BuiltIn_Print_Area_1" localSheetId="19">#REF!</definedName>
    <definedName name="__1Excel_BuiltIn_Print_Area_1" localSheetId="18">#REF!</definedName>
    <definedName name="__1Excel_BuiltIn_Print_Area_1">#REF!</definedName>
    <definedName name="__a99999" localSheetId="17">[1]FEB!#REF!</definedName>
    <definedName name="__a99999" localSheetId="19">[1]FEB!#REF!</definedName>
    <definedName name="__a99999" localSheetId="18">[1]FEB!#REF!</definedName>
    <definedName name="__a99999">[1]FEB!#REF!</definedName>
    <definedName name="__DAT1" localSheetId="17">#REF!</definedName>
    <definedName name="__DAT1" localSheetId="19">#REF!</definedName>
    <definedName name="__DAT1" localSheetId="18">#REF!</definedName>
    <definedName name="__DAT1">#REF!</definedName>
    <definedName name="__DAT10" localSheetId="17">#REF!</definedName>
    <definedName name="__DAT10" localSheetId="19">#REF!</definedName>
    <definedName name="__DAT10" localSheetId="18">#REF!</definedName>
    <definedName name="__DAT10">#REF!</definedName>
    <definedName name="__DAT11" localSheetId="17">#REF!</definedName>
    <definedName name="__DAT11" localSheetId="19">#REF!</definedName>
    <definedName name="__DAT11" localSheetId="18">#REF!</definedName>
    <definedName name="__DAT11">#REF!</definedName>
    <definedName name="__DAT12" localSheetId="17">#REF!</definedName>
    <definedName name="__DAT12" localSheetId="19">#REF!</definedName>
    <definedName name="__DAT12" localSheetId="18">#REF!</definedName>
    <definedName name="__DAT12">#REF!</definedName>
    <definedName name="__DAT13" localSheetId="17">#REF!</definedName>
    <definedName name="__DAT13" localSheetId="19">#REF!</definedName>
    <definedName name="__DAT13" localSheetId="18">#REF!</definedName>
    <definedName name="__DAT13">#REF!</definedName>
    <definedName name="__DAT14" localSheetId="17">#REF!</definedName>
    <definedName name="__DAT14" localSheetId="19">#REF!</definedName>
    <definedName name="__DAT14" localSheetId="18">#REF!</definedName>
    <definedName name="__DAT14">#REF!</definedName>
    <definedName name="__DAT15" localSheetId="17">#REF!</definedName>
    <definedName name="__DAT15" localSheetId="19">#REF!</definedName>
    <definedName name="__DAT15" localSheetId="18">#REF!</definedName>
    <definedName name="__DAT15">#REF!</definedName>
    <definedName name="__DAT16" localSheetId="17">#REF!</definedName>
    <definedName name="__DAT16" localSheetId="19">#REF!</definedName>
    <definedName name="__DAT16" localSheetId="18">#REF!</definedName>
    <definedName name="__DAT16">#REF!</definedName>
    <definedName name="__DAT17" localSheetId="17">#REF!</definedName>
    <definedName name="__DAT17" localSheetId="19">#REF!</definedName>
    <definedName name="__DAT17" localSheetId="18">#REF!</definedName>
    <definedName name="__DAT17">#REF!</definedName>
    <definedName name="__DAT18" localSheetId="17">[3]Sheet1!#REF!</definedName>
    <definedName name="__DAT18" localSheetId="19">[3]Sheet1!#REF!</definedName>
    <definedName name="__DAT18" localSheetId="18">[3]Sheet1!#REF!</definedName>
    <definedName name="__DAT18">[3]Sheet1!#REF!</definedName>
    <definedName name="__DAT19" localSheetId="17">[3]Sheet1!#REF!</definedName>
    <definedName name="__DAT19" localSheetId="19">[3]Sheet1!#REF!</definedName>
    <definedName name="__DAT19" localSheetId="18">[3]Sheet1!#REF!</definedName>
    <definedName name="__DAT19">[3]Sheet1!#REF!</definedName>
    <definedName name="__DAT2" localSheetId="17">#REF!</definedName>
    <definedName name="__DAT2" localSheetId="19">#REF!</definedName>
    <definedName name="__DAT2" localSheetId="18">#REF!</definedName>
    <definedName name="__DAT2">#REF!</definedName>
    <definedName name="__DAT20" localSheetId="17">[3]Sheet1!#REF!</definedName>
    <definedName name="__DAT20" localSheetId="19">[3]Sheet1!#REF!</definedName>
    <definedName name="__DAT20" localSheetId="18">[3]Sheet1!#REF!</definedName>
    <definedName name="__DAT20">[3]Sheet1!#REF!</definedName>
    <definedName name="__DAT21" localSheetId="17">[3]Sheet1!#REF!</definedName>
    <definedName name="__DAT21" localSheetId="19">[3]Sheet1!#REF!</definedName>
    <definedName name="__DAT21" localSheetId="18">[3]Sheet1!#REF!</definedName>
    <definedName name="__DAT21">[3]Sheet1!#REF!</definedName>
    <definedName name="__DAT22" localSheetId="17">[3]Sheet1!#REF!</definedName>
    <definedName name="__DAT22" localSheetId="19">[3]Sheet1!#REF!</definedName>
    <definedName name="__DAT22" localSheetId="18">[3]Sheet1!#REF!</definedName>
    <definedName name="__DAT22">[3]Sheet1!#REF!</definedName>
    <definedName name="__DAT24" localSheetId="17">#REF!</definedName>
    <definedName name="__DAT24" localSheetId="19">#REF!</definedName>
    <definedName name="__DAT24" localSheetId="18">#REF!</definedName>
    <definedName name="__DAT24">#REF!</definedName>
    <definedName name="__DAT25" localSheetId="17">#REF!</definedName>
    <definedName name="__DAT25" localSheetId="19">#REF!</definedName>
    <definedName name="__DAT25" localSheetId="18">#REF!</definedName>
    <definedName name="__DAT25">#REF!</definedName>
    <definedName name="__DAT26" localSheetId="17">#REF!</definedName>
    <definedName name="__DAT26" localSheetId="19">#REF!</definedName>
    <definedName name="__DAT26" localSheetId="18">#REF!</definedName>
    <definedName name="__DAT26">#REF!</definedName>
    <definedName name="__DAT27" localSheetId="17">#REF!</definedName>
    <definedName name="__DAT27" localSheetId="19">#REF!</definedName>
    <definedName name="__DAT27" localSheetId="18">#REF!</definedName>
    <definedName name="__DAT27">#REF!</definedName>
    <definedName name="__DAT28" localSheetId="17">#REF!</definedName>
    <definedName name="__DAT28" localSheetId="19">#REF!</definedName>
    <definedName name="__DAT28" localSheetId="18">#REF!</definedName>
    <definedName name="__DAT28">#REF!</definedName>
    <definedName name="__DAT29" localSheetId="17">#REF!</definedName>
    <definedName name="__DAT29" localSheetId="19">#REF!</definedName>
    <definedName name="__DAT29" localSheetId="18">#REF!</definedName>
    <definedName name="__DAT29">#REF!</definedName>
    <definedName name="__DAT3" localSheetId="17">#REF!</definedName>
    <definedName name="__DAT3" localSheetId="19">#REF!</definedName>
    <definedName name="__DAT3" localSheetId="18">#REF!</definedName>
    <definedName name="__DAT3">#REF!</definedName>
    <definedName name="__DAT30" localSheetId="17">#REF!</definedName>
    <definedName name="__DAT30" localSheetId="19">#REF!</definedName>
    <definedName name="__DAT30" localSheetId="18">#REF!</definedName>
    <definedName name="__DAT30">#REF!</definedName>
    <definedName name="__DAT31" localSheetId="17">#REF!</definedName>
    <definedName name="__DAT31" localSheetId="19">#REF!</definedName>
    <definedName name="__DAT31" localSheetId="18">#REF!</definedName>
    <definedName name="__DAT31">#REF!</definedName>
    <definedName name="__DAT32" localSheetId="17">#REF!</definedName>
    <definedName name="__DAT32" localSheetId="19">#REF!</definedName>
    <definedName name="__DAT32" localSheetId="18">#REF!</definedName>
    <definedName name="__DAT32">#REF!</definedName>
    <definedName name="__DAT33" localSheetId="17">#REF!</definedName>
    <definedName name="__DAT33" localSheetId="19">#REF!</definedName>
    <definedName name="__DAT33" localSheetId="18">#REF!</definedName>
    <definedName name="__DAT33">#REF!</definedName>
    <definedName name="__DAT34" localSheetId="17">#REF!</definedName>
    <definedName name="__DAT34" localSheetId="19">#REF!</definedName>
    <definedName name="__DAT34" localSheetId="18">#REF!</definedName>
    <definedName name="__DAT34">#REF!</definedName>
    <definedName name="__DAT35" localSheetId="17">#REF!</definedName>
    <definedName name="__DAT35" localSheetId="19">#REF!</definedName>
    <definedName name="__DAT35" localSheetId="18">#REF!</definedName>
    <definedName name="__DAT35">#REF!</definedName>
    <definedName name="__DAT36" localSheetId="17">#REF!</definedName>
    <definedName name="__DAT36" localSheetId="19">#REF!</definedName>
    <definedName name="__DAT36" localSheetId="18">#REF!</definedName>
    <definedName name="__DAT36">#REF!</definedName>
    <definedName name="__DAT37" localSheetId="17">#REF!</definedName>
    <definedName name="__DAT37" localSheetId="19">#REF!</definedName>
    <definedName name="__DAT37" localSheetId="18">#REF!</definedName>
    <definedName name="__DAT37">#REF!</definedName>
    <definedName name="__DAT38" localSheetId="17">#REF!</definedName>
    <definedName name="__DAT38" localSheetId="19">#REF!</definedName>
    <definedName name="__DAT38" localSheetId="18">#REF!</definedName>
    <definedName name="__DAT38">#REF!</definedName>
    <definedName name="__DAT39" localSheetId="17">#REF!</definedName>
    <definedName name="__DAT39" localSheetId="19">#REF!</definedName>
    <definedName name="__DAT39" localSheetId="18">#REF!</definedName>
    <definedName name="__DAT39">#REF!</definedName>
    <definedName name="__DAT4" localSheetId="17">#REF!</definedName>
    <definedName name="__DAT4" localSheetId="19">#REF!</definedName>
    <definedName name="__DAT4" localSheetId="18">#REF!</definedName>
    <definedName name="__DAT4">#REF!</definedName>
    <definedName name="__DAT40" localSheetId="17">#REF!</definedName>
    <definedName name="__DAT40" localSheetId="19">#REF!</definedName>
    <definedName name="__DAT40" localSheetId="18">#REF!</definedName>
    <definedName name="__DAT40">#REF!</definedName>
    <definedName name="__DAT41" localSheetId="17">#REF!</definedName>
    <definedName name="__DAT41" localSheetId="19">#REF!</definedName>
    <definedName name="__DAT41" localSheetId="18">#REF!</definedName>
    <definedName name="__DAT41">#REF!</definedName>
    <definedName name="__DAT42" localSheetId="17">#REF!</definedName>
    <definedName name="__DAT42" localSheetId="19">#REF!</definedName>
    <definedName name="__DAT42" localSheetId="18">#REF!</definedName>
    <definedName name="__DAT42">#REF!</definedName>
    <definedName name="__DAT43" localSheetId="17">#REF!</definedName>
    <definedName name="__DAT43" localSheetId="19">#REF!</definedName>
    <definedName name="__DAT43" localSheetId="18">#REF!</definedName>
    <definedName name="__DAT43">#REF!</definedName>
    <definedName name="__DAT44" localSheetId="17">#REF!</definedName>
    <definedName name="__DAT44" localSheetId="19">#REF!</definedName>
    <definedName name="__DAT44" localSheetId="18">#REF!</definedName>
    <definedName name="__DAT44">#REF!</definedName>
    <definedName name="__DAT45" localSheetId="17">#REF!</definedName>
    <definedName name="__DAT45" localSheetId="19">#REF!</definedName>
    <definedName name="__DAT45" localSheetId="18">#REF!</definedName>
    <definedName name="__DAT45">#REF!</definedName>
    <definedName name="__DAT46" localSheetId="17">#REF!</definedName>
    <definedName name="__DAT46" localSheetId="19">#REF!</definedName>
    <definedName name="__DAT46" localSheetId="18">#REF!</definedName>
    <definedName name="__DAT46">#REF!</definedName>
    <definedName name="__DAT47" localSheetId="17">#REF!</definedName>
    <definedName name="__DAT47" localSheetId="19">#REF!</definedName>
    <definedName name="__DAT47" localSheetId="18">#REF!</definedName>
    <definedName name="__DAT47">#REF!</definedName>
    <definedName name="__DAT48" localSheetId="17">#REF!</definedName>
    <definedName name="__DAT48" localSheetId="19">#REF!</definedName>
    <definedName name="__DAT48" localSheetId="18">#REF!</definedName>
    <definedName name="__DAT48">#REF!</definedName>
    <definedName name="__DAT49" localSheetId="17">#REF!</definedName>
    <definedName name="__DAT49" localSheetId="19">#REF!</definedName>
    <definedName name="__DAT49" localSheetId="18">#REF!</definedName>
    <definedName name="__DAT49">#REF!</definedName>
    <definedName name="__DAT5" localSheetId="17">#REF!</definedName>
    <definedName name="__DAT5" localSheetId="19">#REF!</definedName>
    <definedName name="__DAT5" localSheetId="18">#REF!</definedName>
    <definedName name="__DAT5">#REF!</definedName>
    <definedName name="__DAT50" localSheetId="17">#REF!</definedName>
    <definedName name="__DAT50" localSheetId="19">#REF!</definedName>
    <definedName name="__DAT50" localSheetId="18">#REF!</definedName>
    <definedName name="__DAT50">#REF!</definedName>
    <definedName name="__DAT51" localSheetId="17">#REF!</definedName>
    <definedName name="__DAT51" localSheetId="19">#REF!</definedName>
    <definedName name="__DAT51" localSheetId="18">#REF!</definedName>
    <definedName name="__DAT51">#REF!</definedName>
    <definedName name="__DAT52" localSheetId="17">#REF!</definedName>
    <definedName name="__DAT52" localSheetId="19">#REF!</definedName>
    <definedName name="__DAT52" localSheetId="18">#REF!</definedName>
    <definedName name="__DAT52">#REF!</definedName>
    <definedName name="__DAT53" localSheetId="17">#REF!</definedName>
    <definedName name="__DAT53" localSheetId="19">#REF!</definedName>
    <definedName name="__DAT53" localSheetId="18">#REF!</definedName>
    <definedName name="__DAT53">#REF!</definedName>
    <definedName name="__DAT54" localSheetId="17">#REF!</definedName>
    <definedName name="__DAT54" localSheetId="19">#REF!</definedName>
    <definedName name="__DAT54" localSheetId="18">#REF!</definedName>
    <definedName name="__DAT54">#REF!</definedName>
    <definedName name="__DAT55" localSheetId="17">#REF!</definedName>
    <definedName name="__DAT55" localSheetId="19">#REF!</definedName>
    <definedName name="__DAT55" localSheetId="18">#REF!</definedName>
    <definedName name="__DAT55">#REF!</definedName>
    <definedName name="__DAT56" localSheetId="17">#REF!</definedName>
    <definedName name="__DAT56" localSheetId="19">#REF!</definedName>
    <definedName name="__DAT56" localSheetId="18">#REF!</definedName>
    <definedName name="__DAT56">#REF!</definedName>
    <definedName name="__DAT57" localSheetId="17">#REF!</definedName>
    <definedName name="__DAT57" localSheetId="19">#REF!</definedName>
    <definedName name="__DAT57" localSheetId="18">#REF!</definedName>
    <definedName name="__DAT57">#REF!</definedName>
    <definedName name="__DAT58" localSheetId="17">#REF!</definedName>
    <definedName name="__DAT58" localSheetId="19">#REF!</definedName>
    <definedName name="__DAT58" localSheetId="18">#REF!</definedName>
    <definedName name="__DAT58">#REF!</definedName>
    <definedName name="__DAT59" localSheetId="17">#REF!</definedName>
    <definedName name="__DAT59" localSheetId="19">#REF!</definedName>
    <definedName name="__DAT59" localSheetId="18">#REF!</definedName>
    <definedName name="__DAT59">#REF!</definedName>
    <definedName name="__DAT6" localSheetId="17">#REF!</definedName>
    <definedName name="__DAT6" localSheetId="19">#REF!</definedName>
    <definedName name="__DAT6" localSheetId="18">#REF!</definedName>
    <definedName name="__DAT6">#REF!</definedName>
    <definedName name="__DAT60" localSheetId="17">#REF!</definedName>
    <definedName name="__DAT60" localSheetId="19">#REF!</definedName>
    <definedName name="__DAT60" localSheetId="18">#REF!</definedName>
    <definedName name="__DAT60">#REF!</definedName>
    <definedName name="__DAT61" localSheetId="17">#REF!</definedName>
    <definedName name="__DAT61" localSheetId="19">#REF!</definedName>
    <definedName name="__DAT61" localSheetId="18">#REF!</definedName>
    <definedName name="__DAT61">#REF!</definedName>
    <definedName name="__DAT62" localSheetId="17">#REF!</definedName>
    <definedName name="__DAT62" localSheetId="19">#REF!</definedName>
    <definedName name="__DAT62" localSheetId="18">#REF!</definedName>
    <definedName name="__DAT62">#REF!</definedName>
    <definedName name="__DAT63" localSheetId="17">#REF!</definedName>
    <definedName name="__DAT63" localSheetId="19">#REF!</definedName>
    <definedName name="__DAT63" localSheetId="18">#REF!</definedName>
    <definedName name="__DAT63">#REF!</definedName>
    <definedName name="__DAT64" localSheetId="17">#REF!</definedName>
    <definedName name="__DAT64" localSheetId="19">#REF!</definedName>
    <definedName name="__DAT64" localSheetId="18">#REF!</definedName>
    <definedName name="__DAT64">#REF!</definedName>
    <definedName name="__DAT65" localSheetId="17">#REF!</definedName>
    <definedName name="__DAT65" localSheetId="19">#REF!</definedName>
    <definedName name="__DAT65" localSheetId="18">#REF!</definedName>
    <definedName name="__DAT65">#REF!</definedName>
    <definedName name="__DAT7" localSheetId="17">#REF!</definedName>
    <definedName name="__DAT7" localSheetId="19">#REF!</definedName>
    <definedName name="__DAT7" localSheetId="18">#REF!</definedName>
    <definedName name="__DAT7">#REF!</definedName>
    <definedName name="__DAT8" localSheetId="17">#REF!</definedName>
    <definedName name="__DAT8" localSheetId="19">#REF!</definedName>
    <definedName name="__DAT8" localSheetId="18">#REF!</definedName>
    <definedName name="__DAT8">#REF!</definedName>
    <definedName name="__DAT9" localSheetId="17">#REF!</definedName>
    <definedName name="__DAT9" localSheetId="19">#REF!</definedName>
    <definedName name="__DAT9" localSheetId="18">#REF!</definedName>
    <definedName name="__DAT9">#REF!</definedName>
    <definedName name="__DemandLoad">TRUE</definedName>
    <definedName name="__drw1" localSheetId="17">#REF!</definedName>
    <definedName name="__drw1" localSheetId="19">#REF!</definedName>
    <definedName name="__drw1" localSheetId="18">#REF!</definedName>
    <definedName name="__drw1">#REF!</definedName>
    <definedName name="__F8901">[2]Sheet1!$A$3:$A$14</definedName>
    <definedName name="__mar03">[4]BS!#REF!</definedName>
    <definedName name="__NP1" localSheetId="17">#REF!</definedName>
    <definedName name="__NP1" localSheetId="19">#REF!</definedName>
    <definedName name="__NP1" localSheetId="18">#REF!</definedName>
    <definedName name="__NP1">#REF!</definedName>
    <definedName name="__T95035" localSheetId="17">[1]FEB!#REF!</definedName>
    <definedName name="__T95035" localSheetId="19">[1]FEB!#REF!</definedName>
    <definedName name="__T95035" localSheetId="18">[1]FEB!#REF!</definedName>
    <definedName name="__T95035">[1]FEB!#REF!</definedName>
    <definedName name="__T95036" localSheetId="17">[1]FEB!#REF!</definedName>
    <definedName name="__T95036" localSheetId="19">[1]FEB!#REF!</definedName>
    <definedName name="__T95036" localSheetId="18">[1]FEB!#REF!</definedName>
    <definedName name="__T95036">[1]FEB!#REF!</definedName>
    <definedName name="__tk90">[2]tento!$A$3:$A$14</definedName>
    <definedName name="__u99999">[1]FEB!#REF!</definedName>
    <definedName name="_1Excel_BuiltIn_Print_Area_1" localSheetId="17">#REF!</definedName>
    <definedName name="_1Excel_BuiltIn_Print_Area_1" localSheetId="19">#REF!</definedName>
    <definedName name="_1Excel_BuiltIn_Print_Area_1" localSheetId="18">#REF!</definedName>
    <definedName name="_1Excel_BuiltIn_Print_Area_1">#REF!</definedName>
    <definedName name="_1F8901_">[2]Sheet1!$A$3:$A$14</definedName>
    <definedName name="_２００2年12月">'[5]0302輸出(支払)'!$G$2</definedName>
    <definedName name="_a99999">[1]FEB!#REF!</definedName>
    <definedName name="_asd">[1]FEB!#REF!</definedName>
    <definedName name="_BBA2" localSheetId="17" hidden="1">#REF!</definedName>
    <definedName name="_BBA2" localSheetId="19" hidden="1">#REF!</definedName>
    <definedName name="_BBA2" localSheetId="18" hidden="1">#REF!</definedName>
    <definedName name="_BBA2" hidden="1">#REF!</definedName>
    <definedName name="_BBA3" localSheetId="17">#REF!</definedName>
    <definedName name="_BBA3" localSheetId="19">#REF!</definedName>
    <definedName name="_BBA3" localSheetId="18">#REF!</definedName>
    <definedName name="_BBA3">#REF!</definedName>
    <definedName name="_DAT1" localSheetId="17">#REF!</definedName>
    <definedName name="_DAT1" localSheetId="19">#REF!</definedName>
    <definedName name="_DAT1" localSheetId="18">#REF!</definedName>
    <definedName name="_DAT1">#REF!</definedName>
    <definedName name="_DAT10" localSheetId="17">#REF!</definedName>
    <definedName name="_DAT10" localSheetId="19">#REF!</definedName>
    <definedName name="_DAT10" localSheetId="18">#REF!</definedName>
    <definedName name="_DAT10">#REF!</definedName>
    <definedName name="_DAT11" localSheetId="17">#REF!</definedName>
    <definedName name="_DAT11" localSheetId="19">#REF!</definedName>
    <definedName name="_DAT11" localSheetId="18">#REF!</definedName>
    <definedName name="_DAT11">#REF!</definedName>
    <definedName name="_DAT12" localSheetId="17">#REF!</definedName>
    <definedName name="_DAT12" localSheetId="19">#REF!</definedName>
    <definedName name="_DAT12" localSheetId="18">#REF!</definedName>
    <definedName name="_DAT12">#REF!</definedName>
    <definedName name="_DAT13" localSheetId="17">#REF!</definedName>
    <definedName name="_DAT13" localSheetId="19">#REF!</definedName>
    <definedName name="_DAT13" localSheetId="18">#REF!</definedName>
    <definedName name="_DAT13">#REF!</definedName>
    <definedName name="_DAT14" localSheetId="17">#REF!</definedName>
    <definedName name="_DAT14" localSheetId="19">#REF!</definedName>
    <definedName name="_DAT14" localSheetId="18">#REF!</definedName>
    <definedName name="_DAT14">#REF!</definedName>
    <definedName name="_DAT15" localSheetId="17">#REF!</definedName>
    <definedName name="_DAT15" localSheetId="19">#REF!</definedName>
    <definedName name="_DAT15" localSheetId="18">#REF!</definedName>
    <definedName name="_DAT15">#REF!</definedName>
    <definedName name="_DAT16" localSheetId="17">#REF!</definedName>
    <definedName name="_DAT16" localSheetId="19">#REF!</definedName>
    <definedName name="_DAT16" localSheetId="18">#REF!</definedName>
    <definedName name="_DAT16">#REF!</definedName>
    <definedName name="_DAT17" localSheetId="17">#REF!</definedName>
    <definedName name="_DAT17" localSheetId="19">#REF!</definedName>
    <definedName name="_DAT17" localSheetId="18">#REF!</definedName>
    <definedName name="_DAT17">#REF!</definedName>
    <definedName name="_DAT18" localSheetId="17">[6]Sheet1!#REF!</definedName>
    <definedName name="_DAT18" localSheetId="19">[6]Sheet1!#REF!</definedName>
    <definedName name="_DAT18" localSheetId="18">[6]Sheet1!#REF!</definedName>
    <definedName name="_DAT18">[6]Sheet1!#REF!</definedName>
    <definedName name="_DAT19" localSheetId="17">[6]Sheet1!#REF!</definedName>
    <definedName name="_DAT19" localSheetId="19">[6]Sheet1!#REF!</definedName>
    <definedName name="_DAT19" localSheetId="18">[6]Sheet1!#REF!</definedName>
    <definedName name="_DAT19">[6]Sheet1!#REF!</definedName>
    <definedName name="_DAT2" localSheetId="17">#REF!</definedName>
    <definedName name="_DAT2" localSheetId="19">#REF!</definedName>
    <definedName name="_DAT2" localSheetId="18">#REF!</definedName>
    <definedName name="_DAT2">#REF!</definedName>
    <definedName name="_DAT20" localSheetId="17">[6]Sheet1!#REF!</definedName>
    <definedName name="_DAT20" localSheetId="19">[6]Sheet1!#REF!</definedName>
    <definedName name="_DAT20" localSheetId="18">[6]Sheet1!#REF!</definedName>
    <definedName name="_DAT20">[6]Sheet1!#REF!</definedName>
    <definedName name="_DAT21" localSheetId="17">[6]Sheet1!#REF!</definedName>
    <definedName name="_DAT21" localSheetId="19">[6]Sheet1!#REF!</definedName>
    <definedName name="_DAT21" localSheetId="18">[6]Sheet1!#REF!</definedName>
    <definedName name="_DAT21">[6]Sheet1!#REF!</definedName>
    <definedName name="_DAT22" localSheetId="17">[6]Sheet1!#REF!</definedName>
    <definedName name="_DAT22" localSheetId="19">[6]Sheet1!#REF!</definedName>
    <definedName name="_DAT22" localSheetId="18">[6]Sheet1!#REF!</definedName>
    <definedName name="_DAT22">[6]Sheet1!#REF!</definedName>
    <definedName name="_DAT24" localSheetId="17">#REF!</definedName>
    <definedName name="_DAT24" localSheetId="19">#REF!</definedName>
    <definedName name="_DAT24" localSheetId="18">#REF!</definedName>
    <definedName name="_DAT24">#REF!</definedName>
    <definedName name="_DAT25" localSheetId="17">#REF!</definedName>
    <definedName name="_DAT25" localSheetId="19">#REF!</definedName>
    <definedName name="_DAT25" localSheetId="18">#REF!</definedName>
    <definedName name="_DAT25">#REF!</definedName>
    <definedName name="_DAT26" localSheetId="17">#REF!</definedName>
    <definedName name="_DAT26" localSheetId="19">#REF!</definedName>
    <definedName name="_DAT26" localSheetId="18">#REF!</definedName>
    <definedName name="_DAT26">#REF!</definedName>
    <definedName name="_DAT27" localSheetId="17">#REF!</definedName>
    <definedName name="_DAT27" localSheetId="19">#REF!</definedName>
    <definedName name="_DAT27" localSheetId="18">#REF!</definedName>
    <definedName name="_DAT27">#REF!</definedName>
    <definedName name="_DAT28" localSheetId="17">#REF!</definedName>
    <definedName name="_DAT28" localSheetId="19">#REF!</definedName>
    <definedName name="_DAT28" localSheetId="18">#REF!</definedName>
    <definedName name="_DAT28">#REF!</definedName>
    <definedName name="_DAT29" localSheetId="17">#REF!</definedName>
    <definedName name="_DAT29" localSheetId="19">#REF!</definedName>
    <definedName name="_DAT29" localSheetId="18">#REF!</definedName>
    <definedName name="_DAT29">#REF!</definedName>
    <definedName name="_DAT3" localSheetId="17">#REF!</definedName>
    <definedName name="_DAT3" localSheetId="19">#REF!</definedName>
    <definedName name="_DAT3" localSheetId="18">#REF!</definedName>
    <definedName name="_DAT3">#REF!</definedName>
    <definedName name="_DAT30" localSheetId="17">#REF!</definedName>
    <definedName name="_DAT30" localSheetId="19">#REF!</definedName>
    <definedName name="_DAT30" localSheetId="18">#REF!</definedName>
    <definedName name="_DAT30">#REF!</definedName>
    <definedName name="_DAT31" localSheetId="17">#REF!</definedName>
    <definedName name="_DAT31" localSheetId="19">#REF!</definedName>
    <definedName name="_DAT31" localSheetId="18">#REF!</definedName>
    <definedName name="_DAT31">#REF!</definedName>
    <definedName name="_DAT32" localSheetId="17">#REF!</definedName>
    <definedName name="_DAT32" localSheetId="19">#REF!</definedName>
    <definedName name="_DAT32" localSheetId="18">#REF!</definedName>
    <definedName name="_DAT32">#REF!</definedName>
    <definedName name="_DAT33" localSheetId="17">#REF!</definedName>
    <definedName name="_DAT33" localSheetId="19">#REF!</definedName>
    <definedName name="_DAT33" localSheetId="18">#REF!</definedName>
    <definedName name="_DAT33">#REF!</definedName>
    <definedName name="_DAT34" localSheetId="17">#REF!</definedName>
    <definedName name="_DAT34" localSheetId="19">#REF!</definedName>
    <definedName name="_DAT34" localSheetId="18">#REF!</definedName>
    <definedName name="_DAT34">#REF!</definedName>
    <definedName name="_DAT35" localSheetId="17">#REF!</definedName>
    <definedName name="_DAT35" localSheetId="19">#REF!</definedName>
    <definedName name="_DAT35" localSheetId="18">#REF!</definedName>
    <definedName name="_DAT35">#REF!</definedName>
    <definedName name="_DAT36" localSheetId="17">#REF!</definedName>
    <definedName name="_DAT36" localSheetId="19">#REF!</definedName>
    <definedName name="_DAT36" localSheetId="18">#REF!</definedName>
    <definedName name="_DAT36">#REF!</definedName>
    <definedName name="_DAT37" localSheetId="17">#REF!</definedName>
    <definedName name="_DAT37" localSheetId="19">#REF!</definedName>
    <definedName name="_DAT37" localSheetId="18">#REF!</definedName>
    <definedName name="_DAT37">#REF!</definedName>
    <definedName name="_DAT38" localSheetId="17">#REF!</definedName>
    <definedName name="_DAT38" localSheetId="19">#REF!</definedName>
    <definedName name="_DAT38" localSheetId="18">#REF!</definedName>
    <definedName name="_DAT38">#REF!</definedName>
    <definedName name="_DAT39" localSheetId="17">#REF!</definedName>
    <definedName name="_DAT39" localSheetId="19">#REF!</definedName>
    <definedName name="_DAT39" localSheetId="18">#REF!</definedName>
    <definedName name="_DAT39">#REF!</definedName>
    <definedName name="_DAT4" localSheetId="17">#REF!</definedName>
    <definedName name="_DAT4" localSheetId="19">#REF!</definedName>
    <definedName name="_DAT4" localSheetId="18">#REF!</definedName>
    <definedName name="_DAT4">#REF!</definedName>
    <definedName name="_DAT40" localSheetId="17">#REF!</definedName>
    <definedName name="_DAT40" localSheetId="19">#REF!</definedName>
    <definedName name="_DAT40" localSheetId="18">#REF!</definedName>
    <definedName name="_DAT40">#REF!</definedName>
    <definedName name="_DAT41" localSheetId="17">#REF!</definedName>
    <definedName name="_DAT41" localSheetId="19">#REF!</definedName>
    <definedName name="_DAT41" localSheetId="18">#REF!</definedName>
    <definedName name="_DAT41">#REF!</definedName>
    <definedName name="_DAT42" localSheetId="17">#REF!</definedName>
    <definedName name="_DAT42" localSheetId="19">#REF!</definedName>
    <definedName name="_DAT42" localSheetId="18">#REF!</definedName>
    <definedName name="_DAT42">#REF!</definedName>
    <definedName name="_DAT43" localSheetId="17">#REF!</definedName>
    <definedName name="_DAT43" localSheetId="19">#REF!</definedName>
    <definedName name="_DAT43" localSheetId="18">#REF!</definedName>
    <definedName name="_DAT43">#REF!</definedName>
    <definedName name="_DAT44" localSheetId="17">#REF!</definedName>
    <definedName name="_DAT44" localSheetId="19">#REF!</definedName>
    <definedName name="_DAT44" localSheetId="18">#REF!</definedName>
    <definedName name="_DAT44">#REF!</definedName>
    <definedName name="_DAT45" localSheetId="17">#REF!</definedName>
    <definedName name="_DAT45" localSheetId="19">#REF!</definedName>
    <definedName name="_DAT45" localSheetId="18">#REF!</definedName>
    <definedName name="_DAT45">#REF!</definedName>
    <definedName name="_DAT46" localSheetId="17">#REF!</definedName>
    <definedName name="_DAT46" localSheetId="19">#REF!</definedName>
    <definedName name="_DAT46" localSheetId="18">#REF!</definedName>
    <definedName name="_DAT46">#REF!</definedName>
    <definedName name="_DAT47" localSheetId="17">#REF!</definedName>
    <definedName name="_DAT47" localSheetId="19">#REF!</definedName>
    <definedName name="_DAT47" localSheetId="18">#REF!</definedName>
    <definedName name="_DAT47">#REF!</definedName>
    <definedName name="_DAT48" localSheetId="17">#REF!</definedName>
    <definedName name="_DAT48" localSheetId="19">#REF!</definedName>
    <definedName name="_DAT48" localSheetId="18">#REF!</definedName>
    <definedName name="_DAT48">#REF!</definedName>
    <definedName name="_DAT49" localSheetId="17">#REF!</definedName>
    <definedName name="_DAT49" localSheetId="19">#REF!</definedName>
    <definedName name="_DAT49" localSheetId="18">#REF!</definedName>
    <definedName name="_DAT49">#REF!</definedName>
    <definedName name="_DAT5" localSheetId="17">#REF!</definedName>
    <definedName name="_DAT5" localSheetId="19">#REF!</definedName>
    <definedName name="_DAT5" localSheetId="18">#REF!</definedName>
    <definedName name="_DAT5">#REF!</definedName>
    <definedName name="_DAT50" localSheetId="17">#REF!</definedName>
    <definedName name="_DAT50" localSheetId="19">#REF!</definedName>
    <definedName name="_DAT50" localSheetId="18">#REF!</definedName>
    <definedName name="_DAT50">#REF!</definedName>
    <definedName name="_DAT51" localSheetId="17">#REF!</definedName>
    <definedName name="_DAT51" localSheetId="19">#REF!</definedName>
    <definedName name="_DAT51" localSheetId="18">#REF!</definedName>
    <definedName name="_DAT51">#REF!</definedName>
    <definedName name="_DAT52" localSheetId="17">#REF!</definedName>
    <definedName name="_DAT52" localSheetId="19">#REF!</definedName>
    <definedName name="_DAT52" localSheetId="18">#REF!</definedName>
    <definedName name="_DAT52">#REF!</definedName>
    <definedName name="_DAT53" localSheetId="17">#REF!</definedName>
    <definedName name="_DAT53" localSheetId="19">#REF!</definedName>
    <definedName name="_DAT53" localSheetId="18">#REF!</definedName>
    <definedName name="_DAT53">#REF!</definedName>
    <definedName name="_DAT54" localSheetId="17">#REF!</definedName>
    <definedName name="_DAT54" localSheetId="19">#REF!</definedName>
    <definedName name="_DAT54" localSheetId="18">#REF!</definedName>
    <definedName name="_DAT54">#REF!</definedName>
    <definedName name="_DAT55" localSheetId="17">#REF!</definedName>
    <definedName name="_DAT55" localSheetId="19">#REF!</definedName>
    <definedName name="_DAT55" localSheetId="18">#REF!</definedName>
    <definedName name="_DAT55">#REF!</definedName>
    <definedName name="_DAT56" localSheetId="17">#REF!</definedName>
    <definedName name="_DAT56" localSheetId="19">#REF!</definedName>
    <definedName name="_DAT56" localSheetId="18">#REF!</definedName>
    <definedName name="_DAT56">#REF!</definedName>
    <definedName name="_DAT57" localSheetId="17">#REF!</definedName>
    <definedName name="_DAT57" localSheetId="19">#REF!</definedName>
    <definedName name="_DAT57" localSheetId="18">#REF!</definedName>
    <definedName name="_DAT57">#REF!</definedName>
    <definedName name="_DAT58" localSheetId="17">#REF!</definedName>
    <definedName name="_DAT58" localSheetId="19">#REF!</definedName>
    <definedName name="_DAT58" localSheetId="18">#REF!</definedName>
    <definedName name="_DAT58">#REF!</definedName>
    <definedName name="_DAT59" localSheetId="17">#REF!</definedName>
    <definedName name="_DAT59" localSheetId="19">#REF!</definedName>
    <definedName name="_DAT59" localSheetId="18">#REF!</definedName>
    <definedName name="_DAT59">#REF!</definedName>
    <definedName name="_DAT6" localSheetId="17">#REF!</definedName>
    <definedName name="_DAT6" localSheetId="19">#REF!</definedName>
    <definedName name="_DAT6" localSheetId="18">#REF!</definedName>
    <definedName name="_DAT6">#REF!</definedName>
    <definedName name="_DAT60" localSheetId="17">#REF!</definedName>
    <definedName name="_DAT60" localSheetId="19">#REF!</definedName>
    <definedName name="_DAT60" localSheetId="18">#REF!</definedName>
    <definedName name="_DAT60">#REF!</definedName>
    <definedName name="_DAT61" localSheetId="17">#REF!</definedName>
    <definedName name="_DAT61" localSheetId="19">#REF!</definedName>
    <definedName name="_DAT61" localSheetId="18">#REF!</definedName>
    <definedName name="_DAT61">#REF!</definedName>
    <definedName name="_DAT62" localSheetId="17">#REF!</definedName>
    <definedName name="_DAT62" localSheetId="19">#REF!</definedName>
    <definedName name="_DAT62" localSheetId="18">#REF!</definedName>
    <definedName name="_DAT62">#REF!</definedName>
    <definedName name="_DAT63" localSheetId="17">#REF!</definedName>
    <definedName name="_DAT63" localSheetId="19">#REF!</definedName>
    <definedName name="_DAT63" localSheetId="18">#REF!</definedName>
    <definedName name="_DAT63">#REF!</definedName>
    <definedName name="_DAT64" localSheetId="17">#REF!</definedName>
    <definedName name="_DAT64" localSheetId="19">#REF!</definedName>
    <definedName name="_DAT64" localSheetId="18">#REF!</definedName>
    <definedName name="_DAT64">#REF!</definedName>
    <definedName name="_DAT65" localSheetId="17">#REF!</definedName>
    <definedName name="_DAT65" localSheetId="19">#REF!</definedName>
    <definedName name="_DAT65" localSheetId="18">#REF!</definedName>
    <definedName name="_DAT65">#REF!</definedName>
    <definedName name="_DAT7" localSheetId="17">#REF!</definedName>
    <definedName name="_DAT7" localSheetId="19">#REF!</definedName>
    <definedName name="_DAT7" localSheetId="18">#REF!</definedName>
    <definedName name="_DAT7">#REF!</definedName>
    <definedName name="_DAT8" localSheetId="17">#REF!</definedName>
    <definedName name="_DAT8" localSheetId="19">#REF!</definedName>
    <definedName name="_DAT8" localSheetId="18">#REF!</definedName>
    <definedName name="_DAT8">#REF!</definedName>
    <definedName name="_DAT9" localSheetId="17">#REF!</definedName>
    <definedName name="_DAT9" localSheetId="19">#REF!</definedName>
    <definedName name="_DAT9" localSheetId="18">#REF!</definedName>
    <definedName name="_DAT9">#REF!</definedName>
    <definedName name="_drw1" localSheetId="17">#REF!</definedName>
    <definedName name="_drw1" localSheetId="19">#REF!</definedName>
    <definedName name="_drw1" localSheetId="18">#REF!</definedName>
    <definedName name="_drw1">#REF!</definedName>
    <definedName name="_F8901">[2]Sheet1!$A$3:$A$14</definedName>
    <definedName name="_xlnm._FilterDatabase" localSheetId="6" hidden="1">'JLP Slot Plan'!$A$1:$N$41</definedName>
    <definedName name="_xlnm._FilterDatabase" localSheetId="5" hidden="1">'Plan vs. Actual-Jun'!$A$6:$R$6</definedName>
    <definedName name="_xlnm._FilterDatabase" localSheetId="24" hidden="1">'PnP PO'!$A$3:$M$27</definedName>
    <definedName name="_xlnm._FilterDatabase" localSheetId="10" hidden="1">'PNP Ramp UP'!#REF!</definedName>
    <definedName name="_xlnm._FilterDatabase" localSheetId="34" hidden="1">Sheet2!$A$2:$Q$16</definedName>
    <definedName name="_xlnm._FilterDatabase" localSheetId="23" hidden="1">'Slot Plan'!$A$1:$S$44</definedName>
    <definedName name="_xlnm._FilterDatabase" localSheetId="13" hidden="1">'Slot Plan NOv 12'!$A$3:$Q$3</definedName>
    <definedName name="_xlnm._FilterDatabase" localSheetId="15" hidden="1">'slot Plan Nov 5'!$A$2:$S$41</definedName>
    <definedName name="_xlnm._FilterDatabase" localSheetId="16" hidden="1">SUMMARY!$B$5:$K$11</definedName>
    <definedName name="_Key1" localSheetId="17" hidden="1">#REF!</definedName>
    <definedName name="_Key1" localSheetId="19" hidden="1">#REF!</definedName>
    <definedName name="_Key1" localSheetId="18" hidden="1">#REF!</definedName>
    <definedName name="_Key1" hidden="1">#REF!</definedName>
    <definedName name="_Key2" localSheetId="17" hidden="1">#REF!</definedName>
    <definedName name="_Key2" localSheetId="19" hidden="1">#REF!</definedName>
    <definedName name="_Key2" localSheetId="18" hidden="1">#REF!</definedName>
    <definedName name="_Key2" hidden="1">#REF!</definedName>
    <definedName name="_ky2" hidden="1">#REF!</definedName>
    <definedName name="_mar03" localSheetId="17">[7]BS!#REF!</definedName>
    <definedName name="_mar03" localSheetId="19">[7]BS!#REF!</definedName>
    <definedName name="_mar03" localSheetId="18">[7]BS!#REF!</definedName>
    <definedName name="_mar03">[7]BS!#REF!</definedName>
    <definedName name="_NP1" localSheetId="17">#REF!</definedName>
    <definedName name="_NP1" localSheetId="19">#REF!</definedName>
    <definedName name="_NP1" localSheetId="18">#REF!</definedName>
    <definedName name="_NP1">#REF!</definedName>
    <definedName name="_Order1" hidden="1">255</definedName>
    <definedName name="_Order2" hidden="1">255</definedName>
    <definedName name="_Rev08" localSheetId="17">[1]FEB!#REF!</definedName>
    <definedName name="_Rev08" localSheetId="19">[1]FEB!#REF!</definedName>
    <definedName name="_Rev08" localSheetId="18">[1]FEB!#REF!</definedName>
    <definedName name="_Rev08">[1]FEB!#REF!</definedName>
    <definedName name="_Sort" localSheetId="17" hidden="1">#REF!</definedName>
    <definedName name="_Sort" localSheetId="19" hidden="1">#REF!</definedName>
    <definedName name="_Sort" localSheetId="18" hidden="1">#REF!</definedName>
    <definedName name="_Sort" hidden="1">#REF!</definedName>
    <definedName name="_T95035" localSheetId="17">[1]FEB!#REF!</definedName>
    <definedName name="_T95035" localSheetId="19">[1]FEB!#REF!</definedName>
    <definedName name="_T95035" localSheetId="18">[1]FEB!#REF!</definedName>
    <definedName name="_T95035">[1]FEB!#REF!</definedName>
    <definedName name="_T95036" localSheetId="17">[1]FEB!#REF!</definedName>
    <definedName name="_T95036" localSheetId="19">[1]FEB!#REF!</definedName>
    <definedName name="_T95036" localSheetId="18">[1]FEB!#REF!</definedName>
    <definedName name="_T95036">[1]FEB!#REF!</definedName>
    <definedName name="_tk90">[2]tento!$A$3:$A$14</definedName>
    <definedName name="_u99999">[1]FEB!#REF!</definedName>
    <definedName name="a" localSheetId="17">#REF!</definedName>
    <definedName name="a" localSheetId="19">#REF!</definedName>
    <definedName name="a" localSheetId="18">#REF!</definedName>
    <definedName name="a">#REF!</definedName>
    <definedName name="a1\" localSheetId="17">#REF!</definedName>
    <definedName name="a1\" localSheetId="19">#REF!</definedName>
    <definedName name="a1\" localSheetId="18">#REF!</definedName>
    <definedName name="a1\">#REF!</definedName>
    <definedName name="a1\a1" localSheetId="17">#REF!</definedName>
    <definedName name="a1\a1" localSheetId="19">#REF!</definedName>
    <definedName name="a1\a1" localSheetId="18">#REF!</definedName>
    <definedName name="a1\a1">#REF!</definedName>
    <definedName name="A3PRINT_TITLES" localSheetId="17">#REF!</definedName>
    <definedName name="A3PRINT_TITLES" localSheetId="19">#REF!</definedName>
    <definedName name="A3PRINT_TITLES" localSheetId="18">#REF!</definedName>
    <definedName name="A3PRINT_TITLES">#REF!</definedName>
    <definedName name="aa" localSheetId="17" hidden="1">#REF!,#REF!,#REF!</definedName>
    <definedName name="aa" localSheetId="19" hidden="1">#REF!,#REF!,#REF!</definedName>
    <definedName name="aa" localSheetId="18" hidden="1">#REF!,#REF!,#REF!</definedName>
    <definedName name="aa" hidden="1">#REF!,#REF!,#REF!</definedName>
    <definedName name="aaa" localSheetId="17">#REF!</definedName>
    <definedName name="aaa" localSheetId="19">#REF!</definedName>
    <definedName name="aaa" localSheetId="18">#REF!</definedName>
    <definedName name="aaa">#REF!</definedName>
    <definedName name="aaaa" hidden="1">#REF!</definedName>
    <definedName name="aaaaaa" localSheetId="17">[1]FEB!#REF!</definedName>
    <definedName name="aaaaaa" localSheetId="19">[1]FEB!#REF!</definedName>
    <definedName name="aaaaaa" localSheetId="18">[1]FEB!#REF!</definedName>
    <definedName name="aaaaaa">[1]FEB!#REF!</definedName>
    <definedName name="AB" localSheetId="17">#REF!</definedName>
    <definedName name="AB" localSheetId="19">#REF!</definedName>
    <definedName name="AB" localSheetId="18">#REF!</definedName>
    <definedName name="AB">#REF!</definedName>
    <definedName name="abc" localSheetId="17">[1]FEB!#REF!</definedName>
    <definedName name="abc" localSheetId="19">[1]FEB!#REF!</definedName>
    <definedName name="abc" localSheetId="18">[1]FEB!#REF!</definedName>
    <definedName name="abc">[1]FEB!#REF!</definedName>
    <definedName name="abcd" localSheetId="17">[1]FEB!#REF!</definedName>
    <definedName name="abcd" localSheetId="19">[1]FEB!#REF!</definedName>
    <definedName name="abcd" localSheetId="18">[1]FEB!#REF!</definedName>
    <definedName name="abcd">[1]FEB!#REF!</definedName>
    <definedName name="AC" localSheetId="17">#REF!</definedName>
    <definedName name="AC" localSheetId="19">#REF!</definedName>
    <definedName name="AC" localSheetId="18">#REF!</definedName>
    <definedName name="AC">#REF!</definedName>
    <definedName name="Actual">(PeriodInActual*('[8]Project Planner'!$E1&gt;0))*PeriodInPlan</definedName>
    <definedName name="ActualBeyond">PeriodInActual*('[8]Project Planner'!$E1&gt;0)</definedName>
    <definedName name="AD" localSheetId="17" hidden="1">#REF!</definedName>
    <definedName name="AD" localSheetId="19" hidden="1">#REF!</definedName>
    <definedName name="AD" localSheetId="18" hidden="1">#REF!</definedName>
    <definedName name="AD" hidden="1">#REF!</definedName>
    <definedName name="AE" localSheetId="17">#REF!</definedName>
    <definedName name="AE" localSheetId="19">#REF!</definedName>
    <definedName name="AE" localSheetId="18">#REF!</definedName>
    <definedName name="AE">#REF!</definedName>
    <definedName name="AF" localSheetId="17">#REF!</definedName>
    <definedName name="AF" localSheetId="19">#REF!</definedName>
    <definedName name="AF" localSheetId="18">#REF!</definedName>
    <definedName name="AF">#REF!</definedName>
    <definedName name="AG" localSheetId="17">#REF!</definedName>
    <definedName name="AG" localSheetId="19">#REF!</definedName>
    <definedName name="AG" localSheetId="18">#REF!</definedName>
    <definedName name="AG">#REF!</definedName>
    <definedName name="AH" localSheetId="17">#REF!</definedName>
    <definedName name="AH" localSheetId="19">#REF!</definedName>
    <definedName name="AH" localSheetId="18">#REF!</definedName>
    <definedName name="AH">#REF!</definedName>
    <definedName name="AI" localSheetId="17">#REF!</definedName>
    <definedName name="AI" localSheetId="19">#REF!</definedName>
    <definedName name="AI" localSheetId="18">#REF!</definedName>
    <definedName name="AI">#REF!</definedName>
    <definedName name="AJ" localSheetId="17">#REF!</definedName>
    <definedName name="AJ" localSheetId="19">#REF!</definedName>
    <definedName name="AJ" localSheetId="18">#REF!</definedName>
    <definedName name="AJ">#REF!</definedName>
    <definedName name="AK" localSheetId="17">#REF!</definedName>
    <definedName name="AK" localSheetId="19">#REF!</definedName>
    <definedName name="AK" localSheetId="18">#REF!</definedName>
    <definedName name="AK">#REF!</definedName>
    <definedName name="AL" localSheetId="17">#REF!</definedName>
    <definedName name="AL" localSheetId="19">#REF!</definedName>
    <definedName name="AL" localSheetId="18">#REF!</definedName>
    <definedName name="AL">#REF!</definedName>
    <definedName name="ALL" localSheetId="17">#REF!</definedName>
    <definedName name="ALL" localSheetId="19">#REF!</definedName>
    <definedName name="ALL" localSheetId="18">#REF!</definedName>
    <definedName name="ALL">#REF!</definedName>
    <definedName name="ALL_BEZELS">'[9]TRP APRIL'!$A$197:$AI$243</definedName>
    <definedName name="AMOUNT">[10]Sheet11!$G$5:$G$62</definedName>
    <definedName name="AMOUNTG">[10]Sheet11!$G$182:$G$183</definedName>
    <definedName name="ap" localSheetId="17">#REF!</definedName>
    <definedName name="ap" localSheetId="19">#REF!</definedName>
    <definedName name="ap" localSheetId="18">#REF!</definedName>
    <definedName name="ap">#REF!</definedName>
    <definedName name="apr" localSheetId="17">#REF!</definedName>
    <definedName name="apr" localSheetId="19">#REF!</definedName>
    <definedName name="apr" localSheetId="18">#REF!</definedName>
    <definedName name="apr">#REF!</definedName>
    <definedName name="APRA" localSheetId="17">#REF!</definedName>
    <definedName name="APRA" localSheetId="19">#REF!</definedName>
    <definedName name="APRA" localSheetId="18">#REF!</definedName>
    <definedName name="APRA">#REF!</definedName>
    <definedName name="APRB" localSheetId="17">#REF!</definedName>
    <definedName name="APRB" localSheetId="19">#REF!</definedName>
    <definedName name="APRB" localSheetId="18">#REF!</definedName>
    <definedName name="APRB">#REF!</definedName>
    <definedName name="APRCC">[11]Normal!$AY$1:$AY$65536</definedName>
    <definedName name="APRDEP">[11]Normal!$AZ$1:$AZ$65536</definedName>
    <definedName name="APRDEP12">[11]MSS0712!$AV$1:$AV$65536</definedName>
    <definedName name="april" localSheetId="17">#REF!</definedName>
    <definedName name="april" localSheetId="19">#REF!</definedName>
    <definedName name="april" localSheetId="18">#REF!</definedName>
    <definedName name="april">#REF!</definedName>
    <definedName name="aqwerstybn" localSheetId="17" hidden="1">#REF!,#REF!,#REF!</definedName>
    <definedName name="aqwerstybn" localSheetId="19" hidden="1">#REF!,#REF!,#REF!</definedName>
    <definedName name="aqwerstybn" localSheetId="18" hidden="1">#REF!,#REF!,#REF!</definedName>
    <definedName name="aqwerstybn" hidden="1">#REF!,#REF!,#REF!</definedName>
    <definedName name="asdfg" hidden="1">#REF!</definedName>
    <definedName name="assesslocal" localSheetId="17">#REF!</definedName>
    <definedName name="assesslocal" localSheetId="19">#REF!</definedName>
    <definedName name="assesslocal" localSheetId="18">#REF!</definedName>
    <definedName name="assesslocal">#REF!</definedName>
    <definedName name="asz" hidden="1">#REF!</definedName>
    <definedName name="au" localSheetId="17">#REF!</definedName>
    <definedName name="au" localSheetId="19">#REF!</definedName>
    <definedName name="au" localSheetId="18">#REF!</definedName>
    <definedName name="au">#REF!</definedName>
    <definedName name="aug" localSheetId="17">#REF!</definedName>
    <definedName name="aug" localSheetId="19">#REF!</definedName>
    <definedName name="aug" localSheetId="18">#REF!</definedName>
    <definedName name="aug">#REF!</definedName>
    <definedName name="aug\" localSheetId="17">#REF!</definedName>
    <definedName name="aug\" localSheetId="19">#REF!</definedName>
    <definedName name="aug\" localSheetId="18">#REF!</definedName>
    <definedName name="aug\">#REF!</definedName>
    <definedName name="AUGA" localSheetId="17">#REF!</definedName>
    <definedName name="AUGA" localSheetId="19">#REF!</definedName>
    <definedName name="AUGA" localSheetId="18">#REF!</definedName>
    <definedName name="AUGA">#REF!</definedName>
    <definedName name="AUGB" localSheetId="17">#REF!</definedName>
    <definedName name="AUGB" localSheetId="19">#REF!</definedName>
    <definedName name="AUGB" localSheetId="18">#REF!</definedName>
    <definedName name="AUGB">#REF!</definedName>
    <definedName name="AUGCC">[11]Normal!$BG$1:$BG$65536</definedName>
    <definedName name="AUGDEP">[11]Normal!$BH$1:$BH$65536</definedName>
    <definedName name="AUGDEP12">[11]MSS0712!$BD$1:$BD$65536</definedName>
    <definedName name="awe" hidden="1">#REF!</definedName>
    <definedName name="b" localSheetId="17">#REF!</definedName>
    <definedName name="b" localSheetId="19">#REF!</definedName>
    <definedName name="b" localSheetId="18">#REF!</definedName>
    <definedName name="b">#REF!</definedName>
    <definedName name="ｂ" localSheetId="17">#REF!</definedName>
    <definedName name="ｂ" localSheetId="19">#REF!</definedName>
    <definedName name="ｂ" localSheetId="18">#REF!</definedName>
    <definedName name="ｂ">#REF!</definedName>
    <definedName name="BACKLIGHT" localSheetId="17">#REF!</definedName>
    <definedName name="BACKLIGHT" localSheetId="19">#REF!</definedName>
    <definedName name="BACKLIGHT" localSheetId="18">#REF!</definedName>
    <definedName name="BACKLIGHT">#REF!</definedName>
    <definedName name="BAYLON" localSheetId="17">#REF!</definedName>
    <definedName name="BAYLON" localSheetId="19">#REF!</definedName>
    <definedName name="BAYLON" localSheetId="18">#REF!</definedName>
    <definedName name="BAYLON">#REF!</definedName>
    <definedName name="baylon2" localSheetId="17">#REF!</definedName>
    <definedName name="baylon2" localSheetId="19">#REF!</definedName>
    <definedName name="baylon2" localSheetId="18">#REF!</definedName>
    <definedName name="baylon2">#REF!</definedName>
    <definedName name="BB" localSheetId="17" hidden="1">#REF!,#REF!,#REF!</definedName>
    <definedName name="BB" localSheetId="19" hidden="1">#REF!,#REF!,#REF!</definedName>
    <definedName name="BB" localSheetId="18" hidden="1">#REF!,#REF!,#REF!</definedName>
    <definedName name="BB" hidden="1">#REF!,#REF!,#REF!</definedName>
    <definedName name="ｂｂ" localSheetId="17">#REF!</definedName>
    <definedName name="ｂｂ" localSheetId="19">#REF!</definedName>
    <definedName name="ｂｂ" localSheetId="18">#REF!</definedName>
    <definedName name="ｂｂ">#REF!</definedName>
    <definedName name="bbbb" localSheetId="17" hidden="1">#REF!</definedName>
    <definedName name="bbbb" localSheetId="19" hidden="1">#REF!</definedName>
    <definedName name="bbbb" localSheetId="18" hidden="1">#REF!</definedName>
    <definedName name="bbbb" hidden="1">#REF!</definedName>
    <definedName name="bcdfrghhhh" localSheetId="17" hidden="1">#REF!</definedName>
    <definedName name="bcdfrghhhh" localSheetId="19" hidden="1">#REF!</definedName>
    <definedName name="bcdfrghhhh" localSheetId="18" hidden="1">#REF!</definedName>
    <definedName name="bcdfrghhhh" hidden="1">#REF!</definedName>
    <definedName name="BEZEL_517268">'[9]TRP APRIL'!$AK$245:$BS$291</definedName>
    <definedName name="BEZEL_517269">'[9]TRP APRIL'!$AK$485:$BS$531</definedName>
    <definedName name="BEZEL_517270">'[9]TRP APRIL'!$AK$293:$BS$339</definedName>
    <definedName name="BEZEL_517280">'[9]TRP APRIL'!$BU$245:$DC$291</definedName>
    <definedName name="BEZEL_517281">'[9]TRP APRIL'!$BU$293:$DC$339</definedName>
    <definedName name="BEZEL_517285">'[9]TRP APRIL'!$AK$341:$BS$387</definedName>
    <definedName name="BEZEL_517286">'[9]TRP APRIL'!$AK$533:$BS$579</definedName>
    <definedName name="BEZEL_517287">'[9]TRP APRIL'!$AK$389:$BS$435</definedName>
    <definedName name="BEZEL_517288">'[9]TRP APRIL'!$AK$437:$BS$483</definedName>
    <definedName name="BEZEL_517320">'[9]TRP APRIL'!$AK$581:$BS$627</definedName>
    <definedName name="BEZEL_517321">'[9]TRP APRIL'!$AK$629:$BS$675</definedName>
    <definedName name="BEZEL_517409">'[9]TRP APRIL'!$BU$341:$DC$387</definedName>
    <definedName name="BEZEL_517421">'[9]TRP APRIL'!$BU$389:$DC$435</definedName>
    <definedName name="BEZEL_517422">'[9]TRP APRIL'!$BU$437:$DC$483</definedName>
    <definedName name="BEZEL_FOR_SPRAY">'[9]TRP APRIL'!$BU$197:$DC$243</definedName>
    <definedName name="BEZEL_NO_SPRAY">'[9]TRP APRIL'!$AK$197:$BS$243</definedName>
    <definedName name="BEZEL_WITH_SPRAY">'[9]TRP APRIL'!$BU$197:$DC$243</definedName>
    <definedName name="Blatt1" localSheetId="17">#REF!</definedName>
    <definedName name="Blatt1" localSheetId="19">#REF!</definedName>
    <definedName name="Blatt1" localSheetId="18">#REF!</definedName>
    <definedName name="Blatt1">#REF!</definedName>
    <definedName name="Blatt11" localSheetId="17">#REF!</definedName>
    <definedName name="Blatt11" localSheetId="19">#REF!</definedName>
    <definedName name="Blatt11" localSheetId="18">#REF!</definedName>
    <definedName name="Blatt11">#REF!</definedName>
    <definedName name="Blatt12" localSheetId="17">#REF!</definedName>
    <definedName name="Blatt12" localSheetId="19">#REF!</definedName>
    <definedName name="Blatt12" localSheetId="18">#REF!</definedName>
    <definedName name="Blatt12">#REF!</definedName>
    <definedName name="Blatt13" localSheetId="17">#REF!</definedName>
    <definedName name="Blatt13" localSheetId="19">#REF!</definedName>
    <definedName name="Blatt13" localSheetId="18">#REF!</definedName>
    <definedName name="Blatt13">#REF!</definedName>
    <definedName name="Blatt3" localSheetId="17">#REF!</definedName>
    <definedName name="Blatt3" localSheetId="19">#REF!</definedName>
    <definedName name="Blatt3" localSheetId="18">#REF!</definedName>
    <definedName name="Blatt3">#REF!</definedName>
    <definedName name="bnm" localSheetId="17">#REF!</definedName>
    <definedName name="bnm" localSheetId="19">#REF!</definedName>
    <definedName name="bnm" localSheetId="18">#REF!</definedName>
    <definedName name="bnm">#REF!</definedName>
    <definedName name="br" localSheetId="17">#REF!</definedName>
    <definedName name="br" localSheetId="19">#REF!</definedName>
    <definedName name="br" localSheetId="18">#REF!</definedName>
    <definedName name="br">#REF!</definedName>
    <definedName name="BS010_L" localSheetId="17">#REF!</definedName>
    <definedName name="BS010_L" localSheetId="19">#REF!</definedName>
    <definedName name="BS010_L" localSheetId="18">#REF!</definedName>
    <definedName name="BS010_L">#REF!</definedName>
    <definedName name="BS020_A" localSheetId="17">#REF!</definedName>
    <definedName name="BS020_A" localSheetId="19">#REF!</definedName>
    <definedName name="BS020_A" localSheetId="18">#REF!</definedName>
    <definedName name="BS020_A">#REF!</definedName>
    <definedName name="BS020_B" localSheetId="17">#REF!</definedName>
    <definedName name="BS020_B" localSheetId="19">#REF!</definedName>
    <definedName name="BS020_B" localSheetId="18">#REF!</definedName>
    <definedName name="BS020_B">#REF!</definedName>
    <definedName name="BS020_C" localSheetId="17">#REF!</definedName>
    <definedName name="BS020_C" localSheetId="19">#REF!</definedName>
    <definedName name="BS020_C" localSheetId="18">#REF!</definedName>
    <definedName name="BS020_C">#REF!</definedName>
    <definedName name="BS020_CCY" localSheetId="17">#REF!</definedName>
    <definedName name="BS020_CCY" localSheetId="19">#REF!</definedName>
    <definedName name="BS020_CCY" localSheetId="18">#REF!</definedName>
    <definedName name="BS020_CCY">#REF!</definedName>
    <definedName name="BS020_F" localSheetId="17">#REF!</definedName>
    <definedName name="BS020_F" localSheetId="19">#REF!</definedName>
    <definedName name="BS020_F" localSheetId="18">#REF!</definedName>
    <definedName name="BS020_F">#REF!</definedName>
    <definedName name="BS020_P" localSheetId="17">#REF!</definedName>
    <definedName name="BS020_P" localSheetId="19">#REF!</definedName>
    <definedName name="BS020_P" localSheetId="18">#REF!</definedName>
    <definedName name="BS020_P">#REF!</definedName>
    <definedName name="BS030_A" localSheetId="17">#REF!</definedName>
    <definedName name="BS030_A" localSheetId="19">#REF!</definedName>
    <definedName name="BS030_A" localSheetId="18">#REF!</definedName>
    <definedName name="BS030_A">#REF!</definedName>
    <definedName name="BS030_B" localSheetId="17">#REF!</definedName>
    <definedName name="BS030_B" localSheetId="19">#REF!</definedName>
    <definedName name="BS030_B" localSheetId="18">#REF!</definedName>
    <definedName name="BS030_B">#REF!</definedName>
    <definedName name="BS030_C" localSheetId="17">#REF!</definedName>
    <definedName name="BS030_C" localSheetId="19">#REF!</definedName>
    <definedName name="BS030_C" localSheetId="18">#REF!</definedName>
    <definedName name="BS030_C">#REF!</definedName>
    <definedName name="BS030_CCY" localSheetId="17">#REF!</definedName>
    <definedName name="BS030_CCY" localSheetId="19">#REF!</definedName>
    <definedName name="BS030_CCY" localSheetId="18">#REF!</definedName>
    <definedName name="BS030_CCY">#REF!</definedName>
    <definedName name="BS030_F" localSheetId="17">#REF!</definedName>
    <definedName name="BS030_F" localSheetId="19">#REF!</definedName>
    <definedName name="BS030_F" localSheetId="18">#REF!</definedName>
    <definedName name="BS030_F">#REF!</definedName>
    <definedName name="BS030_P" localSheetId="17">#REF!</definedName>
    <definedName name="BS030_P" localSheetId="19">#REF!</definedName>
    <definedName name="BS030_P" localSheetId="18">#REF!</definedName>
    <definedName name="BS030_P">#REF!</definedName>
    <definedName name="BS040_A" localSheetId="17">#REF!</definedName>
    <definedName name="BS040_A" localSheetId="19">#REF!</definedName>
    <definedName name="BS040_A" localSheetId="18">#REF!</definedName>
    <definedName name="BS040_A">#REF!</definedName>
    <definedName name="BS040_B" localSheetId="17">#REF!</definedName>
    <definedName name="BS040_B" localSheetId="19">#REF!</definedName>
    <definedName name="BS040_B" localSheetId="18">#REF!</definedName>
    <definedName name="BS040_B">#REF!</definedName>
    <definedName name="BS040_C" localSheetId="17">#REF!</definedName>
    <definedName name="BS040_C" localSheetId="19">#REF!</definedName>
    <definedName name="BS040_C" localSheetId="18">#REF!</definedName>
    <definedName name="BS040_C">#REF!</definedName>
    <definedName name="BS040_CCY" localSheetId="17">#REF!</definedName>
    <definedName name="BS040_CCY" localSheetId="19">#REF!</definedName>
    <definedName name="BS040_CCY" localSheetId="18">#REF!</definedName>
    <definedName name="BS040_CCY">#REF!</definedName>
    <definedName name="BS040_F" localSheetId="17">#REF!</definedName>
    <definedName name="BS040_F" localSheetId="19">#REF!</definedName>
    <definedName name="BS040_F" localSheetId="18">#REF!</definedName>
    <definedName name="BS040_F">#REF!</definedName>
    <definedName name="BS040_P" localSheetId="17">#REF!</definedName>
    <definedName name="BS040_P" localSheetId="19">#REF!</definedName>
    <definedName name="BS040_P" localSheetId="18">#REF!</definedName>
    <definedName name="BS040_P">#REF!</definedName>
    <definedName name="BS050_A" localSheetId="17">#REF!</definedName>
    <definedName name="BS050_A" localSheetId="19">#REF!</definedName>
    <definedName name="BS050_A" localSheetId="18">#REF!</definedName>
    <definedName name="BS050_A">#REF!</definedName>
    <definedName name="BS050_B" localSheetId="17">#REF!</definedName>
    <definedName name="BS050_B" localSheetId="19">#REF!</definedName>
    <definedName name="BS050_B" localSheetId="18">#REF!</definedName>
    <definedName name="BS050_B">#REF!</definedName>
    <definedName name="BS050_C" localSheetId="17">#REF!</definedName>
    <definedName name="BS050_C" localSheetId="19">#REF!</definedName>
    <definedName name="BS050_C" localSheetId="18">#REF!</definedName>
    <definedName name="BS050_C">#REF!</definedName>
    <definedName name="BS050_CCY" localSheetId="17">#REF!</definedName>
    <definedName name="BS050_CCY" localSheetId="19">#REF!</definedName>
    <definedName name="BS050_CCY" localSheetId="18">#REF!</definedName>
    <definedName name="BS050_CCY">#REF!</definedName>
    <definedName name="BS050_F" localSheetId="17">#REF!</definedName>
    <definedName name="BS050_F" localSheetId="19">#REF!</definedName>
    <definedName name="BS050_F" localSheetId="18">#REF!</definedName>
    <definedName name="BS050_F">#REF!</definedName>
    <definedName name="BS050_P" localSheetId="17">#REF!</definedName>
    <definedName name="BS050_P" localSheetId="19">#REF!</definedName>
    <definedName name="BS050_P" localSheetId="18">#REF!</definedName>
    <definedName name="BS050_P">#REF!</definedName>
    <definedName name="BS070_L" localSheetId="17">#REF!</definedName>
    <definedName name="BS070_L" localSheetId="19">#REF!</definedName>
    <definedName name="BS070_L" localSheetId="18">#REF!</definedName>
    <definedName name="BS070_L">#REF!</definedName>
    <definedName name="BS211A_L" localSheetId="17">#REF!</definedName>
    <definedName name="BS211A_L" localSheetId="19">#REF!</definedName>
    <definedName name="BS211A_L" localSheetId="18">#REF!</definedName>
    <definedName name="BS211A_L">#REF!</definedName>
    <definedName name="BS211B_L" localSheetId="17">#REF!</definedName>
    <definedName name="BS211B_L" localSheetId="19">#REF!</definedName>
    <definedName name="BS211B_L" localSheetId="18">#REF!</definedName>
    <definedName name="BS211B_L">#REF!</definedName>
    <definedName name="build" localSheetId="17">#REF!</definedName>
    <definedName name="build" localSheetId="19">#REF!</definedName>
    <definedName name="build" localSheetId="18">#REF!</definedName>
    <definedName name="build">#REF!</definedName>
    <definedName name="build00" localSheetId="17">#REF!</definedName>
    <definedName name="build00" localSheetId="19">#REF!</definedName>
    <definedName name="build00" localSheetId="18">#REF!</definedName>
    <definedName name="build00">#REF!</definedName>
    <definedName name="build01" localSheetId="17">#REF!</definedName>
    <definedName name="build01" localSheetId="19">#REF!</definedName>
    <definedName name="build01" localSheetId="18">#REF!</definedName>
    <definedName name="build01">#REF!</definedName>
    <definedName name="build02" localSheetId="17">#REF!</definedName>
    <definedName name="build02" localSheetId="19">#REF!</definedName>
    <definedName name="build02" localSheetId="18">#REF!</definedName>
    <definedName name="build02">#REF!</definedName>
    <definedName name="build03" localSheetId="17">#REF!</definedName>
    <definedName name="build03" localSheetId="19">#REF!</definedName>
    <definedName name="build03" localSheetId="18">#REF!</definedName>
    <definedName name="build03">#REF!</definedName>
    <definedName name="build04" localSheetId="17">#REF!</definedName>
    <definedName name="build04" localSheetId="19">#REF!</definedName>
    <definedName name="build04" localSheetId="18">#REF!</definedName>
    <definedName name="build04">#REF!</definedName>
    <definedName name="build05" localSheetId="17">#REF!</definedName>
    <definedName name="build05" localSheetId="19">#REF!</definedName>
    <definedName name="build05" localSheetId="18">#REF!</definedName>
    <definedName name="build05">#REF!</definedName>
    <definedName name="build06" localSheetId="17">#REF!</definedName>
    <definedName name="build06" localSheetId="19">#REF!</definedName>
    <definedName name="build06" localSheetId="18">#REF!</definedName>
    <definedName name="build06">#REF!</definedName>
    <definedName name="build07" localSheetId="17">#REF!</definedName>
    <definedName name="build07" localSheetId="19">#REF!</definedName>
    <definedName name="build07" localSheetId="18">#REF!</definedName>
    <definedName name="build07">#REF!</definedName>
    <definedName name="build08" localSheetId="17">#REF!</definedName>
    <definedName name="build08" localSheetId="19">#REF!</definedName>
    <definedName name="build08" localSheetId="18">#REF!</definedName>
    <definedName name="build08">#REF!</definedName>
    <definedName name="build09" localSheetId="17">#REF!</definedName>
    <definedName name="build09" localSheetId="19">#REF!</definedName>
    <definedName name="build09" localSheetId="18">#REF!</definedName>
    <definedName name="build09">#REF!</definedName>
    <definedName name="build10" localSheetId="17">#REF!</definedName>
    <definedName name="build10" localSheetId="19">#REF!</definedName>
    <definedName name="build10" localSheetId="18">#REF!</definedName>
    <definedName name="build10">#REF!</definedName>
    <definedName name="build11" localSheetId="17">#REF!</definedName>
    <definedName name="build11" localSheetId="19">#REF!</definedName>
    <definedName name="build11" localSheetId="18">#REF!</definedName>
    <definedName name="build11">#REF!</definedName>
    <definedName name="build12" localSheetId="17">#REF!</definedName>
    <definedName name="build12" localSheetId="19">#REF!</definedName>
    <definedName name="build12" localSheetId="18">#REF!</definedName>
    <definedName name="build12">#REF!</definedName>
    <definedName name="build13" localSheetId="17">#REF!</definedName>
    <definedName name="build13" localSheetId="19">#REF!</definedName>
    <definedName name="build13" localSheetId="18">#REF!</definedName>
    <definedName name="build13">#REF!</definedName>
    <definedName name="build14" localSheetId="17">#REF!</definedName>
    <definedName name="build14" localSheetId="19">#REF!</definedName>
    <definedName name="build14" localSheetId="18">#REF!</definedName>
    <definedName name="build14">#REF!</definedName>
    <definedName name="build15" localSheetId="17">#REF!</definedName>
    <definedName name="build15" localSheetId="19">#REF!</definedName>
    <definedName name="build15" localSheetId="18">#REF!</definedName>
    <definedName name="build15">#REF!</definedName>
    <definedName name="build16" localSheetId="17">#REF!</definedName>
    <definedName name="build16" localSheetId="19">#REF!</definedName>
    <definedName name="build16" localSheetId="18">#REF!</definedName>
    <definedName name="build16">#REF!</definedName>
    <definedName name="build17" localSheetId="17">#REF!</definedName>
    <definedName name="build17" localSheetId="19">#REF!</definedName>
    <definedName name="build17" localSheetId="18">#REF!</definedName>
    <definedName name="build17">#REF!</definedName>
    <definedName name="build18" localSheetId="17">#REF!</definedName>
    <definedName name="build18" localSheetId="19">#REF!</definedName>
    <definedName name="build18" localSheetId="18">#REF!</definedName>
    <definedName name="build18">#REF!</definedName>
    <definedName name="Category" localSheetId="17">#REF!</definedName>
    <definedName name="Category" localSheetId="19">#REF!</definedName>
    <definedName name="Category" localSheetId="18">#REF!</definedName>
    <definedName name="Category">#REF!</definedName>
    <definedName name="Categorylist">#REF!</definedName>
    <definedName name="CatQty" localSheetId="17">#REF!</definedName>
    <definedName name="CatQty" localSheetId="19">#REF!</definedName>
    <definedName name="CatQty" localSheetId="18">#REF!</definedName>
    <definedName name="CatQty">#REF!</definedName>
    <definedName name="ccc" localSheetId="17">#REF!</definedName>
    <definedName name="ccc" localSheetId="19">#REF!</definedName>
    <definedName name="ccc" localSheetId="18">#REF!</definedName>
    <definedName name="ccc">#REF!</definedName>
    <definedName name="cccc" localSheetId="17" hidden="1">#REF!</definedName>
    <definedName name="cccc" localSheetId="19" hidden="1">#REF!</definedName>
    <definedName name="cccc" localSheetId="18" hidden="1">#REF!</definedName>
    <definedName name="cccc" hidden="1">#REF!</definedName>
    <definedName name="CheckArea">[12]PL_A!$CL$30:$CL$52</definedName>
    <definedName name="CountIf" localSheetId="17">#REF!</definedName>
    <definedName name="CountIf" localSheetId="19">#REF!</definedName>
    <definedName name="CountIf" localSheetId="18">#REF!</definedName>
    <definedName name="CountIf">#REF!</definedName>
    <definedName name="Current_asset" localSheetId="17">#REF!</definedName>
    <definedName name="Current_asset" localSheetId="19">#REF!</definedName>
    <definedName name="Current_asset" localSheetId="18">#REF!</definedName>
    <definedName name="Current_asset">#REF!</definedName>
    <definedName name="current_liabilities" localSheetId="17">#REF!</definedName>
    <definedName name="current_liabilities" localSheetId="19">#REF!</definedName>
    <definedName name="current_liabilities" localSheetId="18">#REF!</definedName>
    <definedName name="current_liabilities">#REF!</definedName>
    <definedName name="Customer" localSheetId="17">#REF!</definedName>
    <definedName name="Customer" localSheetId="19">#REF!</definedName>
    <definedName name="Customer" localSheetId="18">#REF!</definedName>
    <definedName name="Customer">#REF!</definedName>
    <definedName name="cute" hidden="1">#REF!</definedName>
    <definedName name="cWE" localSheetId="17">#REF!</definedName>
    <definedName name="cWE" localSheetId="19">#REF!</definedName>
    <definedName name="cWE" localSheetId="18">#REF!</definedName>
    <definedName name="cWE">#REF!</definedName>
    <definedName name="D" localSheetId="17">#REF!</definedName>
    <definedName name="D" localSheetId="19">#REF!</definedName>
    <definedName name="D" localSheetId="18">#REF!</definedName>
    <definedName name="D">#REF!</definedName>
    <definedName name="DATA1">#REF!</definedName>
    <definedName name="DATA10">#REF!</definedName>
    <definedName name="DATA11">#REF!</definedName>
    <definedName name="DATA12">#REF!</definedName>
    <definedName name="DATA13">#REF!</definedName>
    <definedName name="DATA14">#REF!</definedName>
    <definedName name="DATA15">#REF!</definedName>
    <definedName name="DATA16">#REF!</definedName>
    <definedName name="DATA17">#REF!</definedName>
    <definedName name="DATA18">#REF!</definedName>
    <definedName name="DATA19">#REF!</definedName>
    <definedName name="DATA2">#REF!</definedName>
    <definedName name="DATA20">#REF!</definedName>
    <definedName name="DATA21">#REF!</definedName>
    <definedName name="DATA22">#REF!</definedName>
    <definedName name="DATA23">#REF!</definedName>
    <definedName name="DATA24">#REF!</definedName>
    <definedName name="DATA25">#REF!</definedName>
    <definedName name="DATA26">#REF!</definedName>
    <definedName name="DATA3">#REF!</definedName>
    <definedName name="DATA4">#REF!</definedName>
    <definedName name="DATA5">#REF!</definedName>
    <definedName name="DATA6">#REF!</definedName>
    <definedName name="DATA7">#REF!</definedName>
    <definedName name="DATA8">#REF!</definedName>
    <definedName name="DATA9">#REF!</definedName>
    <definedName name="_xlnm.Database">#REF!</definedName>
    <definedName name="DECCC">[11]Normal!$BO$1:$BO$65536</definedName>
    <definedName name="DECDEP">[11]Normal!$BP$1:$BP$65536</definedName>
    <definedName name="DECDEP12">[11]MSS0712!$BL$1:$BL$65536</definedName>
    <definedName name="DET" localSheetId="17">#REF!</definedName>
    <definedName name="DET" localSheetId="19">#REF!</definedName>
    <definedName name="DET" localSheetId="18">#REF!</definedName>
    <definedName name="DET">#REF!</definedName>
    <definedName name="DF" localSheetId="17">#REF!</definedName>
    <definedName name="DF" localSheetId="19">#REF!</definedName>
    <definedName name="DF" localSheetId="18">#REF!</definedName>
    <definedName name="DF">#REF!</definedName>
    <definedName name="dfcvnt" localSheetId="17" hidden="1">#REF!</definedName>
    <definedName name="dfcvnt" localSheetId="19" hidden="1">#REF!</definedName>
    <definedName name="dfcvnt" localSheetId="18" hidden="1">#REF!</definedName>
    <definedName name="dfcvnt" hidden="1">#REF!</definedName>
    <definedName name="dhey" localSheetId="17">#REF!</definedName>
    <definedName name="dhey" localSheetId="19">#REF!</definedName>
    <definedName name="dhey" localSheetId="18">#REF!</definedName>
    <definedName name="dhey">#REF!</definedName>
    <definedName name="DK_30A_H_Input" localSheetId="17">#REF!</definedName>
    <definedName name="DK_30A_H_Input" localSheetId="19">#REF!</definedName>
    <definedName name="DK_30A_H_Input" localSheetId="18">#REF!</definedName>
    <definedName name="DK_30A_H_Input">#REF!</definedName>
    <definedName name="DK_30A_HL_Input" localSheetId="17">#REF!</definedName>
    <definedName name="DK_30A_HL_Input" localSheetId="19">#REF!</definedName>
    <definedName name="DK_30A_HL_Input" localSheetId="18">#REF!</definedName>
    <definedName name="DK_30A_HL_Input">#REF!</definedName>
    <definedName name="DK_30A_HL_Out_Alloc_Ship_Rem.Stock" localSheetId="17">#REF!</definedName>
    <definedName name="DK_30A_HL_Out_Alloc_Ship_Rem.Stock" localSheetId="19">#REF!</definedName>
    <definedName name="DK_30A_HL_Out_Alloc_Ship_Rem.Stock" localSheetId="18">#REF!</definedName>
    <definedName name="DK_30A_HL_Out_Alloc_Ship_Rem.Stock">#REF!</definedName>
    <definedName name="DK_30A_HL_Parts_Monitoring" localSheetId="17">#REF!</definedName>
    <definedName name="DK_30A_HL_Parts_Monitoring" localSheetId="19">#REF!</definedName>
    <definedName name="DK_30A_HL_Parts_Monitoring" localSheetId="18">#REF!</definedName>
    <definedName name="DK_30A_HL_Parts_Monitoring">#REF!</definedName>
    <definedName name="DK_30A_HL_Parts_Output_Arriv" localSheetId="17">#REF!</definedName>
    <definedName name="DK_30A_HL_Parts_Output_Arriv" localSheetId="19">#REF!</definedName>
    <definedName name="DK_30A_HL_Parts_Output_Arriv" localSheetId="18">#REF!</definedName>
    <definedName name="DK_30A_HL_Parts_Output_Arriv">#REF!</definedName>
    <definedName name="DK_30A_HL_Yld_WIP_Testers" localSheetId="17">#REF!</definedName>
    <definedName name="DK_30A_HL_Yld_WIP_Testers" localSheetId="19">#REF!</definedName>
    <definedName name="DK_30A_HL_Yld_WIP_Testers" localSheetId="18">#REF!</definedName>
    <definedName name="DK_30A_HL_Yld_WIP_Testers">#REF!</definedName>
    <definedName name="DK_30A_L_Input" localSheetId="17">#REF!</definedName>
    <definedName name="DK_30A_L_Input" localSheetId="19">#REF!</definedName>
    <definedName name="DK_30A_L_Input" localSheetId="18">#REF!</definedName>
    <definedName name="DK_30A_L_Input">#REF!</definedName>
    <definedName name="DK_31A_Input" localSheetId="17">#REF!</definedName>
    <definedName name="DK_31A_Input" localSheetId="19">#REF!</definedName>
    <definedName name="DK_31A_Input" localSheetId="18">#REF!</definedName>
    <definedName name="DK_31A_Input">#REF!</definedName>
    <definedName name="DK_31A_Out_Alloc_Ship_Rem.Stock" localSheetId="17">#REF!</definedName>
    <definedName name="DK_31A_Out_Alloc_Ship_Rem.Stock" localSheetId="19">#REF!</definedName>
    <definedName name="DK_31A_Out_Alloc_Ship_Rem.Stock" localSheetId="18">#REF!</definedName>
    <definedName name="DK_31A_Out_Alloc_Ship_Rem.Stock">#REF!</definedName>
    <definedName name="DK_31A_Parts_Monitoring" localSheetId="17">#REF!</definedName>
    <definedName name="DK_31A_Parts_Monitoring" localSheetId="19">#REF!</definedName>
    <definedName name="DK_31A_Parts_Monitoring" localSheetId="18">#REF!</definedName>
    <definedName name="DK_31A_Parts_Monitoring">#REF!</definedName>
    <definedName name="DK_31A_Parts_Output_Arriv" localSheetId="17">#REF!</definedName>
    <definedName name="DK_31A_Parts_Output_Arriv" localSheetId="19">#REF!</definedName>
    <definedName name="DK_31A_Parts_Output_Arriv" localSheetId="18">#REF!</definedName>
    <definedName name="DK_31A_Parts_Output_Arriv">#REF!</definedName>
    <definedName name="DK_31A_Yld_WIP_Testers" localSheetId="17">#REF!</definedName>
    <definedName name="DK_31A_Yld_WIP_Testers" localSheetId="19">#REF!</definedName>
    <definedName name="DK_31A_Yld_WIP_Testers" localSheetId="18">#REF!</definedName>
    <definedName name="DK_31A_Yld_WIP_Testers">#REF!</definedName>
    <definedName name="DK_3E1_Input" localSheetId="17">#REF!</definedName>
    <definedName name="DK_3E1_Input" localSheetId="19">#REF!</definedName>
    <definedName name="DK_3E1_Input" localSheetId="18">#REF!</definedName>
    <definedName name="DK_3E1_Input">#REF!</definedName>
    <definedName name="DK_3E1_Out_Alloc_Ship_Rem.Stock" localSheetId="17">#REF!</definedName>
    <definedName name="DK_3E1_Out_Alloc_Ship_Rem.Stock" localSheetId="19">#REF!</definedName>
    <definedName name="DK_3E1_Out_Alloc_Ship_Rem.Stock" localSheetId="18">#REF!</definedName>
    <definedName name="DK_3E1_Out_Alloc_Ship_Rem.Stock">#REF!</definedName>
    <definedName name="DK_3E1_Parts_Monitoring" localSheetId="17">#REF!</definedName>
    <definedName name="DK_3E1_Parts_Monitoring" localSheetId="19">#REF!</definedName>
    <definedName name="DK_3E1_Parts_Monitoring" localSheetId="18">#REF!</definedName>
    <definedName name="DK_3E1_Parts_Monitoring">#REF!</definedName>
    <definedName name="DK_3E1_Parts_Output_Arriv" localSheetId="17">#REF!</definedName>
    <definedName name="DK_3E1_Parts_Output_Arriv" localSheetId="19">#REF!</definedName>
    <definedName name="DK_3E1_Parts_Output_Arriv" localSheetId="18">#REF!</definedName>
    <definedName name="DK_3E1_Parts_Output_Arriv">#REF!</definedName>
    <definedName name="DK_3E1_Yld_WIP_Testers" localSheetId="17">#REF!</definedName>
    <definedName name="DK_3E1_Yld_WIP_Testers" localSheetId="19">#REF!</definedName>
    <definedName name="DK_3E1_Yld_WIP_Testers" localSheetId="18">#REF!</definedName>
    <definedName name="DK_3E1_Yld_WIP_Testers">#REF!</definedName>
    <definedName name="DK_3E130A_Input" localSheetId="17">#REF!</definedName>
    <definedName name="DK_3E130A_Input" localSheetId="19">#REF!</definedName>
    <definedName name="DK_3E130A_Input" localSheetId="18">#REF!</definedName>
    <definedName name="DK_3E130A_Input">#REF!</definedName>
    <definedName name="DK_3E130A_Parts_Monitoring" localSheetId="17">#REF!</definedName>
    <definedName name="DK_3E130A_Parts_Monitoring" localSheetId="19">#REF!</definedName>
    <definedName name="DK_3E130A_Parts_Monitoring" localSheetId="18">#REF!</definedName>
    <definedName name="DK_3E130A_Parts_Monitoring">#REF!</definedName>
    <definedName name="DK_3E130A_Parts_Output_Arriv" localSheetId="17">#REF!</definedName>
    <definedName name="DK_3E130A_Parts_Output_Arriv" localSheetId="19">#REF!</definedName>
    <definedName name="DK_3E130A_Parts_Output_Arriv" localSheetId="18">#REF!</definedName>
    <definedName name="DK_3E130A_Parts_Output_Arriv">#REF!</definedName>
    <definedName name="DocExt" localSheetId="17">#REF!</definedName>
    <definedName name="DocExt" localSheetId="19">#REF!</definedName>
    <definedName name="DocExt" localSheetId="18">#REF!</definedName>
    <definedName name="DocExt">#REF!</definedName>
    <definedName name="dqweff" hidden="1">#REF!</definedName>
    <definedName name="DRW" localSheetId="17">#REF!</definedName>
    <definedName name="DRW" localSheetId="19">#REF!</definedName>
    <definedName name="DRW" localSheetId="18">#REF!</definedName>
    <definedName name="DRW">#REF!</definedName>
    <definedName name="DRWG" localSheetId="17">#REF!</definedName>
    <definedName name="DRWG" localSheetId="19">#REF!</definedName>
    <definedName name="DRWG" localSheetId="18">#REF!</definedName>
    <definedName name="DRWG">#REF!</definedName>
    <definedName name="DRWIN">[10]Sheet11!$J$5:$J$180</definedName>
    <definedName name="DRWING">[10]Sheet11!$J$182:$J$191</definedName>
    <definedName name="DRWINM">[10]Sheet11!$J$167:$J$180</definedName>
    <definedName name="DRWM" localSheetId="17">#REF!</definedName>
    <definedName name="DRWM" localSheetId="19">#REF!</definedName>
    <definedName name="DRWM" localSheetId="18">#REF!</definedName>
    <definedName name="DRWM">#REF!</definedName>
    <definedName name="DV">'[13]Additional Expenses for On-site'!$F$6:$F$17</definedName>
    <definedName name="e" localSheetId="17" hidden="1">#REF!,#REF!,#REF!,#REF!</definedName>
    <definedName name="e" localSheetId="19" hidden="1">#REF!,#REF!,#REF!,#REF!</definedName>
    <definedName name="e" localSheetId="18" hidden="1">#REF!,#REF!,#REF!,#REF!</definedName>
    <definedName name="e" hidden="1">#REF!,#REF!,#REF!,#REF!</definedName>
    <definedName name="ecat" localSheetId="17" hidden="1">#REF!</definedName>
    <definedName name="ecat" localSheetId="19" hidden="1">#REF!</definedName>
    <definedName name="ecat" localSheetId="18" hidden="1">#REF!</definedName>
    <definedName name="ecat" hidden="1">#REF!</definedName>
    <definedName name="ecatfa" localSheetId="17" hidden="1">#REF!</definedName>
    <definedName name="ecatfa" localSheetId="19" hidden="1">#REF!</definedName>
    <definedName name="ecatfa" localSheetId="18" hidden="1">#REF!</definedName>
    <definedName name="ecatfa" hidden="1">#REF!</definedName>
    <definedName name="ECONUM" localSheetId="17">#REF!</definedName>
    <definedName name="ECONUM" localSheetId="19">#REF!</definedName>
    <definedName name="ECONUM" localSheetId="18">#REF!</definedName>
    <definedName name="ECONUM">#REF!</definedName>
    <definedName name="ECOPAGES" localSheetId="17">#REF!</definedName>
    <definedName name="ECOPAGES" localSheetId="19">#REF!</definedName>
    <definedName name="ECOPAGES" localSheetId="18">#REF!</definedName>
    <definedName name="ECOPAGES">#REF!</definedName>
    <definedName name="EDI">[14]T_IBM5110!$A$1:$I$245</definedName>
    <definedName name="eeeee">#REF!</definedName>
    <definedName name="ELEMENTAL">[15]Act!$A$1:$N$41</definedName>
    <definedName name="ER" localSheetId="17">#REF!</definedName>
    <definedName name="ER" localSheetId="19">#REF!</definedName>
    <definedName name="ER" localSheetId="18">#REF!</definedName>
    <definedName name="ER">#REF!</definedName>
    <definedName name="Excel_BuiltIn__FilterDatabase_1" localSheetId="17">#REF!</definedName>
    <definedName name="Excel_BuiltIn__FilterDatabase_1" localSheetId="19">#REF!</definedName>
    <definedName name="Excel_BuiltIn__FilterDatabase_1" localSheetId="18">#REF!</definedName>
    <definedName name="Excel_BuiltIn__FilterDatabase_1">#REF!</definedName>
    <definedName name="Excel_BuiltIn_Print_Area" localSheetId="17">#REF!</definedName>
    <definedName name="Excel_BuiltIn_Print_Area" localSheetId="19">#REF!</definedName>
    <definedName name="Excel_BuiltIn_Print_Area" localSheetId="18">#REF!</definedName>
    <definedName name="Excel_BuiltIn_Print_Area">#REF!</definedName>
    <definedName name="Excel_BuiltIn_Print_Area_1" localSheetId="17">#REF!</definedName>
    <definedName name="Excel_BuiltIn_Print_Area_1" localSheetId="19">#REF!</definedName>
    <definedName name="Excel_BuiltIn_Print_Area_1" localSheetId="18">#REF!</definedName>
    <definedName name="Excel_BuiltIn_Print_Area_1">#REF!</definedName>
    <definedName name="F" localSheetId="17">#REF!</definedName>
    <definedName name="F" localSheetId="19">#REF!</definedName>
    <definedName name="F" localSheetId="18">#REF!</definedName>
    <definedName name="F">#REF!</definedName>
    <definedName name="Fab_Cost">[16]Sheet1!$B$5:$H$43</definedName>
    <definedName name="FACILITIES" localSheetId="17">#REF!</definedName>
    <definedName name="FACILITIES" localSheetId="19">#REF!</definedName>
    <definedName name="FACILITIES" localSheetId="18">#REF!</definedName>
    <definedName name="FACILITIES">#REF!</definedName>
    <definedName name="FD" localSheetId="17">#REF!</definedName>
    <definedName name="FD" localSheetId="19">#REF!</definedName>
    <definedName name="FD" localSheetId="18">#REF!</definedName>
    <definedName name="FD">#REF!</definedName>
    <definedName name="FEBCC">[11]Normal!$AU$1:$AU$65536</definedName>
    <definedName name="FEBDEP">[11]Normal!$AV$1:$AV$65536</definedName>
    <definedName name="FEBDEP12">[11]MSS0712!$AR$1:$AR$65536</definedName>
    <definedName name="FIB" localSheetId="17">#REF!</definedName>
    <definedName name="FIB" localSheetId="19">#REF!</definedName>
    <definedName name="FIB" localSheetId="18">#REF!</definedName>
    <definedName name="FIB">#REF!</definedName>
    <definedName name="Folgeseiten" localSheetId="17">#REF!</definedName>
    <definedName name="Folgeseiten" localSheetId="19">#REF!</definedName>
    <definedName name="Folgeseiten" localSheetId="18">#REF!</definedName>
    <definedName name="Folgeseiten">#REF!</definedName>
    <definedName name="frame">#REF!</definedName>
    <definedName name="g" localSheetId="17">#REF!</definedName>
    <definedName name="g" localSheetId="19">#REF!</definedName>
    <definedName name="g" localSheetId="18">#REF!</definedName>
    <definedName name="g">#REF!</definedName>
    <definedName name="gDataRange" localSheetId="17">#REF!</definedName>
    <definedName name="gDataRange" localSheetId="19">#REF!</definedName>
    <definedName name="gDataRange" localSheetId="18">#REF!</definedName>
    <definedName name="gDataRange">#REF!</definedName>
    <definedName name="GDATARANGE1">[17]Sheet12!$A$1:$A$10</definedName>
    <definedName name="ＧＤＲ" localSheetId="17">#REF!</definedName>
    <definedName name="ＧＤＲ" localSheetId="19">#REF!</definedName>
    <definedName name="ＧＤＲ" localSheetId="18">#REF!</definedName>
    <definedName name="ＧＤＲ">#REF!</definedName>
    <definedName name="ghujh" localSheetId="17">#REF!</definedName>
    <definedName name="ghujh" localSheetId="19">#REF!</definedName>
    <definedName name="ghujh" localSheetId="18">#REF!</definedName>
    <definedName name="ghujh">#REF!</definedName>
    <definedName name="GOODS_CELL" localSheetId="17">#REF!</definedName>
    <definedName name="GOODS_CELL" localSheetId="19">#REF!</definedName>
    <definedName name="GOODS_CELL" localSheetId="18">#REF!</definedName>
    <definedName name="GOODS_CELL">#REF!</definedName>
    <definedName name="gserh" localSheetId="17">#REF!</definedName>
    <definedName name="gserh" localSheetId="19">#REF!</definedName>
    <definedName name="gserh" localSheetId="18">#REF!</definedName>
    <definedName name="gserh">#REF!</definedName>
    <definedName name="gwerg">[18]visual!$A$1:$Y$38</definedName>
    <definedName name="gwetg" localSheetId="17">#REF!</definedName>
    <definedName name="gwetg" localSheetId="19">#REF!</definedName>
    <definedName name="gwetg" localSheetId="18">#REF!</definedName>
    <definedName name="gwetg">#REF!</definedName>
    <definedName name="h" localSheetId="17">#REF!</definedName>
    <definedName name="h" localSheetId="19">#REF!</definedName>
    <definedName name="h" localSheetId="18">#REF!</definedName>
    <definedName name="h">#REF!</definedName>
    <definedName name="HAMADA" localSheetId="17">#REF!</definedName>
    <definedName name="HAMADA" localSheetId="19">#REF!</definedName>
    <definedName name="HAMADA" localSheetId="18">#REF!</definedName>
    <definedName name="HAMADA">#REF!</definedName>
    <definedName name="hanz" localSheetId="17">#REF!</definedName>
    <definedName name="hanz" localSheetId="19">#REF!</definedName>
    <definedName name="hanz" localSheetId="18">#REF!</definedName>
    <definedName name="hanz">#REF!</definedName>
    <definedName name="HC" localSheetId="17">#REF!</definedName>
    <definedName name="HC" localSheetId="19">#REF!</definedName>
    <definedName name="HC" localSheetId="18">#REF!</definedName>
    <definedName name="HC">#REF!</definedName>
    <definedName name="HEADOFFICE" localSheetId="17">#REF!</definedName>
    <definedName name="HEADOFFICE" localSheetId="19">#REF!</definedName>
    <definedName name="HEADOFFICE" localSheetId="18">#REF!</definedName>
    <definedName name="HEADOFFICE">#REF!</definedName>
    <definedName name="Height">10</definedName>
    <definedName name="hg">#REF!</definedName>
    <definedName name="HH" localSheetId="17" hidden="1">#REF!</definedName>
    <definedName name="HH" localSheetId="19" hidden="1">#REF!</definedName>
    <definedName name="HH" localSheetId="18" hidden="1">#REF!</definedName>
    <definedName name="HH" hidden="1">#REF!</definedName>
    <definedName name="hhh" localSheetId="17">#REF!</definedName>
    <definedName name="hhh" localSheetId="19">#REF!</definedName>
    <definedName name="hhh" localSheetId="18">#REF!</definedName>
    <definedName name="hhh">#REF!</definedName>
    <definedName name="i" localSheetId="17">#REF!</definedName>
    <definedName name="i" localSheetId="19">#REF!</definedName>
    <definedName name="i" localSheetId="18">#REF!</definedName>
    <definedName name="i">#REF!</definedName>
    <definedName name="is" localSheetId="17">#REF!</definedName>
    <definedName name="is" localSheetId="19">#REF!</definedName>
    <definedName name="is" localSheetId="18">#REF!</definedName>
    <definedName name="is">#REF!</definedName>
    <definedName name="ISO9001運用改善スケジュール" localSheetId="17">#REF!</definedName>
    <definedName name="ISO9001運用改善スケジュール" localSheetId="19">#REF!</definedName>
    <definedName name="ISO9001運用改善スケジュール" localSheetId="18">#REF!</definedName>
    <definedName name="ISO9001運用改善スケジュール">#REF!</definedName>
    <definedName name="IV">'[13]Additional Expenses for On-site'!$D$6:$E$17</definedName>
    <definedName name="j">[1]FEB!#REF!</definedName>
    <definedName name="jan" localSheetId="17">#REF!</definedName>
    <definedName name="jan" localSheetId="19">#REF!</definedName>
    <definedName name="jan" localSheetId="18">#REF!</definedName>
    <definedName name="jan">#REF!</definedName>
    <definedName name="JANCC">[11]Normal!$AS$1:$AS$65536</definedName>
    <definedName name="JANDEP">[11]Normal!$AT$1:$AT$65536</definedName>
    <definedName name="JANDEP12">[11]MSS0712!$AP$1:$AP$65536</definedName>
    <definedName name="jpr">[19]data!$B$2</definedName>
    <definedName name="jul" localSheetId="17">#REF!</definedName>
    <definedName name="jul" localSheetId="19">#REF!</definedName>
    <definedName name="jul" localSheetId="18">#REF!</definedName>
    <definedName name="jul">#REF!</definedName>
    <definedName name="JUL08_PLAN" localSheetId="17">#REF!</definedName>
    <definedName name="JUL08_PLAN" localSheetId="19">#REF!</definedName>
    <definedName name="JUL08_PLAN" localSheetId="18">#REF!</definedName>
    <definedName name="JUL08_PLAN">#REF!</definedName>
    <definedName name="JULA" localSheetId="17">#REF!</definedName>
    <definedName name="JULA" localSheetId="19">#REF!</definedName>
    <definedName name="JULA" localSheetId="18">#REF!</definedName>
    <definedName name="JULA">#REF!</definedName>
    <definedName name="JULB" localSheetId="17">#REF!</definedName>
    <definedName name="JULB" localSheetId="19">#REF!</definedName>
    <definedName name="JULB" localSheetId="18">#REF!</definedName>
    <definedName name="JULB">#REF!</definedName>
    <definedName name="JULCC">[11]Normal!$BE$1:$BE$65536</definedName>
    <definedName name="JULDEP">[11]Normal!$BF$1:$BF$65536</definedName>
    <definedName name="JULDEP12">[11]MSS0712!$BB$1:$BB$65536</definedName>
    <definedName name="jun" localSheetId="17">#REF!</definedName>
    <definedName name="jun" localSheetId="19">#REF!</definedName>
    <definedName name="jun" localSheetId="18">#REF!</definedName>
    <definedName name="jun">#REF!</definedName>
    <definedName name="JUNA" localSheetId="17">#REF!</definedName>
    <definedName name="JUNA" localSheetId="19">#REF!</definedName>
    <definedName name="JUNA" localSheetId="18">#REF!</definedName>
    <definedName name="JUNA">#REF!</definedName>
    <definedName name="JUNB" localSheetId="17">#REF!</definedName>
    <definedName name="JUNB" localSheetId="19">#REF!</definedName>
    <definedName name="JUNB" localSheetId="18">#REF!</definedName>
    <definedName name="JUNB">#REF!</definedName>
    <definedName name="JUNCC">[11]Normal!$BC$1:$BC$65536</definedName>
    <definedName name="JUNDEP">[11]Normal!$BD$1:$BD$65536</definedName>
    <definedName name="JUNDEP12">[11]MSS0712!$AZ$1:$AZ$65536</definedName>
    <definedName name="k" localSheetId="17">#REF!</definedName>
    <definedName name="k" localSheetId="19">#REF!</definedName>
    <definedName name="k" localSheetId="18">#REF!</definedName>
    <definedName name="k">#REF!</definedName>
    <definedName name="K_AC" localSheetId="17">#REF!</definedName>
    <definedName name="K_AC" localSheetId="19">#REF!</definedName>
    <definedName name="K_AC" localSheetId="18">#REF!</definedName>
    <definedName name="K_AC">#REF!</definedName>
    <definedName name="kjlmn" localSheetId="17" hidden="1">#REF!,#REF!,#REF!</definedName>
    <definedName name="kjlmn" localSheetId="19" hidden="1">#REF!,#REF!,#REF!</definedName>
    <definedName name="kjlmn" localSheetId="18" hidden="1">#REF!,#REF!,#REF!</definedName>
    <definedName name="kjlmn" hidden="1">#REF!,#REF!,#REF!</definedName>
    <definedName name="kkk" localSheetId="17">#REF!</definedName>
    <definedName name="kkk" localSheetId="19">#REF!</definedName>
    <definedName name="kkk" localSheetId="18">#REF!</definedName>
    <definedName name="kkk">#REF!</definedName>
    <definedName name="klm" localSheetId="17" hidden="1">#REF!</definedName>
    <definedName name="klm" localSheetId="19" hidden="1">#REF!</definedName>
    <definedName name="klm" localSheetId="18" hidden="1">#REF!</definedName>
    <definedName name="klm" hidden="1">#REF!</definedName>
    <definedName name="KR" localSheetId="17">#REF!</definedName>
    <definedName name="KR" localSheetId="19">#REF!</definedName>
    <definedName name="KR" localSheetId="18">#REF!</definedName>
    <definedName name="KR">#REF!</definedName>
    <definedName name="L" localSheetId="17">#REF!</definedName>
    <definedName name="L" localSheetId="19">#REF!</definedName>
    <definedName name="L" localSheetId="18">#REF!</definedName>
    <definedName name="L">#REF!</definedName>
    <definedName name="Labor">[20]QBOM_2394376F!$Q$167</definedName>
    <definedName name="LAST" localSheetId="17">#REF!</definedName>
    <definedName name="LAST" localSheetId="19">#REF!</definedName>
    <definedName name="LAST" localSheetId="18">#REF!</definedName>
    <definedName name="LAST">#REF!</definedName>
    <definedName name="LASTG" localSheetId="17">#REF!</definedName>
    <definedName name="LASTG" localSheetId="19">#REF!</definedName>
    <definedName name="LASTG" localSheetId="18">#REF!</definedName>
    <definedName name="LASTG">#REF!</definedName>
    <definedName name="LASTM" localSheetId="17">#REF!</definedName>
    <definedName name="LASTM" localSheetId="19">#REF!</definedName>
    <definedName name="LASTM" localSheetId="18">#REF!</definedName>
    <definedName name="LASTM">#REF!</definedName>
    <definedName name="ldehiufhewlew">#REF!</definedName>
    <definedName name="line" localSheetId="17">#REF!</definedName>
    <definedName name="line" localSheetId="19">#REF!</definedName>
    <definedName name="line" localSheetId="18">#REF!</definedName>
    <definedName name="line">#REF!</definedName>
    <definedName name="LOC">[21]DB2!$F$54:$G$65</definedName>
    <definedName name="m" localSheetId="17">#REF!</definedName>
    <definedName name="m" localSheetId="19">#REF!</definedName>
    <definedName name="m" localSheetId="18">#REF!</definedName>
    <definedName name="m">#REF!</definedName>
    <definedName name="mai" localSheetId="17">#REF!</definedName>
    <definedName name="mai" localSheetId="19">#REF!</definedName>
    <definedName name="mai" localSheetId="18">#REF!</definedName>
    <definedName name="mai">#REF!</definedName>
    <definedName name="MAINWAREHOUSE" localSheetId="17">#REF!</definedName>
    <definedName name="MAINWAREHOUSE" localSheetId="19">#REF!</definedName>
    <definedName name="MAINWAREHOUSE" localSheetId="18">#REF!</definedName>
    <definedName name="MAINWAREHOUSE">#REF!</definedName>
    <definedName name="mar" localSheetId="17">#REF!</definedName>
    <definedName name="mar" localSheetId="19">#REF!</definedName>
    <definedName name="mar" localSheetId="18">#REF!</definedName>
    <definedName name="mar">#REF!</definedName>
    <definedName name="MARCC">[11]Normal!$AW$1:$AW$65536</definedName>
    <definedName name="march" localSheetId="17">#REF!</definedName>
    <definedName name="march" localSheetId="19">#REF!</definedName>
    <definedName name="march" localSheetId="18">#REF!</definedName>
    <definedName name="march">#REF!</definedName>
    <definedName name="MARDEP">[11]Normal!$AX$1:$AX$65536</definedName>
    <definedName name="MARDEP12">[11]MSS0712!$AT$1:$AT$65536</definedName>
    <definedName name="MATERIAL_CELL" localSheetId="17">#REF!</definedName>
    <definedName name="MATERIAL_CELL" localSheetId="19">#REF!</definedName>
    <definedName name="MATERIAL_CELL" localSheetId="18">#REF!</definedName>
    <definedName name="MATERIAL_CELL">#REF!</definedName>
    <definedName name="may" localSheetId="17">#REF!</definedName>
    <definedName name="may" localSheetId="19">#REF!</definedName>
    <definedName name="may" localSheetId="18">#REF!</definedName>
    <definedName name="may">#REF!</definedName>
    <definedName name="May_Quality_Index">'[18]OLB-Defect%'!$A$1:$Y$38</definedName>
    <definedName name="MAYA" localSheetId="17">#REF!</definedName>
    <definedName name="MAYA" localSheetId="19">#REF!</definedName>
    <definedName name="MAYA" localSheetId="18">#REF!</definedName>
    <definedName name="MAYA">#REF!</definedName>
    <definedName name="MAYB" localSheetId="17">#REF!</definedName>
    <definedName name="MAYB" localSheetId="19">#REF!</definedName>
    <definedName name="MAYB" localSheetId="18">#REF!</definedName>
    <definedName name="MAYB">#REF!</definedName>
    <definedName name="MAYCC">[11]Normal!$BA$1:$BA$65536</definedName>
    <definedName name="MAYDEP">[11]Normal!$BB$1:$BB$65536</definedName>
    <definedName name="MAYDEP12">[11]MSS0712!$AX$1:$AX$65536</definedName>
    <definedName name="MFGLOC" localSheetId="17">#REF!</definedName>
    <definedName name="MFGLOC" localSheetId="19">#REF!</definedName>
    <definedName name="MFGLOC" localSheetId="18">#REF!</definedName>
    <definedName name="MFGLOC">#REF!</definedName>
    <definedName name="mklmnop" localSheetId="17" hidden="1">#REF!</definedName>
    <definedName name="mklmnop" localSheetId="19" hidden="1">#REF!</definedName>
    <definedName name="mklmnop" localSheetId="18" hidden="1">#REF!</definedName>
    <definedName name="mklmnop" hidden="1">#REF!</definedName>
    <definedName name="mmamamam" localSheetId="17" hidden="1">#REF!,#REF!,#REF!</definedName>
    <definedName name="mmamamam" localSheetId="19" hidden="1">#REF!,#REF!,#REF!</definedName>
    <definedName name="mmamamam" localSheetId="18" hidden="1">#REF!,#REF!,#REF!</definedName>
    <definedName name="mmamamam" hidden="1">#REF!,#REF!,#REF!</definedName>
    <definedName name="mobile" localSheetId="17">#REF!</definedName>
    <definedName name="mobile" localSheetId="19">#REF!</definedName>
    <definedName name="mobile" localSheetId="18">#REF!</definedName>
    <definedName name="mobile">#REF!</definedName>
    <definedName name="Model" localSheetId="17">#REF!</definedName>
    <definedName name="Model" localSheetId="19">#REF!</definedName>
    <definedName name="Model" localSheetId="18">#REF!</definedName>
    <definedName name="Model">#REF!</definedName>
    <definedName name="modify" localSheetId="17">#REF!</definedName>
    <definedName name="modify" localSheetId="19">#REF!</definedName>
    <definedName name="modify" localSheetId="18">#REF!</definedName>
    <definedName name="modify">#REF!</definedName>
    <definedName name="Months">[2]Sheet1!$A$3:$A$14</definedName>
    <definedName name="n" localSheetId="17">#REF!</definedName>
    <definedName name="n" localSheetId="19">#REF!</definedName>
    <definedName name="n" localSheetId="18">#REF!</definedName>
    <definedName name="n">#REF!</definedName>
    <definedName name="nov" localSheetId="17">#REF!</definedName>
    <definedName name="nov" localSheetId="19">#REF!</definedName>
    <definedName name="nov" localSheetId="18">#REF!</definedName>
    <definedName name="nov">#REF!</definedName>
    <definedName name="NOVCC">[11]Normal!$BM$1:$BM$65536</definedName>
    <definedName name="NOVDEP">[11]Normal!$BN$1:$BN$65536</definedName>
    <definedName name="NOVDEP12">[11]MSS0712!$BJ$1:$BJ$65536</definedName>
    <definedName name="NP" localSheetId="17">#REF!</definedName>
    <definedName name="NP" localSheetId="19">#REF!</definedName>
    <definedName name="NP" localSheetId="18">#REF!</definedName>
    <definedName name="NP">#REF!</definedName>
    <definedName name="o" localSheetId="17">#REF!</definedName>
    <definedName name="o" localSheetId="19">#REF!</definedName>
    <definedName name="o" localSheetId="18">#REF!</definedName>
    <definedName name="o">#REF!</definedName>
    <definedName name="OCC" localSheetId="17">#REF!</definedName>
    <definedName name="OCC" localSheetId="19">#REF!</definedName>
    <definedName name="OCC" localSheetId="18">#REF!</definedName>
    <definedName name="OCC">#REF!</definedName>
    <definedName name="oct" localSheetId="17">#REF!</definedName>
    <definedName name="oct" localSheetId="19">#REF!</definedName>
    <definedName name="oct" localSheetId="18">#REF!</definedName>
    <definedName name="oct">#REF!</definedName>
    <definedName name="OCTCC">[11]Normal!$BK$1:$BK$65536</definedName>
    <definedName name="OCTDEP">[11]Normal!$BL$1:$BL$65536</definedName>
    <definedName name="OCTDEP12">[11]MSS0712!$BH$1:$BH$65536</definedName>
    <definedName name="OEM" localSheetId="17">#REF!</definedName>
    <definedName name="OEM" localSheetId="19">#REF!</definedName>
    <definedName name="OEM" localSheetId="18">#REF!</definedName>
    <definedName name="OEM">#REF!</definedName>
    <definedName name="OO" localSheetId="17">#REF!</definedName>
    <definedName name="OO" localSheetId="19">#REF!</definedName>
    <definedName name="OO" localSheetId="18">#REF!</definedName>
    <definedName name="OO">#REF!</definedName>
    <definedName name="opqrtsuv" localSheetId="17" hidden="1">#REF!,#REF!,#REF!</definedName>
    <definedName name="opqrtsuv" localSheetId="19" hidden="1">#REF!,#REF!,#REF!</definedName>
    <definedName name="opqrtsuv" localSheetId="18" hidden="1">#REF!,#REF!,#REF!</definedName>
    <definedName name="opqrtsuv" hidden="1">#REF!,#REF!,#REF!</definedName>
    <definedName name="p" localSheetId="17">#REF!</definedName>
    <definedName name="p" localSheetId="19">#REF!</definedName>
    <definedName name="p" localSheetId="18">#REF!</definedName>
    <definedName name="p">#REF!</definedName>
    <definedName name="P099I">#REF!</definedName>
    <definedName name="P099P">#REF!</definedName>
    <definedName name="PD" localSheetId="17">#REF!</definedName>
    <definedName name="PD" localSheetId="19">#REF!</definedName>
    <definedName name="PD" localSheetId="18">#REF!</definedName>
    <definedName name="PD">#REF!</definedName>
    <definedName name="PercentComplete">PercentCompleteBeyond*PeriodInPlan</definedName>
    <definedName name="PercentCompleteBeyond">('[8]Project Planner'!A$6=MEDIAN('[8]Project Planner'!A$6,'[8]Project Planner'!$E1,'[8]Project Planner'!$E1+'[8]Project Planner'!$F1)*('[8]Project Planner'!$E1&gt;0))*(('[8]Project Planner'!A$6&lt;(INT('[8]Project Planner'!$E1+'[8]Project Planner'!$F1*'[8]Project Planner'!$G1)))+('[8]Project Planner'!A$6='[8]Project Planner'!$E1))*('[8]Project Planner'!$G1&gt;0)</definedName>
    <definedName name="period_selected">'[8]Project Planner'!$H$2</definedName>
    <definedName name="PeriodInActual">'[8]Project Planner'!A$6=MEDIAN('[8]Project Planner'!A$6,'[8]Project Planner'!$E1,'[8]Project Planner'!$E1+'[8]Project Planner'!$F1-1)</definedName>
    <definedName name="PeriodInPlan">'[8]Project Planner'!A$6=MEDIAN('[8]Project Planner'!A$6,'[8]Project Planner'!$C1,'[8]Project Planner'!$C1+'[8]Project Planner'!$D1-1)</definedName>
    <definedName name="PERPETUAL_CELL" localSheetId="17">#REF!</definedName>
    <definedName name="PERPETUAL_CELL" localSheetId="19">#REF!</definedName>
    <definedName name="PERPETUAL_CELL" localSheetId="18">#REF!</definedName>
    <definedName name="PERPETUAL_CELL">#REF!</definedName>
    <definedName name="Peso" localSheetId="17">#REF!</definedName>
    <definedName name="Peso" localSheetId="19">#REF!</definedName>
    <definedName name="Peso" localSheetId="18">#REF!</definedName>
    <definedName name="Peso">#REF!</definedName>
    <definedName name="PIECE_TURN_DETENT">'[9]TRP APRIL'!$A$149:$AI$195</definedName>
    <definedName name="PL" localSheetId="17">#REF!</definedName>
    <definedName name="PL" localSheetId="19">#REF!</definedName>
    <definedName name="PL" localSheetId="18">#REF!</definedName>
    <definedName name="PL">#REF!</definedName>
    <definedName name="Plan">PeriodInPlan*('[8]Project Planner'!$C1&gt;0)</definedName>
    <definedName name="plmn" localSheetId="17" hidden="1">#REF!,#REF!,#REF!</definedName>
    <definedName name="plmn" localSheetId="19" hidden="1">#REF!,#REF!,#REF!</definedName>
    <definedName name="plmn" localSheetId="18" hidden="1">#REF!,#REF!,#REF!</definedName>
    <definedName name="plmn" hidden="1">#REF!,#REF!,#REF!</definedName>
    <definedName name="PlotRange" localSheetId="17">#REF!</definedName>
    <definedName name="PlotRange" localSheetId="19">#REF!</definedName>
    <definedName name="PlotRange" localSheetId="18">#REF!</definedName>
    <definedName name="PlotRange">#REF!</definedName>
    <definedName name="PO" localSheetId="17">#REF!</definedName>
    <definedName name="PO" localSheetId="19">#REF!</definedName>
    <definedName name="PO" localSheetId="18">#REF!</definedName>
    <definedName name="PO">#REF!</definedName>
    <definedName name="por123183c117rtp" localSheetId="17">[22]tellist!#REF!</definedName>
    <definedName name="por123183c117rtp" localSheetId="19">[22]tellist!#REF!</definedName>
    <definedName name="por123183c117rtp" localSheetId="18">[22]tellist!#REF!</definedName>
    <definedName name="por123183c117rtp">[22]tellist!#REF!</definedName>
    <definedName name="por123183c317rtp" localSheetId="17">[22]tellist!#REF!</definedName>
    <definedName name="por123183c317rtp" localSheetId="19">[22]tellist!#REF!</definedName>
    <definedName name="por123183c317rtp" localSheetId="18">[22]tellist!#REF!</definedName>
    <definedName name="por123183c317rtp">[22]tellist!#REF!</definedName>
    <definedName name="por123183c319rtp" localSheetId="17">[22]tellist!#REF!</definedName>
    <definedName name="por123183c319rtp" localSheetId="19">[22]tellist!#REF!</definedName>
    <definedName name="por123183c319rtp" localSheetId="18">[22]tellist!#REF!</definedName>
    <definedName name="por123183c319rtp">[22]tellist!#REF!</definedName>
    <definedName name="por161c117rtp" localSheetId="17">[22]tellist!#REF!</definedName>
    <definedName name="por161c117rtp" localSheetId="19">[22]tellist!#REF!</definedName>
    <definedName name="por161c117rtp" localSheetId="18">[22]tellist!#REF!</definedName>
    <definedName name="por161c117rtp">[22]tellist!#REF!</definedName>
    <definedName name="por161c317rtp" localSheetId="17">[22]tellist!#REF!</definedName>
    <definedName name="por161c317rtp" localSheetId="19">[22]tellist!#REF!</definedName>
    <definedName name="por161c317rtp" localSheetId="18">[22]tellist!#REF!</definedName>
    <definedName name="por161c317rtp">[22]tellist!#REF!</definedName>
    <definedName name="por161c319rtp" localSheetId="17">[22]tellist!#REF!</definedName>
    <definedName name="por161c319rtp" localSheetId="19">[22]tellist!#REF!</definedName>
    <definedName name="por161c319rtp" localSheetId="18">[22]tellist!#REF!</definedName>
    <definedName name="por161c319rtp">[22]tellist!#REF!</definedName>
    <definedName name="por184196c117rtp" localSheetId="17">[22]tellist!#REF!</definedName>
    <definedName name="por184196c117rtp" localSheetId="19">[22]tellist!#REF!</definedName>
    <definedName name="por184196c117rtp" localSheetId="18">[22]tellist!#REF!</definedName>
    <definedName name="por184196c117rtp">[22]tellist!#REF!</definedName>
    <definedName name="por184196c317rtp" localSheetId="17">[22]tellist!#REF!</definedName>
    <definedName name="por184196c317rtp" localSheetId="19">[22]tellist!#REF!</definedName>
    <definedName name="por184196c317rtp" localSheetId="18">[22]tellist!#REF!</definedName>
    <definedName name="por184196c317rtp">[22]tellist!#REF!</definedName>
    <definedName name="por184196c319rtp" localSheetId="17">[22]tellist!#REF!</definedName>
    <definedName name="por184196c319rtp" localSheetId="19">[22]tellist!#REF!</definedName>
    <definedName name="por184196c319rtp" localSheetId="18">[22]tellist!#REF!</definedName>
    <definedName name="por184196c319rtp">[22]tellist!#REF!</definedName>
    <definedName name="por184199c117rtp" localSheetId="17">[22]tellist!#REF!</definedName>
    <definedName name="por184199c117rtp" localSheetId="19">[22]tellist!#REF!</definedName>
    <definedName name="por184199c117rtp" localSheetId="18">[22]tellist!#REF!</definedName>
    <definedName name="por184199c117rtp">[22]tellist!#REF!</definedName>
    <definedName name="por184215c117rtp" localSheetId="17">[22]tellist!#REF!</definedName>
    <definedName name="por184215c117rtp" localSheetId="19">[22]tellist!#REF!</definedName>
    <definedName name="por184215c117rtp" localSheetId="18">[22]tellist!#REF!</definedName>
    <definedName name="por184215c117rtp">[22]tellist!#REF!</definedName>
    <definedName name="por184244c117rtp" localSheetId="17">[22]tellist!#REF!</definedName>
    <definedName name="por184244c117rtp" localSheetId="19">[22]tellist!#REF!</definedName>
    <definedName name="por184244c117rtp" localSheetId="18">[22]tellist!#REF!</definedName>
    <definedName name="por184244c117rtp">[22]tellist!#REF!</definedName>
    <definedName name="por62122c117rtp" localSheetId="17">[22]tellist!#REF!</definedName>
    <definedName name="por62122c117rtp" localSheetId="19">[22]tellist!#REF!</definedName>
    <definedName name="por62122c117rtp" localSheetId="18">[22]tellist!#REF!</definedName>
    <definedName name="por62122c117rtp">[22]tellist!#REF!</definedName>
    <definedName name="por62122c317rtp" localSheetId="17">[22]tellist!#REF!</definedName>
    <definedName name="por62122c317rtp" localSheetId="19">[22]tellist!#REF!</definedName>
    <definedName name="por62122c317rtp" localSheetId="18">[22]tellist!#REF!</definedName>
    <definedName name="por62122c317rtp">[22]tellist!#REF!</definedName>
    <definedName name="por62122c319rtp" localSheetId="17">[22]tellist!#REF!</definedName>
    <definedName name="por62122c319rtp" localSheetId="19">[22]tellist!#REF!</definedName>
    <definedName name="por62122c319rtp" localSheetId="18">[22]tellist!#REF!</definedName>
    <definedName name="por62122c319rtp">[22]tellist!#REF!</definedName>
    <definedName name="PP" localSheetId="17">#REF!</definedName>
    <definedName name="PP" localSheetId="19">#REF!</definedName>
    <definedName name="PP" localSheetId="18">#REF!</definedName>
    <definedName name="PP">#REF!</definedName>
    <definedName name="price">[23]Price!$D$6:$I$21</definedName>
    <definedName name="_xlnm.Print_Area" localSheetId="0">Details!$A$1:$AY$56</definedName>
    <definedName name="_xlnm.Print_Area" localSheetId="17">#REF!</definedName>
    <definedName name="_xlnm.Print_Area" localSheetId="19">#REF!</definedName>
    <definedName name="_xlnm.Print_Area" localSheetId="3">'Plan vs. Actual-August'!$C$2:$I$55</definedName>
    <definedName name="_xlnm.Print_Area" localSheetId="4">'Plan vs. Actual-Jul'!$C$2:$I$55</definedName>
    <definedName name="_xlnm.Print_Area" localSheetId="2">'Plan vs. Actual-October'!#REF!</definedName>
    <definedName name="_xlnm.Print_Area" localSheetId="18">#REF!</definedName>
    <definedName name="_xlnm.Print_Area">#REF!</definedName>
    <definedName name="_xlnm.Print_Titles" localSheetId="0">Details!$4:$7</definedName>
    <definedName name="_xlnm.Print_Titles" localSheetId="17">#REF!</definedName>
    <definedName name="_xlnm.Print_Titles" localSheetId="19">#REF!</definedName>
    <definedName name="_xlnm.Print_Titles" localSheetId="18">#REF!</definedName>
    <definedName name="_xlnm.Print_Titles">#REF!</definedName>
    <definedName name="Project">[24]Project!$B$2:$B$15</definedName>
    <definedName name="Project_Code">[25]List_ProjectCode!$R$7:$R$27</definedName>
    <definedName name="Project_Start" localSheetId="17">[26]Details!$J$3</definedName>
    <definedName name="Project_Start" localSheetId="19">[26]Details!$J$3</definedName>
    <definedName name="Project_Start" localSheetId="18">[26]Details!$J$3</definedName>
    <definedName name="Project_Start">Details!$J$3</definedName>
    <definedName name="PROTECTOR_LIGHT_DIMMER">'[9]TRP APRIL'!$A$101:$AI$147</definedName>
    <definedName name="PS" localSheetId="17">#REF!</definedName>
    <definedName name="PS" localSheetId="19">#REF!</definedName>
    <definedName name="PS" localSheetId="18">#REF!</definedName>
    <definedName name="PS">#REF!</definedName>
    <definedName name="ptcmc">#REF!</definedName>
    <definedName name="Purchaseb4" localSheetId="17">#REF!</definedName>
    <definedName name="Purchaseb4" localSheetId="19">#REF!</definedName>
    <definedName name="Purchaseb4" localSheetId="18">#REF!</definedName>
    <definedName name="Purchaseb4">#REF!</definedName>
    <definedName name="pus" localSheetId="17" hidden="1">#REF!</definedName>
    <definedName name="pus" localSheetId="19" hidden="1">#REF!</definedName>
    <definedName name="pus" localSheetId="18" hidden="1">#REF!</definedName>
    <definedName name="pus" hidden="1">#REF!</definedName>
    <definedName name="PUSHER_PIN">'[9]TRP APRIL'!$A$53:$AI$99</definedName>
    <definedName name="puso" localSheetId="17" hidden="1">#REF!</definedName>
    <definedName name="puso" localSheetId="19" hidden="1">#REF!</definedName>
    <definedName name="puso" localSheetId="18" hidden="1">#REF!</definedName>
    <definedName name="puso" hidden="1">#REF!</definedName>
    <definedName name="q" localSheetId="17">[1]FEB!#REF!</definedName>
    <definedName name="q" localSheetId="19">[1]FEB!#REF!</definedName>
    <definedName name="q" localSheetId="18">[1]FEB!#REF!</definedName>
    <definedName name="q">[1]FEB!#REF!</definedName>
    <definedName name="qaszx" localSheetId="17" hidden="1">#REF!</definedName>
    <definedName name="qaszx" localSheetId="19" hidden="1">#REF!</definedName>
    <definedName name="qaszx" localSheetId="18" hidden="1">#REF!</definedName>
    <definedName name="qaszx" hidden="1">#REF!</definedName>
    <definedName name="qbcdsw" localSheetId="17" hidden="1">#REF!,#REF!,#REF!,#REF!</definedName>
    <definedName name="qbcdsw" localSheetId="19" hidden="1">#REF!,#REF!,#REF!,#REF!</definedName>
    <definedName name="qbcdsw" localSheetId="18" hidden="1">#REF!,#REF!,#REF!,#REF!</definedName>
    <definedName name="qbcdsw" hidden="1">#REF!,#REF!,#REF!,#REF!</definedName>
    <definedName name="qq" localSheetId="17">#REF!</definedName>
    <definedName name="qq" localSheetId="19">#REF!</definedName>
    <definedName name="qq" localSheetId="18">#REF!</definedName>
    <definedName name="qq">#REF!</definedName>
    <definedName name="qqq" hidden="1">#REF!</definedName>
    <definedName name="qqqq" hidden="1">#REF!</definedName>
    <definedName name="qrt" localSheetId="17" hidden="1">#REF!,#REF!,#REF!</definedName>
    <definedName name="qrt" localSheetId="19" hidden="1">#REF!,#REF!,#REF!</definedName>
    <definedName name="qrt" localSheetId="18" hidden="1">#REF!,#REF!,#REF!</definedName>
    <definedName name="qrt" hidden="1">#REF!,#REF!,#REF!</definedName>
    <definedName name="QTTY">[10]Sheet11!$F$5:$F$62</definedName>
    <definedName name="QTTYG">[10]Sheet11!$F$182:$F$183</definedName>
    <definedName name="qtuybe" localSheetId="17" hidden="1">#REF!</definedName>
    <definedName name="qtuybe" localSheetId="19" hidden="1">#REF!</definedName>
    <definedName name="qtuybe" localSheetId="18" hidden="1">#REF!</definedName>
    <definedName name="qtuybe" hidden="1">#REF!</definedName>
    <definedName name="Quick_asset" localSheetId="17">#REF!</definedName>
    <definedName name="Quick_asset" localSheetId="19">#REF!</definedName>
    <definedName name="Quick_asset" localSheetId="18">#REF!</definedName>
    <definedName name="Quick_asset">#REF!</definedName>
    <definedName name="qwe" localSheetId="17">#REF!</definedName>
    <definedName name="qwe" localSheetId="19">#REF!</definedName>
    <definedName name="qwe" localSheetId="18">#REF!</definedName>
    <definedName name="qwe">#REF!</definedName>
    <definedName name="qwedf" localSheetId="17">#REF!</definedName>
    <definedName name="qwedf" localSheetId="19">#REF!</definedName>
    <definedName name="qwedf" localSheetId="18">#REF!</definedName>
    <definedName name="qwedf">#REF!</definedName>
    <definedName name="qwqa" localSheetId="17" hidden="1">#REF!,#REF!,#REF!</definedName>
    <definedName name="qwqa" localSheetId="19" hidden="1">#REF!,#REF!,#REF!</definedName>
    <definedName name="qwqa" localSheetId="18" hidden="1">#REF!,#REF!,#REF!</definedName>
    <definedName name="qwqa" hidden="1">#REF!,#REF!,#REF!</definedName>
    <definedName name="qwrt" localSheetId="17" hidden="1">#REF!,#REF!,#REF!,#REF!</definedName>
    <definedName name="qwrt" localSheetId="19" hidden="1">#REF!,#REF!,#REF!,#REF!</definedName>
    <definedName name="qwrt" localSheetId="18" hidden="1">#REF!,#REF!,#REF!,#REF!</definedName>
    <definedName name="qwrt" hidden="1">#REF!,#REF!,#REF!,#REF!</definedName>
    <definedName name="qwrv" localSheetId="17">[1]FEB!#REF!</definedName>
    <definedName name="qwrv" localSheetId="19">[1]FEB!#REF!</definedName>
    <definedName name="qwrv" localSheetId="18">[1]FEB!#REF!</definedName>
    <definedName name="qwrv">[1]FEB!#REF!</definedName>
    <definedName name="Rare_1" localSheetId="17">#REF!</definedName>
    <definedName name="Rare_1" localSheetId="19">#REF!</definedName>
    <definedName name="Rare_1" localSheetId="18">#REF!</definedName>
    <definedName name="Rare_1">#REF!</definedName>
    <definedName name="RATE" localSheetId="17">#REF!</definedName>
    <definedName name="RATE" localSheetId="19">#REF!</definedName>
    <definedName name="RATE" localSheetId="18">#REF!</definedName>
    <definedName name="RATE">#REF!</definedName>
    <definedName name="RATE0101">112.23</definedName>
    <definedName name="RATE0102">117.19</definedName>
    <definedName name="RATE0103">116.17</definedName>
    <definedName name="RATE0104">121.07</definedName>
    <definedName name="RATE0105">123.94</definedName>
    <definedName name="RATE0106">121.97</definedName>
    <definedName name="RATE0107">122.21</definedName>
    <definedName name="RATE0108">124.6</definedName>
    <definedName name="RATE0109">121.67</definedName>
    <definedName name="RATE0110">118.88</definedName>
    <definedName name="RATE0111">121.34</definedName>
    <definedName name="RATE0112">122.31</definedName>
    <definedName name="RATE0201">127.16</definedName>
    <definedName name="RATE0202">132.83</definedName>
    <definedName name="RATE0203">133.48</definedName>
    <definedName name="RATE0204">131.24</definedName>
    <definedName name="RATE0205">131.15</definedName>
    <definedName name="RATE0206">126.44</definedName>
    <definedName name="RATE0207">123.54</definedName>
    <definedName name="RATE0208">118.1</definedName>
    <definedName name="RATE0209">119.08</definedName>
    <definedName name="RATE0210">120.58</definedName>
    <definedName name="RATE0211">123.95</definedName>
    <definedName name="RATE0212">121.56</definedName>
    <definedName name="RATE0301">122.33</definedName>
    <definedName name="RATE0302">118.71</definedName>
    <definedName name="RATE0303">119.43</definedName>
    <definedName name="RATE0304">118.67</definedName>
    <definedName name="RATE0305">119.84</definedName>
    <definedName name="RATE0306">117.32</definedName>
    <definedName name="RATE0307">118.34</definedName>
    <definedName name="RATE0308">118.72</definedName>
    <definedName name="RATE0309">118.83</definedName>
    <definedName name="RATE0310">115.23</definedName>
    <definedName name="RATE0311">109.61</definedName>
    <definedName name="RATE0312">109.23</definedName>
    <definedName name="RATE0401">107.93</definedName>
    <definedName name="RATE0402">106.43</definedName>
    <definedName name="RATE0403">106.61</definedName>
    <definedName name="RATE0404">108.76</definedName>
    <definedName name="RATE0405">107.37</definedName>
    <definedName name="RATE0406">112.45</definedName>
    <definedName name="RATE0407">109.48</definedName>
    <definedName name="RATE0408">109.4</definedName>
    <definedName name="RATE0409">110.4</definedName>
    <definedName name="RATE0410">110.12</definedName>
    <definedName name="RATE0411">109.06</definedName>
    <definedName name="Rate1" localSheetId="17">#REF!</definedName>
    <definedName name="Rate1" localSheetId="19">#REF!</definedName>
    <definedName name="Rate1" localSheetId="18">#REF!</definedName>
    <definedName name="Rate1">#REF!</definedName>
    <definedName name="RATE1099">106.26</definedName>
    <definedName name="RATE2" localSheetId="17">#REF!</definedName>
    <definedName name="RATE2" localSheetId="19">#REF!</definedName>
    <definedName name="RATE2" localSheetId="18">#REF!</definedName>
    <definedName name="RATE2">#REF!</definedName>
    <definedName name="RATE700">107.05</definedName>
    <definedName name="RATE899">114.52</definedName>
    <definedName name="RATE9904">119.78</definedName>
    <definedName name="RATE999">108.59</definedName>
    <definedName name="rev" localSheetId="17">#REF!</definedName>
    <definedName name="rev" localSheetId="19">#REF!</definedName>
    <definedName name="rev" localSheetId="18">#REF!</definedName>
    <definedName name="rev">#REF!</definedName>
    <definedName name="RR" localSheetId="17">#REF!</definedName>
    <definedName name="RR" localSheetId="19">#REF!</definedName>
    <definedName name="RR" localSheetId="18">#REF!</definedName>
    <definedName name="RR">#REF!</definedName>
    <definedName name="rrr" localSheetId="17">#REF!</definedName>
    <definedName name="rrr" localSheetId="19">#REF!</definedName>
    <definedName name="rrr" localSheetId="18">#REF!</definedName>
    <definedName name="rrr">#REF!</definedName>
    <definedName name="rrrrr">#REF!</definedName>
    <definedName name="rt" localSheetId="17">#REF!</definedName>
    <definedName name="rt" localSheetId="19">#REF!</definedName>
    <definedName name="rt" localSheetId="18">#REF!</definedName>
    <definedName name="rt">#REF!</definedName>
    <definedName name="RTST" localSheetId="17" hidden="1">#REF!</definedName>
    <definedName name="RTST" localSheetId="19" hidden="1">#REF!</definedName>
    <definedName name="RTST" localSheetId="18" hidden="1">#REF!</definedName>
    <definedName name="RTST" hidden="1">#REF!</definedName>
    <definedName name="s" localSheetId="17">#REF!</definedName>
    <definedName name="s" localSheetId="19">#REF!</definedName>
    <definedName name="s" localSheetId="18">#REF!</definedName>
    <definedName name="s">#REF!</definedName>
    <definedName name="sa" localSheetId="17">'[27]purchase 2'!#REF!</definedName>
    <definedName name="sa" localSheetId="19">'[27]purchase 2'!#REF!</definedName>
    <definedName name="sa" localSheetId="18">'[27]purchase 2'!#REF!</definedName>
    <definedName name="sa">'[27]purchase 2'!#REF!</definedName>
    <definedName name="screws_for_aug10" hidden="1">#REF!</definedName>
    <definedName name="Scrolling_Increment" localSheetId="17">[26]Details!$J$4</definedName>
    <definedName name="Scrolling_Increment" localSheetId="19">[26]Details!$J$4</definedName>
    <definedName name="Scrolling_Increment" localSheetId="18">[26]Details!$J$4</definedName>
    <definedName name="Scrolling_Increment">Details!$J$4</definedName>
    <definedName name="SD" localSheetId="17" hidden="1">#REF!</definedName>
    <definedName name="SD" localSheetId="19" hidden="1">#REF!</definedName>
    <definedName name="SD" localSheetId="18" hidden="1">#REF!</definedName>
    <definedName name="SD" hidden="1">#REF!</definedName>
    <definedName name="sep" localSheetId="17">#REF!</definedName>
    <definedName name="sep" localSheetId="19">#REF!</definedName>
    <definedName name="sep" localSheetId="18">#REF!</definedName>
    <definedName name="sep">#REF!</definedName>
    <definedName name="SEPA" localSheetId="17">#REF!</definedName>
    <definedName name="SEPA" localSheetId="19">#REF!</definedName>
    <definedName name="SEPA" localSheetId="18">#REF!</definedName>
    <definedName name="SEPA">#REF!</definedName>
    <definedName name="SEPB" localSheetId="17">#REF!</definedName>
    <definedName name="SEPB" localSheetId="19">#REF!</definedName>
    <definedName name="SEPB" localSheetId="18">#REF!</definedName>
    <definedName name="SEPB">#REF!</definedName>
    <definedName name="SEPCC">[11]Normal!$BI$1:$BI$65536</definedName>
    <definedName name="SEPDEP">[11]Normal!$BJ$1:$BJ$65536</definedName>
    <definedName name="SEPDEP12">[11]MSS0712!$BF$1:$BF$65536</definedName>
    <definedName name="sere" localSheetId="17" hidden="1">#REF!</definedName>
    <definedName name="sere" localSheetId="19" hidden="1">#REF!</definedName>
    <definedName name="sere" localSheetId="18" hidden="1">#REF!</definedName>
    <definedName name="sere" hidden="1">#REF!</definedName>
    <definedName name="seryye" localSheetId="17">#REF!</definedName>
    <definedName name="seryye" localSheetId="19">#REF!</definedName>
    <definedName name="seryye" localSheetId="18">#REF!</definedName>
    <definedName name="seryye">#REF!</definedName>
    <definedName name="SET" localSheetId="17">#REF!</definedName>
    <definedName name="SET" localSheetId="19">#REF!</definedName>
    <definedName name="SET" localSheetId="18">#REF!</definedName>
    <definedName name="SET">#REF!</definedName>
    <definedName name="SET_K1" localSheetId="17">#REF!</definedName>
    <definedName name="SET_K1" localSheetId="19">#REF!</definedName>
    <definedName name="SET_K1" localSheetId="18">#REF!</definedName>
    <definedName name="SET_K1">#REF!</definedName>
    <definedName name="SET_K2" localSheetId="17">'[28]purchasing 3'!#REF!</definedName>
    <definedName name="SET_K2" localSheetId="19">'[28]purchasing 3'!#REF!</definedName>
    <definedName name="SET_K2" localSheetId="18">'[28]purchasing 3'!#REF!</definedName>
    <definedName name="SET_K2">'[28]purchasing 3'!#REF!</definedName>
    <definedName name="SET_K3" localSheetId="17">'[28]purchasing 4'!#REF!</definedName>
    <definedName name="SET_K3" localSheetId="19">'[28]purchasing 4'!#REF!</definedName>
    <definedName name="SET_K3" localSheetId="18">'[28]purchasing 4'!#REF!</definedName>
    <definedName name="SET_K3">'[28]purchasing 4'!#REF!</definedName>
    <definedName name="SET_S1" localSheetId="17">#REF!</definedName>
    <definedName name="SET_S1" localSheetId="19">#REF!</definedName>
    <definedName name="SET_S1" localSheetId="18">#REF!</definedName>
    <definedName name="SET_S1">#REF!</definedName>
    <definedName name="SET_S2" localSheetId="17">#REF!</definedName>
    <definedName name="SET_S2" localSheetId="19">#REF!</definedName>
    <definedName name="SET_S2" localSheetId="18">#REF!</definedName>
    <definedName name="SET_S2">#REF!</definedName>
    <definedName name="SET_S3" localSheetId="17">'[28]Fabrication 3'!#REF!</definedName>
    <definedName name="SET_S3" localSheetId="19">'[28]Fabrication 3'!#REF!</definedName>
    <definedName name="SET_S3" localSheetId="18">'[28]Fabrication 3'!#REF!</definedName>
    <definedName name="SET_S3">'[28]Fabrication 3'!#REF!</definedName>
    <definedName name="SEV" localSheetId="17">#REF!</definedName>
    <definedName name="SEV" localSheetId="19">#REF!</definedName>
    <definedName name="SEV" localSheetId="18">#REF!</definedName>
    <definedName name="SEV">#REF!</definedName>
    <definedName name="ship" localSheetId="17" hidden="1">#REF!</definedName>
    <definedName name="ship" localSheetId="19" hidden="1">#REF!</definedName>
    <definedName name="ship" localSheetId="18" hidden="1">#REF!</definedName>
    <definedName name="ship" hidden="1">#REF!</definedName>
    <definedName name="ship1" localSheetId="17" hidden="1">#REF!</definedName>
    <definedName name="ship1" localSheetId="19" hidden="1">#REF!</definedName>
    <definedName name="ship1" localSheetId="18" hidden="1">#REF!</definedName>
    <definedName name="ship1" hidden="1">#REF!</definedName>
    <definedName name="Sort1" localSheetId="17" hidden="1">#REF!</definedName>
    <definedName name="Sort1" localSheetId="19" hidden="1">#REF!</definedName>
    <definedName name="Sort1" localSheetId="18" hidden="1">#REF!</definedName>
    <definedName name="Sort1" hidden="1">#REF!</definedName>
    <definedName name="sort2" hidden="1">#REF!</definedName>
    <definedName name="Spacer">'[5]0302輸出(支払)'!$H$135</definedName>
    <definedName name="SPACER_THIN">'[5]0302輸出(支払)'!$H$18</definedName>
    <definedName name="SPARE_FOR_SPRAY">'[9]TRP APRIL'!$BU$485:$DC$531</definedName>
    <definedName name="SPARE_NO_SPRAY">'[9]TRP APRIL'!$AK$677:$BS$723</definedName>
    <definedName name="sqqw" localSheetId="17" hidden="1">#REF!</definedName>
    <definedName name="sqqw" localSheetId="19" hidden="1">#REF!</definedName>
    <definedName name="sqqw" localSheetId="18" hidden="1">#REF!</definedName>
    <definedName name="sqqw" hidden="1">#REF!</definedName>
    <definedName name="sr10tb9tb235rt" localSheetId="17">[22]tellist!#REF!</definedName>
    <definedName name="sr10tb9tb235rt" localSheetId="19">[22]tellist!#REF!</definedName>
    <definedName name="sr10tb9tb235rt" localSheetId="18">[22]tellist!#REF!</definedName>
    <definedName name="sr10tb9tb235rt">[22]tellist!#REF!</definedName>
    <definedName name="sr15tb9tb194rt" localSheetId="17">[22]tellist!#REF!</definedName>
    <definedName name="sr15tb9tb194rt" localSheetId="19">[22]tellist!#REF!</definedName>
    <definedName name="sr15tb9tb194rt" localSheetId="18">[22]tellist!#REF!</definedName>
    <definedName name="sr15tb9tb194rt">[22]tellist!#REF!</definedName>
    <definedName name="sr15tb9tb199rt" localSheetId="17">[22]tellist!#REF!</definedName>
    <definedName name="sr15tb9tb199rt" localSheetId="19">[22]tellist!#REF!</definedName>
    <definedName name="sr15tb9tb199rt" localSheetId="18">[22]tellist!#REF!</definedName>
    <definedName name="sr15tb9tb199rt">[22]tellist!#REF!</definedName>
    <definedName name="sr4tb9tb235rt" localSheetId="17">[22]tellist!#REF!</definedName>
    <definedName name="sr4tb9tb235rt" localSheetId="19">[22]tellist!#REF!</definedName>
    <definedName name="sr4tb9tb235rt" localSheetId="18">[22]tellist!#REF!</definedName>
    <definedName name="sr4tb9tb235rt">[22]tellist!#REF!</definedName>
    <definedName name="ss" localSheetId="17" hidden="1">#REF!</definedName>
    <definedName name="ss" localSheetId="19" hidden="1">#REF!</definedName>
    <definedName name="ss" localSheetId="18" hidden="1">#REF!</definedName>
    <definedName name="ss" hidden="1">#REF!</definedName>
    <definedName name="sss" localSheetId="17" hidden="1">#REF!</definedName>
    <definedName name="sss" localSheetId="19" hidden="1">#REF!</definedName>
    <definedName name="sss" localSheetId="18" hidden="1">#REF!</definedName>
    <definedName name="sss" hidden="1">#REF!</definedName>
    <definedName name="sst" localSheetId="17" hidden="1">#REF!</definedName>
    <definedName name="sst" localSheetId="19" hidden="1">#REF!</definedName>
    <definedName name="sst" localSheetId="18" hidden="1">#REF!</definedName>
    <definedName name="sst" hidden="1">#REF!</definedName>
    <definedName name="ssthhh" localSheetId="17" hidden="1">#REF!</definedName>
    <definedName name="ssthhh" localSheetId="19" hidden="1">#REF!</definedName>
    <definedName name="ssthhh" localSheetId="18" hidden="1">#REF!</definedName>
    <definedName name="ssthhh" hidden="1">#REF!</definedName>
    <definedName name="StartValue">249.682436283186</definedName>
    <definedName name="StepValue">0.00102654867256547</definedName>
    <definedName name="STOPPER" localSheetId="17">#REF!</definedName>
    <definedName name="STOPPER" localSheetId="19">#REF!</definedName>
    <definedName name="STOPPER" localSheetId="18">#REF!</definedName>
    <definedName name="STOPPER">#REF!</definedName>
    <definedName name="SubCategorylist">#REF!</definedName>
    <definedName name="super" localSheetId="17">#REF!</definedName>
    <definedName name="super" localSheetId="19">#REF!</definedName>
    <definedName name="super" localSheetId="18">#REF!</definedName>
    <definedName name="super">#REF!</definedName>
    <definedName name="sweat" localSheetId="17" hidden="1">#REF!,#REF!,#REF!</definedName>
    <definedName name="sweat" localSheetId="19" hidden="1">#REF!,#REF!,#REF!</definedName>
    <definedName name="sweat" localSheetId="18" hidden="1">#REF!,#REF!,#REF!</definedName>
    <definedName name="sweat" hidden="1">#REF!,#REF!,#REF!</definedName>
    <definedName name="t" localSheetId="17">#REF!</definedName>
    <definedName name="t" localSheetId="19">#REF!</definedName>
    <definedName name="t" localSheetId="18">#REF!</definedName>
    <definedName name="t">#REF!</definedName>
    <definedName name="T_IBM5110" localSheetId="17">#REF!</definedName>
    <definedName name="T_IBM5110" localSheetId="19">#REF!</definedName>
    <definedName name="T_IBM5110" localSheetId="18">#REF!</definedName>
    <definedName name="T_IBM5110">#REF!</definedName>
    <definedName name="TART" localSheetId="17" hidden="1">#REF!</definedName>
    <definedName name="TART" localSheetId="19" hidden="1">#REF!</definedName>
    <definedName name="TART" localSheetId="18" hidden="1">#REF!</definedName>
    <definedName name="TART" hidden="1">#REF!</definedName>
    <definedName name="TAX">5%</definedName>
    <definedName name="TEST0" localSheetId="17">#REF!</definedName>
    <definedName name="TEST0" localSheetId="19">#REF!</definedName>
    <definedName name="TEST0" localSheetId="18">#REF!</definedName>
    <definedName name="TEST0">#REF!</definedName>
    <definedName name="TEST1" localSheetId="17">#REF!</definedName>
    <definedName name="TEST1" localSheetId="19">#REF!</definedName>
    <definedName name="TEST1" localSheetId="18">#REF!</definedName>
    <definedName name="TEST1">#REF!</definedName>
    <definedName name="TESTHKEY" localSheetId="17">#REF!</definedName>
    <definedName name="TESTHKEY" localSheetId="19">#REF!</definedName>
    <definedName name="TESTHKEY" localSheetId="18">#REF!</definedName>
    <definedName name="TESTHKEY">#REF!</definedName>
    <definedName name="TESTKEYS" localSheetId="17">#REF!</definedName>
    <definedName name="TESTKEYS" localSheetId="19">#REF!</definedName>
    <definedName name="TESTKEYS" localSheetId="18">#REF!</definedName>
    <definedName name="TESTKEYS">#REF!</definedName>
    <definedName name="TESTVKEY" localSheetId="17">#REF!</definedName>
    <definedName name="TESTVKEY" localSheetId="19">#REF!</definedName>
    <definedName name="TESTVKEY" localSheetId="18">#REF!</definedName>
    <definedName name="TESTVKEY">#REF!</definedName>
    <definedName name="TFT" localSheetId="17">#REF!</definedName>
    <definedName name="TFT" localSheetId="19">#REF!</definedName>
    <definedName name="TFT" localSheetId="18">#REF!</definedName>
    <definedName name="TFT">#REF!</definedName>
    <definedName name="TFTMODULE" localSheetId="17">#REF!</definedName>
    <definedName name="TFTMODULE" localSheetId="19">#REF!</definedName>
    <definedName name="TFTMODULE" localSheetId="18">#REF!</definedName>
    <definedName name="TFTMODULE">#REF!</definedName>
    <definedName name="TitleRegion..BO60">#REF!</definedName>
    <definedName name="Today" localSheetId="0">TODAY()</definedName>
    <definedName name="toink" localSheetId="17" hidden="1">#REF!</definedName>
    <definedName name="toink" localSheetId="19" hidden="1">#REF!</definedName>
    <definedName name="toink" localSheetId="18" hidden="1">#REF!</definedName>
    <definedName name="toink" hidden="1">#REF!</definedName>
    <definedName name="TotAge" localSheetId="17">#REF!</definedName>
    <definedName name="TotAge" localSheetId="19">#REF!</definedName>
    <definedName name="TotAge" localSheetId="18">#REF!</definedName>
    <definedName name="TotAge">#REF!</definedName>
    <definedName name="total_GT">[29]Analysis!$L$9</definedName>
    <definedName name="tourch" localSheetId="17" hidden="1">#REF!,#REF!,#REF!,#REF!</definedName>
    <definedName name="tourch" localSheetId="19" hidden="1">#REF!,#REF!,#REF!,#REF!</definedName>
    <definedName name="tourch" localSheetId="18" hidden="1">#REF!,#REF!,#REF!,#REF!</definedName>
    <definedName name="tourch" hidden="1">#REF!,#REF!,#REF!,#REF!</definedName>
    <definedName name="TreeTop" localSheetId="17">#REF!</definedName>
    <definedName name="TreeTop" localSheetId="19">#REF!</definedName>
    <definedName name="TreeTop" localSheetId="18">#REF!</definedName>
    <definedName name="TreeTop">#REF!</definedName>
    <definedName name="TRP_OVERALL">'[9]TRP APRIL'!$A$5:$AI$51</definedName>
    <definedName name="TT" localSheetId="17">#REF!</definedName>
    <definedName name="TT" localSheetId="19">#REF!</definedName>
    <definedName name="TT" localSheetId="18">#REF!</definedName>
    <definedName name="TT">#REF!</definedName>
    <definedName name="ttt" localSheetId="17" hidden="1">#REF!</definedName>
    <definedName name="ttt" localSheetId="19" hidden="1">#REF!</definedName>
    <definedName name="ttt" localSheetId="18" hidden="1">#REF!</definedName>
    <definedName name="ttt" hidden="1">#REF!</definedName>
    <definedName name="txp" hidden="1">#REF!</definedName>
    <definedName name="ty" hidden="1">#REF!</definedName>
    <definedName name="tymn" localSheetId="17" hidden="1">#REF!,#REF!,#REF!,#REF!</definedName>
    <definedName name="tymn" localSheetId="19" hidden="1">#REF!,#REF!,#REF!,#REF!</definedName>
    <definedName name="tymn" localSheetId="18" hidden="1">#REF!,#REF!,#REF!,#REF!</definedName>
    <definedName name="tymn" hidden="1">#REF!,#REF!,#REF!,#REF!</definedName>
    <definedName name="tyum" localSheetId="17" hidden="1">#REF!,#REF!,#REF!</definedName>
    <definedName name="tyum" localSheetId="19" hidden="1">#REF!,#REF!,#REF!</definedName>
    <definedName name="tyum" localSheetId="18" hidden="1">#REF!,#REF!,#REF!</definedName>
    <definedName name="tyum" hidden="1">#REF!,#REF!,#REF!</definedName>
    <definedName name="tyumn" localSheetId="17" hidden="1">#REF!</definedName>
    <definedName name="tyumn" localSheetId="19" hidden="1">#REF!</definedName>
    <definedName name="tyumn" localSheetId="18" hidden="1">#REF!</definedName>
    <definedName name="tyumn" hidden="1">#REF!</definedName>
    <definedName name="u" localSheetId="17">#REF!</definedName>
    <definedName name="u" localSheetId="19">#REF!</definedName>
    <definedName name="u" localSheetId="18">#REF!</definedName>
    <definedName name="u">#REF!</definedName>
    <definedName name="ugghjg" localSheetId="17">#REF!</definedName>
    <definedName name="ugghjg" localSheetId="19">#REF!</definedName>
    <definedName name="ugghjg" localSheetId="18">#REF!</definedName>
    <definedName name="ugghjg">#REF!</definedName>
    <definedName name="UNIT">[10]Sheet11!$H$5:$H$25</definedName>
    <definedName name="UNITG">[10]Sheet11!$H$182:$H$191</definedName>
    <definedName name="UNITM">[10]Sheet11!$H$167:$H$180</definedName>
    <definedName name="Untitled" localSheetId="17">#REF!</definedName>
    <definedName name="Untitled" localSheetId="19">#REF!</definedName>
    <definedName name="Untitled" localSheetId="18">#REF!</definedName>
    <definedName name="Untitled">#REF!</definedName>
    <definedName name="uuuu" localSheetId="17" hidden="1">#REF!</definedName>
    <definedName name="uuuu" localSheetId="19" hidden="1">#REF!</definedName>
    <definedName name="uuuu" localSheetId="18" hidden="1">#REF!</definedName>
    <definedName name="uuuu" hidden="1">#REF!</definedName>
    <definedName name="v" localSheetId="17">#REF!</definedName>
    <definedName name="v" localSheetId="19">#REF!</definedName>
    <definedName name="v" localSheetId="18">#REF!</definedName>
    <definedName name="v">#REF!</definedName>
    <definedName name="ValueArea">[12]PL_A!$CJ$30:$CJ$52</definedName>
    <definedName name="vbnm" localSheetId="17" hidden="1">#REF!</definedName>
    <definedName name="vbnm" localSheetId="19" hidden="1">#REF!</definedName>
    <definedName name="vbnm" localSheetId="18" hidden="1">#REF!</definedName>
    <definedName name="vbnm" hidden="1">#REF!</definedName>
    <definedName name="vbnmcdvf" localSheetId="17" hidden="1">#REF!,#REF!,#REF!,#REF!</definedName>
    <definedName name="vbnmcdvf" localSheetId="19" hidden="1">#REF!,#REF!,#REF!,#REF!</definedName>
    <definedName name="vbnmcdvf" localSheetId="18" hidden="1">#REF!,#REF!,#REF!,#REF!</definedName>
    <definedName name="vbnmcdvf" hidden="1">#REF!,#REF!,#REF!,#REF!</definedName>
    <definedName name="vvv" hidden="1">#REF!</definedName>
    <definedName name="w" localSheetId="17">#REF!</definedName>
    <definedName name="w" localSheetId="19">#REF!</definedName>
    <definedName name="w" localSheetId="18">#REF!</definedName>
    <definedName name="w">#REF!</definedName>
    <definedName name="WEF" localSheetId="17">#REF!</definedName>
    <definedName name="WEF" localSheetId="19">#REF!</definedName>
    <definedName name="WEF" localSheetId="18">#REF!</definedName>
    <definedName name="WEF">#REF!</definedName>
    <definedName name="were" hidden="1">#REF!</definedName>
    <definedName name="weretyr" localSheetId="17" hidden="1">#REF!</definedName>
    <definedName name="weretyr" localSheetId="19" hidden="1">#REF!</definedName>
    <definedName name="weretyr" localSheetId="18" hidden="1">#REF!</definedName>
    <definedName name="weretyr" hidden="1">#REF!</definedName>
    <definedName name="wertcdbv" localSheetId="17" hidden="1">#REF!</definedName>
    <definedName name="wertcdbv" localSheetId="19" hidden="1">#REF!</definedName>
    <definedName name="wertcdbv" localSheetId="18" hidden="1">#REF!</definedName>
    <definedName name="wertcdbv" hidden="1">#REF!</definedName>
    <definedName name="werte" localSheetId="17" hidden="1">#REF!</definedName>
    <definedName name="werte" localSheetId="19" hidden="1">#REF!</definedName>
    <definedName name="werte" localSheetId="18" hidden="1">#REF!</definedName>
    <definedName name="werte" hidden="1">#REF!</definedName>
    <definedName name="wertrerrere" localSheetId="17" hidden="1">#REF!</definedName>
    <definedName name="wertrerrere" localSheetId="19" hidden="1">#REF!</definedName>
    <definedName name="wertrerrere" localSheetId="18" hidden="1">#REF!</definedName>
    <definedName name="wertrerrere" hidden="1">#REF!</definedName>
    <definedName name="wetr" hidden="1">#REF!</definedName>
    <definedName name="WETSE" localSheetId="17" hidden="1">#REF!,#REF!,#REF!</definedName>
    <definedName name="WETSE" localSheetId="19" hidden="1">#REF!,#REF!,#REF!</definedName>
    <definedName name="WETSE" localSheetId="18" hidden="1">#REF!,#REF!,#REF!</definedName>
    <definedName name="WETSE" hidden="1">#REF!,#REF!,#REF!</definedName>
    <definedName name="whwerh" localSheetId="17">#REF!</definedName>
    <definedName name="whwerh" localSheetId="19">#REF!</definedName>
    <definedName name="whwerh" localSheetId="18">#REF!</definedName>
    <definedName name="whwerh">#REF!</definedName>
    <definedName name="Width">1</definedName>
    <definedName name="www" hidden="1">#REF!</definedName>
    <definedName name="wwww">#REF!</definedName>
    <definedName name="x">'[18]OLB-Defect%'!$A$1:$Y$38</definedName>
    <definedName name="xcfrt" localSheetId="17" hidden="1">#REF!</definedName>
    <definedName name="xcfrt" localSheetId="19" hidden="1">#REF!</definedName>
    <definedName name="xcfrt" localSheetId="18" hidden="1">#REF!</definedName>
    <definedName name="xcfrt" hidden="1">#REF!</definedName>
    <definedName name="xcvbnm" localSheetId="17" hidden="1">#REF!,#REF!,#REF!</definedName>
    <definedName name="xcvbnm" localSheetId="19" hidden="1">#REF!,#REF!,#REF!</definedName>
    <definedName name="xcvbnm" localSheetId="18" hidden="1">#REF!,#REF!,#REF!</definedName>
    <definedName name="xcvbnm" hidden="1">#REF!,#REF!,#REF!</definedName>
    <definedName name="xx" localSheetId="17">#REF!</definedName>
    <definedName name="xx" localSheetId="19">#REF!</definedName>
    <definedName name="xx" localSheetId="18">#REF!</definedName>
    <definedName name="xx">#REF!</definedName>
    <definedName name="xxx" localSheetId="17" hidden="1">#REF!</definedName>
    <definedName name="xxx" localSheetId="19" hidden="1">#REF!</definedName>
    <definedName name="xxx" localSheetId="18" hidden="1">#REF!</definedName>
    <definedName name="xxx" hidden="1">#REF!</definedName>
    <definedName name="xxxxxxxx" hidden="1">#REF!</definedName>
    <definedName name="Y" localSheetId="17">#REF!</definedName>
    <definedName name="Y" localSheetId="19">#REF!</definedName>
    <definedName name="Y" localSheetId="18">#REF!</definedName>
    <definedName name="Y">#REF!</definedName>
    <definedName name="yosoku1">[30]予測表98!$A$1:$T$31</definedName>
    <definedName name="yosoku2">[30]予測表98!$A$35:$T$45</definedName>
    <definedName name="yurt" localSheetId="17" hidden="1">#REF!</definedName>
    <definedName name="yurt" localSheetId="19" hidden="1">#REF!</definedName>
    <definedName name="yurt" localSheetId="18" hidden="1">#REF!</definedName>
    <definedName name="yurt" hidden="1">#REF!</definedName>
    <definedName name="Z" localSheetId="17">#REF!</definedName>
    <definedName name="Z" localSheetId="19">#REF!</definedName>
    <definedName name="Z" localSheetId="18">#REF!</definedName>
    <definedName name="Z">#REF!</definedName>
    <definedName name="Z_02E4459D_273B_4757_BDA8_4F134468F058_.wvu.FilterData" localSheetId="16" hidden="1">SUMMARY!$B$5:$K$11</definedName>
    <definedName name="Z_03EFDDCB_B0C8_4146_873B_53E301F5DF84_.wvu.FilterData" localSheetId="16" hidden="1">SUMMARY!$B$5:$K$11</definedName>
    <definedName name="Z_05000307_1872_4174_8E13_2844EB8033BE_.wvu.FilterData" localSheetId="16" hidden="1">SUMMARY!$B$5:$K$11</definedName>
    <definedName name="Z_09C80D84_E9ED_411D_9BFB_971FA7913634_.wvu.FilterData" localSheetId="16" hidden="1">SUMMARY!$B$5:$K$11</definedName>
    <definedName name="Z_0DB21EA5_E658_4D38_90B3_D8DF404BFFFF_.wvu.FilterData" localSheetId="16" hidden="1">SUMMARY!$B$5:$K$11</definedName>
    <definedName name="Z_10BDD52A_8559_450A_A0B2_660BC5C93C48_.wvu.FilterData" localSheetId="16" hidden="1">SUMMARY!$B$5:$K$5</definedName>
    <definedName name="Z_1119982A_4BEE_425A_8201_308792295D4B_.wvu.FilterData" localSheetId="16" hidden="1">SUMMARY!$B$5:$K$11</definedName>
    <definedName name="Z_17977ED3_3BBA_4407_B190_A22E1719E7D0_.wvu.FilterData" localSheetId="16" hidden="1">SUMMARY!$B$5:$K$11</definedName>
    <definedName name="Z_198E42E3_6ACF_4551_B9AE_B021BE1866A7_.wvu.FilterData" localSheetId="16" hidden="1">SUMMARY!$B$5:$K$11</definedName>
    <definedName name="Z_316556CE_7121_4230_A0C3_600E372931E8_.wvu.FilterData" localSheetId="16" hidden="1">SUMMARY!$B$5:$K$5</definedName>
    <definedName name="Z_3BF8F817_D2EB_47B6_9BAC_A1FF600C7C74_.wvu.FilterData" localSheetId="16" hidden="1">SUMMARY!$B$5:$K$11</definedName>
    <definedName name="Z_3F67D8EB_AEC7_40C0_9FF9_2C75B7FE7E65_.wvu.FilterData" localSheetId="16" hidden="1">SUMMARY!$B$5:$K$11</definedName>
    <definedName name="Z_44866A07_3226_4404_937A_E62C3BE18001_.wvu.FilterData" localSheetId="16" hidden="1">SUMMARY!$B$1:$K$786</definedName>
    <definedName name="Z_44866A07_3226_4404_937A_E62C3BE18001_.wvu.Rows" localSheetId="16" hidden="1">SUMMARY!$7:$7,SUMMARY!$10:$11,SUMMARY!#REF!,SUMMARY!#REF!,SUMMARY!#REF!</definedName>
    <definedName name="Z_4A07B4E3_A5DE_424F_8A46_BBFA8E22685D_.wvu.FilterData" localSheetId="16" hidden="1">SUMMARY!$B$5:$K$11</definedName>
    <definedName name="Z_4EC0E712_15D8_49C1_9779_9F04B2B4065F_.wvu.FilterData" localSheetId="16" hidden="1">SUMMARY!$B$5:$K$11</definedName>
    <definedName name="Z_5054EC13_4396_4F88_9C89_298C94CE92AF_.wvu.FilterData" localSheetId="16" hidden="1">SUMMARY!$B$5:$K$11</definedName>
    <definedName name="Z_53F73FB9_850A_44A4_8CA3_30BBC4A9779E_.wvu.FilterData" localSheetId="16" hidden="1">SUMMARY!$B$5:$K$11</definedName>
    <definedName name="Z_57F7EE2A_E271_428F_BE0A_92A80C962A01_.wvu.FilterData" localSheetId="16" hidden="1">SUMMARY!$B$5:$K$11</definedName>
    <definedName name="Z_58CC5A1E_4FF5_406E_80C2_090871111B01_.wvu.FilterData" localSheetId="16" hidden="1">SUMMARY!$B$5:$K$11</definedName>
    <definedName name="Z_6C5E66F4_518E_47BF_A3DB_3FF912740891_.wvu.FilterData" localSheetId="16" hidden="1">SUMMARY!$B$5:$K$11</definedName>
    <definedName name="Z_6D253E60_FA53_443F_B3CD_5991D5D2B6B4_.wvu.FilterData" localSheetId="16" hidden="1">SUMMARY!$B$5:$K$11</definedName>
    <definedName name="Z_6E442B59_8067_4177_947F_47CD31180CC6_.wvu.FilterData" localSheetId="16" hidden="1">SUMMARY!$B$5:$K$11</definedName>
    <definedName name="Z_6E442B59_8067_4177_947F_47CD31180CC6_.wvu.Rows" localSheetId="16" hidden="1">SUMMARY!$7:$7,SUMMARY!$10:$11,SUMMARY!#REF!,SUMMARY!#REF!,SUMMARY!#REF!</definedName>
    <definedName name="Z_70579961_1488_4507_A24D_056D1DA300A6_.wvu.FilterData" localSheetId="16" hidden="1">SUMMARY!$B$5:$K$11</definedName>
    <definedName name="Z_74249EC2_D2F3_4F69_98A9_B43F2B32EB50_.wvu.FilterData" localSheetId="16" hidden="1">SUMMARY!$B$5:$K$5</definedName>
    <definedName name="Z_77F1A476_A46C_4772_B94C_0DEB16763B36_.wvu.FilterData" localSheetId="16" hidden="1">SUMMARY!$B$5:$K$11</definedName>
    <definedName name="Z_83689933_34BA_4F01_A9AD_CA2847684FC3_.wvu.FilterData" localSheetId="16" hidden="1">SUMMARY!$B$5:$K$11</definedName>
    <definedName name="Z_866C046D_2418_4319_BCDE_6BBE88E59C6C_.wvu.FilterData" localSheetId="16" hidden="1">SUMMARY!$B$5:$K$11</definedName>
    <definedName name="Z_953B9B38_B736_47FE_995C_F123E92039C7_.wvu.FilterData" localSheetId="16" hidden="1">SUMMARY!$B$5:$K$11</definedName>
    <definedName name="Z_9641C0BB_0BB7_4001_A21B_2B477091B467_.wvu.FilterData" localSheetId="16" hidden="1">SUMMARY!$B$5:$K$11</definedName>
    <definedName name="Z_9858B950_CFCD_11D4_A6D2_00508BC7FCD7_.wvu.Cols" localSheetId="17" hidden="1">#REF!,#REF!,#REF!,#REF!</definedName>
    <definedName name="Z_9858B950_CFCD_11D4_A6D2_00508BC7FCD7_.wvu.Cols" localSheetId="19" hidden="1">#REF!,#REF!,#REF!,#REF!</definedName>
    <definedName name="Z_9858B950_CFCD_11D4_A6D2_00508BC7FCD7_.wvu.Cols" localSheetId="18" hidden="1">#REF!,#REF!,#REF!,#REF!</definedName>
    <definedName name="Z_9858B950_CFCD_11D4_A6D2_00508BC7FCD7_.wvu.Cols" hidden="1">#REF!,#REF!,#REF!,#REF!</definedName>
    <definedName name="Z_9858B950_CFCD_11D4_A6D2_00508BC7FCD7_.wvu.PrintArea" localSheetId="17" hidden="1">#REF!</definedName>
    <definedName name="Z_9858B950_CFCD_11D4_A6D2_00508BC7FCD7_.wvu.PrintArea" localSheetId="19" hidden="1">#REF!</definedName>
    <definedName name="Z_9858B950_CFCD_11D4_A6D2_00508BC7FCD7_.wvu.PrintArea" localSheetId="18" hidden="1">#REF!</definedName>
    <definedName name="Z_9858B950_CFCD_11D4_A6D2_00508BC7FCD7_.wvu.PrintArea" hidden="1">#REF!</definedName>
    <definedName name="Z_9858B950_CFCD_11D4_A6D2_00508BC7FCD7_.wvu.Rows" localSheetId="17" hidden="1">#REF!,#REF!,#REF!</definedName>
    <definedName name="Z_9858B950_CFCD_11D4_A6D2_00508BC7FCD7_.wvu.Rows" localSheetId="19" hidden="1">#REF!,#REF!,#REF!</definedName>
    <definedName name="Z_9858B950_CFCD_11D4_A6D2_00508BC7FCD7_.wvu.Rows" localSheetId="18" hidden="1">#REF!,#REF!,#REF!</definedName>
    <definedName name="Z_9858B950_CFCD_11D4_A6D2_00508BC7FCD7_.wvu.Rows" hidden="1">#REF!,#REF!,#REF!</definedName>
    <definedName name="Z_9C40911F_155F_4D1F_8F62_35B8CBC9A2AB_.wvu.FilterData" localSheetId="16" hidden="1">SUMMARY!$B$5:$K$11</definedName>
    <definedName name="Z_9C40911F_155F_4D1F_8F62_35B8CBC9A2AB_.wvu.Rows" localSheetId="16" hidden="1">SUMMARY!$7:$7,SUMMARY!$10:$11,SUMMARY!#REF!,SUMMARY!#REF!,SUMMARY!#REF!</definedName>
    <definedName name="Z_A3891119_7DD4_421F_BD6E_E916B1298DC3_.wvu.FilterData" localSheetId="16" hidden="1">SUMMARY!$B$5:$K$11</definedName>
    <definedName name="Z_A6C158AD_B331_4121_89D2_54C7783CCC06_.wvu.FilterData" localSheetId="16" hidden="1">SUMMARY!$B$5:$K$11</definedName>
    <definedName name="Z_B9D5BD63_F4A1_4E40_946B_6C182C18F988_.wvu.FilterData" localSheetId="16" hidden="1">SUMMARY!$B$5:$K$11</definedName>
    <definedName name="Z_C01840E2_381C_4CEF_9057_411F964EF800_.wvu.FilterData" localSheetId="16" hidden="1">SUMMARY!$B$5:$K$11</definedName>
    <definedName name="Z_C6BADBF8_6A83_4578_A428_6FCF77BC88E8_.wvu.FilterData" localSheetId="16" hidden="1">SUMMARY!$B$5:$K$11</definedName>
    <definedName name="Z_D5DCA881_BA8A_11D4_95D5_00508BC7A72F_.wvu.Rows" localSheetId="17" hidden="1">#REF!,#REF!,#REF!</definedName>
    <definedName name="Z_D5DCA881_BA8A_11D4_95D5_00508BC7A72F_.wvu.Rows" localSheetId="19" hidden="1">#REF!,#REF!,#REF!</definedName>
    <definedName name="Z_D5DCA881_BA8A_11D4_95D5_00508BC7A72F_.wvu.Rows" localSheetId="18" hidden="1">#REF!,#REF!,#REF!</definedName>
    <definedName name="Z_D5DCA881_BA8A_11D4_95D5_00508BC7A72F_.wvu.Rows" hidden="1">#REF!,#REF!,#REF!</definedName>
    <definedName name="Z_D678E2E2_8414_4969_85F2_4AD6EE0914D4_.wvu.FilterData" localSheetId="16" hidden="1">SUMMARY!$B$5:$K$11</definedName>
    <definedName name="Z_D7093A2A_8B96_4C81_9F43_98CEF540D397_.wvu.FilterData" localSheetId="16" hidden="1">SUMMARY!$B$5:$K$11</definedName>
    <definedName name="Z_DC98DD8A_D2C7_4AC3_84A1_9B51EA30ECDB_.wvu.FilterData" localSheetId="16" hidden="1">SUMMARY!$B$5:$K$11</definedName>
    <definedName name="Z_E60BC578_F09A_4B62_A529_B2A6CFC2D02E_.wvu.FilterData" localSheetId="16" hidden="1">SUMMARY!$B$5:$K$11</definedName>
    <definedName name="Z_E7365BD1_4605_4CDB_9915_289A334BBE7E_.wvu.FilterData" localSheetId="16" hidden="1">SUMMARY!$B$5:$K$11</definedName>
    <definedName name="Z_F570C89B_4B97_404F_9763_BB3BF0C3ECBB_.wvu.FilterData" localSheetId="16" hidden="1">SUMMARY!$B$5:$K$11</definedName>
    <definedName name="Z_F99E4443_5E99_4344_9CBA_6771D535092A_.wvu.FilterData" localSheetId="16" hidden="1">SUMMARY!$B$5:$K$11</definedName>
    <definedName name="ああ" localSheetId="17">#REF!</definedName>
    <definedName name="ああ" localSheetId="19">#REF!</definedName>
    <definedName name="ああ" localSheetId="18">#REF!</definedName>
    <definedName name="ああ">#REF!</definedName>
    <definedName name="内部監査" localSheetId="17">#REF!</definedName>
    <definedName name="内部監査" localSheetId="19">#REF!</definedName>
    <definedName name="内部監査" localSheetId="18">#REF!</definedName>
    <definedName name="内部監査">#REF!</definedName>
    <definedName name="商品リスト">#REF!</definedName>
    <definedName name="大判" localSheetId="17">#REF!</definedName>
    <definedName name="大判" localSheetId="19">#REF!</definedName>
    <definedName name="大判" localSheetId="18">#REF!</definedName>
    <definedName name="大判">#REF!</definedName>
    <definedName name="宛名１" localSheetId="17">#REF!</definedName>
    <definedName name="宛名１" localSheetId="19">#REF!</definedName>
    <definedName name="宛名１" localSheetId="18">#REF!</definedName>
    <definedName name="宛名１">#REF!</definedName>
    <definedName name="年" localSheetId="17">#REF!</definedName>
    <definedName name="年" localSheetId="19">#REF!</definedName>
    <definedName name="年" localSheetId="18">#REF!</definedName>
    <definedName name="年">#REF!</definedName>
    <definedName name="担当リスト">#REF!</definedName>
    <definedName name="新入力" localSheetId="17">#REF!,#REF!,#REF!,#REF!,#REF!,#REF!,#REF!</definedName>
    <definedName name="新入力" localSheetId="19">#REF!,#REF!,#REF!,#REF!,#REF!,#REF!,#REF!</definedName>
    <definedName name="新入力" localSheetId="18">#REF!,#REF!,#REF!,#REF!,#REF!,#REF!,#REF!</definedName>
    <definedName name="新入力">#REF!,#REF!,#REF!,#REF!,#REF!,#REF!,#REF!</definedName>
    <definedName name="日" localSheetId="17">#REF!</definedName>
    <definedName name="日" localSheetId="19">#REF!</definedName>
    <definedName name="日" localSheetId="18">#REF!</definedName>
    <definedName name="日">#REF!</definedName>
    <definedName name="月" localSheetId="17">#REF!</definedName>
    <definedName name="月" localSheetId="19">#REF!</definedName>
    <definedName name="月" localSheetId="18">#REF!</definedName>
    <definedName name="月">#REF!</definedName>
    <definedName name="省エネ行動program物流" localSheetId="17">#REF!</definedName>
    <definedName name="省エネ行動program物流" localSheetId="19">#REF!</definedName>
    <definedName name="省エネ行動program物流" localSheetId="18">#REF!</definedName>
    <definedName name="省エネ行動program物流">#REF!</definedName>
    <definedName name="祝日">[31]祝日シート!$A$1:$A$67</definedName>
    <definedName name="部品番号" localSheetId="17">#REF!</definedName>
    <definedName name="部品番号" localSheetId="19">#REF!</definedName>
    <definedName name="部品番号" localSheetId="18">#REF!</definedName>
    <definedName name="部品番号">#REF!</definedName>
    <definedName name="顧客リスト">#REF!</definedName>
  </definedNames>
  <calcPr calcId="191029"/>
  <pivotCaches>
    <pivotCache cacheId="20" r:id="rId6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L98" i="75" l="1"/>
  <c r="AL89" i="75"/>
  <c r="AL80" i="75"/>
  <c r="AL62" i="75"/>
  <c r="AL53" i="75"/>
  <c r="AL44" i="75"/>
  <c r="AL35" i="75"/>
  <c r="AL26" i="75"/>
  <c r="AL17" i="75"/>
  <c r="BG33" i="75"/>
  <c r="BH33" i="75" s="1"/>
  <c r="AK62" i="75"/>
  <c r="AJ62" i="75"/>
  <c r="AK53" i="75"/>
  <c r="AJ53" i="75"/>
  <c r="AJ54" i="75"/>
  <c r="AK54" i="75"/>
  <c r="AJ55" i="75"/>
  <c r="AK55" i="75"/>
  <c r="AJ56" i="75"/>
  <c r="AK56" i="75"/>
  <c r="AK44" i="75"/>
  <c r="AJ44" i="75"/>
  <c r="AK35" i="75"/>
  <c r="AJ35" i="75"/>
  <c r="AK26" i="75"/>
  <c r="AJ26" i="75"/>
  <c r="AK98" i="75"/>
  <c r="AJ98" i="75"/>
  <c r="AK89" i="75"/>
  <c r="AJ89" i="75"/>
  <c r="AK80" i="75"/>
  <c r="AP76" i="75"/>
  <c r="AO76" i="75"/>
  <c r="AN76" i="75"/>
  <c r="AM76" i="75"/>
  <c r="AH80" i="75" l="1"/>
  <c r="AI76" i="75" l="1"/>
  <c r="AI80" i="75" s="1"/>
  <c r="AJ76" i="75"/>
  <c r="AK76" i="75" l="1"/>
  <c r="AJ80" i="75"/>
  <c r="B7" i="76"/>
  <c r="C6" i="76"/>
  <c r="C5" i="76"/>
  <c r="C3" i="76"/>
  <c r="B3" i="76"/>
  <c r="C7" i="76" l="1"/>
  <c r="C32" i="75" l="1"/>
  <c r="AD71" i="75"/>
  <c r="AC71" i="75"/>
  <c r="BK103" i="75" l="1"/>
  <c r="BJ103" i="75"/>
  <c r="BI103" i="75"/>
  <c r="BH103" i="75"/>
  <c r="BG103" i="75"/>
  <c r="BF103" i="75"/>
  <c r="BE103" i="75"/>
  <c r="BD103" i="75"/>
  <c r="BC103" i="75"/>
  <c r="BB103" i="75"/>
  <c r="BA103" i="75"/>
  <c r="AZ103" i="75"/>
  <c r="AY103" i="75"/>
  <c r="AX103" i="75"/>
  <c r="AW103" i="75"/>
  <c r="AV103" i="75"/>
  <c r="AU103" i="75"/>
  <c r="AT103" i="75"/>
  <c r="AS103" i="75"/>
  <c r="AR103" i="75"/>
  <c r="AQ103" i="75"/>
  <c r="AP103" i="75"/>
  <c r="AO103" i="75"/>
  <c r="AN103" i="75"/>
  <c r="AM103" i="75"/>
  <c r="AL103" i="75"/>
  <c r="BC14" i="75"/>
  <c r="BK18" i="75"/>
  <c r="BK27" i="75" s="1"/>
  <c r="BK36" i="75" s="1"/>
  <c r="BK45" i="75" s="1"/>
  <c r="BK54" i="75" s="1"/>
  <c r="BK63" i="75" s="1"/>
  <c r="BK72" i="75" s="1"/>
  <c r="BK81" i="75" s="1"/>
  <c r="BK90" i="75" s="1"/>
  <c r="BG18" i="75"/>
  <c r="BG27" i="75" s="1"/>
  <c r="BG36" i="75" s="1"/>
  <c r="BG45" i="75" s="1"/>
  <c r="BG54" i="75" s="1"/>
  <c r="BG63" i="75" s="1"/>
  <c r="BG72" i="75" s="1"/>
  <c r="BG81" i="75" s="1"/>
  <c r="BG90" i="75" s="1"/>
  <c r="BB18" i="75"/>
  <c r="BB27" i="75" s="1"/>
  <c r="BB36" i="75" s="1"/>
  <c r="BB45" i="75" s="1"/>
  <c r="BB54" i="75" s="1"/>
  <c r="BB63" i="75" s="1"/>
  <c r="BB72" i="75" s="1"/>
  <c r="BB81" i="75" s="1"/>
  <c r="BB90" i="75" s="1"/>
  <c r="AX18" i="75"/>
  <c r="AX27" i="75" s="1"/>
  <c r="AX36" i="75" s="1"/>
  <c r="AX45" i="75" s="1"/>
  <c r="AX54" i="75" s="1"/>
  <c r="AX63" i="75" s="1"/>
  <c r="AX72" i="75" s="1"/>
  <c r="AX81" i="75" s="1"/>
  <c r="AX90" i="75" s="1"/>
  <c r="AT18" i="75"/>
  <c r="AT27" i="75" s="1"/>
  <c r="AT36" i="75" s="1"/>
  <c r="AT45" i="75" s="1"/>
  <c r="AT54" i="75" s="1"/>
  <c r="AT63" i="75" s="1"/>
  <c r="AT72" i="75" s="1"/>
  <c r="AT81" i="75" s="1"/>
  <c r="AT90" i="75" s="1"/>
  <c r="AK18" i="75"/>
  <c r="AK27" i="75" s="1"/>
  <c r="AK36" i="75" s="1"/>
  <c r="AK45" i="75" s="1"/>
  <c r="AK63" i="75" s="1"/>
  <c r="AK72" i="75" s="1"/>
  <c r="AK81" i="75" s="1"/>
  <c r="AK90" i="75" s="1"/>
  <c r="AK103" i="75"/>
  <c r="AH103" i="75"/>
  <c r="AG103" i="75"/>
  <c r="AO18" i="75"/>
  <c r="AO27" i="75" s="1"/>
  <c r="AO36" i="75" s="1"/>
  <c r="AO45" i="75" s="1"/>
  <c r="AO54" i="75" s="1"/>
  <c r="AO63" i="75" s="1"/>
  <c r="AO72" i="75" s="1"/>
  <c r="AO81" i="75" s="1"/>
  <c r="AO90" i="75" s="1"/>
  <c r="X71" i="75"/>
  <c r="U98" i="75"/>
  <c r="W84" i="75"/>
  <c r="W93" i="75"/>
  <c r="AJ103" i="75" l="1"/>
  <c r="AI103" i="75"/>
  <c r="W71" i="75"/>
  <c r="AF103" i="75" l="1"/>
  <c r="AE103" i="75"/>
  <c r="AD103" i="75"/>
  <c r="AC103" i="75"/>
  <c r="AF18" i="75"/>
  <c r="AF27" i="75" s="1"/>
  <c r="AF36" i="75" s="1"/>
  <c r="AF45" i="75" s="1"/>
  <c r="AF54" i="75" s="1"/>
  <c r="AF63" i="75" s="1"/>
  <c r="AF72" i="75" s="1"/>
  <c r="AF81" i="75" s="1"/>
  <c r="AF90" i="75" s="1"/>
  <c r="AB103" i="75"/>
  <c r="AA103" i="75"/>
  <c r="Z103" i="75"/>
  <c r="Y103" i="75"/>
  <c r="AB18" i="75"/>
  <c r="AB27" i="75" s="1"/>
  <c r="AB36" i="75" s="1"/>
  <c r="AB45" i="75" s="1"/>
  <c r="AB54" i="75" s="1"/>
  <c r="AB63" i="75" s="1"/>
  <c r="AB72" i="75" s="1"/>
  <c r="AB81" i="75" s="1"/>
  <c r="AB90" i="75" s="1"/>
  <c r="X18" i="75" l="1"/>
  <c r="X27" i="75" s="1"/>
  <c r="X36" i="75" s="1"/>
  <c r="X45" i="75" s="1"/>
  <c r="X54" i="75" s="1"/>
  <c r="X63" i="75" s="1"/>
  <c r="X72" i="75" s="1"/>
  <c r="X81" i="75" s="1"/>
  <c r="X90" i="75" s="1"/>
  <c r="X103" i="75" l="1"/>
  <c r="W103" i="75"/>
  <c r="V103" i="75"/>
  <c r="U103" i="75"/>
  <c r="T103" i="75" l="1"/>
  <c r="S103" i="75"/>
  <c r="R103" i="75"/>
  <c r="Q103" i="75"/>
  <c r="M96" i="75" l="1"/>
  <c r="N96" i="75" s="1"/>
  <c r="O96" i="75" s="1"/>
  <c r="P96" i="75" s="1"/>
  <c r="Q96" i="75" s="1"/>
  <c r="R96" i="75" s="1"/>
  <c r="S96" i="75" s="1"/>
  <c r="T96" i="75" s="1"/>
  <c r="V96" i="75" s="1"/>
  <c r="W96" i="75" s="1"/>
  <c r="X96" i="75" s="1"/>
  <c r="Y96" i="75" s="1"/>
  <c r="Z96" i="75" s="1"/>
  <c r="AA96" i="75" s="1"/>
  <c r="AB96" i="75" s="1"/>
  <c r="AC96" i="75" s="1"/>
  <c r="AD96" i="75" s="1"/>
  <c r="AE96" i="75" s="1"/>
  <c r="M87" i="75"/>
  <c r="N87" i="75" s="1"/>
  <c r="O87" i="75" s="1"/>
  <c r="P87" i="75" s="1"/>
  <c r="Q87" i="75" s="1"/>
  <c r="R87" i="75" s="1"/>
  <c r="S87" i="75" s="1"/>
  <c r="T87" i="75" s="1"/>
  <c r="V87" i="75" s="1"/>
  <c r="W87" i="75" s="1"/>
  <c r="X87" i="75" s="1"/>
  <c r="Y87" i="75" s="1"/>
  <c r="Z87" i="75" s="1"/>
  <c r="AA87" i="75" s="1"/>
  <c r="AB87" i="75" s="1"/>
  <c r="AC87" i="75" s="1"/>
  <c r="AD87" i="75" s="1"/>
  <c r="AE87" i="75" s="1"/>
  <c r="M84" i="75"/>
  <c r="N84" i="75" s="1"/>
  <c r="O84" i="75" s="1"/>
  <c r="P84" i="75" s="1"/>
  <c r="Q84" i="75" s="1"/>
  <c r="R84" i="75" s="1"/>
  <c r="S84" i="75" s="1"/>
  <c r="T84" i="75" s="1"/>
  <c r="AF87" i="75" l="1"/>
  <c r="AG87" i="75" s="1"/>
  <c r="AH87" i="75" s="1"/>
  <c r="AI87" i="75" s="1"/>
  <c r="AJ87" i="75" s="1"/>
  <c r="AK87" i="75" s="1"/>
  <c r="AL87" i="75" s="1"/>
  <c r="AM87" i="75" s="1"/>
  <c r="AN87" i="75" s="1"/>
  <c r="AO87" i="75" s="1"/>
  <c r="AP87" i="75" s="1"/>
  <c r="AQ87" i="75" s="1"/>
  <c r="AR87" i="75" s="1"/>
  <c r="AS87" i="75" s="1"/>
  <c r="AT87" i="75" s="1"/>
  <c r="AU87" i="75" s="1"/>
  <c r="AV87" i="75" s="1"/>
  <c r="AW87" i="75" s="1"/>
  <c r="AX87" i="75" s="1"/>
  <c r="AY87" i="75" s="1"/>
  <c r="AZ87" i="75" s="1"/>
  <c r="BA87" i="75" s="1"/>
  <c r="BB87" i="75" s="1"/>
  <c r="BC87" i="75" s="1"/>
  <c r="BD87" i="75" s="1"/>
  <c r="BE87" i="75" s="1"/>
  <c r="BF87" i="75" s="1"/>
  <c r="BG87" i="75" s="1"/>
  <c r="BH87" i="75" s="1"/>
  <c r="BI87" i="75" s="1"/>
  <c r="BJ87" i="75" s="1"/>
  <c r="BK87" i="75" s="1"/>
  <c r="AF96" i="75"/>
  <c r="AG96" i="75" s="1"/>
  <c r="AH96" i="75" s="1"/>
  <c r="AI96" i="75" s="1"/>
  <c r="AJ96" i="75" s="1"/>
  <c r="AK96" i="75" s="1"/>
  <c r="AL96" i="75" s="1"/>
  <c r="AM96" i="75" s="1"/>
  <c r="AN96" i="75" s="1"/>
  <c r="AO96" i="75" s="1"/>
  <c r="AP96" i="75" s="1"/>
  <c r="AQ96" i="75" s="1"/>
  <c r="AR96" i="75" s="1"/>
  <c r="AS96" i="75" s="1"/>
  <c r="AT96" i="75" s="1"/>
  <c r="AU96" i="75" s="1"/>
  <c r="AV96" i="75" s="1"/>
  <c r="AW96" i="75" s="1"/>
  <c r="AX96" i="75" s="1"/>
  <c r="AY96" i="75" s="1"/>
  <c r="AZ96" i="75" s="1"/>
  <c r="BA96" i="75" s="1"/>
  <c r="BB96" i="75" s="1"/>
  <c r="BC96" i="75" s="1"/>
  <c r="BD96" i="75" s="1"/>
  <c r="BE96" i="75" s="1"/>
  <c r="BF96" i="75" s="1"/>
  <c r="BG96" i="75" s="1"/>
  <c r="BH96" i="75" s="1"/>
  <c r="BI96" i="75" s="1"/>
  <c r="BJ96" i="75" s="1"/>
  <c r="BK96" i="75" s="1"/>
  <c r="T89" i="75"/>
  <c r="O103" i="75"/>
  <c r="P103" i="75"/>
  <c r="N103" i="75"/>
  <c r="M103" i="75"/>
  <c r="L103" i="75"/>
  <c r="U89" i="75" l="1"/>
  <c r="K103" i="75"/>
  <c r="J103" i="75"/>
  <c r="I103" i="75"/>
  <c r="H103" i="75"/>
  <c r="M78" i="75"/>
  <c r="C77" i="75"/>
  <c r="L69" i="75"/>
  <c r="M69" i="75" s="1"/>
  <c r="N69" i="75" s="1"/>
  <c r="O69" i="75" s="1"/>
  <c r="P69" i="75" s="1"/>
  <c r="Q69" i="75" s="1"/>
  <c r="R69" i="75" s="1"/>
  <c r="S69" i="75" s="1"/>
  <c r="T69" i="75" s="1"/>
  <c r="U69" i="75" s="1"/>
  <c r="V69" i="75" s="1"/>
  <c r="C68" i="75"/>
  <c r="L60" i="75"/>
  <c r="M60" i="75" s="1"/>
  <c r="N60" i="75" s="1"/>
  <c r="O60" i="75" s="1"/>
  <c r="P60" i="75" s="1"/>
  <c r="Q60" i="75" s="1"/>
  <c r="R60" i="75" s="1"/>
  <c r="S60" i="75" s="1"/>
  <c r="T60" i="75" s="1"/>
  <c r="U60" i="75" s="1"/>
  <c r="V60" i="75" s="1"/>
  <c r="W60" i="75" s="1"/>
  <c r="X60" i="75" s="1"/>
  <c r="Y60" i="75" s="1"/>
  <c r="Z60" i="75" s="1"/>
  <c r="AA60" i="75" s="1"/>
  <c r="AB60" i="75" s="1"/>
  <c r="AC60" i="75" s="1"/>
  <c r="AD60" i="75" s="1"/>
  <c r="AE60" i="75" s="1"/>
  <c r="C59" i="75"/>
  <c r="L51" i="75"/>
  <c r="M51" i="75" s="1"/>
  <c r="N51" i="75" s="1"/>
  <c r="O51" i="75" s="1"/>
  <c r="P51" i="75" s="1"/>
  <c r="Q51" i="75" s="1"/>
  <c r="R51" i="75" s="1"/>
  <c r="S51" i="75" s="1"/>
  <c r="T51" i="75" s="1"/>
  <c r="V51" i="75" s="1"/>
  <c r="W51" i="75" s="1"/>
  <c r="X51" i="75" s="1"/>
  <c r="Y51" i="75" s="1"/>
  <c r="Z51" i="75" s="1"/>
  <c r="C50" i="75"/>
  <c r="C41" i="75"/>
  <c r="C23" i="75"/>
  <c r="C14" i="75"/>
  <c r="AF60" i="75" l="1"/>
  <c r="AG60" i="75" s="1"/>
  <c r="AH60" i="75" s="1"/>
  <c r="AA51" i="75"/>
  <c r="AB51" i="75" s="1"/>
  <c r="AC51" i="75" s="1"/>
  <c r="AD51" i="75" s="1"/>
  <c r="AE51" i="75" s="1"/>
  <c r="V89" i="75"/>
  <c r="W69" i="75"/>
  <c r="X69" i="75" s="1"/>
  <c r="Y69" i="75" s="1"/>
  <c r="Z69" i="75" s="1"/>
  <c r="AA69" i="75" s="1"/>
  <c r="AB69" i="75" s="1"/>
  <c r="AC69" i="75" s="1"/>
  <c r="AD69" i="75" s="1"/>
  <c r="AE69" i="75" s="1"/>
  <c r="N78" i="75"/>
  <c r="O78" i="75" s="1"/>
  <c r="P78" i="75" s="1"/>
  <c r="Q78" i="75" s="1"/>
  <c r="R78" i="75" s="1"/>
  <c r="S78" i="75" s="1"/>
  <c r="T78" i="75" s="1"/>
  <c r="U78" i="75" s="1"/>
  <c r="V78" i="75" s="1"/>
  <c r="W78" i="75" s="1"/>
  <c r="X78" i="75" s="1"/>
  <c r="Y78" i="75" s="1"/>
  <c r="Z78" i="75" s="1"/>
  <c r="AA78" i="75" s="1"/>
  <c r="AB78" i="75" s="1"/>
  <c r="AC78" i="75" s="1"/>
  <c r="AD78" i="75" s="1"/>
  <c r="AE78" i="75" s="1"/>
  <c r="M15" i="75"/>
  <c r="N15" i="75" s="1"/>
  <c r="O15" i="75" s="1"/>
  <c r="P15" i="75" s="1"/>
  <c r="R15" i="75" s="1"/>
  <c r="S15" i="75" s="1"/>
  <c r="T15" i="75" s="1"/>
  <c r="U15" i="75" s="1"/>
  <c r="V15" i="75" s="1"/>
  <c r="W15" i="75" s="1"/>
  <c r="X15" i="75" s="1"/>
  <c r="Y15" i="75" s="1"/>
  <c r="Z15" i="75" l="1"/>
  <c r="AA15" i="75" s="1"/>
  <c r="AB15" i="75" s="1"/>
  <c r="AC15" i="75" s="1"/>
  <c r="AD15" i="75" s="1"/>
  <c r="AE15" i="75" s="1"/>
  <c r="AF15" i="75" s="1"/>
  <c r="AG15" i="75" s="1"/>
  <c r="AH15" i="75" s="1"/>
  <c r="AI15" i="75" s="1"/>
  <c r="AJ15" i="75" s="1"/>
  <c r="AK15" i="75" s="1"/>
  <c r="AL15" i="75" s="1"/>
  <c r="AM15" i="75" s="1"/>
  <c r="AN15" i="75" s="1"/>
  <c r="AO15" i="75" s="1"/>
  <c r="AP15" i="75" s="1"/>
  <c r="AQ15" i="75" s="1"/>
  <c r="AR15" i="75" s="1"/>
  <c r="AS15" i="75" s="1"/>
  <c r="AT15" i="75" s="1"/>
  <c r="AU15" i="75" s="1"/>
  <c r="AV15" i="75" s="1"/>
  <c r="AW15" i="75" s="1"/>
  <c r="AX15" i="75" s="1"/>
  <c r="AY15" i="75" s="1"/>
  <c r="AZ15" i="75" s="1"/>
  <c r="BA15" i="75" s="1"/>
  <c r="BB15" i="75" s="1"/>
  <c r="BC15" i="75" s="1"/>
  <c r="BD15" i="75" s="1"/>
  <c r="BE15" i="75" s="1"/>
  <c r="BF15" i="75" s="1"/>
  <c r="BG15" i="75" s="1"/>
  <c r="BH15" i="75" s="1"/>
  <c r="BI15" i="75" s="1"/>
  <c r="BJ15" i="75" s="1"/>
  <c r="BK15" i="75" s="1"/>
  <c r="AI60" i="75"/>
  <c r="AF69" i="75"/>
  <c r="AG69" i="75" s="1"/>
  <c r="AH69" i="75" s="1"/>
  <c r="AF51" i="75"/>
  <c r="AG51" i="75" s="1"/>
  <c r="AH51" i="75" s="1"/>
  <c r="AF78" i="75"/>
  <c r="AG78" i="75" s="1"/>
  <c r="AH78" i="75" s="1"/>
  <c r="X84" i="75"/>
  <c r="Y84" i="75" s="1"/>
  <c r="W89" i="75"/>
  <c r="M42" i="75"/>
  <c r="N42" i="75" s="1"/>
  <c r="O42" i="75" s="1"/>
  <c r="P42" i="75" s="1"/>
  <c r="Q42" i="75" s="1"/>
  <c r="R42" i="75" s="1"/>
  <c r="S42" i="75" s="1"/>
  <c r="T42" i="75" s="1"/>
  <c r="U42" i="75" s="1"/>
  <c r="V42" i="75" s="1"/>
  <c r="W42" i="75" s="1"/>
  <c r="X42" i="75" s="1"/>
  <c r="Y42" i="75" s="1"/>
  <c r="Z42" i="75" s="1"/>
  <c r="AA42" i="75" s="1"/>
  <c r="AB42" i="75" s="1"/>
  <c r="AC42" i="75" s="1"/>
  <c r="AD42" i="75" s="1"/>
  <c r="AE42" i="75" s="1"/>
  <c r="Z84" i="75" l="1"/>
  <c r="Y89" i="75"/>
  <c r="AJ60" i="75"/>
  <c r="AI78" i="75"/>
  <c r="AI51" i="75"/>
  <c r="AI69" i="75"/>
  <c r="AF42" i="75"/>
  <c r="AG42" i="75" s="1"/>
  <c r="AH42" i="75" s="1"/>
  <c r="L33" i="75"/>
  <c r="M33" i="75" s="1"/>
  <c r="N33" i="75" s="1"/>
  <c r="O33" i="75" s="1"/>
  <c r="P33" i="75" s="1"/>
  <c r="Q33" i="75" s="1"/>
  <c r="R33" i="75" s="1"/>
  <c r="S33" i="75" s="1"/>
  <c r="T33" i="75" s="1"/>
  <c r="U33" i="75" s="1"/>
  <c r="V33" i="75" s="1"/>
  <c r="W33" i="75" s="1"/>
  <c r="X33" i="75" s="1"/>
  <c r="Z33" i="75" s="1"/>
  <c r="AA33" i="75" s="1"/>
  <c r="AB33" i="75" s="1"/>
  <c r="AC33" i="75" s="1"/>
  <c r="AD33" i="75" s="1"/>
  <c r="AA84" i="75" l="1"/>
  <c r="Z89" i="75"/>
  <c r="AE33" i="75"/>
  <c r="AF33" i="75" s="1"/>
  <c r="AG33" i="75" s="1"/>
  <c r="AH33" i="75" s="1"/>
  <c r="AK60" i="75"/>
  <c r="AL60" i="75" s="1"/>
  <c r="AM60" i="75" s="1"/>
  <c r="AN60" i="75" s="1"/>
  <c r="AJ69" i="75"/>
  <c r="AJ51" i="75"/>
  <c r="AJ78" i="75"/>
  <c r="AI42" i="75"/>
  <c r="M24" i="75"/>
  <c r="N24" i="75" s="1"/>
  <c r="O24" i="75" s="1"/>
  <c r="P24" i="75" s="1"/>
  <c r="Q24" i="75" s="1"/>
  <c r="R24" i="75" s="1"/>
  <c r="S24" i="75" s="1"/>
  <c r="T24" i="75" s="1"/>
  <c r="U24" i="75" s="1"/>
  <c r="V24" i="75" s="1"/>
  <c r="W24" i="75" s="1"/>
  <c r="X24" i="75" s="1"/>
  <c r="Z24" i="75" s="1"/>
  <c r="AA24" i="75" s="1"/>
  <c r="AB24" i="75" s="1"/>
  <c r="AC24" i="75" s="1"/>
  <c r="AD24" i="75" s="1"/>
  <c r="AE24" i="75" s="1"/>
  <c r="AB84" i="75" l="1"/>
  <c r="AA89" i="75"/>
  <c r="AO60" i="75"/>
  <c r="AP60" i="75" s="1"/>
  <c r="AQ60" i="75" s="1"/>
  <c r="AR60" i="75" s="1"/>
  <c r="AK51" i="75"/>
  <c r="AL51" i="75" s="1"/>
  <c r="AM51" i="75" s="1"/>
  <c r="AN51" i="75" s="1"/>
  <c r="AK69" i="75"/>
  <c r="AL69" i="75" s="1"/>
  <c r="AM69" i="75" s="1"/>
  <c r="AN69" i="75" s="1"/>
  <c r="AK78" i="75"/>
  <c r="AL78" i="75" s="1"/>
  <c r="AM78" i="75" s="1"/>
  <c r="AN78" i="75" s="1"/>
  <c r="AI33" i="75"/>
  <c r="AJ42" i="75"/>
  <c r="AF24" i="75"/>
  <c r="AG24" i="75" s="1"/>
  <c r="AH24" i="75" s="1"/>
  <c r="L31" i="75"/>
  <c r="AC84" i="75" l="1"/>
  <c r="AB89" i="75"/>
  <c r="AS60" i="75"/>
  <c r="AT60" i="75" s="1"/>
  <c r="AU60" i="75" s="1"/>
  <c r="AV60" i="75" s="1"/>
  <c r="AW60" i="75" s="1"/>
  <c r="AO51" i="75"/>
  <c r="AP51" i="75" s="1"/>
  <c r="AQ51" i="75" s="1"/>
  <c r="AR51" i="75" s="1"/>
  <c r="AO78" i="75"/>
  <c r="AP78" i="75" s="1"/>
  <c r="AQ78" i="75" s="1"/>
  <c r="AR78" i="75" s="1"/>
  <c r="AO69" i="75"/>
  <c r="AP69" i="75" s="1"/>
  <c r="AQ69" i="75" s="1"/>
  <c r="AR69" i="75" s="1"/>
  <c r="AK42" i="75"/>
  <c r="AL42" i="75" s="1"/>
  <c r="AM42" i="75" s="1"/>
  <c r="AN42" i="75" s="1"/>
  <c r="AJ33" i="75"/>
  <c r="AI24" i="75"/>
  <c r="M31" i="75"/>
  <c r="L35" i="75"/>
  <c r="M12" i="75"/>
  <c r="L17" i="75"/>
  <c r="L49" i="75"/>
  <c r="AD84" i="75" l="1"/>
  <c r="AC89" i="75"/>
  <c r="AX60" i="75"/>
  <c r="AY60" i="75" s="1"/>
  <c r="AZ60" i="75" s="1"/>
  <c r="BA60" i="75" s="1"/>
  <c r="BB60" i="75" s="1"/>
  <c r="BC60" i="75" s="1"/>
  <c r="BD60" i="75" s="1"/>
  <c r="BE60" i="75" s="1"/>
  <c r="AS78" i="75"/>
  <c r="AT78" i="75" s="1"/>
  <c r="AU78" i="75" s="1"/>
  <c r="AV78" i="75" s="1"/>
  <c r="AW78" i="75" s="1"/>
  <c r="AS51" i="75"/>
  <c r="AT51" i="75" s="1"/>
  <c r="AU51" i="75" s="1"/>
  <c r="AV51" i="75" s="1"/>
  <c r="AW51" i="75" s="1"/>
  <c r="AS69" i="75"/>
  <c r="AT69" i="75" s="1"/>
  <c r="AU69" i="75" s="1"/>
  <c r="AV69" i="75" s="1"/>
  <c r="AW69" i="75" s="1"/>
  <c r="AO42" i="75"/>
  <c r="AP42" i="75" s="1"/>
  <c r="AQ42" i="75" s="1"/>
  <c r="AR42" i="75" s="1"/>
  <c r="AK33" i="75"/>
  <c r="AL33" i="75" s="1"/>
  <c r="AM33" i="75" s="1"/>
  <c r="AN33" i="75" s="1"/>
  <c r="AJ24" i="75"/>
  <c r="N12" i="75"/>
  <c r="M17" i="75"/>
  <c r="N31" i="75"/>
  <c r="M35" i="75"/>
  <c r="M49" i="75"/>
  <c r="L53" i="75"/>
  <c r="L58" i="75"/>
  <c r="M58" i="75" s="1"/>
  <c r="N58" i="75" s="1"/>
  <c r="O58" i="75" s="1"/>
  <c r="P58" i="75" s="1"/>
  <c r="Q58" i="75" s="1"/>
  <c r="AE84" i="75" l="1"/>
  <c r="AD89" i="75"/>
  <c r="BG60" i="75"/>
  <c r="BF60" i="75"/>
  <c r="BH60" i="75" s="1"/>
  <c r="BI60" i="75" s="1"/>
  <c r="BJ60" i="75" s="1"/>
  <c r="BK60" i="75" s="1"/>
  <c r="AX51" i="75"/>
  <c r="AY51" i="75" s="1"/>
  <c r="AZ51" i="75" s="1"/>
  <c r="BA51" i="75" s="1"/>
  <c r="BB51" i="75" s="1"/>
  <c r="BC51" i="75" s="1"/>
  <c r="BD51" i="75" s="1"/>
  <c r="BE51" i="75" s="1"/>
  <c r="AS42" i="75"/>
  <c r="AT42" i="75" s="1"/>
  <c r="AU42" i="75" s="1"/>
  <c r="AV42" i="75" s="1"/>
  <c r="AW42" i="75" s="1"/>
  <c r="AX78" i="75"/>
  <c r="AY78" i="75" s="1"/>
  <c r="AZ78" i="75" s="1"/>
  <c r="BA78" i="75" s="1"/>
  <c r="BB78" i="75" s="1"/>
  <c r="BC78" i="75" s="1"/>
  <c r="BD78" i="75" s="1"/>
  <c r="BE78" i="75" s="1"/>
  <c r="AX69" i="75"/>
  <c r="AY69" i="75" s="1"/>
  <c r="AZ69" i="75" s="1"/>
  <c r="BA69" i="75" s="1"/>
  <c r="BB69" i="75" s="1"/>
  <c r="BC69" i="75" s="1"/>
  <c r="BD69" i="75" s="1"/>
  <c r="BE69" i="75" s="1"/>
  <c r="AO33" i="75"/>
  <c r="AP33" i="75" s="1"/>
  <c r="AQ33" i="75" s="1"/>
  <c r="AR33" i="75" s="1"/>
  <c r="AK24" i="75"/>
  <c r="AL24" i="75" s="1"/>
  <c r="AM24" i="75" s="1"/>
  <c r="AN24" i="75" s="1"/>
  <c r="O12" i="75"/>
  <c r="N17" i="75"/>
  <c r="R58" i="75"/>
  <c r="S58" i="75" s="1"/>
  <c r="Q62" i="75"/>
  <c r="N49" i="75"/>
  <c r="M53" i="75"/>
  <c r="O31" i="75"/>
  <c r="N35" i="75"/>
  <c r="L22" i="75"/>
  <c r="AF84" i="75" l="1"/>
  <c r="AE89" i="75"/>
  <c r="BG78" i="75"/>
  <c r="BF78" i="75"/>
  <c r="BH78" i="75" s="1"/>
  <c r="BI78" i="75" s="1"/>
  <c r="BJ78" i="75" s="1"/>
  <c r="BK78" i="75" s="1"/>
  <c r="BG69" i="75"/>
  <c r="BF69" i="75"/>
  <c r="BH69" i="75" s="1"/>
  <c r="BI69" i="75" s="1"/>
  <c r="BJ69" i="75" s="1"/>
  <c r="BK69" i="75" s="1"/>
  <c r="BG51" i="75"/>
  <c r="BF51" i="75"/>
  <c r="BH51" i="75" s="1"/>
  <c r="BI51" i="75" s="1"/>
  <c r="BJ51" i="75" s="1"/>
  <c r="BK51" i="75" s="1"/>
  <c r="AS33" i="75"/>
  <c r="AT33" i="75" s="1"/>
  <c r="AU33" i="75" s="1"/>
  <c r="AV33" i="75" s="1"/>
  <c r="AW33" i="75" s="1"/>
  <c r="AX42" i="75"/>
  <c r="AY42" i="75" s="1"/>
  <c r="AZ42" i="75" s="1"/>
  <c r="BA42" i="75" s="1"/>
  <c r="BB42" i="75" s="1"/>
  <c r="BC42" i="75" s="1"/>
  <c r="BD42" i="75" s="1"/>
  <c r="BE42" i="75" s="1"/>
  <c r="AO24" i="75"/>
  <c r="AP24" i="75" s="1"/>
  <c r="AQ24" i="75" s="1"/>
  <c r="AR24" i="75" s="1"/>
  <c r="P12" i="75"/>
  <c r="O17" i="75"/>
  <c r="T58" i="75"/>
  <c r="S62" i="75"/>
  <c r="R62" i="75"/>
  <c r="O49" i="75"/>
  <c r="O53" i="75" s="1"/>
  <c r="N53" i="75"/>
  <c r="P31" i="75"/>
  <c r="O35" i="75"/>
  <c r="M22" i="75"/>
  <c r="L26" i="75"/>
  <c r="L9" i="75"/>
  <c r="L19" i="75" s="1"/>
  <c r="L28" i="75" s="1"/>
  <c r="L37" i="75" s="1"/>
  <c r="L46" i="75" s="1"/>
  <c r="L55" i="75" s="1"/>
  <c r="L64" i="75" s="1"/>
  <c r="L73" i="75" s="1"/>
  <c r="L82" i="75" s="1"/>
  <c r="L91" i="75" s="1"/>
  <c r="I54" i="72"/>
  <c r="H54" i="72"/>
  <c r="G54" i="72"/>
  <c r="F54" i="72"/>
  <c r="E54" i="72"/>
  <c r="E53" i="72"/>
  <c r="F53" i="72" s="1"/>
  <c r="G53" i="72" s="1"/>
  <c r="H53" i="72" s="1"/>
  <c r="I53" i="72" s="1"/>
  <c r="I50" i="72"/>
  <c r="H50" i="72"/>
  <c r="G50" i="72"/>
  <c r="F50" i="72"/>
  <c r="E50" i="72"/>
  <c r="E49" i="72"/>
  <c r="F49" i="72" s="1"/>
  <c r="G49" i="72" s="1"/>
  <c r="H49" i="72" s="1"/>
  <c r="I49" i="72" s="1"/>
  <c r="AG84" i="75" l="1"/>
  <c r="AF89" i="75"/>
  <c r="BG42" i="75"/>
  <c r="BF42" i="75"/>
  <c r="BH42" i="75" s="1"/>
  <c r="BI42" i="75" s="1"/>
  <c r="BJ42" i="75" s="1"/>
  <c r="BK42" i="75" s="1"/>
  <c r="AX33" i="75"/>
  <c r="AY33" i="75" s="1"/>
  <c r="AZ33" i="75" s="1"/>
  <c r="BA33" i="75" s="1"/>
  <c r="BB33" i="75" s="1"/>
  <c r="BC33" i="75" s="1"/>
  <c r="BD33" i="75" s="1"/>
  <c r="BE33" i="75" s="1"/>
  <c r="AS24" i="75"/>
  <c r="AT24" i="75" s="1"/>
  <c r="AU24" i="75" s="1"/>
  <c r="AV24" i="75" s="1"/>
  <c r="AW24" i="75" s="1"/>
  <c r="P49" i="75"/>
  <c r="P53" i="75" s="1"/>
  <c r="Q12" i="75"/>
  <c r="P17" i="75"/>
  <c r="U58" i="75"/>
  <c r="T62" i="75"/>
  <c r="Q31" i="75"/>
  <c r="P35" i="75"/>
  <c r="N22" i="75"/>
  <c r="O22" i="75" s="1"/>
  <c r="M26" i="75"/>
  <c r="L10" i="75"/>
  <c r="L8" i="75"/>
  <c r="E55" i="72"/>
  <c r="E43" i="72"/>
  <c r="E44" i="72" s="1"/>
  <c r="E42" i="72"/>
  <c r="F42" i="72" s="1"/>
  <c r="G42" i="72" s="1"/>
  <c r="H42" i="72" s="1"/>
  <c r="I42" i="72" s="1"/>
  <c r="I36" i="72"/>
  <c r="H36" i="72"/>
  <c r="G36" i="72"/>
  <c r="F36" i="72"/>
  <c r="E36" i="72"/>
  <c r="E35" i="72"/>
  <c r="F35" i="72" s="1"/>
  <c r="G35" i="72" s="1"/>
  <c r="H35" i="72" s="1"/>
  <c r="I35" i="72" s="1"/>
  <c r="I29" i="72"/>
  <c r="H29" i="72"/>
  <c r="G29" i="72"/>
  <c r="F29" i="72"/>
  <c r="E29" i="72"/>
  <c r="E28" i="72"/>
  <c r="F28" i="72" s="1"/>
  <c r="G28" i="72" s="1"/>
  <c r="H28" i="72" s="1"/>
  <c r="I28" i="72" s="1"/>
  <c r="I17" i="72"/>
  <c r="I22" i="72" s="1"/>
  <c r="H17" i="72"/>
  <c r="H22" i="72" s="1"/>
  <c r="G17" i="72"/>
  <c r="G22" i="72" s="1"/>
  <c r="F17" i="72"/>
  <c r="F22" i="72" s="1"/>
  <c r="E17" i="72"/>
  <c r="E22" i="72" s="1"/>
  <c r="E23" i="72" s="1"/>
  <c r="I15" i="72"/>
  <c r="H15" i="72"/>
  <c r="G15" i="72"/>
  <c r="F15" i="72"/>
  <c r="E15" i="72"/>
  <c r="E14" i="72"/>
  <c r="F14" i="72" s="1"/>
  <c r="G14" i="72" s="1"/>
  <c r="H14" i="72" s="1"/>
  <c r="I14" i="72" s="1"/>
  <c r="I54" i="69"/>
  <c r="H54" i="69"/>
  <c r="G54" i="69"/>
  <c r="F54" i="69"/>
  <c r="E54" i="69"/>
  <c r="E53" i="69"/>
  <c r="F53" i="69" s="1"/>
  <c r="G53" i="69" s="1"/>
  <c r="H53" i="69" s="1"/>
  <c r="I53" i="69" s="1"/>
  <c r="I50" i="69"/>
  <c r="H50" i="69"/>
  <c r="G50" i="69"/>
  <c r="F50" i="69"/>
  <c r="E50" i="69"/>
  <c r="E49" i="69"/>
  <c r="F49" i="69" s="1"/>
  <c r="G49" i="69" s="1"/>
  <c r="H49" i="69" s="1"/>
  <c r="I49" i="69" s="1"/>
  <c r="AH84" i="75" l="1"/>
  <c r="AG89" i="75"/>
  <c r="BF33" i="75"/>
  <c r="BI33" i="75" s="1"/>
  <c r="BJ33" i="75" s="1"/>
  <c r="BK33" i="75" s="1"/>
  <c r="AX24" i="75"/>
  <c r="AY24" i="75" s="1"/>
  <c r="AZ24" i="75" s="1"/>
  <c r="BA24" i="75" s="1"/>
  <c r="BB24" i="75" s="1"/>
  <c r="BC24" i="75" s="1"/>
  <c r="BD24" i="75" s="1"/>
  <c r="BE24" i="75" s="1"/>
  <c r="Q49" i="75"/>
  <c r="R49" i="75" s="1"/>
  <c r="N26" i="75"/>
  <c r="R12" i="75"/>
  <c r="Q17" i="75"/>
  <c r="V58" i="75"/>
  <c r="U62" i="75"/>
  <c r="R31" i="75"/>
  <c r="Q35" i="75"/>
  <c r="P22" i="75"/>
  <c r="O26" i="75"/>
  <c r="L18" i="75"/>
  <c r="M9" i="75"/>
  <c r="M19" i="75" s="1"/>
  <c r="M28" i="75" s="1"/>
  <c r="M37" i="75" s="1"/>
  <c r="M46" i="75" s="1"/>
  <c r="M55" i="75" s="1"/>
  <c r="M64" i="75" s="1"/>
  <c r="M73" i="75" s="1"/>
  <c r="M82" i="75" s="1"/>
  <c r="M91" i="75" s="1"/>
  <c r="L20" i="75"/>
  <c r="L29" i="75" s="1"/>
  <c r="L38" i="75" s="1"/>
  <c r="L47" i="75" s="1"/>
  <c r="L56" i="75" s="1"/>
  <c r="L65" i="75" s="1"/>
  <c r="L74" i="75" s="1"/>
  <c r="L83" i="75" s="1"/>
  <c r="L92" i="75" s="1"/>
  <c r="L40" i="75"/>
  <c r="E55" i="69"/>
  <c r="E30" i="72"/>
  <c r="E37" i="72"/>
  <c r="E16" i="72"/>
  <c r="E21" i="72"/>
  <c r="F21" i="72" s="1"/>
  <c r="G21" i="72" s="1"/>
  <c r="H21" i="72" s="1"/>
  <c r="I21" i="72" s="1"/>
  <c r="E42" i="69"/>
  <c r="F42" i="69" s="1"/>
  <c r="G42" i="69" s="1"/>
  <c r="H42" i="69" s="1"/>
  <c r="I42" i="69" s="1"/>
  <c r="E43" i="69"/>
  <c r="E9" i="69"/>
  <c r="AI84" i="75" l="1"/>
  <c r="AH89" i="75"/>
  <c r="BG24" i="75"/>
  <c r="BF24" i="75"/>
  <c r="BH24" i="75" s="1"/>
  <c r="BI24" i="75" s="1"/>
  <c r="BJ24" i="75" s="1"/>
  <c r="BK24" i="75" s="1"/>
  <c r="Q53" i="75"/>
  <c r="S12" i="75"/>
  <c r="R17" i="75"/>
  <c r="W58" i="75"/>
  <c r="V62" i="75"/>
  <c r="S49" i="75"/>
  <c r="R53" i="75"/>
  <c r="S31" i="75"/>
  <c r="R35" i="75"/>
  <c r="Q22" i="75"/>
  <c r="P26" i="75"/>
  <c r="M8" i="75"/>
  <c r="M10" i="75"/>
  <c r="L27" i="75"/>
  <c r="M40" i="75"/>
  <c r="L44" i="75"/>
  <c r="F9" i="69"/>
  <c r="AJ84" i="75" l="1"/>
  <c r="AK84" i="75" s="1"/>
  <c r="AL84" i="75" s="1"/>
  <c r="AM84" i="75" s="1"/>
  <c r="AN84" i="75" s="1"/>
  <c r="AO84" i="75" s="1"/>
  <c r="AP84" i="75" s="1"/>
  <c r="AQ84" i="75" s="1"/>
  <c r="AR84" i="75" s="1"/>
  <c r="AS84" i="75" s="1"/>
  <c r="AT84" i="75" s="1"/>
  <c r="AU84" i="75" s="1"/>
  <c r="AV84" i="75" s="1"/>
  <c r="AW84" i="75" s="1"/>
  <c r="AX84" i="75" s="1"/>
  <c r="AY84" i="75" s="1"/>
  <c r="AZ84" i="75" s="1"/>
  <c r="BA84" i="75" s="1"/>
  <c r="BB84" i="75" s="1"/>
  <c r="BC84" i="75" s="1"/>
  <c r="BD84" i="75" s="1"/>
  <c r="BE84" i="75" s="1"/>
  <c r="BF84" i="75" s="1"/>
  <c r="BG84" i="75" s="1"/>
  <c r="BH84" i="75" s="1"/>
  <c r="BI84" i="75" s="1"/>
  <c r="BJ84" i="75" s="1"/>
  <c r="BK84" i="75" s="1"/>
  <c r="AI89" i="75"/>
  <c r="M18" i="75"/>
  <c r="X58" i="75"/>
  <c r="W62" i="75"/>
  <c r="T12" i="75"/>
  <c r="S17" i="75"/>
  <c r="T49" i="75"/>
  <c r="S53" i="75"/>
  <c r="N40" i="75"/>
  <c r="M44" i="75"/>
  <c r="T31" i="75"/>
  <c r="S35" i="75"/>
  <c r="R22" i="75"/>
  <c r="Q26" i="75"/>
  <c r="L36" i="75"/>
  <c r="N9" i="75"/>
  <c r="M20" i="75"/>
  <c r="M29" i="75" s="1"/>
  <c r="M38" i="75" s="1"/>
  <c r="M47" i="75" s="1"/>
  <c r="M56" i="75" s="1"/>
  <c r="M65" i="75" s="1"/>
  <c r="M74" i="75" s="1"/>
  <c r="M83" i="75" s="1"/>
  <c r="M92" i="75" s="1"/>
  <c r="G9" i="69"/>
  <c r="Y58" i="75" l="1"/>
  <c r="X62" i="75"/>
  <c r="U12" i="75"/>
  <c r="T17" i="75"/>
  <c r="M27" i="75"/>
  <c r="U49" i="75"/>
  <c r="T53" i="75"/>
  <c r="O40" i="75"/>
  <c r="N44" i="75"/>
  <c r="U31" i="75"/>
  <c r="T35" i="75"/>
  <c r="S22" i="75"/>
  <c r="R26" i="75"/>
  <c r="N19" i="75"/>
  <c r="N28" i="75" s="1"/>
  <c r="N37" i="75" s="1"/>
  <c r="N46" i="75" s="1"/>
  <c r="N55" i="75" s="1"/>
  <c r="N64" i="75" s="1"/>
  <c r="N73" i="75" s="1"/>
  <c r="N82" i="75" s="1"/>
  <c r="N91" i="75" s="1"/>
  <c r="N10" i="75"/>
  <c r="N8" i="75"/>
  <c r="L45" i="75"/>
  <c r="H9" i="69"/>
  <c r="Z58" i="75" l="1"/>
  <c r="Y62" i="75"/>
  <c r="N18" i="75"/>
  <c r="M36" i="75"/>
  <c r="V12" i="75"/>
  <c r="U17" i="75"/>
  <c r="V49" i="75"/>
  <c r="U53" i="75"/>
  <c r="P40" i="75"/>
  <c r="O44" i="75"/>
  <c r="V31" i="75"/>
  <c r="U35" i="75"/>
  <c r="T22" i="75"/>
  <c r="S26" i="75"/>
  <c r="L54" i="75"/>
  <c r="O9" i="75"/>
  <c r="N20" i="75"/>
  <c r="N29" i="75" s="1"/>
  <c r="N38" i="75" s="1"/>
  <c r="N47" i="75" s="1"/>
  <c r="N56" i="75" s="1"/>
  <c r="N65" i="75" s="1"/>
  <c r="N74" i="75" s="1"/>
  <c r="N83" i="75" s="1"/>
  <c r="N92" i="75" s="1"/>
  <c r="I9" i="69"/>
  <c r="AA58" i="75" l="1"/>
  <c r="Z62" i="75"/>
  <c r="N27" i="75"/>
  <c r="W12" i="75"/>
  <c r="V17" i="75"/>
  <c r="M45" i="75"/>
  <c r="W49" i="75"/>
  <c r="V53" i="75"/>
  <c r="Q40" i="75"/>
  <c r="P44" i="75"/>
  <c r="W31" i="75"/>
  <c r="V35" i="75"/>
  <c r="T26" i="75"/>
  <c r="U22" i="75"/>
  <c r="U26" i="75" s="1"/>
  <c r="O19" i="75"/>
  <c r="O28" i="75" s="1"/>
  <c r="O37" i="75" s="1"/>
  <c r="O46" i="75" s="1"/>
  <c r="O55" i="75" s="1"/>
  <c r="O64" i="75" s="1"/>
  <c r="O73" i="75" s="1"/>
  <c r="O82" i="75" s="1"/>
  <c r="O91" i="75" s="1"/>
  <c r="O8" i="75"/>
  <c r="O10" i="75"/>
  <c r="L63" i="75"/>
  <c r="E44" i="69"/>
  <c r="I36" i="69"/>
  <c r="H36" i="69"/>
  <c r="G36" i="69"/>
  <c r="F36" i="69"/>
  <c r="E35" i="69"/>
  <c r="F35" i="69" s="1"/>
  <c r="G35" i="69" s="1"/>
  <c r="H35" i="69" s="1"/>
  <c r="I35" i="69" s="1"/>
  <c r="F29" i="69"/>
  <c r="E29" i="69"/>
  <c r="I29" i="69"/>
  <c r="H29" i="69"/>
  <c r="G29" i="69"/>
  <c r="E28" i="69"/>
  <c r="F28" i="69" s="1"/>
  <c r="G28" i="69" s="1"/>
  <c r="H28" i="69" s="1"/>
  <c r="I28" i="69" s="1"/>
  <c r="I17" i="69"/>
  <c r="I22" i="69" s="1"/>
  <c r="H17" i="69"/>
  <c r="H22" i="69" s="1"/>
  <c r="G17" i="69"/>
  <c r="G22" i="69" s="1"/>
  <c r="F17" i="69"/>
  <c r="F22" i="69" s="1"/>
  <c r="E17" i="69"/>
  <c r="E21" i="69" s="1"/>
  <c r="G15" i="69"/>
  <c r="F15" i="69"/>
  <c r="E15" i="69"/>
  <c r="I15" i="69"/>
  <c r="H15" i="69"/>
  <c r="E14" i="69"/>
  <c r="F14" i="69" s="1"/>
  <c r="G14" i="69" s="1"/>
  <c r="H14" i="69" s="1"/>
  <c r="I14" i="69" s="1"/>
  <c r="AB58" i="75" l="1"/>
  <c r="AA62" i="75"/>
  <c r="X49" i="75"/>
  <c r="W53" i="75"/>
  <c r="M54" i="75"/>
  <c r="X31" i="75"/>
  <c r="W35" i="75"/>
  <c r="X12" i="75"/>
  <c r="W17" i="75"/>
  <c r="O18" i="75"/>
  <c r="N36" i="75"/>
  <c r="R40" i="75"/>
  <c r="Q44" i="75"/>
  <c r="V22" i="75"/>
  <c r="L72" i="75"/>
  <c r="P9" i="75"/>
  <c r="O20" i="75"/>
  <c r="O29" i="75" s="1"/>
  <c r="O38" i="75" s="1"/>
  <c r="O47" i="75" s="1"/>
  <c r="O56" i="75" s="1"/>
  <c r="O65" i="75" s="1"/>
  <c r="O74" i="75" s="1"/>
  <c r="O83" i="75" s="1"/>
  <c r="O92" i="75" s="1"/>
  <c r="F21" i="69"/>
  <c r="G21" i="69" s="1"/>
  <c r="H21" i="69" s="1"/>
  <c r="I21" i="69" s="1"/>
  <c r="E22" i="69"/>
  <c r="E23" i="69" s="1"/>
  <c r="E16" i="69"/>
  <c r="E30" i="69"/>
  <c r="E36" i="69"/>
  <c r="E37" i="69" s="1"/>
  <c r="AC58" i="75" l="1"/>
  <c r="AB62" i="75"/>
  <c r="Y12" i="75"/>
  <c r="X17" i="75"/>
  <c r="Y31" i="75"/>
  <c r="X35" i="75"/>
  <c r="Y49" i="75"/>
  <c r="X53" i="75"/>
  <c r="N45" i="75"/>
  <c r="M63" i="75"/>
  <c r="O27" i="75"/>
  <c r="S40" i="75"/>
  <c r="R44" i="75"/>
  <c r="W22" i="75"/>
  <c r="V26" i="75"/>
  <c r="P19" i="75"/>
  <c r="P28" i="75" s="1"/>
  <c r="P37" i="75" s="1"/>
  <c r="P46" i="75" s="1"/>
  <c r="P55" i="75" s="1"/>
  <c r="P64" i="75" s="1"/>
  <c r="P73" i="75" s="1"/>
  <c r="P82" i="75" s="1"/>
  <c r="P91" i="75" s="1"/>
  <c r="P8" i="75"/>
  <c r="P18" i="75" s="1"/>
  <c r="P27" i="75" s="1"/>
  <c r="P10" i="75"/>
  <c r="L81" i="75"/>
  <c r="F43" i="68"/>
  <c r="F34" i="68"/>
  <c r="G34" i="68" s="1"/>
  <c r="F13" i="68"/>
  <c r="G13" i="68" s="1"/>
  <c r="F27" i="68"/>
  <c r="G27" i="68" s="1"/>
  <c r="E54" i="68"/>
  <c r="I50" i="68"/>
  <c r="H50" i="68"/>
  <c r="G50" i="68"/>
  <c r="F50" i="68"/>
  <c r="E50" i="68"/>
  <c r="I38" i="68"/>
  <c r="E38" i="68"/>
  <c r="I31" i="68"/>
  <c r="H31" i="68"/>
  <c r="G31" i="68"/>
  <c r="F31" i="68"/>
  <c r="E31" i="68"/>
  <c r="I24" i="68"/>
  <c r="H24" i="68"/>
  <c r="G24" i="68"/>
  <c r="F24" i="68"/>
  <c r="E24" i="68"/>
  <c r="I17" i="68"/>
  <c r="H17" i="68"/>
  <c r="G17" i="68"/>
  <c r="F17" i="68"/>
  <c r="E17" i="68"/>
  <c r="I10" i="68"/>
  <c r="H10" i="68"/>
  <c r="G10" i="68"/>
  <c r="F10" i="68"/>
  <c r="E10" i="68"/>
  <c r="I54" i="68"/>
  <c r="H54" i="68"/>
  <c r="G54" i="68"/>
  <c r="F54" i="68"/>
  <c r="Z12" i="75" l="1"/>
  <c r="Y17" i="75"/>
  <c r="Z49" i="75"/>
  <c r="AA49" i="75" s="1"/>
  <c r="Y53" i="75"/>
  <c r="AD58" i="75"/>
  <c r="AC62" i="75"/>
  <c r="Z31" i="75"/>
  <c r="Y35" i="75"/>
  <c r="O36" i="75"/>
  <c r="M72" i="75"/>
  <c r="X22" i="75"/>
  <c r="W26" i="75"/>
  <c r="N54" i="75"/>
  <c r="T40" i="75"/>
  <c r="S44" i="75"/>
  <c r="P36" i="75"/>
  <c r="L90" i="75"/>
  <c r="Q9" i="75"/>
  <c r="P20" i="75"/>
  <c r="P29" i="75" s="1"/>
  <c r="P38" i="75" s="1"/>
  <c r="P47" i="75" s="1"/>
  <c r="P56" i="75" s="1"/>
  <c r="P65" i="75" s="1"/>
  <c r="P74" i="75" s="1"/>
  <c r="P83" i="75" s="1"/>
  <c r="P92" i="75" s="1"/>
  <c r="E55" i="68"/>
  <c r="H43" i="68"/>
  <c r="E44" i="68" s="1"/>
  <c r="F42" i="68"/>
  <c r="G42" i="68" s="1"/>
  <c r="H42" i="68" s="1"/>
  <c r="I42" i="68" s="1"/>
  <c r="E53" i="68"/>
  <c r="F53" i="68" s="1"/>
  <c r="G53" i="68" s="1"/>
  <c r="H53" i="68" s="1"/>
  <c r="I53" i="68" s="1"/>
  <c r="E49" i="68"/>
  <c r="F49" i="68" s="1"/>
  <c r="G49" i="68" s="1"/>
  <c r="H49" i="68" s="1"/>
  <c r="I49" i="68" s="1"/>
  <c r="I36" i="68"/>
  <c r="H36" i="68"/>
  <c r="G36" i="68"/>
  <c r="F36" i="68"/>
  <c r="E36" i="68"/>
  <c r="E35" i="68"/>
  <c r="F35" i="68" s="1"/>
  <c r="G35" i="68" s="1"/>
  <c r="H35" i="68" s="1"/>
  <c r="I35" i="68" s="1"/>
  <c r="I29" i="68"/>
  <c r="H29" i="68"/>
  <c r="G29" i="68"/>
  <c r="F29" i="68"/>
  <c r="E29" i="68"/>
  <c r="E28" i="68"/>
  <c r="F28" i="68" s="1"/>
  <c r="G28" i="68" s="1"/>
  <c r="H28" i="68" s="1"/>
  <c r="I28" i="68" s="1"/>
  <c r="I22" i="68"/>
  <c r="H22" i="68"/>
  <c r="G22" i="68"/>
  <c r="F22" i="68"/>
  <c r="E22" i="68"/>
  <c r="E21" i="68"/>
  <c r="F21" i="68" s="1"/>
  <c r="G21" i="68" s="1"/>
  <c r="H21" i="68" s="1"/>
  <c r="I21" i="68" s="1"/>
  <c r="Z53" i="75" l="1"/>
  <c r="AA12" i="75"/>
  <c r="Z17" i="75"/>
  <c r="AE58" i="75"/>
  <c r="AD62" i="75"/>
  <c r="AA31" i="75"/>
  <c r="Z35" i="75"/>
  <c r="AB49" i="75"/>
  <c r="AA53" i="75"/>
  <c r="Y22" i="75"/>
  <c r="X26" i="75"/>
  <c r="N63" i="75"/>
  <c r="M81" i="75"/>
  <c r="O45" i="75"/>
  <c r="U40" i="75"/>
  <c r="T44" i="75"/>
  <c r="P45" i="75"/>
  <c r="Q19" i="75"/>
  <c r="Q28" i="75" s="1"/>
  <c r="Q37" i="75" s="1"/>
  <c r="Q46" i="75" s="1"/>
  <c r="Q55" i="75" s="1"/>
  <c r="Q64" i="75" s="1"/>
  <c r="Q73" i="75" s="1"/>
  <c r="Q82" i="75" s="1"/>
  <c r="Q91" i="75" s="1"/>
  <c r="Q10" i="75"/>
  <c r="Q8" i="75"/>
  <c r="Q18" i="75" s="1"/>
  <c r="Q27" i="75" s="1"/>
  <c r="Q36" i="75" s="1"/>
  <c r="Q45" i="75" s="1"/>
  <c r="Q54" i="75" s="1"/>
  <c r="Q63" i="75" s="1"/>
  <c r="Q72" i="75" s="1"/>
  <c r="Q81" i="75" s="1"/>
  <c r="Q90" i="75" s="1"/>
  <c r="E30" i="68"/>
  <c r="E23" i="68"/>
  <c r="E37" i="68"/>
  <c r="I15" i="68"/>
  <c r="H15" i="68"/>
  <c r="G15" i="68"/>
  <c r="F15" i="68"/>
  <c r="E15" i="68"/>
  <c r="E14" i="68"/>
  <c r="F14" i="68" s="1"/>
  <c r="G14" i="68" s="1"/>
  <c r="H14" i="68" s="1"/>
  <c r="I14" i="68" s="1"/>
  <c r="AB12" i="75" l="1"/>
  <c r="AA17" i="75"/>
  <c r="AC49" i="75"/>
  <c r="AB53" i="75"/>
  <c r="AE62" i="75"/>
  <c r="AF58" i="75"/>
  <c r="Z22" i="75"/>
  <c r="AA22" i="75" s="1"/>
  <c r="Y26" i="75"/>
  <c r="AB31" i="75"/>
  <c r="AA35" i="75"/>
  <c r="M90" i="75"/>
  <c r="N72" i="75"/>
  <c r="O54" i="75"/>
  <c r="V40" i="75"/>
  <c r="U44" i="75"/>
  <c r="P54" i="75"/>
  <c r="R9" i="75"/>
  <c r="R10" i="75" s="1"/>
  <c r="Q20" i="75"/>
  <c r="Q29" i="75" s="1"/>
  <c r="Q38" i="75" s="1"/>
  <c r="Q47" i="75" s="1"/>
  <c r="Q56" i="75" s="1"/>
  <c r="Q65" i="75" s="1"/>
  <c r="Q74" i="75" s="1"/>
  <c r="Q83" i="75" s="1"/>
  <c r="Q92" i="75" s="1"/>
  <c r="E16" i="68"/>
  <c r="Z26" i="75" l="1"/>
  <c r="AC12" i="75"/>
  <c r="AB17" i="75"/>
  <c r="AG58" i="75"/>
  <c r="AH58" i="75" s="1"/>
  <c r="AF62" i="75"/>
  <c r="AD49" i="75"/>
  <c r="AC53" i="75"/>
  <c r="AC31" i="75"/>
  <c r="AB35" i="75"/>
  <c r="AB22" i="75"/>
  <c r="AA26" i="75"/>
  <c r="O63" i="75"/>
  <c r="N81" i="75"/>
  <c r="W40" i="75"/>
  <c r="V44" i="75"/>
  <c r="P63" i="75"/>
  <c r="R19" i="75"/>
  <c r="R28" i="75" s="1"/>
  <c r="R37" i="75" s="1"/>
  <c r="R46" i="75" s="1"/>
  <c r="R55" i="75" s="1"/>
  <c r="R64" i="75" s="1"/>
  <c r="R73" i="75" s="1"/>
  <c r="R82" i="75" s="1"/>
  <c r="R91" i="75" s="1"/>
  <c r="R8" i="75"/>
  <c r="R18" i="75" s="1"/>
  <c r="AF13" i="32"/>
  <c r="AF12" i="32"/>
  <c r="AF11" i="32"/>
  <c r="AF10" i="32"/>
  <c r="AF9" i="32"/>
  <c r="AF8" i="32"/>
  <c r="AF7" i="32"/>
  <c r="AF6" i="32"/>
  <c r="AF5" i="32"/>
  <c r="AI58" i="75" l="1"/>
  <c r="AH62" i="75"/>
  <c r="AD12" i="75"/>
  <c r="AC17" i="75"/>
  <c r="AE49" i="75"/>
  <c r="AD53" i="75"/>
  <c r="AD31" i="75"/>
  <c r="AC35" i="75"/>
  <c r="AC22" i="75"/>
  <c r="AB26" i="75"/>
  <c r="X40" i="75"/>
  <c r="W44" i="75"/>
  <c r="R27" i="75"/>
  <c r="R36" i="75" s="1"/>
  <c r="R45" i="75" s="1"/>
  <c r="N90" i="75"/>
  <c r="O72" i="75"/>
  <c r="P72" i="75"/>
  <c r="S9" i="75"/>
  <c r="R20" i="75"/>
  <c r="R29" i="75" s="1"/>
  <c r="R38" i="75" s="1"/>
  <c r="R47" i="75" s="1"/>
  <c r="R56" i="75" s="1"/>
  <c r="R65" i="75" s="1"/>
  <c r="R74" i="75" s="1"/>
  <c r="R83" i="75" s="1"/>
  <c r="R92" i="75" s="1"/>
  <c r="AI12" i="32"/>
  <c r="AI11" i="32"/>
  <c r="AH16" i="32"/>
  <c r="AH15" i="32"/>
  <c r="AN16" i="32"/>
  <c r="AN15" i="32"/>
  <c r="AH13" i="32"/>
  <c r="AV13" i="32" s="1"/>
  <c r="AH10" i="32"/>
  <c r="AV10" i="32" s="1"/>
  <c r="AH9" i="32"/>
  <c r="AV9" i="32" s="1"/>
  <c r="AH8" i="32"/>
  <c r="AV8" i="32" s="1"/>
  <c r="AH7" i="32"/>
  <c r="AV7" i="32" s="1"/>
  <c r="AH5" i="32"/>
  <c r="AV5" i="32" s="1"/>
  <c r="AD17" i="75" l="1"/>
  <c r="AE12" i="75"/>
  <c r="AJ58" i="75"/>
  <c r="AK58" i="75" s="1"/>
  <c r="AL58" i="75" s="1"/>
  <c r="AM58" i="75" s="1"/>
  <c r="AN58" i="75" s="1"/>
  <c r="AO58" i="75" s="1"/>
  <c r="AP58" i="75" s="1"/>
  <c r="AQ58" i="75" s="1"/>
  <c r="AR58" i="75" s="1"/>
  <c r="AS58" i="75" s="1"/>
  <c r="AT58" i="75" s="1"/>
  <c r="AU58" i="75" s="1"/>
  <c r="AV58" i="75" s="1"/>
  <c r="AW58" i="75" s="1"/>
  <c r="AX58" i="75" s="1"/>
  <c r="AY58" i="75" s="1"/>
  <c r="AZ58" i="75" s="1"/>
  <c r="BA58" i="75" s="1"/>
  <c r="BB58" i="75" s="1"/>
  <c r="BC58" i="75" s="1"/>
  <c r="BD58" i="75" s="1"/>
  <c r="BE58" i="75" s="1"/>
  <c r="BF58" i="75" s="1"/>
  <c r="BG58" i="75" s="1"/>
  <c r="BH58" i="75" s="1"/>
  <c r="BI58" i="75" s="1"/>
  <c r="BJ58" i="75" s="1"/>
  <c r="BK58" i="75" s="1"/>
  <c r="AI62" i="75"/>
  <c r="AF49" i="75"/>
  <c r="AE53" i="75"/>
  <c r="AD22" i="75"/>
  <c r="AC26" i="75"/>
  <c r="AE31" i="75"/>
  <c r="AD35" i="75"/>
  <c r="Y40" i="75"/>
  <c r="X44" i="75"/>
  <c r="O81" i="75"/>
  <c r="P81" i="75"/>
  <c r="R54" i="75"/>
  <c r="S19" i="75"/>
  <c r="S28" i="75" s="1"/>
  <c r="S37" i="75" s="1"/>
  <c r="S46" i="75" s="1"/>
  <c r="S55" i="75" s="1"/>
  <c r="S64" i="75" s="1"/>
  <c r="S73" i="75" s="1"/>
  <c r="S82" i="75" s="1"/>
  <c r="S91" i="75" s="1"/>
  <c r="S10" i="75"/>
  <c r="S8" i="75"/>
  <c r="S18" i="75" s="1"/>
  <c r="S11" i="62"/>
  <c r="O11" i="62"/>
  <c r="K11" i="62"/>
  <c r="G11" i="62"/>
  <c r="S10" i="62"/>
  <c r="O10" i="62"/>
  <c r="K10" i="62"/>
  <c r="G10" i="62"/>
  <c r="S9" i="62"/>
  <c r="O9" i="62"/>
  <c r="K9" i="62"/>
  <c r="G9" i="62"/>
  <c r="S8" i="62"/>
  <c r="O8" i="62"/>
  <c r="K8" i="62"/>
  <c r="G8" i="62"/>
  <c r="P7" i="62"/>
  <c r="S7" i="62" s="1"/>
  <c r="N7" i="62"/>
  <c r="M7" i="62"/>
  <c r="L7" i="62"/>
  <c r="J7" i="62"/>
  <c r="I7" i="62"/>
  <c r="H7" i="62"/>
  <c r="F7" i="62"/>
  <c r="G7" i="62" s="1"/>
  <c r="S6" i="62"/>
  <c r="O6" i="62"/>
  <c r="K6" i="62"/>
  <c r="G6" i="62"/>
  <c r="AF12" i="75" l="1"/>
  <c r="AE17" i="75"/>
  <c r="AG49" i="75"/>
  <c r="AH49" i="75" s="1"/>
  <c r="AF53" i="75"/>
  <c r="Z40" i="75"/>
  <c r="Y44" i="75"/>
  <c r="AF31" i="75"/>
  <c r="AE35" i="75"/>
  <c r="AE22" i="75"/>
  <c r="AD26" i="75"/>
  <c r="S27" i="75"/>
  <c r="S36" i="75" s="1"/>
  <c r="S45" i="75" s="1"/>
  <c r="O90" i="75"/>
  <c r="R63" i="75"/>
  <c r="P90" i="75"/>
  <c r="T9" i="75"/>
  <c r="S20" i="75"/>
  <c r="S29" i="75" s="1"/>
  <c r="S38" i="75" s="1"/>
  <c r="S47" i="75" s="1"/>
  <c r="S56" i="75" s="1"/>
  <c r="S65" i="75" s="1"/>
  <c r="S74" i="75" s="1"/>
  <c r="S83" i="75" s="1"/>
  <c r="S92" i="75" s="1"/>
  <c r="T9" i="62"/>
  <c r="T8" i="62"/>
  <c r="O7" i="62"/>
  <c r="T10" i="62"/>
  <c r="T6" i="62"/>
  <c r="K7" i="62"/>
  <c r="T11" i="62"/>
  <c r="AI49" i="75" l="1"/>
  <c r="AH53" i="75"/>
  <c r="AG12" i="75"/>
  <c r="AH12" i="75" s="1"/>
  <c r="AF17" i="75"/>
  <c r="AA40" i="75"/>
  <c r="Z44" i="75"/>
  <c r="AG31" i="75"/>
  <c r="AH31" i="75" s="1"/>
  <c r="AF35" i="75"/>
  <c r="AF22" i="75"/>
  <c r="AE26" i="75"/>
  <c r="R72" i="75"/>
  <c r="S54" i="75"/>
  <c r="T19" i="75"/>
  <c r="T28" i="75" s="1"/>
  <c r="T37" i="75" s="1"/>
  <c r="T46" i="75" s="1"/>
  <c r="T55" i="75" s="1"/>
  <c r="T64" i="75" s="1"/>
  <c r="T73" i="75" s="1"/>
  <c r="T82" i="75" s="1"/>
  <c r="T91" i="75" s="1"/>
  <c r="T10" i="75"/>
  <c r="T8" i="75"/>
  <c r="T18" i="75" s="1"/>
  <c r="T7" i="62"/>
  <c r="AH6" i="32"/>
  <c r="AV6" i="32" s="1"/>
  <c r="AI31" i="75" l="1"/>
  <c r="AH35" i="75"/>
  <c r="AH17" i="75"/>
  <c r="AI12" i="75"/>
  <c r="AJ49" i="75"/>
  <c r="AK49" i="75" s="1"/>
  <c r="AL49" i="75" s="1"/>
  <c r="AM49" i="75" s="1"/>
  <c r="AN49" i="75" s="1"/>
  <c r="AO49" i="75" s="1"/>
  <c r="AP49" i="75" s="1"/>
  <c r="AQ49" i="75" s="1"/>
  <c r="AR49" i="75" s="1"/>
  <c r="AS49" i="75" s="1"/>
  <c r="AT49" i="75" s="1"/>
  <c r="AU49" i="75" s="1"/>
  <c r="AV49" i="75" s="1"/>
  <c r="AW49" i="75" s="1"/>
  <c r="AX49" i="75" s="1"/>
  <c r="AY49" i="75" s="1"/>
  <c r="AZ49" i="75" s="1"/>
  <c r="BA49" i="75" s="1"/>
  <c r="BB49" i="75" s="1"/>
  <c r="BC49" i="75" s="1"/>
  <c r="BD49" i="75" s="1"/>
  <c r="BE49" i="75" s="1"/>
  <c r="BF49" i="75" s="1"/>
  <c r="BG49" i="75" s="1"/>
  <c r="BH49" i="75" s="1"/>
  <c r="BI49" i="75" s="1"/>
  <c r="BJ49" i="75" s="1"/>
  <c r="BK49" i="75" s="1"/>
  <c r="AI53" i="75"/>
  <c r="AB40" i="75"/>
  <c r="AA44" i="75"/>
  <c r="AG22" i="75"/>
  <c r="AH22" i="75" s="1"/>
  <c r="AF26" i="75"/>
  <c r="T27" i="75"/>
  <c r="T36" i="75" s="1"/>
  <c r="S63" i="75"/>
  <c r="R81" i="75"/>
  <c r="U9" i="75"/>
  <c r="T20" i="75"/>
  <c r="T29" i="75" s="1"/>
  <c r="T38" i="75" s="1"/>
  <c r="T47" i="75" s="1"/>
  <c r="T56" i="75" s="1"/>
  <c r="T65" i="75" s="1"/>
  <c r="T74" i="75" s="1"/>
  <c r="T83" i="75" s="1"/>
  <c r="T92" i="75" s="1"/>
  <c r="F7" i="34"/>
  <c r="AH12" i="32"/>
  <c r="AV12" i="32" s="1"/>
  <c r="AH11" i="32"/>
  <c r="AV11" i="32" s="1"/>
  <c r="T13" i="32"/>
  <c r="T12" i="32"/>
  <c r="T11" i="32"/>
  <c r="T10" i="32"/>
  <c r="T9" i="32"/>
  <c r="T8" i="32"/>
  <c r="T7" i="32"/>
  <c r="AW7" i="32" s="1"/>
  <c r="T6" i="32"/>
  <c r="T5" i="32"/>
  <c r="AJ12" i="75" l="1"/>
  <c r="AI17" i="75"/>
  <c r="AI22" i="75"/>
  <c r="AH26" i="75"/>
  <c r="AJ31" i="75"/>
  <c r="AK31" i="75" s="1"/>
  <c r="AL31" i="75" s="1"/>
  <c r="AM31" i="75" s="1"/>
  <c r="AN31" i="75" s="1"/>
  <c r="AO31" i="75" s="1"/>
  <c r="AP31" i="75" s="1"/>
  <c r="AQ31" i="75" s="1"/>
  <c r="AR31" i="75" s="1"/>
  <c r="AS31" i="75" s="1"/>
  <c r="AT31" i="75" s="1"/>
  <c r="AU31" i="75" s="1"/>
  <c r="AV31" i="75" s="1"/>
  <c r="AW31" i="75" s="1"/>
  <c r="AX31" i="75" s="1"/>
  <c r="AY31" i="75" s="1"/>
  <c r="AZ31" i="75" s="1"/>
  <c r="BA31" i="75" s="1"/>
  <c r="BB31" i="75" s="1"/>
  <c r="BC31" i="75" s="1"/>
  <c r="BD31" i="75" s="1"/>
  <c r="BE31" i="75" s="1"/>
  <c r="BF31" i="75" s="1"/>
  <c r="BG31" i="75" s="1"/>
  <c r="BH31" i="75" s="1"/>
  <c r="BI31" i="75" s="1"/>
  <c r="BJ31" i="75" s="1"/>
  <c r="BK31" i="75" s="1"/>
  <c r="AI35" i="75"/>
  <c r="AC40" i="75"/>
  <c r="AB44" i="75"/>
  <c r="T45" i="75"/>
  <c r="T54" i="75" s="1"/>
  <c r="R90" i="75"/>
  <c r="S72" i="75"/>
  <c r="U19" i="75"/>
  <c r="U28" i="75" s="1"/>
  <c r="U37" i="75" s="1"/>
  <c r="U46" i="75" s="1"/>
  <c r="U55" i="75" s="1"/>
  <c r="U64" i="75" s="1"/>
  <c r="U73" i="75" s="1"/>
  <c r="U82" i="75" s="1"/>
  <c r="U91" i="75" s="1"/>
  <c r="U8" i="75"/>
  <c r="U18" i="75" s="1"/>
  <c r="U27" i="75" s="1"/>
  <c r="U36" i="75" s="1"/>
  <c r="U45" i="75" s="1"/>
  <c r="U54" i="75" s="1"/>
  <c r="U63" i="75" s="1"/>
  <c r="U72" i="75" s="1"/>
  <c r="U81" i="75" s="1"/>
  <c r="U90" i="75" s="1"/>
  <c r="U10" i="75"/>
  <c r="S11" i="34"/>
  <c r="S10" i="34"/>
  <c r="S9" i="34"/>
  <c r="S8" i="34"/>
  <c r="S6" i="34"/>
  <c r="P7" i="34"/>
  <c r="S7" i="34" s="1"/>
  <c r="N7" i="34"/>
  <c r="M7" i="34"/>
  <c r="L7" i="34"/>
  <c r="O11" i="34"/>
  <c r="O10" i="34"/>
  <c r="O9" i="34"/>
  <c r="O8" i="34"/>
  <c r="O6" i="34"/>
  <c r="J7" i="34"/>
  <c r="I7" i="34"/>
  <c r="H7" i="34"/>
  <c r="K11" i="34"/>
  <c r="K10" i="34"/>
  <c r="K9" i="34"/>
  <c r="K8" i="34"/>
  <c r="K6" i="34"/>
  <c r="G11" i="34"/>
  <c r="G10" i="34"/>
  <c r="G9" i="34"/>
  <c r="G8" i="34"/>
  <c r="G7" i="34"/>
  <c r="G6" i="34"/>
  <c r="AK12" i="75" l="1"/>
  <c r="AJ17" i="75"/>
  <c r="AJ22" i="75"/>
  <c r="AK22" i="75" s="1"/>
  <c r="AL22" i="75" s="1"/>
  <c r="AM22" i="75" s="1"/>
  <c r="AN22" i="75" s="1"/>
  <c r="AO22" i="75" s="1"/>
  <c r="AP22" i="75" s="1"/>
  <c r="AQ22" i="75" s="1"/>
  <c r="AR22" i="75" s="1"/>
  <c r="AS22" i="75" s="1"/>
  <c r="AT22" i="75" s="1"/>
  <c r="AU22" i="75" s="1"/>
  <c r="AV22" i="75" s="1"/>
  <c r="AW22" i="75" s="1"/>
  <c r="AX22" i="75" s="1"/>
  <c r="AY22" i="75" s="1"/>
  <c r="AZ22" i="75" s="1"/>
  <c r="BA22" i="75" s="1"/>
  <c r="BB22" i="75" s="1"/>
  <c r="BC22" i="75" s="1"/>
  <c r="BD22" i="75" s="1"/>
  <c r="BE22" i="75" s="1"/>
  <c r="BF22" i="75" s="1"/>
  <c r="BG22" i="75" s="1"/>
  <c r="BH22" i="75" s="1"/>
  <c r="BI22" i="75" s="1"/>
  <c r="BJ22" i="75" s="1"/>
  <c r="BK22" i="75" s="1"/>
  <c r="AI26" i="75"/>
  <c r="T63" i="75"/>
  <c r="T72" i="75" s="1"/>
  <c r="T81" i="75" s="1"/>
  <c r="T90" i="75" s="1"/>
  <c r="AD40" i="75"/>
  <c r="AC44" i="75"/>
  <c r="S81" i="75"/>
  <c r="V9" i="75"/>
  <c r="U20" i="75"/>
  <c r="U29" i="75" s="1"/>
  <c r="U38" i="75" s="1"/>
  <c r="U47" i="75" s="1"/>
  <c r="U56" i="75" s="1"/>
  <c r="U65" i="75" s="1"/>
  <c r="U74" i="75" s="1"/>
  <c r="U83" i="75" s="1"/>
  <c r="U92" i="75" s="1"/>
  <c r="T6" i="34"/>
  <c r="K7" i="34"/>
  <c r="T8" i="34"/>
  <c r="T9" i="34"/>
  <c r="T11" i="34"/>
  <c r="T10" i="34"/>
  <c r="O7" i="34"/>
  <c r="AL12" i="75" l="1"/>
  <c r="AM12" i="75" s="1"/>
  <c r="AN12" i="75" s="1"/>
  <c r="AO12" i="75" s="1"/>
  <c r="AP12" i="75" s="1"/>
  <c r="AQ12" i="75" s="1"/>
  <c r="AR12" i="75" s="1"/>
  <c r="AS12" i="75" s="1"/>
  <c r="AT12" i="75" s="1"/>
  <c r="AU12" i="75" s="1"/>
  <c r="AV12" i="75" s="1"/>
  <c r="AW12" i="75" s="1"/>
  <c r="AX12" i="75" s="1"/>
  <c r="AY12" i="75" s="1"/>
  <c r="AZ12" i="75" s="1"/>
  <c r="BA12" i="75" s="1"/>
  <c r="BB12" i="75" s="1"/>
  <c r="BC12" i="75" s="1"/>
  <c r="BD12" i="75" s="1"/>
  <c r="BE12" i="75" s="1"/>
  <c r="BF12" i="75" s="1"/>
  <c r="BG12" i="75" s="1"/>
  <c r="BH12" i="75" s="1"/>
  <c r="BI12" i="75" s="1"/>
  <c r="BJ12" i="75" s="1"/>
  <c r="BK12" i="75" s="1"/>
  <c r="AK17" i="75"/>
  <c r="AE40" i="75"/>
  <c r="AD44" i="75"/>
  <c r="S90" i="75"/>
  <c r="V19" i="75"/>
  <c r="V28" i="75" s="1"/>
  <c r="V37" i="75" s="1"/>
  <c r="V46" i="75" s="1"/>
  <c r="V55" i="75" s="1"/>
  <c r="V64" i="75" s="1"/>
  <c r="V73" i="75" s="1"/>
  <c r="V82" i="75" s="1"/>
  <c r="V91" i="75" s="1"/>
  <c r="V8" i="75"/>
  <c r="V18" i="75" s="1"/>
  <c r="V27" i="75" s="1"/>
  <c r="V10" i="75"/>
  <c r="T7" i="34"/>
  <c r="L13" i="32"/>
  <c r="AW13" i="32" s="1"/>
  <c r="L12" i="32"/>
  <c r="AW12" i="32" s="1"/>
  <c r="L11" i="32"/>
  <c r="AW11" i="32" s="1"/>
  <c r="L10" i="32"/>
  <c r="AW10" i="32" s="1"/>
  <c r="L9" i="32"/>
  <c r="AW9" i="32" s="1"/>
  <c r="L8" i="32"/>
  <c r="L6" i="32"/>
  <c r="L5" i="32"/>
  <c r="AW5" i="32" s="1"/>
  <c r="V36" i="75" l="1"/>
  <c r="V45" i="75" s="1"/>
  <c r="AE44" i="75"/>
  <c r="AF40" i="75"/>
  <c r="W9" i="75"/>
  <c r="V20" i="75"/>
  <c r="V29" i="75" s="1"/>
  <c r="V38" i="75" s="1"/>
  <c r="V47" i="75" s="1"/>
  <c r="V56" i="75" s="1"/>
  <c r="V65" i="75" s="1"/>
  <c r="V74" i="75" s="1"/>
  <c r="V83" i="75" s="1"/>
  <c r="V92" i="75" s="1"/>
  <c r="C8" i="32"/>
  <c r="AW8" i="32" s="1"/>
  <c r="C6" i="32"/>
  <c r="AW6" i="32" s="1"/>
  <c r="G34" i="51"/>
  <c r="E33" i="51"/>
  <c r="V54" i="75" l="1"/>
  <c r="V63" i="75" s="1"/>
  <c r="V72" i="75" s="1"/>
  <c r="V81" i="75" s="1"/>
  <c r="V90" i="75" s="1"/>
  <c r="AF44" i="75"/>
  <c r="AG40" i="75"/>
  <c r="AH40" i="75" s="1"/>
  <c r="X9" i="75"/>
  <c r="W19" i="75"/>
  <c r="W28" i="75" s="1"/>
  <c r="W37" i="75" s="1"/>
  <c r="W46" i="75" s="1"/>
  <c r="W55" i="75" s="1"/>
  <c r="W64" i="75" s="1"/>
  <c r="W73" i="75" s="1"/>
  <c r="W82" i="75" s="1"/>
  <c r="W91" i="75" s="1"/>
  <c r="W10" i="75"/>
  <c r="W20" i="75" s="1"/>
  <c r="W29" i="75" s="1"/>
  <c r="W38" i="75" s="1"/>
  <c r="W47" i="75" s="1"/>
  <c r="W56" i="75" s="1"/>
  <c r="W65" i="75" s="1"/>
  <c r="W74" i="75" s="1"/>
  <c r="W83" i="75" s="1"/>
  <c r="W92" i="75" s="1"/>
  <c r="W8" i="75"/>
  <c r="W18" i="75" s="1"/>
  <c r="N18" i="50"/>
  <c r="M18" i="50"/>
  <c r="L18" i="50"/>
  <c r="K18" i="50"/>
  <c r="J18" i="50"/>
  <c r="I18" i="50"/>
  <c r="H18" i="50"/>
  <c r="G18" i="50"/>
  <c r="F18" i="50"/>
  <c r="E18" i="50"/>
  <c r="D18" i="50"/>
  <c r="N17" i="50"/>
  <c r="M17" i="50"/>
  <c r="L17" i="50"/>
  <c r="K17" i="50"/>
  <c r="J17" i="50"/>
  <c r="I17" i="50"/>
  <c r="H17" i="50"/>
  <c r="G17" i="50"/>
  <c r="F17" i="50"/>
  <c r="E17" i="50"/>
  <c r="D17" i="50"/>
  <c r="AI40" i="75" l="1"/>
  <c r="AH44" i="75"/>
  <c r="W27" i="75"/>
  <c r="X10" i="75"/>
  <c r="X19" i="75"/>
  <c r="X28" i="75" s="1"/>
  <c r="X37" i="75" s="1"/>
  <c r="X46" i="75" s="1"/>
  <c r="X55" i="75" s="1"/>
  <c r="X64" i="75" s="1"/>
  <c r="X73" i="75" s="1"/>
  <c r="X82" i="75" s="1"/>
  <c r="X91" i="75" s="1"/>
  <c r="E19" i="50"/>
  <c r="L19" i="50"/>
  <c r="N19" i="50"/>
  <c r="J19" i="50"/>
  <c r="H19" i="50"/>
  <c r="K19" i="50"/>
  <c r="M19" i="50"/>
  <c r="D19" i="50"/>
  <c r="F19" i="50"/>
  <c r="I19" i="50"/>
  <c r="G19" i="50"/>
  <c r="W36" i="75" l="1"/>
  <c r="W45" i="75" s="1"/>
  <c r="AJ40" i="75"/>
  <c r="AK40" i="75" s="1"/>
  <c r="AL40" i="75" s="1"/>
  <c r="AM40" i="75" s="1"/>
  <c r="AN40" i="75" s="1"/>
  <c r="AO40" i="75" s="1"/>
  <c r="AP40" i="75" s="1"/>
  <c r="AQ40" i="75" s="1"/>
  <c r="AR40" i="75" s="1"/>
  <c r="AS40" i="75" s="1"/>
  <c r="AT40" i="75" s="1"/>
  <c r="AU40" i="75" s="1"/>
  <c r="AV40" i="75" s="1"/>
  <c r="AW40" i="75" s="1"/>
  <c r="AX40" i="75" s="1"/>
  <c r="AY40" i="75" s="1"/>
  <c r="AZ40" i="75" s="1"/>
  <c r="BA40" i="75" s="1"/>
  <c r="BB40" i="75" s="1"/>
  <c r="BC40" i="75" s="1"/>
  <c r="BD40" i="75" s="1"/>
  <c r="BE40" i="75" s="1"/>
  <c r="BF40" i="75" s="1"/>
  <c r="BG40" i="75" s="1"/>
  <c r="BH40" i="75" s="1"/>
  <c r="BI40" i="75" s="1"/>
  <c r="BJ40" i="75" s="1"/>
  <c r="BK40" i="75" s="1"/>
  <c r="AI44" i="75"/>
  <c r="X20" i="75"/>
  <c r="X29" i="75" s="1"/>
  <c r="X38" i="75" s="1"/>
  <c r="Y9" i="75"/>
  <c r="BI15" i="32"/>
  <c r="W54" i="75" l="1"/>
  <c r="W63" i="75" s="1"/>
  <c r="W72" i="75" s="1"/>
  <c r="W81" i="75" s="1"/>
  <c r="W90" i="75" s="1"/>
  <c r="Y19" i="75"/>
  <c r="Y28" i="75" s="1"/>
  <c r="Y37" i="75" s="1"/>
  <c r="Y46" i="75" s="1"/>
  <c r="Y55" i="75" s="1"/>
  <c r="Y64" i="75" s="1"/>
  <c r="Y73" i="75" s="1"/>
  <c r="Y82" i="75" s="1"/>
  <c r="Y91" i="75" s="1"/>
  <c r="Y8" i="75"/>
  <c r="Y18" i="75" s="1"/>
  <c r="Y10" i="75"/>
  <c r="X47" i="75"/>
  <c r="U28" i="45"/>
  <c r="U27" i="45"/>
  <c r="D24" i="45"/>
  <c r="E24" i="45" s="1"/>
  <c r="F24" i="45" s="1"/>
  <c r="G24" i="45" s="1"/>
  <c r="H24" i="45" s="1"/>
  <c r="I24" i="45" s="1"/>
  <c r="J24" i="45" s="1"/>
  <c r="K24" i="45" s="1"/>
  <c r="L24" i="45" s="1"/>
  <c r="M24" i="45" s="1"/>
  <c r="N24" i="45" s="1"/>
  <c r="O24" i="45" s="1"/>
  <c r="P24" i="45" s="1"/>
  <c r="Q24" i="45" s="1"/>
  <c r="R24" i="45" s="1"/>
  <c r="S24" i="45" s="1"/>
  <c r="T24" i="45" s="1"/>
  <c r="Y27" i="75" l="1"/>
  <c r="Y20" i="75"/>
  <c r="Y29" i="75" s="1"/>
  <c r="Y38" i="75" s="1"/>
  <c r="Y47" i="75" s="1"/>
  <c r="Y56" i="75" s="1"/>
  <c r="Y65" i="75" s="1"/>
  <c r="Y74" i="75" s="1"/>
  <c r="Y83" i="75" s="1"/>
  <c r="Y92" i="75" s="1"/>
  <c r="Z9" i="75"/>
  <c r="X56" i="75"/>
  <c r="G45" i="47"/>
  <c r="F45" i="47"/>
  <c r="E45" i="47"/>
  <c r="D45" i="47"/>
  <c r="C45" i="47"/>
  <c r="G44" i="47"/>
  <c r="F44" i="47"/>
  <c r="E44" i="47"/>
  <c r="D44" i="47"/>
  <c r="C44" i="47"/>
  <c r="G8" i="47"/>
  <c r="F8" i="47"/>
  <c r="E8" i="47"/>
  <c r="D8" i="47"/>
  <c r="C8" i="47"/>
  <c r="G7" i="47"/>
  <c r="F7" i="47"/>
  <c r="E7" i="47"/>
  <c r="D7" i="47"/>
  <c r="C7" i="47"/>
  <c r="G6" i="47"/>
  <c r="F6" i="47"/>
  <c r="E6" i="47"/>
  <c r="D6" i="47"/>
  <c r="C6" i="47"/>
  <c r="G5" i="47"/>
  <c r="F5" i="47"/>
  <c r="E5" i="47"/>
  <c r="D5" i="47"/>
  <c r="C5" i="47"/>
  <c r="G4" i="47"/>
  <c r="F4" i="47"/>
  <c r="E4" i="47"/>
  <c r="D4" i="47"/>
  <c r="C4" i="47"/>
  <c r="Y36" i="75" l="1"/>
  <c r="Z10" i="75"/>
  <c r="Z19" i="75"/>
  <c r="Z28" i="75" s="1"/>
  <c r="Z37" i="75" s="1"/>
  <c r="Z46" i="75" s="1"/>
  <c r="Z55" i="75" s="1"/>
  <c r="Z64" i="75" s="1"/>
  <c r="Z73" i="75" s="1"/>
  <c r="Z82" i="75" s="1"/>
  <c r="Z91" i="75" s="1"/>
  <c r="Z8" i="75"/>
  <c r="Z18" i="75" s="1"/>
  <c r="Z27" i="75" s="1"/>
  <c r="Z36" i="75" s="1"/>
  <c r="Z45" i="75" s="1"/>
  <c r="Z54" i="75" s="1"/>
  <c r="Z63" i="75" s="1"/>
  <c r="Z72" i="75" s="1"/>
  <c r="Z81" i="75" s="1"/>
  <c r="Z90" i="75" s="1"/>
  <c r="X65" i="75"/>
  <c r="U22" i="45"/>
  <c r="U21" i="45"/>
  <c r="D18" i="45"/>
  <c r="E18" i="45" s="1"/>
  <c r="F18" i="45" s="1"/>
  <c r="G18" i="45" s="1"/>
  <c r="H18" i="45" s="1"/>
  <c r="I18" i="45" s="1"/>
  <c r="J18" i="45" s="1"/>
  <c r="K18" i="45" s="1"/>
  <c r="L18" i="45" s="1"/>
  <c r="M18" i="45" s="1"/>
  <c r="N18" i="45" s="1"/>
  <c r="O18" i="45" s="1"/>
  <c r="P18" i="45" s="1"/>
  <c r="Q18" i="45" s="1"/>
  <c r="R18" i="45" s="1"/>
  <c r="S18" i="45" s="1"/>
  <c r="T18" i="45" s="1"/>
  <c r="Y45" i="75" l="1"/>
  <c r="Y54" i="75" s="1"/>
  <c r="Y63" i="75" s="1"/>
  <c r="Y72" i="75" s="1"/>
  <c r="Y81" i="75" s="1"/>
  <c r="Y90" i="75" s="1"/>
  <c r="AA9" i="75"/>
  <c r="Z20" i="75"/>
  <c r="Z29" i="75" s="1"/>
  <c r="Z38" i="75" s="1"/>
  <c r="Z47" i="75" s="1"/>
  <c r="Z56" i="75" s="1"/>
  <c r="Z65" i="75" s="1"/>
  <c r="Z74" i="75" s="1"/>
  <c r="Z83" i="75" s="1"/>
  <c r="Z92" i="75" s="1"/>
  <c r="X74" i="75"/>
  <c r="F8" i="68"/>
  <c r="U6" i="45"/>
  <c r="U5" i="45"/>
  <c r="D3" i="45"/>
  <c r="E3" i="45" s="1"/>
  <c r="F3" i="45" s="1"/>
  <c r="G3" i="45" s="1"/>
  <c r="H3" i="45" s="1"/>
  <c r="I3" i="45" s="1"/>
  <c r="J3" i="45" s="1"/>
  <c r="K3" i="45" s="1"/>
  <c r="L3" i="45" s="1"/>
  <c r="M3" i="45" s="1"/>
  <c r="N3" i="45" s="1"/>
  <c r="O3" i="45" s="1"/>
  <c r="P3" i="45" s="1"/>
  <c r="Q3" i="45" s="1"/>
  <c r="R3" i="45" s="1"/>
  <c r="S3" i="45" s="1"/>
  <c r="T3" i="45" s="1"/>
  <c r="U14" i="45"/>
  <c r="U13" i="45"/>
  <c r="AB9" i="75" l="1"/>
  <c r="AA10" i="75"/>
  <c r="AA20" i="75" s="1"/>
  <c r="AA29" i="75" s="1"/>
  <c r="AA38" i="75" s="1"/>
  <c r="AA47" i="75" s="1"/>
  <c r="AA56" i="75" s="1"/>
  <c r="AA65" i="75" s="1"/>
  <c r="AA74" i="75" s="1"/>
  <c r="AA83" i="75" s="1"/>
  <c r="AA92" i="75" s="1"/>
  <c r="AA8" i="75"/>
  <c r="AA18" i="75" s="1"/>
  <c r="AA27" i="75" s="1"/>
  <c r="AA36" i="75" s="1"/>
  <c r="AA19" i="75"/>
  <c r="AA28" i="75" s="1"/>
  <c r="AA37" i="75" s="1"/>
  <c r="AA46" i="75" s="1"/>
  <c r="AA55" i="75" s="1"/>
  <c r="AA64" i="75" s="1"/>
  <c r="AA73" i="75" s="1"/>
  <c r="AA82" i="75" s="1"/>
  <c r="AA91" i="75" s="1"/>
  <c r="X83" i="75"/>
  <c r="F9" i="68"/>
  <c r="G8" i="68" s="1"/>
  <c r="F7" i="68"/>
  <c r="D10" i="45"/>
  <c r="E10" i="45" s="1"/>
  <c r="F10" i="45" s="1"/>
  <c r="G10" i="45" s="1"/>
  <c r="H10" i="45" s="1"/>
  <c r="I10" i="45" s="1"/>
  <c r="J10" i="45" s="1"/>
  <c r="K10" i="45" s="1"/>
  <c r="L10" i="45" s="1"/>
  <c r="M10" i="45" s="1"/>
  <c r="N10" i="45" s="1"/>
  <c r="O10" i="45" s="1"/>
  <c r="P10" i="45" s="1"/>
  <c r="Q10" i="45" s="1"/>
  <c r="R10" i="45" s="1"/>
  <c r="S10" i="45" s="1"/>
  <c r="T10" i="45" s="1"/>
  <c r="AA45" i="75" l="1"/>
  <c r="AA54" i="75" s="1"/>
  <c r="AA63" i="75" s="1"/>
  <c r="AA72" i="75" s="1"/>
  <c r="AA81" i="75" s="1"/>
  <c r="AA90" i="75" s="1"/>
  <c r="AB19" i="75"/>
  <c r="AB28" i="75" s="1"/>
  <c r="AB37" i="75" s="1"/>
  <c r="AB46" i="75" s="1"/>
  <c r="AB55" i="75" s="1"/>
  <c r="AB64" i="75" s="1"/>
  <c r="AB73" i="75" s="1"/>
  <c r="AB82" i="75" s="1"/>
  <c r="AB91" i="75" s="1"/>
  <c r="AB10" i="75"/>
  <c r="X92" i="75"/>
  <c r="G9" i="68"/>
  <c r="H8" i="68" s="1"/>
  <c r="G7" i="68"/>
  <c r="H34" i="44"/>
  <c r="H26" i="44"/>
  <c r="AB20" i="75" l="1"/>
  <c r="AB29" i="75" s="1"/>
  <c r="AB38" i="75" s="1"/>
  <c r="AB47" i="75" s="1"/>
  <c r="AB56" i="75" s="1"/>
  <c r="AB65" i="75" s="1"/>
  <c r="AB74" i="75" s="1"/>
  <c r="AB83" i="75" s="1"/>
  <c r="AB92" i="75" s="1"/>
  <c r="AC9" i="75"/>
  <c r="H7" i="68"/>
  <c r="H9" i="68"/>
  <c r="I8" i="68" s="1"/>
  <c r="E27" i="44"/>
  <c r="J26" i="44"/>
  <c r="M25" i="44"/>
  <c r="L25" i="44"/>
  <c r="J25" i="44"/>
  <c r="B25" i="44"/>
  <c r="M24" i="44"/>
  <c r="J24" i="44"/>
  <c r="B24" i="44"/>
  <c r="M23" i="44"/>
  <c r="J23" i="44"/>
  <c r="B23" i="44"/>
  <c r="M22" i="44"/>
  <c r="J22" i="44"/>
  <c r="B22" i="44"/>
  <c r="M21" i="44"/>
  <c r="J21" i="44"/>
  <c r="B21" i="44"/>
  <c r="M20" i="44"/>
  <c r="J20" i="44"/>
  <c r="B20" i="44"/>
  <c r="M19" i="44"/>
  <c r="J19" i="44"/>
  <c r="B19" i="44"/>
  <c r="M18" i="44"/>
  <c r="J18" i="44"/>
  <c r="B18" i="44"/>
  <c r="M17" i="44"/>
  <c r="J17" i="44"/>
  <c r="B17" i="44"/>
  <c r="M16" i="44"/>
  <c r="J16" i="44"/>
  <c r="B16" i="44"/>
  <c r="M15" i="44"/>
  <c r="J15" i="44"/>
  <c r="B15" i="44"/>
  <c r="M14" i="44"/>
  <c r="J14" i="44"/>
  <c r="B14" i="44"/>
  <c r="M13" i="44"/>
  <c r="J13" i="44"/>
  <c r="B13" i="44"/>
  <c r="M12" i="44"/>
  <c r="J12" i="44"/>
  <c r="B12" i="44"/>
  <c r="M11" i="44"/>
  <c r="J11" i="44"/>
  <c r="B11" i="44"/>
  <c r="M10" i="44"/>
  <c r="J10" i="44"/>
  <c r="B10" i="44"/>
  <c r="M9" i="44"/>
  <c r="L9" i="44"/>
  <c r="J9" i="44"/>
  <c r="B9" i="44"/>
  <c r="M8" i="44"/>
  <c r="L8" i="44"/>
  <c r="J8" i="44"/>
  <c r="B8" i="44"/>
  <c r="M7" i="44"/>
  <c r="L7" i="44"/>
  <c r="J7" i="44"/>
  <c r="B7" i="44"/>
  <c r="M6" i="44"/>
  <c r="L6" i="44"/>
  <c r="J6" i="44"/>
  <c r="B6" i="44"/>
  <c r="M5" i="44"/>
  <c r="L5" i="44"/>
  <c r="J5" i="44"/>
  <c r="B5" i="44"/>
  <c r="M4" i="44"/>
  <c r="L4" i="44"/>
  <c r="J4" i="44"/>
  <c r="B4" i="44"/>
  <c r="AC19" i="75" l="1"/>
  <c r="AC28" i="75" s="1"/>
  <c r="AC37" i="75" s="1"/>
  <c r="AC46" i="75" s="1"/>
  <c r="AC55" i="75" s="1"/>
  <c r="AC64" i="75" s="1"/>
  <c r="AC73" i="75" s="1"/>
  <c r="AC82" i="75" s="1"/>
  <c r="AC91" i="75" s="1"/>
  <c r="AC8" i="75"/>
  <c r="AC18" i="75" s="1"/>
  <c r="AC27" i="75" s="1"/>
  <c r="AC36" i="75" s="1"/>
  <c r="AC10" i="75"/>
  <c r="I7" i="68"/>
  <c r="I9" i="68"/>
  <c r="AC45" i="75" l="1"/>
  <c r="AC54" i="75" s="1"/>
  <c r="AC63" i="75" s="1"/>
  <c r="AC72" i="75" s="1"/>
  <c r="AC81" i="75" s="1"/>
  <c r="AC90" i="75" s="1"/>
  <c r="AD9" i="75"/>
  <c r="AC20" i="75"/>
  <c r="AC29" i="75" s="1"/>
  <c r="AC38" i="75" s="1"/>
  <c r="AC47" i="75" s="1"/>
  <c r="AC56" i="75" s="1"/>
  <c r="AC65" i="75" s="1"/>
  <c r="AC74" i="75" s="1"/>
  <c r="AC83" i="75" s="1"/>
  <c r="AC92" i="75" s="1"/>
  <c r="BB10" i="32"/>
  <c r="AD8" i="75" l="1"/>
  <c r="AD18" i="75" s="1"/>
  <c r="AD27" i="75" s="1"/>
  <c r="AD36" i="75" s="1"/>
  <c r="AD45" i="75" s="1"/>
  <c r="AD54" i="75" s="1"/>
  <c r="AD63" i="75" s="1"/>
  <c r="AD72" i="75" s="1"/>
  <c r="AD81" i="75" s="1"/>
  <c r="AD90" i="75" s="1"/>
  <c r="AD19" i="75"/>
  <c r="AD28" i="75" s="1"/>
  <c r="AD37" i="75" s="1"/>
  <c r="AD46" i="75" s="1"/>
  <c r="AD55" i="75" s="1"/>
  <c r="AD64" i="75" s="1"/>
  <c r="AD73" i="75" s="1"/>
  <c r="AD82" i="75" s="1"/>
  <c r="AD91" i="75" s="1"/>
  <c r="AD10" i="75"/>
  <c r="A43" i="36"/>
  <c r="AD20" i="75" l="1"/>
  <c r="AD29" i="75" s="1"/>
  <c r="AD38" i="75" s="1"/>
  <c r="AD47" i="75" s="1"/>
  <c r="AD56" i="75" s="1"/>
  <c r="AD65" i="75" s="1"/>
  <c r="AD74" i="75" s="1"/>
  <c r="AD83" i="75" s="1"/>
  <c r="AD92" i="75" s="1"/>
  <c r="AE9" i="75"/>
  <c r="K37" i="11"/>
  <c r="K38" i="11"/>
  <c r="K39" i="11"/>
  <c r="K40" i="11"/>
  <c r="K41" i="11"/>
  <c r="K42" i="11"/>
  <c r="K43" i="11"/>
  <c r="K44" i="11"/>
  <c r="K45" i="11"/>
  <c r="AE19" i="75" l="1"/>
  <c r="AE28" i="75" s="1"/>
  <c r="AE37" i="75" s="1"/>
  <c r="AE46" i="75" s="1"/>
  <c r="AE10" i="75"/>
  <c r="AF9" i="75"/>
  <c r="AE8" i="75"/>
  <c r="K22" i="11"/>
  <c r="AE18" i="75" l="1"/>
  <c r="AE55" i="75"/>
  <c r="AE64" i="75" s="1"/>
  <c r="AE73" i="75" s="1"/>
  <c r="AE82" i="75" s="1"/>
  <c r="AE91" i="75" s="1"/>
  <c r="AE20" i="75"/>
  <c r="AE29" i="75" s="1"/>
  <c r="AE38" i="75" s="1"/>
  <c r="AE47" i="75" s="1"/>
  <c r="AF19" i="75"/>
  <c r="AF28" i="75" s="1"/>
  <c r="AF37" i="75" s="1"/>
  <c r="AF46" i="75" s="1"/>
  <c r="AF55" i="75" s="1"/>
  <c r="AF64" i="75" s="1"/>
  <c r="AF73" i="75" s="1"/>
  <c r="AF82" i="75" s="1"/>
  <c r="AF91" i="75" s="1"/>
  <c r="AF10" i="75"/>
  <c r="AG9" i="75" s="1"/>
  <c r="K36" i="11"/>
  <c r="K35" i="11"/>
  <c r="AE56" i="75" l="1"/>
  <c r="AE65" i="75" s="1"/>
  <c r="AE74" i="75" s="1"/>
  <c r="AE83" i="75" s="1"/>
  <c r="AE92" i="75" s="1"/>
  <c r="AE27" i="75"/>
  <c r="AG19" i="75"/>
  <c r="AG28" i="75" s="1"/>
  <c r="AG37" i="75" s="1"/>
  <c r="AG46" i="75" s="1"/>
  <c r="AG55" i="75" s="1"/>
  <c r="AG64" i="75" s="1"/>
  <c r="AG73" i="75" s="1"/>
  <c r="AG82" i="75" s="1"/>
  <c r="AG91" i="75" s="1"/>
  <c r="AG8" i="75"/>
  <c r="AG10" i="75"/>
  <c r="AF20" i="75"/>
  <c r="K46" i="11"/>
  <c r="K34" i="11"/>
  <c r="K29" i="11"/>
  <c r="K18" i="11"/>
  <c r="K17" i="11"/>
  <c r="AG18" i="75" l="1"/>
  <c r="AG27" i="75" s="1"/>
  <c r="AG36" i="75" s="1"/>
  <c r="AG45" i="75" s="1"/>
  <c r="AG54" i="75" s="1"/>
  <c r="AG63" i="75" s="1"/>
  <c r="AG72" i="75" s="1"/>
  <c r="AG81" i="75" s="1"/>
  <c r="AG90" i="75" s="1"/>
  <c r="AE36" i="75"/>
  <c r="AE45" i="75" s="1"/>
  <c r="AG20" i="75"/>
  <c r="AG29" i="75" s="1"/>
  <c r="AG38" i="75" s="1"/>
  <c r="AG47" i="75" s="1"/>
  <c r="AG56" i="75" s="1"/>
  <c r="AG65" i="75" s="1"/>
  <c r="AG74" i="75" s="1"/>
  <c r="AG83" i="75" s="1"/>
  <c r="AG92" i="75" s="1"/>
  <c r="AH9" i="75"/>
  <c r="AF29" i="75"/>
  <c r="K33" i="11"/>
  <c r="K21" i="11"/>
  <c r="AE54" i="75" l="1"/>
  <c r="AE63" i="75" s="1"/>
  <c r="AE72" i="75" s="1"/>
  <c r="AE81" i="75" s="1"/>
  <c r="AE90" i="75" s="1"/>
  <c r="AH10" i="75"/>
  <c r="AH20" i="75" s="1"/>
  <c r="AH29" i="75" s="1"/>
  <c r="AH38" i="75" s="1"/>
  <c r="AH47" i="75" s="1"/>
  <c r="AH56" i="75" s="1"/>
  <c r="AH65" i="75" s="1"/>
  <c r="AH74" i="75" s="1"/>
  <c r="AH83" i="75" s="1"/>
  <c r="AH92" i="75" s="1"/>
  <c r="AH19" i="75"/>
  <c r="AH28" i="75" s="1"/>
  <c r="AH37" i="75" s="1"/>
  <c r="AH46" i="75" s="1"/>
  <c r="AH55" i="75" s="1"/>
  <c r="AH64" i="75" s="1"/>
  <c r="AH73" i="75" s="1"/>
  <c r="AH82" i="75" s="1"/>
  <c r="AH91" i="75" s="1"/>
  <c r="AH8" i="75"/>
  <c r="AF38" i="75"/>
  <c r="AI9" i="75"/>
  <c r="R10" i="11"/>
  <c r="K25" i="11"/>
  <c r="AH18" i="75" l="1"/>
  <c r="AH27" i="75" s="1"/>
  <c r="AH36" i="75" s="1"/>
  <c r="AH45" i="75" s="1"/>
  <c r="AH54" i="75" s="1"/>
  <c r="AH63" i="75" s="1"/>
  <c r="AH72" i="75" s="1"/>
  <c r="AH81" i="75" s="1"/>
  <c r="AH90" i="75" s="1"/>
  <c r="AI19" i="75"/>
  <c r="AI28" i="75" s="1"/>
  <c r="AI37" i="75" s="1"/>
  <c r="AI46" i="75" s="1"/>
  <c r="AI55" i="75" s="1"/>
  <c r="AI64" i="75" s="1"/>
  <c r="AI73" i="75" s="1"/>
  <c r="AI82" i="75" s="1"/>
  <c r="AI91" i="75" s="1"/>
  <c r="AI10" i="75"/>
  <c r="AI8" i="75"/>
  <c r="AI18" i="75" s="1"/>
  <c r="AI27" i="75" s="1"/>
  <c r="AI36" i="75" s="1"/>
  <c r="AI45" i="75" s="1"/>
  <c r="AI54" i="75" s="1"/>
  <c r="AI63" i="75" s="1"/>
  <c r="AI72" i="75" s="1"/>
  <c r="AI81" i="75" s="1"/>
  <c r="AI90" i="75" s="1"/>
  <c r="AF47" i="75"/>
  <c r="K16" i="11"/>
  <c r="AF56" i="75" l="1"/>
  <c r="AJ9" i="75"/>
  <c r="AI20" i="75"/>
  <c r="AI29" i="75" s="1"/>
  <c r="AI38" i="75" s="1"/>
  <c r="AI47" i="75" s="1"/>
  <c r="AI56" i="75" s="1"/>
  <c r="AI65" i="75" s="1"/>
  <c r="AI74" i="75" s="1"/>
  <c r="AI83" i="75" s="1"/>
  <c r="AI92" i="75" s="1"/>
  <c r="K47" i="11"/>
  <c r="K27" i="11"/>
  <c r="AJ8" i="75" l="1"/>
  <c r="AJ10" i="75"/>
  <c r="AJ19" i="75"/>
  <c r="AJ28" i="75" s="1"/>
  <c r="AJ37" i="75" s="1"/>
  <c r="AJ46" i="75" s="1"/>
  <c r="AJ64" i="75" s="1"/>
  <c r="AJ73" i="75" s="1"/>
  <c r="AJ82" i="75" s="1"/>
  <c r="AJ91" i="75" s="1"/>
  <c r="AF65" i="75"/>
  <c r="K8" i="11"/>
  <c r="K11" i="11"/>
  <c r="K12" i="11"/>
  <c r="K13" i="11"/>
  <c r="K14" i="11"/>
  <c r="K15" i="11"/>
  <c r="K19" i="11"/>
  <c r="K20" i="11"/>
  <c r="K23" i="11"/>
  <c r="K24" i="11"/>
  <c r="K26" i="11"/>
  <c r="K28" i="11"/>
  <c r="K30" i="11"/>
  <c r="K31" i="11"/>
  <c r="K32" i="11"/>
  <c r="K9" i="11"/>
  <c r="K10" i="11"/>
  <c r="AJ18" i="75" l="1"/>
  <c r="AJ27" i="75" s="1"/>
  <c r="AJ36" i="75" s="1"/>
  <c r="AJ45" i="75" s="1"/>
  <c r="AJ63" i="75" s="1"/>
  <c r="AJ72" i="75" s="1"/>
  <c r="AJ81" i="75" s="1"/>
  <c r="AJ90" i="75" s="1"/>
  <c r="C15" i="75"/>
  <c r="AJ20" i="75"/>
  <c r="AJ29" i="75" s="1"/>
  <c r="AJ38" i="75" s="1"/>
  <c r="AJ47" i="75" s="1"/>
  <c r="AJ65" i="75" s="1"/>
  <c r="AJ74" i="75" s="1"/>
  <c r="AJ83" i="75" s="1"/>
  <c r="AJ92" i="75" s="1"/>
  <c r="AK9" i="75"/>
  <c r="AF74" i="75"/>
  <c r="Q8" i="14"/>
  <c r="J8" i="14"/>
  <c r="C8" i="14"/>
  <c r="AK10" i="75" l="1"/>
  <c r="AK20" i="75" s="1"/>
  <c r="AK29" i="75" s="1"/>
  <c r="AK38" i="75" s="1"/>
  <c r="AK47" i="75" s="1"/>
  <c r="AK65" i="75" s="1"/>
  <c r="AK74" i="75" s="1"/>
  <c r="AK83" i="75" s="1"/>
  <c r="AK92" i="75" s="1"/>
  <c r="AK19" i="75"/>
  <c r="AK28" i="75" s="1"/>
  <c r="AK37" i="75" s="1"/>
  <c r="AK46" i="75" s="1"/>
  <c r="AK64" i="75" s="1"/>
  <c r="AK73" i="75" s="1"/>
  <c r="AK82" i="75" s="1"/>
  <c r="AK91" i="75" s="1"/>
  <c r="AF83" i="75"/>
  <c r="T5" i="11"/>
  <c r="AL9" i="75" l="1"/>
  <c r="AL19" i="75"/>
  <c r="AL28" i="75" s="1"/>
  <c r="AL37" i="75" s="1"/>
  <c r="AL46" i="75" s="1"/>
  <c r="AL55" i="75" s="1"/>
  <c r="AL64" i="75" s="1"/>
  <c r="AL73" i="75" s="1"/>
  <c r="AL82" i="75" s="1"/>
  <c r="AL91" i="75" s="1"/>
  <c r="AL10" i="75"/>
  <c r="AL8" i="75"/>
  <c r="AL18" i="75" s="1"/>
  <c r="AL27" i="75" s="1"/>
  <c r="AL36" i="75" s="1"/>
  <c r="AL45" i="75" s="1"/>
  <c r="AL54" i="75" s="1"/>
  <c r="AL63" i="75" s="1"/>
  <c r="AL72" i="75" s="1"/>
  <c r="AL81" i="75" s="1"/>
  <c r="AL90" i="75" s="1"/>
  <c r="AF92" i="75"/>
  <c r="T46" i="11"/>
  <c r="T45" i="11"/>
  <c r="T47" i="11"/>
  <c r="T22" i="11"/>
  <c r="T35" i="11"/>
  <c r="T36" i="11"/>
  <c r="T29" i="11"/>
  <c r="T17" i="11"/>
  <c r="T18" i="11"/>
  <c r="T25" i="11"/>
  <c r="T21" i="11"/>
  <c r="T16" i="11"/>
  <c r="T8" i="11"/>
  <c r="T27" i="11"/>
  <c r="T11" i="11"/>
  <c r="T24" i="11"/>
  <c r="T12" i="11"/>
  <c r="T26" i="11"/>
  <c r="T13" i="11"/>
  <c r="T28" i="11"/>
  <c r="T14" i="11"/>
  <c r="T30" i="11"/>
  <c r="T23" i="11"/>
  <c r="T15" i="11"/>
  <c r="T31" i="11"/>
  <c r="T19" i="11"/>
  <c r="T32" i="11"/>
  <c r="T9" i="11"/>
  <c r="T20" i="11"/>
  <c r="T10" i="11"/>
  <c r="T7" i="11"/>
  <c r="T4" i="11"/>
  <c r="U5" i="11"/>
  <c r="AM9" i="75" l="1"/>
  <c r="AL20" i="75"/>
  <c r="AL29" i="75" s="1"/>
  <c r="AL38" i="75" s="1"/>
  <c r="AL47" i="75" s="1"/>
  <c r="AL56" i="75" s="1"/>
  <c r="AL65" i="75" s="1"/>
  <c r="AL74" i="75" s="1"/>
  <c r="AL83" i="75" s="1"/>
  <c r="AL92" i="75" s="1"/>
  <c r="U46" i="11"/>
  <c r="U45" i="11"/>
  <c r="U47" i="11"/>
  <c r="U22" i="11"/>
  <c r="U35" i="11"/>
  <c r="U36" i="11"/>
  <c r="U29" i="11"/>
  <c r="U17" i="11"/>
  <c r="U18" i="11"/>
  <c r="U25" i="11"/>
  <c r="U21" i="11"/>
  <c r="U16" i="11"/>
  <c r="U8" i="11"/>
  <c r="U27" i="11"/>
  <c r="U11" i="11"/>
  <c r="U20" i="11"/>
  <c r="U24" i="11"/>
  <c r="U14" i="11"/>
  <c r="U31" i="11"/>
  <c r="U32" i="11"/>
  <c r="V5" i="11"/>
  <c r="U19" i="11"/>
  <c r="U10" i="11"/>
  <c r="U13" i="11"/>
  <c r="U30" i="11"/>
  <c r="U12" i="11"/>
  <c r="U7" i="11"/>
  <c r="U9" i="11"/>
  <c r="U26" i="11"/>
  <c r="U28" i="11"/>
  <c r="U23" i="11"/>
  <c r="U15" i="11"/>
  <c r="AM8" i="75" l="1"/>
  <c r="AM18" i="75" s="1"/>
  <c r="AM27" i="75" s="1"/>
  <c r="AM36" i="75" s="1"/>
  <c r="AM45" i="75" s="1"/>
  <c r="AM54" i="75" s="1"/>
  <c r="AM63" i="75" s="1"/>
  <c r="AM72" i="75" s="1"/>
  <c r="AM81" i="75" s="1"/>
  <c r="AM90" i="75" s="1"/>
  <c r="AM19" i="75"/>
  <c r="AM28" i="75" s="1"/>
  <c r="AM37" i="75" s="1"/>
  <c r="AM46" i="75" s="1"/>
  <c r="AM55" i="75" s="1"/>
  <c r="AM64" i="75" s="1"/>
  <c r="AM73" i="75" s="1"/>
  <c r="AM82" i="75" s="1"/>
  <c r="AM91" i="75" s="1"/>
  <c r="AM10" i="75"/>
  <c r="V46" i="11"/>
  <c r="V45" i="11"/>
  <c r="V47" i="11"/>
  <c r="V22" i="11"/>
  <c r="V35" i="11"/>
  <c r="V36" i="11"/>
  <c r="V29" i="11"/>
  <c r="V17" i="11"/>
  <c r="V18" i="11"/>
  <c r="V25" i="11"/>
  <c r="V21" i="11"/>
  <c r="V16" i="11"/>
  <c r="V8" i="11"/>
  <c r="V27" i="11"/>
  <c r="V11" i="11"/>
  <c r="V20" i="11"/>
  <c r="V24" i="11"/>
  <c r="V28" i="11"/>
  <c r="V15" i="11"/>
  <c r="V9" i="11"/>
  <c r="V30" i="11"/>
  <c r="V32" i="11"/>
  <c r="V14" i="11"/>
  <c r="V31" i="11"/>
  <c r="V12" i="11"/>
  <c r="V23" i="11"/>
  <c r="V13" i="11"/>
  <c r="V7" i="11"/>
  <c r="W5" i="11"/>
  <c r="V26" i="11"/>
  <c r="V10" i="11"/>
  <c r="V19" i="11"/>
  <c r="AN9" i="75" l="1"/>
  <c r="AM20" i="75"/>
  <c r="AM29" i="75" s="1"/>
  <c r="AM38" i="75" s="1"/>
  <c r="AM47" i="75" s="1"/>
  <c r="AM56" i="75" s="1"/>
  <c r="AM65" i="75" s="1"/>
  <c r="AM74" i="75" s="1"/>
  <c r="AM83" i="75" s="1"/>
  <c r="AM92" i="75" s="1"/>
  <c r="G5" i="13"/>
  <c r="H5" i="13" s="1"/>
  <c r="I5" i="13" s="1"/>
  <c r="J5" i="13" s="1"/>
  <c r="K5" i="13" s="1"/>
  <c r="L5" i="13" s="1"/>
  <c r="M5" i="13" s="1"/>
  <c r="F3" i="13"/>
  <c r="W46" i="11"/>
  <c r="W45" i="11"/>
  <c r="W47" i="11"/>
  <c r="W22" i="11"/>
  <c r="W35" i="11"/>
  <c r="W36" i="11"/>
  <c r="W29" i="11"/>
  <c r="W17" i="11"/>
  <c r="W18" i="11"/>
  <c r="W25" i="11"/>
  <c r="W21" i="11"/>
  <c r="W16" i="11"/>
  <c r="W8" i="11"/>
  <c r="W27" i="11"/>
  <c r="W11" i="11"/>
  <c r="W20" i="11"/>
  <c r="W24" i="11"/>
  <c r="W30" i="11"/>
  <c r="W26" i="11"/>
  <c r="W15" i="11"/>
  <c r="W9" i="11"/>
  <c r="W13" i="11"/>
  <c r="W23" i="11"/>
  <c r="W28" i="11"/>
  <c r="W12" i="11"/>
  <c r="W10" i="11"/>
  <c r="W7" i="11"/>
  <c r="W32" i="11"/>
  <c r="W19" i="11"/>
  <c r="W31" i="11"/>
  <c r="X5" i="11"/>
  <c r="W14" i="11"/>
  <c r="AO9" i="75" l="1"/>
  <c r="AN19" i="75"/>
  <c r="AN28" i="75" s="1"/>
  <c r="AN37" i="75" s="1"/>
  <c r="AN46" i="75" s="1"/>
  <c r="AN55" i="75" s="1"/>
  <c r="AN64" i="75" s="1"/>
  <c r="AN73" i="75" s="1"/>
  <c r="AN82" i="75" s="1"/>
  <c r="AN91" i="75" s="1"/>
  <c r="AN10" i="75"/>
  <c r="AN20" i="75" s="1"/>
  <c r="AN29" i="75" s="1"/>
  <c r="AN38" i="75" s="1"/>
  <c r="AN47" i="75" s="1"/>
  <c r="AN56" i="75" s="1"/>
  <c r="AN65" i="75" s="1"/>
  <c r="AN74" i="75" s="1"/>
  <c r="AN83" i="75" s="1"/>
  <c r="AN92" i="75" s="1"/>
  <c r="AN8" i="75"/>
  <c r="AN18" i="75" s="1"/>
  <c r="AN27" i="75" s="1"/>
  <c r="AN36" i="75" s="1"/>
  <c r="AN45" i="75" s="1"/>
  <c r="AN54" i="75" s="1"/>
  <c r="AN63" i="75" s="1"/>
  <c r="AN72" i="75" s="1"/>
  <c r="AN81" i="75" s="1"/>
  <c r="AN90" i="75" s="1"/>
  <c r="N5" i="13"/>
  <c r="O5" i="13" s="1"/>
  <c r="P5" i="13" s="1"/>
  <c r="Q5" i="13" s="1"/>
  <c r="R5" i="13" s="1"/>
  <c r="S5" i="13" s="1"/>
  <c r="T5" i="13" s="1"/>
  <c r="M3" i="13"/>
  <c r="X45" i="11"/>
  <c r="X46" i="11"/>
  <c r="X47" i="11"/>
  <c r="X22" i="11"/>
  <c r="X35" i="11"/>
  <c r="X36" i="11"/>
  <c r="X29" i="11"/>
  <c r="X17" i="11"/>
  <c r="X18" i="11"/>
  <c r="X25" i="11"/>
  <c r="X21" i="11"/>
  <c r="X16" i="11"/>
  <c r="X8" i="11"/>
  <c r="X27" i="11"/>
  <c r="X11" i="11"/>
  <c r="X20" i="11"/>
  <c r="X24" i="11"/>
  <c r="X32" i="11"/>
  <c r="X23" i="11"/>
  <c r="X31" i="11"/>
  <c r="X30" i="11"/>
  <c r="X12" i="11"/>
  <c r="X9" i="11"/>
  <c r="X19" i="11"/>
  <c r="X7" i="11"/>
  <c r="X15" i="11"/>
  <c r="Y5" i="11"/>
  <c r="X10" i="11"/>
  <c r="X28" i="11"/>
  <c r="X26" i="11"/>
  <c r="X14" i="11"/>
  <c r="X13" i="11"/>
  <c r="AO19" i="75" l="1"/>
  <c r="AO28" i="75" s="1"/>
  <c r="AO37" i="75" s="1"/>
  <c r="AO46" i="75" s="1"/>
  <c r="AO55" i="75" s="1"/>
  <c r="AO64" i="75" s="1"/>
  <c r="AO73" i="75" s="1"/>
  <c r="AO82" i="75" s="1"/>
  <c r="AO91" i="75" s="1"/>
  <c r="AO10" i="75"/>
  <c r="U5" i="13"/>
  <c r="V5" i="13" s="1"/>
  <c r="W5" i="13" s="1"/>
  <c r="X5" i="13" s="1"/>
  <c r="Y5" i="13" s="1"/>
  <c r="Z5" i="13" s="1"/>
  <c r="AA5" i="13" s="1"/>
  <c r="T3" i="13"/>
  <c r="Y46" i="11"/>
  <c r="Y45" i="11"/>
  <c r="Y47" i="11"/>
  <c r="Y22" i="11"/>
  <c r="Y35" i="11"/>
  <c r="Y36" i="11"/>
  <c r="Y29" i="11"/>
  <c r="Y17" i="11"/>
  <c r="Y18" i="11"/>
  <c r="Y25" i="11"/>
  <c r="Y21" i="11"/>
  <c r="Y16" i="11"/>
  <c r="Y8" i="11"/>
  <c r="Y27" i="11"/>
  <c r="Y11" i="11"/>
  <c r="Y20" i="11"/>
  <c r="Y24" i="11"/>
  <c r="Y10" i="11"/>
  <c r="Y9" i="11"/>
  <c r="Y12" i="11"/>
  <c r="Y19" i="11"/>
  <c r="Y7" i="11"/>
  <c r="Y13" i="11"/>
  <c r="Y14" i="11"/>
  <c r="Y31" i="11"/>
  <c r="Y23" i="11"/>
  <c r="Z5" i="11"/>
  <c r="Y28" i="11"/>
  <c r="Y15" i="11"/>
  <c r="Y26" i="11"/>
  <c r="Y30" i="11"/>
  <c r="Y32" i="11"/>
  <c r="AO20" i="75" l="1"/>
  <c r="AO29" i="75" s="1"/>
  <c r="AO38" i="75" s="1"/>
  <c r="AO47" i="75" s="1"/>
  <c r="AO56" i="75" s="1"/>
  <c r="AO65" i="75" s="1"/>
  <c r="AO74" i="75" s="1"/>
  <c r="AO83" i="75" s="1"/>
  <c r="AO92" i="75" s="1"/>
  <c r="AP9" i="75"/>
  <c r="AB5" i="13"/>
  <c r="AC5" i="13" s="1"/>
  <c r="AD5" i="13" s="1"/>
  <c r="AE5" i="13" s="1"/>
  <c r="AF5" i="13" s="1"/>
  <c r="AG5" i="13" s="1"/>
  <c r="AH5" i="13" s="1"/>
  <c r="AH3" i="13" s="1"/>
  <c r="AA3" i="13"/>
  <c r="Z46" i="11"/>
  <c r="Z45" i="11"/>
  <c r="Z47" i="11"/>
  <c r="Z22" i="11"/>
  <c r="Z35" i="11"/>
  <c r="Z36" i="11"/>
  <c r="Z29" i="11"/>
  <c r="Z17" i="11"/>
  <c r="Z18" i="11"/>
  <c r="Z25" i="11"/>
  <c r="Z21" i="11"/>
  <c r="Z16" i="11"/>
  <c r="Z8" i="11"/>
  <c r="Z27" i="11"/>
  <c r="Z11" i="11"/>
  <c r="Z20" i="11"/>
  <c r="Z24" i="11"/>
  <c r="Z13" i="11"/>
  <c r="Z14" i="11"/>
  <c r="Z10" i="11"/>
  <c r="Z7" i="11"/>
  <c r="Z15" i="11"/>
  <c r="Z32" i="11"/>
  <c r="Z31" i="11"/>
  <c r="Z26" i="11"/>
  <c r="Z9" i="11"/>
  <c r="Z30" i="11"/>
  <c r="Z19" i="11"/>
  <c r="Z28" i="11"/>
  <c r="Z12" i="11"/>
  <c r="Z23" i="11"/>
  <c r="AA5" i="11"/>
  <c r="AP19" i="75" l="1"/>
  <c r="AP28" i="75" s="1"/>
  <c r="AP37" i="75" s="1"/>
  <c r="AP46" i="75" s="1"/>
  <c r="AP55" i="75" s="1"/>
  <c r="AP64" i="75" s="1"/>
  <c r="AP73" i="75" s="1"/>
  <c r="AP82" i="75" s="1"/>
  <c r="AP91" i="75" s="1"/>
  <c r="AP10" i="75"/>
  <c r="AP8" i="75"/>
  <c r="AP18" i="75" s="1"/>
  <c r="AP27" i="75" s="1"/>
  <c r="AP36" i="75" s="1"/>
  <c r="AP45" i="75" s="1"/>
  <c r="AP54" i="75" s="1"/>
  <c r="AP63" i="75" s="1"/>
  <c r="AP72" i="75" s="1"/>
  <c r="AP81" i="75" s="1"/>
  <c r="AP90" i="75" s="1"/>
  <c r="AI5" i="13"/>
  <c r="AJ5" i="13" s="1"/>
  <c r="AK5" i="13" s="1"/>
  <c r="AL5" i="13" s="1"/>
  <c r="AM5" i="13" s="1"/>
  <c r="AN5" i="13" s="1"/>
  <c r="AO5" i="13" s="1"/>
  <c r="AA46" i="11"/>
  <c r="AA45" i="11"/>
  <c r="AA47" i="11"/>
  <c r="AA22" i="11"/>
  <c r="AA35" i="11"/>
  <c r="AA36" i="11"/>
  <c r="AA29" i="11"/>
  <c r="AA17" i="11"/>
  <c r="AA18" i="11"/>
  <c r="AA25" i="11"/>
  <c r="AA21" i="11"/>
  <c r="AA16" i="11"/>
  <c r="AA8" i="11"/>
  <c r="AA27" i="11"/>
  <c r="AA11" i="11"/>
  <c r="AA20" i="11"/>
  <c r="AA24" i="11"/>
  <c r="AA23" i="11"/>
  <c r="AA28" i="11"/>
  <c r="AA12" i="11"/>
  <c r="AB5" i="11"/>
  <c r="AA30" i="11"/>
  <c r="AA31" i="11"/>
  <c r="AA7" i="11"/>
  <c r="AA9" i="11"/>
  <c r="AA10" i="11"/>
  <c r="AA4" i="11"/>
  <c r="AA13" i="11"/>
  <c r="AA15" i="11"/>
  <c r="AA19" i="11"/>
  <c r="AA26" i="11"/>
  <c r="AA14" i="11"/>
  <c r="AA32" i="11"/>
  <c r="AQ9" i="75" l="1"/>
  <c r="AP20" i="75"/>
  <c r="AP29" i="75" s="1"/>
  <c r="AP38" i="75" s="1"/>
  <c r="AP47" i="75" s="1"/>
  <c r="AP56" i="75" s="1"/>
  <c r="AP65" i="75" s="1"/>
  <c r="AP74" i="75" s="1"/>
  <c r="AP83" i="75" s="1"/>
  <c r="AP92" i="75" s="1"/>
  <c r="AP5" i="13"/>
  <c r="AQ5" i="13" s="1"/>
  <c r="AR5" i="13" s="1"/>
  <c r="AS5" i="13" s="1"/>
  <c r="AT5" i="13" s="1"/>
  <c r="AU5" i="13" s="1"/>
  <c r="AV5" i="13" s="1"/>
  <c r="AO3" i="13"/>
  <c r="AB46" i="11"/>
  <c r="AB45" i="11"/>
  <c r="AB47" i="11"/>
  <c r="AB22" i="11"/>
  <c r="AB35" i="11"/>
  <c r="AB36" i="11"/>
  <c r="AB29" i="11"/>
  <c r="AB17" i="11"/>
  <c r="AB18" i="11"/>
  <c r="AB25" i="11"/>
  <c r="AB21" i="11"/>
  <c r="AB16" i="11"/>
  <c r="AB8" i="11"/>
  <c r="AB27" i="11"/>
  <c r="AB11" i="11"/>
  <c r="AB20" i="11"/>
  <c r="AB24" i="11"/>
  <c r="AB10" i="11"/>
  <c r="AB19" i="11"/>
  <c r="AB23" i="11"/>
  <c r="AB12" i="11"/>
  <c r="AB28" i="11"/>
  <c r="AB30" i="11"/>
  <c r="AB14" i="11"/>
  <c r="AB15" i="11"/>
  <c r="AB13" i="11"/>
  <c r="AB26" i="11"/>
  <c r="AB7" i="11"/>
  <c r="AB31" i="11"/>
  <c r="AB32" i="11"/>
  <c r="AB9" i="11"/>
  <c r="AC5" i="11"/>
  <c r="AQ8" i="75" l="1"/>
  <c r="AQ18" i="75" s="1"/>
  <c r="AQ27" i="75" s="1"/>
  <c r="AQ36" i="75" s="1"/>
  <c r="AQ45" i="75" s="1"/>
  <c r="AQ54" i="75" s="1"/>
  <c r="AQ63" i="75" s="1"/>
  <c r="AQ72" i="75" s="1"/>
  <c r="AQ81" i="75" s="1"/>
  <c r="AQ90" i="75" s="1"/>
  <c r="AQ19" i="75"/>
  <c r="AQ28" i="75" s="1"/>
  <c r="AQ37" i="75" s="1"/>
  <c r="AQ46" i="75" s="1"/>
  <c r="AQ55" i="75" s="1"/>
  <c r="AQ64" i="75" s="1"/>
  <c r="AQ73" i="75" s="1"/>
  <c r="AQ82" i="75" s="1"/>
  <c r="AQ91" i="75" s="1"/>
  <c r="AQ10" i="75"/>
  <c r="AW5" i="13"/>
  <c r="AX5" i="13" s="1"/>
  <c r="AY5" i="13" s="1"/>
  <c r="AZ5" i="13" s="1"/>
  <c r="BA5" i="13" s="1"/>
  <c r="BB5" i="13" s="1"/>
  <c r="BC5" i="13" s="1"/>
  <c r="AV3" i="13"/>
  <c r="AC46" i="11"/>
  <c r="AC45" i="11"/>
  <c r="AC47" i="11"/>
  <c r="AC22" i="11"/>
  <c r="AC35" i="11"/>
  <c r="AC36" i="11"/>
  <c r="AC29" i="11"/>
  <c r="AC17" i="11"/>
  <c r="AC18" i="11"/>
  <c r="AC25" i="11"/>
  <c r="AC21" i="11"/>
  <c r="AC16" i="11"/>
  <c r="AC8" i="11"/>
  <c r="AC27" i="11"/>
  <c r="AC11" i="11"/>
  <c r="AC20" i="11"/>
  <c r="AC24" i="11"/>
  <c r="AC19" i="11"/>
  <c r="AC26" i="11"/>
  <c r="AC12" i="11"/>
  <c r="AC10" i="11"/>
  <c r="AC28" i="11"/>
  <c r="AC13" i="11"/>
  <c r="AC9" i="11"/>
  <c r="AC15" i="11"/>
  <c r="AC30" i="11"/>
  <c r="AC23" i="11"/>
  <c r="AC32" i="11"/>
  <c r="AC7" i="11"/>
  <c r="AC14" i="11"/>
  <c r="AC31" i="11"/>
  <c r="AD5" i="11"/>
  <c r="AR9" i="75" l="1"/>
  <c r="AQ20" i="75"/>
  <c r="AQ29" i="75" s="1"/>
  <c r="AQ38" i="75" s="1"/>
  <c r="AQ47" i="75" s="1"/>
  <c r="AQ56" i="75" s="1"/>
  <c r="AQ65" i="75" s="1"/>
  <c r="AQ74" i="75" s="1"/>
  <c r="AQ83" i="75" s="1"/>
  <c r="AQ92" i="75" s="1"/>
  <c r="BD5" i="13"/>
  <c r="BE5" i="13" s="1"/>
  <c r="BF5" i="13" s="1"/>
  <c r="BG5" i="13" s="1"/>
  <c r="BH5" i="13" s="1"/>
  <c r="BI5" i="13" s="1"/>
  <c r="BJ5" i="13" s="1"/>
  <c r="BC3" i="13"/>
  <c r="AD46" i="11"/>
  <c r="AD45" i="11"/>
  <c r="AD47" i="11"/>
  <c r="AD22" i="11"/>
  <c r="AD35" i="11"/>
  <c r="AD36" i="11"/>
  <c r="AD29" i="11"/>
  <c r="AD17" i="11"/>
  <c r="AD18" i="11"/>
  <c r="AD25" i="11"/>
  <c r="AD21" i="11"/>
  <c r="AD16" i="11"/>
  <c r="AD8" i="11"/>
  <c r="AD27" i="11"/>
  <c r="AD11" i="11"/>
  <c r="AD20" i="11"/>
  <c r="AD24" i="11"/>
  <c r="AD19" i="11"/>
  <c r="AD31" i="11"/>
  <c r="AD28" i="11"/>
  <c r="AD15" i="11"/>
  <c r="AD9" i="11"/>
  <c r="AD12" i="11"/>
  <c r="AE5" i="11"/>
  <c r="AD7" i="11"/>
  <c r="AD14" i="11"/>
  <c r="AD26" i="11"/>
  <c r="AD23" i="11"/>
  <c r="AD10" i="11"/>
  <c r="AD30" i="11"/>
  <c r="AD13" i="11"/>
  <c r="AD32" i="11"/>
  <c r="AR19" i="75" l="1"/>
  <c r="AR28" i="75" s="1"/>
  <c r="AR37" i="75" s="1"/>
  <c r="AR46" i="75" s="1"/>
  <c r="AR55" i="75" s="1"/>
  <c r="AR64" i="75" s="1"/>
  <c r="AR73" i="75" s="1"/>
  <c r="AR82" i="75" s="1"/>
  <c r="AR91" i="75" s="1"/>
  <c r="AR10" i="75"/>
  <c r="AS9" i="75" s="1"/>
  <c r="AR8" i="75"/>
  <c r="AR18" i="75" s="1"/>
  <c r="AR27" i="75" s="1"/>
  <c r="AR36" i="75" s="1"/>
  <c r="AR45" i="75" s="1"/>
  <c r="AR54" i="75" s="1"/>
  <c r="AR63" i="75" s="1"/>
  <c r="AR72" i="75" s="1"/>
  <c r="AR81" i="75" s="1"/>
  <c r="AR90" i="75" s="1"/>
  <c r="BK5" i="13"/>
  <c r="BL5" i="13" s="1"/>
  <c r="BM5" i="13" s="1"/>
  <c r="BN5" i="13" s="1"/>
  <c r="BO5" i="13" s="1"/>
  <c r="BP5" i="13" s="1"/>
  <c r="BQ5" i="13" s="1"/>
  <c r="BJ3" i="13"/>
  <c r="AE46" i="11"/>
  <c r="AE45" i="11"/>
  <c r="AE47" i="11"/>
  <c r="AE22" i="11"/>
  <c r="AE35" i="11"/>
  <c r="AE36" i="11"/>
  <c r="AE29" i="11"/>
  <c r="AE17" i="11"/>
  <c r="AE18" i="11"/>
  <c r="AE25" i="11"/>
  <c r="AE21" i="11"/>
  <c r="AE16" i="11"/>
  <c r="AE8" i="11"/>
  <c r="AE27" i="11"/>
  <c r="AE11" i="11"/>
  <c r="AE20" i="11"/>
  <c r="AE24" i="11"/>
  <c r="AE10" i="11"/>
  <c r="AE26" i="11"/>
  <c r="AE12" i="11"/>
  <c r="AE23" i="11"/>
  <c r="AF5" i="11"/>
  <c r="AE13" i="11"/>
  <c r="AE28" i="11"/>
  <c r="AE31" i="11"/>
  <c r="AE30" i="11"/>
  <c r="AE19" i="11"/>
  <c r="AE14" i="11"/>
  <c r="AE32" i="11"/>
  <c r="AE15" i="11"/>
  <c r="AE9" i="11"/>
  <c r="AE7" i="11"/>
  <c r="AS19" i="75" l="1"/>
  <c r="AS28" i="75" s="1"/>
  <c r="AS37" i="75" s="1"/>
  <c r="AS46" i="75" s="1"/>
  <c r="AS55" i="75" s="1"/>
  <c r="AS64" i="75" s="1"/>
  <c r="AS73" i="75" s="1"/>
  <c r="AS82" i="75" s="1"/>
  <c r="AS91" i="75" s="1"/>
  <c r="AS8" i="75"/>
  <c r="AS18" i="75" s="1"/>
  <c r="AS27" i="75" s="1"/>
  <c r="AS36" i="75" s="1"/>
  <c r="AS45" i="75" s="1"/>
  <c r="AS54" i="75" s="1"/>
  <c r="AS63" i="75" s="1"/>
  <c r="AS72" i="75" s="1"/>
  <c r="AS81" i="75" s="1"/>
  <c r="AS90" i="75" s="1"/>
  <c r="AS10" i="75"/>
  <c r="AR20" i="75"/>
  <c r="AR29" i="75" s="1"/>
  <c r="AR38" i="75" s="1"/>
  <c r="AR47" i="75" s="1"/>
  <c r="AR56" i="75" s="1"/>
  <c r="AR65" i="75" s="1"/>
  <c r="AR74" i="75" s="1"/>
  <c r="AR83" i="75" s="1"/>
  <c r="AR92" i="75" s="1"/>
  <c r="BR5" i="13"/>
  <c r="BS5" i="13" s="1"/>
  <c r="BT5" i="13" s="1"/>
  <c r="BU5" i="13" s="1"/>
  <c r="BV5" i="13" s="1"/>
  <c r="BW5" i="13" s="1"/>
  <c r="BX5" i="13" s="1"/>
  <c r="BQ3" i="13"/>
  <c r="AF45" i="11"/>
  <c r="AF46" i="11"/>
  <c r="AF47" i="11"/>
  <c r="AF22" i="11"/>
  <c r="AF35" i="11"/>
  <c r="AF36" i="11"/>
  <c r="AF29" i="11"/>
  <c r="AF17" i="11"/>
  <c r="AF18" i="11"/>
  <c r="AF25" i="11"/>
  <c r="AF21" i="11"/>
  <c r="AF16" i="11"/>
  <c r="AF8" i="11"/>
  <c r="AF27" i="11"/>
  <c r="AF11" i="11"/>
  <c r="AF20" i="11"/>
  <c r="AF24" i="11"/>
  <c r="AF19" i="11"/>
  <c r="AF9" i="11"/>
  <c r="AF7" i="11"/>
  <c r="AF10" i="11"/>
  <c r="AF31" i="11"/>
  <c r="AF15" i="11"/>
  <c r="AF32" i="11"/>
  <c r="AG5" i="11"/>
  <c r="AF12" i="11"/>
  <c r="AF23" i="11"/>
  <c r="AF26" i="11"/>
  <c r="AF14" i="11"/>
  <c r="AF28" i="11"/>
  <c r="AF30" i="11"/>
  <c r="AF13" i="11"/>
  <c r="AS20" i="75" l="1"/>
  <c r="AS29" i="75" s="1"/>
  <c r="AS38" i="75" s="1"/>
  <c r="AS47" i="75" s="1"/>
  <c r="AS56" i="75" s="1"/>
  <c r="AS65" i="75" s="1"/>
  <c r="AS74" i="75" s="1"/>
  <c r="AS83" i="75" s="1"/>
  <c r="AS92" i="75" s="1"/>
  <c r="AT9" i="75"/>
  <c r="AT19" i="75" s="1"/>
  <c r="AT28" i="75" s="1"/>
  <c r="AT37" i="75" s="1"/>
  <c r="AT46" i="75" s="1"/>
  <c r="AT55" i="75" s="1"/>
  <c r="AT64" i="75" s="1"/>
  <c r="AT73" i="75" s="1"/>
  <c r="AT82" i="75" s="1"/>
  <c r="AT91" i="75" s="1"/>
  <c r="AT10" i="75"/>
  <c r="BY5" i="13"/>
  <c r="BZ5" i="13" s="1"/>
  <c r="CA5" i="13" s="1"/>
  <c r="CB5" i="13" s="1"/>
  <c r="CC5" i="13" s="1"/>
  <c r="CD5" i="13" s="1"/>
  <c r="CE5" i="13" s="1"/>
  <c r="CE3" i="13" s="1"/>
  <c r="BX3" i="13"/>
  <c r="AG46" i="11"/>
  <c r="AG45" i="11"/>
  <c r="AG47" i="11"/>
  <c r="AG22" i="11"/>
  <c r="AG35" i="11"/>
  <c r="AG36" i="11"/>
  <c r="AG29" i="11"/>
  <c r="AG17" i="11"/>
  <c r="AG18" i="11"/>
  <c r="AG25" i="11"/>
  <c r="AG21" i="11"/>
  <c r="AG16" i="11"/>
  <c r="AG8" i="11"/>
  <c r="AG27" i="11"/>
  <c r="AG11" i="11"/>
  <c r="AG20" i="11"/>
  <c r="AG24" i="11"/>
  <c r="AG15" i="11"/>
  <c r="AG26" i="11"/>
  <c r="AG7" i="11"/>
  <c r="AG10" i="11"/>
  <c r="AH5" i="11"/>
  <c r="AG19" i="11"/>
  <c r="AG12" i="11"/>
  <c r="AG23" i="11"/>
  <c r="AG14" i="11"/>
  <c r="AG13" i="11"/>
  <c r="AG28" i="11"/>
  <c r="AG9" i="11"/>
  <c r="AG30" i="11"/>
  <c r="AG32" i="11"/>
  <c r="AG31" i="11"/>
  <c r="AT20" i="75" l="1"/>
  <c r="AT29" i="75" s="1"/>
  <c r="AT38" i="75" s="1"/>
  <c r="AT47" i="75" s="1"/>
  <c r="AT56" i="75" s="1"/>
  <c r="AT65" i="75" s="1"/>
  <c r="AT74" i="75" s="1"/>
  <c r="AT83" i="75" s="1"/>
  <c r="AT92" i="75" s="1"/>
  <c r="AU9" i="75"/>
  <c r="CF5" i="13"/>
  <c r="CG5" i="13" s="1"/>
  <c r="CH5" i="13" s="1"/>
  <c r="CI5" i="13" s="1"/>
  <c r="CJ5" i="13" s="1"/>
  <c r="CK5" i="13" s="1"/>
  <c r="AH46" i="11"/>
  <c r="AH45" i="11"/>
  <c r="AH47" i="11"/>
  <c r="AH22" i="11"/>
  <c r="AH35" i="11"/>
  <c r="AH36" i="11"/>
  <c r="AH29" i="11"/>
  <c r="AH17" i="11"/>
  <c r="AH18" i="11"/>
  <c r="AH25" i="11"/>
  <c r="AH21" i="11"/>
  <c r="AH16" i="11"/>
  <c r="AH8" i="11"/>
  <c r="AH27" i="11"/>
  <c r="AH11" i="11"/>
  <c r="AH20" i="11"/>
  <c r="AH24" i="11"/>
  <c r="AH23" i="11"/>
  <c r="AH32" i="11"/>
  <c r="AH31" i="11"/>
  <c r="AH19" i="11"/>
  <c r="AH26" i="11"/>
  <c r="AI5" i="11"/>
  <c r="AH9" i="11"/>
  <c r="AH13" i="11"/>
  <c r="AH4" i="11"/>
  <c r="AH10" i="11"/>
  <c r="AH14" i="11"/>
  <c r="AH12" i="11"/>
  <c r="AH28" i="11"/>
  <c r="AH15" i="11"/>
  <c r="AH7" i="11"/>
  <c r="AH30" i="11"/>
  <c r="AU10" i="75" l="1"/>
  <c r="AU8" i="75"/>
  <c r="AU18" i="75" s="1"/>
  <c r="AU27" i="75" s="1"/>
  <c r="AU36" i="75" s="1"/>
  <c r="AU45" i="75" s="1"/>
  <c r="AU54" i="75" s="1"/>
  <c r="AU63" i="75" s="1"/>
  <c r="AU72" i="75" s="1"/>
  <c r="AU81" i="75" s="1"/>
  <c r="AU90" i="75" s="1"/>
  <c r="AU19" i="75"/>
  <c r="AU28" i="75" s="1"/>
  <c r="AU37" i="75" s="1"/>
  <c r="AU46" i="75" s="1"/>
  <c r="AU55" i="75" s="1"/>
  <c r="AU64" i="75" s="1"/>
  <c r="AU73" i="75" s="1"/>
  <c r="AU82" i="75" s="1"/>
  <c r="AU91" i="75" s="1"/>
  <c r="AI46" i="11"/>
  <c r="AI45" i="11"/>
  <c r="AI47" i="11"/>
  <c r="AI22" i="11"/>
  <c r="AI35" i="11"/>
  <c r="AI36" i="11"/>
  <c r="AI29" i="11"/>
  <c r="AI17" i="11"/>
  <c r="AI18" i="11"/>
  <c r="AI25" i="11"/>
  <c r="AI21" i="11"/>
  <c r="AI16" i="11"/>
  <c r="AI8" i="11"/>
  <c r="AI27" i="11"/>
  <c r="AI11" i="11"/>
  <c r="AI20" i="11"/>
  <c r="AI24" i="11"/>
  <c r="AI32" i="11"/>
  <c r="AI15" i="11"/>
  <c r="AI19" i="11"/>
  <c r="AI31" i="11"/>
  <c r="AI10" i="11"/>
  <c r="AJ5" i="11"/>
  <c r="AI28" i="11"/>
  <c r="AI9" i="11"/>
  <c r="AI23" i="11"/>
  <c r="AI7" i="11"/>
  <c r="AI26" i="11"/>
  <c r="AI30" i="11"/>
  <c r="AI13" i="11"/>
  <c r="AI12" i="11"/>
  <c r="AI14" i="11"/>
  <c r="AV9" i="75" l="1"/>
  <c r="AU20" i="75"/>
  <c r="AU29" i="75" s="1"/>
  <c r="AU38" i="75" s="1"/>
  <c r="AU47" i="75" s="1"/>
  <c r="AU56" i="75" s="1"/>
  <c r="AU65" i="75" s="1"/>
  <c r="AU74" i="75" s="1"/>
  <c r="AU83" i="75" s="1"/>
  <c r="AU92" i="75" s="1"/>
  <c r="AJ46" i="11"/>
  <c r="AJ45" i="11"/>
  <c r="AJ47" i="11"/>
  <c r="AJ22" i="11"/>
  <c r="AJ35" i="11"/>
  <c r="AJ36" i="11"/>
  <c r="AJ29" i="11"/>
  <c r="AJ17" i="11"/>
  <c r="AJ18" i="11"/>
  <c r="AJ25" i="11"/>
  <c r="AJ21" i="11"/>
  <c r="AJ16" i="11"/>
  <c r="AJ8" i="11"/>
  <c r="AJ27" i="11"/>
  <c r="AJ11" i="11"/>
  <c r="AJ20" i="11"/>
  <c r="AJ24" i="11"/>
  <c r="AJ28" i="11"/>
  <c r="AJ9" i="11"/>
  <c r="AJ14" i="11"/>
  <c r="AJ31" i="11"/>
  <c r="AJ30" i="11"/>
  <c r="AJ15" i="11"/>
  <c r="AJ23" i="11"/>
  <c r="AJ13" i="11"/>
  <c r="AJ32" i="11"/>
  <c r="AK5" i="11"/>
  <c r="AJ10" i="11"/>
  <c r="AJ12" i="11"/>
  <c r="AJ19" i="11"/>
  <c r="AJ7" i="11"/>
  <c r="AJ26" i="11"/>
  <c r="AV19" i="75" l="1"/>
  <c r="AV28" i="75" s="1"/>
  <c r="AV37" i="75" s="1"/>
  <c r="AV46" i="75" s="1"/>
  <c r="AV55" i="75" s="1"/>
  <c r="AV64" i="75" s="1"/>
  <c r="AV73" i="75" s="1"/>
  <c r="AV82" i="75" s="1"/>
  <c r="AV91" i="75" s="1"/>
  <c r="AV8" i="75"/>
  <c r="AV18" i="75" s="1"/>
  <c r="AV27" i="75" s="1"/>
  <c r="AV36" i="75" s="1"/>
  <c r="AV45" i="75" s="1"/>
  <c r="AV54" i="75" s="1"/>
  <c r="AV63" i="75" s="1"/>
  <c r="AV72" i="75" s="1"/>
  <c r="AV81" i="75" s="1"/>
  <c r="AV90" i="75" s="1"/>
  <c r="AV10" i="75"/>
  <c r="AK46" i="11"/>
  <c r="AK45" i="11"/>
  <c r="AK47" i="11"/>
  <c r="AK22" i="11"/>
  <c r="AK35" i="11"/>
  <c r="AK36" i="11"/>
  <c r="AK29" i="11"/>
  <c r="AK17" i="11"/>
  <c r="AK18" i="11"/>
  <c r="AK25" i="11"/>
  <c r="AK21" i="11"/>
  <c r="AK16" i="11"/>
  <c r="AK8" i="11"/>
  <c r="AK27" i="11"/>
  <c r="AK11" i="11"/>
  <c r="AK20" i="11"/>
  <c r="AK24" i="11"/>
  <c r="AK10" i="11"/>
  <c r="AK19" i="11"/>
  <c r="AK23" i="11"/>
  <c r="AK7" i="11"/>
  <c r="AK26" i="11"/>
  <c r="AK9" i="11"/>
  <c r="AK32" i="11"/>
  <c r="AK31" i="11"/>
  <c r="AK28" i="11"/>
  <c r="AK30" i="11"/>
  <c r="AK15" i="11"/>
  <c r="AK13" i="11"/>
  <c r="AK12" i="11"/>
  <c r="AK14" i="11"/>
  <c r="AL5" i="11"/>
  <c r="AV20" i="75" l="1"/>
  <c r="AV29" i="75" s="1"/>
  <c r="AV38" i="75" s="1"/>
  <c r="AV47" i="75" s="1"/>
  <c r="AV56" i="75" s="1"/>
  <c r="AV65" i="75" s="1"/>
  <c r="AV74" i="75" s="1"/>
  <c r="AV83" i="75" s="1"/>
  <c r="AV92" i="75" s="1"/>
  <c r="AW9" i="75"/>
  <c r="AL46" i="11"/>
  <c r="AL45" i="11"/>
  <c r="AL47" i="11"/>
  <c r="AL22" i="11"/>
  <c r="AL35" i="11"/>
  <c r="AL36" i="11"/>
  <c r="AL29" i="11"/>
  <c r="AL17" i="11"/>
  <c r="AL18" i="11"/>
  <c r="AL25" i="11"/>
  <c r="AL21" i="11"/>
  <c r="AL16" i="11"/>
  <c r="AL8" i="11"/>
  <c r="AL27" i="11"/>
  <c r="AL11" i="11"/>
  <c r="AL20" i="11"/>
  <c r="AL24" i="11"/>
  <c r="AL31" i="11"/>
  <c r="AL10" i="11"/>
  <c r="AL9" i="11"/>
  <c r="AL32" i="11"/>
  <c r="AM5" i="11"/>
  <c r="AL26" i="11"/>
  <c r="AL13" i="11"/>
  <c r="AL12" i="11"/>
  <c r="AL23" i="11"/>
  <c r="AL15" i="11"/>
  <c r="AL7" i="11"/>
  <c r="AL14" i="11"/>
  <c r="AL19" i="11"/>
  <c r="AL30" i="11"/>
  <c r="AL28" i="11"/>
  <c r="AX9" i="75" l="1"/>
  <c r="AW8" i="75"/>
  <c r="AW18" i="75" s="1"/>
  <c r="AW27" i="75" s="1"/>
  <c r="AW36" i="75" s="1"/>
  <c r="AW45" i="75" s="1"/>
  <c r="AW54" i="75" s="1"/>
  <c r="AW63" i="75" s="1"/>
  <c r="AW72" i="75" s="1"/>
  <c r="AW81" i="75" s="1"/>
  <c r="AW90" i="75" s="1"/>
  <c r="AW19" i="75"/>
  <c r="AW28" i="75" s="1"/>
  <c r="AW37" i="75" s="1"/>
  <c r="AW46" i="75" s="1"/>
  <c r="AW55" i="75" s="1"/>
  <c r="AW64" i="75" s="1"/>
  <c r="AW73" i="75" s="1"/>
  <c r="AW82" i="75" s="1"/>
  <c r="AW91" i="75" s="1"/>
  <c r="AW10" i="75"/>
  <c r="AW20" i="75" s="1"/>
  <c r="AW29" i="75" s="1"/>
  <c r="AW38" i="75" s="1"/>
  <c r="AW47" i="75" s="1"/>
  <c r="AW56" i="75" s="1"/>
  <c r="AW65" i="75" s="1"/>
  <c r="AW74" i="75" s="1"/>
  <c r="AW83" i="75" s="1"/>
  <c r="AW92" i="75" s="1"/>
  <c r="AM46" i="11"/>
  <c r="AM45" i="11"/>
  <c r="AM47" i="11"/>
  <c r="AM22" i="11"/>
  <c r="AM35" i="11"/>
  <c r="AM36" i="11"/>
  <c r="AM29" i="11"/>
  <c r="AM17" i="11"/>
  <c r="AM18" i="11"/>
  <c r="AM25" i="11"/>
  <c r="AM21" i="11"/>
  <c r="AM16" i="11"/>
  <c r="AM8" i="11"/>
  <c r="AM27" i="11"/>
  <c r="AM11" i="11"/>
  <c r="AM20" i="11"/>
  <c r="AM24" i="11"/>
  <c r="AM9" i="11"/>
  <c r="AM10" i="11"/>
  <c r="AM7" i="11"/>
  <c r="AM13" i="11"/>
  <c r="AM12" i="11"/>
  <c r="AM32" i="11"/>
  <c r="AM26" i="11"/>
  <c r="AM31" i="11"/>
  <c r="AM14" i="11"/>
  <c r="AM19" i="11"/>
  <c r="AM15" i="11"/>
  <c r="AM23" i="11"/>
  <c r="AM28" i="11"/>
  <c r="AM30" i="11"/>
  <c r="AN5" i="11"/>
  <c r="AX19" i="75" l="1"/>
  <c r="AX28" i="75" s="1"/>
  <c r="AX37" i="75" s="1"/>
  <c r="AX46" i="75" s="1"/>
  <c r="AX55" i="75" s="1"/>
  <c r="AX64" i="75" s="1"/>
  <c r="AX73" i="75" s="1"/>
  <c r="AX82" i="75" s="1"/>
  <c r="AX91" i="75" s="1"/>
  <c r="AX10" i="75"/>
  <c r="AN46" i="11"/>
  <c r="AN45" i="11"/>
  <c r="AN47" i="11"/>
  <c r="AN22" i="11"/>
  <c r="AN35" i="11"/>
  <c r="AN36" i="11"/>
  <c r="AN29" i="11"/>
  <c r="AN17" i="11"/>
  <c r="AN18" i="11"/>
  <c r="AN25" i="11"/>
  <c r="AN21" i="11"/>
  <c r="AN16" i="11"/>
  <c r="AN11" i="11"/>
  <c r="AN27" i="11"/>
  <c r="AN20" i="11"/>
  <c r="AN24" i="11"/>
  <c r="AN26" i="11"/>
  <c r="AN28" i="11"/>
  <c r="AN8" i="11"/>
  <c r="AN12" i="11"/>
  <c r="AN10" i="11"/>
  <c r="AN13" i="11"/>
  <c r="AN14" i="11"/>
  <c r="AN23" i="11"/>
  <c r="AO5" i="11"/>
  <c r="AN7" i="11"/>
  <c r="AN9" i="11"/>
  <c r="AN31" i="11"/>
  <c r="AN32" i="11"/>
  <c r="AN19" i="11"/>
  <c r="AN15" i="11"/>
  <c r="AN30" i="11"/>
  <c r="AX20" i="75" l="1"/>
  <c r="AX29" i="75" s="1"/>
  <c r="AX38" i="75" s="1"/>
  <c r="AX47" i="75" s="1"/>
  <c r="AX56" i="75" s="1"/>
  <c r="AX65" i="75" s="1"/>
  <c r="AX74" i="75" s="1"/>
  <c r="AX83" i="75" s="1"/>
  <c r="AX92" i="75" s="1"/>
  <c r="AY9" i="75"/>
  <c r="AO46" i="11"/>
  <c r="AO45" i="11"/>
  <c r="AO47" i="11"/>
  <c r="AO22" i="11"/>
  <c r="AO35" i="11"/>
  <c r="AO36" i="11"/>
  <c r="AO29" i="11"/>
  <c r="AO17" i="11"/>
  <c r="AO18" i="11"/>
  <c r="AO25" i="11"/>
  <c r="AO21" i="11"/>
  <c r="AO16" i="11"/>
  <c r="AO11" i="11"/>
  <c r="AO27" i="11"/>
  <c r="AO20" i="11"/>
  <c r="AO24" i="11"/>
  <c r="AO15" i="11"/>
  <c r="AO4" i="11"/>
  <c r="AO30" i="11"/>
  <c r="AO9" i="11"/>
  <c r="AO10" i="11"/>
  <c r="AO13" i="11"/>
  <c r="AO28" i="11"/>
  <c r="AP5" i="11"/>
  <c r="AO23" i="11"/>
  <c r="AO19" i="11"/>
  <c r="AO14" i="11"/>
  <c r="AO26" i="11"/>
  <c r="AO7" i="11"/>
  <c r="AO31" i="11"/>
  <c r="AO8" i="11"/>
  <c r="AO32" i="11"/>
  <c r="AO12" i="11"/>
  <c r="AY19" i="75" l="1"/>
  <c r="AY28" i="75" s="1"/>
  <c r="AY37" i="75" s="1"/>
  <c r="AY46" i="75" s="1"/>
  <c r="AY55" i="75" s="1"/>
  <c r="AY64" i="75" s="1"/>
  <c r="AY73" i="75" s="1"/>
  <c r="AY82" i="75" s="1"/>
  <c r="AY91" i="75" s="1"/>
  <c r="AY8" i="75"/>
  <c r="AY18" i="75" s="1"/>
  <c r="AY27" i="75" s="1"/>
  <c r="AY36" i="75" s="1"/>
  <c r="AY45" i="75" s="1"/>
  <c r="AY54" i="75" s="1"/>
  <c r="AY63" i="75" s="1"/>
  <c r="AY72" i="75" s="1"/>
  <c r="AY81" i="75" s="1"/>
  <c r="AY90" i="75" s="1"/>
  <c r="AY10" i="75"/>
  <c r="AP45" i="11"/>
  <c r="AP46" i="11"/>
  <c r="AP47" i="11"/>
  <c r="AP22" i="11"/>
  <c r="AP35" i="11"/>
  <c r="AP36" i="11"/>
  <c r="AP29" i="11"/>
  <c r="AP17" i="11"/>
  <c r="AP18" i="11"/>
  <c r="AP25" i="11"/>
  <c r="AP21" i="11"/>
  <c r="AP16" i="11"/>
  <c r="AP11" i="11"/>
  <c r="AP27" i="11"/>
  <c r="AP20" i="11"/>
  <c r="AP24" i="11"/>
  <c r="AP10" i="11"/>
  <c r="AP8" i="11"/>
  <c r="AP32" i="11"/>
  <c r="AP12" i="11"/>
  <c r="AP19" i="11"/>
  <c r="AP7" i="11"/>
  <c r="AP15" i="11"/>
  <c r="AP26" i="11"/>
  <c r="AP14" i="11"/>
  <c r="AP30" i="11"/>
  <c r="AP28" i="11"/>
  <c r="AP31" i="11"/>
  <c r="AQ5" i="11"/>
  <c r="AP13" i="11"/>
  <c r="AP9" i="11"/>
  <c r="AP23" i="11"/>
  <c r="AZ9" i="75" l="1"/>
  <c r="AY20" i="75"/>
  <c r="AY29" i="75" s="1"/>
  <c r="AY38" i="75" s="1"/>
  <c r="AY47" i="75" s="1"/>
  <c r="AY56" i="75" s="1"/>
  <c r="AY65" i="75" s="1"/>
  <c r="AY74" i="75" s="1"/>
  <c r="AY83" i="75" s="1"/>
  <c r="AY92" i="75" s="1"/>
  <c r="AQ46" i="11"/>
  <c r="AQ45" i="11"/>
  <c r="AQ47" i="11"/>
  <c r="AQ22" i="11"/>
  <c r="AQ35" i="11"/>
  <c r="AQ36" i="11"/>
  <c r="AQ29" i="11"/>
  <c r="AQ17" i="11"/>
  <c r="AQ18" i="11"/>
  <c r="AQ25" i="11"/>
  <c r="AQ21" i="11"/>
  <c r="AQ16" i="11"/>
  <c r="AQ11" i="11"/>
  <c r="AQ27" i="11"/>
  <c r="AQ20" i="11"/>
  <c r="AQ24" i="11"/>
  <c r="AQ7" i="11"/>
  <c r="AQ26" i="11"/>
  <c r="AQ10" i="11"/>
  <c r="AQ19" i="11"/>
  <c r="AQ23" i="11"/>
  <c r="AQ32" i="11"/>
  <c r="AQ15" i="11"/>
  <c r="AQ28" i="11"/>
  <c r="AQ9" i="11"/>
  <c r="AQ30" i="11"/>
  <c r="AQ12" i="11"/>
  <c r="AQ31" i="11"/>
  <c r="AQ14" i="11"/>
  <c r="AQ13" i="11"/>
  <c r="AQ8" i="11"/>
  <c r="AR5" i="11"/>
  <c r="AZ19" i="75" l="1"/>
  <c r="AZ28" i="75" s="1"/>
  <c r="AZ37" i="75" s="1"/>
  <c r="AZ46" i="75" s="1"/>
  <c r="AZ55" i="75" s="1"/>
  <c r="AZ64" i="75" s="1"/>
  <c r="AZ73" i="75" s="1"/>
  <c r="AZ82" i="75" s="1"/>
  <c r="AZ91" i="75" s="1"/>
  <c r="AZ10" i="75"/>
  <c r="AZ8" i="75"/>
  <c r="AZ18" i="75" s="1"/>
  <c r="AZ27" i="75" s="1"/>
  <c r="AZ36" i="75" s="1"/>
  <c r="AZ45" i="75" s="1"/>
  <c r="AZ54" i="75" s="1"/>
  <c r="AZ63" i="75" s="1"/>
  <c r="AZ72" i="75" s="1"/>
  <c r="AZ81" i="75" s="1"/>
  <c r="AZ90" i="75" s="1"/>
  <c r="AR46" i="11"/>
  <c r="AR45" i="11"/>
  <c r="AR47" i="11"/>
  <c r="AR22" i="11"/>
  <c r="AR35" i="11"/>
  <c r="AR36" i="11"/>
  <c r="AR29" i="11"/>
  <c r="AR17" i="11"/>
  <c r="AR18" i="11"/>
  <c r="AR25" i="11"/>
  <c r="AR21" i="11"/>
  <c r="AR16" i="11"/>
  <c r="AR11" i="11"/>
  <c r="AR27" i="11"/>
  <c r="AR20" i="11"/>
  <c r="AR24" i="11"/>
  <c r="AR30" i="11"/>
  <c r="AR14" i="11"/>
  <c r="AR8" i="11"/>
  <c r="AR15" i="11"/>
  <c r="AR32" i="11"/>
  <c r="AR10" i="11"/>
  <c r="AR31" i="11"/>
  <c r="AR7" i="11"/>
  <c r="AR23" i="11"/>
  <c r="AR19" i="11"/>
  <c r="AR9" i="11"/>
  <c r="AR28" i="11"/>
  <c r="AS5" i="11"/>
  <c r="AR26" i="11"/>
  <c r="AR13" i="11"/>
  <c r="AR12" i="11"/>
  <c r="AZ20" i="75" l="1"/>
  <c r="AZ29" i="75" s="1"/>
  <c r="AZ38" i="75" s="1"/>
  <c r="AZ47" i="75" s="1"/>
  <c r="AZ56" i="75" s="1"/>
  <c r="AZ65" i="75" s="1"/>
  <c r="AZ74" i="75" s="1"/>
  <c r="AZ83" i="75" s="1"/>
  <c r="AZ92" i="75" s="1"/>
  <c r="BA9" i="75"/>
  <c r="AS46" i="11"/>
  <c r="AS45" i="11"/>
  <c r="AS47" i="11"/>
  <c r="AS22" i="11"/>
  <c r="AS35" i="11"/>
  <c r="AS36" i="11"/>
  <c r="AS29" i="11"/>
  <c r="AS17" i="11"/>
  <c r="AS18" i="11"/>
  <c r="AS25" i="11"/>
  <c r="AS21" i="11"/>
  <c r="AS16" i="11"/>
  <c r="AS11" i="11"/>
  <c r="AS27" i="11"/>
  <c r="AS20" i="11"/>
  <c r="AS24" i="11"/>
  <c r="AS32" i="11"/>
  <c r="AS31" i="11"/>
  <c r="AS7" i="11"/>
  <c r="AS15" i="11"/>
  <c r="AS14" i="11"/>
  <c r="AS10" i="11"/>
  <c r="AS28" i="11"/>
  <c r="AS12" i="11"/>
  <c r="AS8" i="11"/>
  <c r="AS30" i="11"/>
  <c r="AT5" i="11"/>
  <c r="AS9" i="11"/>
  <c r="AS13" i="11"/>
  <c r="AS23" i="11"/>
  <c r="AS26" i="11"/>
  <c r="AS19" i="11"/>
  <c r="BA19" i="75" l="1"/>
  <c r="BA28" i="75" s="1"/>
  <c r="BA37" i="75" s="1"/>
  <c r="BA46" i="75" s="1"/>
  <c r="BA55" i="75" s="1"/>
  <c r="BA64" i="75" s="1"/>
  <c r="BA73" i="75" s="1"/>
  <c r="BA82" i="75" s="1"/>
  <c r="BA91" i="75" s="1"/>
  <c r="BA8" i="75"/>
  <c r="BA18" i="75" s="1"/>
  <c r="BA27" i="75" s="1"/>
  <c r="BA36" i="75" s="1"/>
  <c r="BA45" i="75" s="1"/>
  <c r="BA54" i="75" s="1"/>
  <c r="BA63" i="75" s="1"/>
  <c r="BA72" i="75" s="1"/>
  <c r="BA81" i="75" s="1"/>
  <c r="BA90" i="75" s="1"/>
  <c r="BA10" i="75"/>
  <c r="AT46" i="11"/>
  <c r="AT45" i="11"/>
  <c r="AT47" i="11"/>
  <c r="AT22" i="11"/>
  <c r="AT35" i="11"/>
  <c r="AT36" i="11"/>
  <c r="AT29" i="11"/>
  <c r="AT17" i="11"/>
  <c r="AT18" i="11"/>
  <c r="AT25" i="11"/>
  <c r="AT21" i="11"/>
  <c r="AT16" i="11"/>
  <c r="AT11" i="11"/>
  <c r="AT27" i="11"/>
  <c r="AT20" i="11"/>
  <c r="AT24" i="11"/>
  <c r="AT30" i="11"/>
  <c r="AT13" i="11"/>
  <c r="AT10" i="11"/>
  <c r="AT26" i="11"/>
  <c r="AU5" i="11"/>
  <c r="AT32" i="11"/>
  <c r="AT7" i="11"/>
  <c r="AT8" i="11"/>
  <c r="AT28" i="11"/>
  <c r="AT31" i="11"/>
  <c r="AT15" i="11"/>
  <c r="AT19" i="11"/>
  <c r="AT23" i="11"/>
  <c r="AT14" i="11"/>
  <c r="AT9" i="11"/>
  <c r="AT12" i="11"/>
  <c r="BA20" i="75" l="1"/>
  <c r="BA29" i="75" s="1"/>
  <c r="BA38" i="75" s="1"/>
  <c r="BA47" i="75" s="1"/>
  <c r="BA56" i="75" s="1"/>
  <c r="BA65" i="75" s="1"/>
  <c r="BA74" i="75" s="1"/>
  <c r="BA83" i="75" s="1"/>
  <c r="BA92" i="75" s="1"/>
  <c r="BB9" i="75"/>
  <c r="AU46" i="11"/>
  <c r="AU45" i="11"/>
  <c r="AU47" i="11"/>
  <c r="AU22" i="11"/>
  <c r="AU35" i="11"/>
  <c r="AU36" i="11"/>
  <c r="AU29" i="11"/>
  <c r="AU17" i="11"/>
  <c r="AU18" i="11"/>
  <c r="AU25" i="11"/>
  <c r="AU21" i="11"/>
  <c r="AU16" i="11"/>
  <c r="AU11" i="11"/>
  <c r="AU27" i="11"/>
  <c r="AU20" i="11"/>
  <c r="AU24" i="11"/>
  <c r="AU30" i="11"/>
  <c r="AU32" i="11"/>
  <c r="AU9" i="11"/>
  <c r="AU14" i="11"/>
  <c r="AU7" i="11"/>
  <c r="AU12" i="11"/>
  <c r="AU19" i="11"/>
  <c r="AU23" i="11"/>
  <c r="AU31" i="11"/>
  <c r="AU26" i="11"/>
  <c r="AV5" i="11"/>
  <c r="AU15" i="11"/>
  <c r="AU28" i="11"/>
  <c r="AU8" i="11"/>
  <c r="AU13" i="11"/>
  <c r="AU10" i="11"/>
  <c r="BB10" i="75" l="1"/>
  <c r="BB19" i="75"/>
  <c r="BB28" i="75" s="1"/>
  <c r="BB37" i="75" s="1"/>
  <c r="BB46" i="75" s="1"/>
  <c r="BB55" i="75" s="1"/>
  <c r="BB64" i="75" s="1"/>
  <c r="BB73" i="75" s="1"/>
  <c r="BB82" i="75" s="1"/>
  <c r="BB91" i="75" s="1"/>
  <c r="AV46" i="11"/>
  <c r="AV45" i="11"/>
  <c r="AV47" i="11"/>
  <c r="AV22" i="11"/>
  <c r="AV35" i="11"/>
  <c r="AV36" i="11"/>
  <c r="AV29" i="11"/>
  <c r="AV17" i="11"/>
  <c r="AV18" i="11"/>
  <c r="AV25" i="11"/>
  <c r="AV21" i="11"/>
  <c r="AV16" i="11"/>
  <c r="AV11" i="11"/>
  <c r="AV27" i="11"/>
  <c r="AV20" i="11"/>
  <c r="AV24" i="11"/>
  <c r="AV7" i="11"/>
  <c r="AV12" i="11"/>
  <c r="AV4" i="11"/>
  <c r="AV23" i="11"/>
  <c r="AV13" i="11"/>
  <c r="AV9" i="11"/>
  <c r="AV15" i="11"/>
  <c r="AV26" i="11"/>
  <c r="AV28" i="11"/>
  <c r="AV31" i="11"/>
  <c r="AV30" i="11"/>
  <c r="AV14" i="11"/>
  <c r="AV10" i="11"/>
  <c r="AV19" i="11"/>
  <c r="AV8" i="11"/>
  <c r="AV32" i="11"/>
  <c r="AW5" i="11"/>
  <c r="BB20" i="75" l="1"/>
  <c r="BB29" i="75" s="1"/>
  <c r="BB38" i="75" s="1"/>
  <c r="BB47" i="75" s="1"/>
  <c r="BB56" i="75" s="1"/>
  <c r="BB65" i="75" s="1"/>
  <c r="BB74" i="75" s="1"/>
  <c r="BB83" i="75" s="1"/>
  <c r="BB92" i="75" s="1"/>
  <c r="BC9" i="75"/>
  <c r="AW45" i="11"/>
  <c r="AW46" i="11"/>
  <c r="AW47" i="11"/>
  <c r="AW22" i="11"/>
  <c r="AW35" i="11"/>
  <c r="AW36" i="11"/>
  <c r="AW29" i="11"/>
  <c r="AW17" i="11"/>
  <c r="AW18" i="11"/>
  <c r="AW25" i="11"/>
  <c r="AW21" i="11"/>
  <c r="AW16" i="11"/>
  <c r="AW11" i="11"/>
  <c r="AW27" i="11"/>
  <c r="AW20" i="11"/>
  <c r="AW24" i="11"/>
  <c r="AW26" i="11"/>
  <c r="AW28" i="11"/>
  <c r="AW12" i="11"/>
  <c r="AW10" i="11"/>
  <c r="AW7" i="11"/>
  <c r="AW32" i="11"/>
  <c r="AW23" i="11"/>
  <c r="AX5" i="11"/>
  <c r="AW14" i="11"/>
  <c r="AW13" i="11"/>
  <c r="AW31" i="11"/>
  <c r="AW9" i="11"/>
  <c r="AW8" i="11"/>
  <c r="AW30" i="11"/>
  <c r="AW15" i="11"/>
  <c r="AW19" i="11"/>
  <c r="BC19" i="75" l="1"/>
  <c r="BC28" i="75" s="1"/>
  <c r="BC37" i="75" s="1"/>
  <c r="BC46" i="75" s="1"/>
  <c r="BC55" i="75" s="1"/>
  <c r="BC64" i="75" s="1"/>
  <c r="BC73" i="75" s="1"/>
  <c r="BC82" i="75" s="1"/>
  <c r="BC91" i="75" s="1"/>
  <c r="BC10" i="75"/>
  <c r="BC8" i="75"/>
  <c r="BC18" i="75" s="1"/>
  <c r="BC27" i="75" s="1"/>
  <c r="BC36" i="75" s="1"/>
  <c r="BC45" i="75" s="1"/>
  <c r="BC54" i="75" s="1"/>
  <c r="BC63" i="75" s="1"/>
  <c r="BC72" i="75" s="1"/>
  <c r="BC81" i="75" s="1"/>
  <c r="BC90" i="75" s="1"/>
  <c r="AX46" i="11"/>
  <c r="AX45" i="11"/>
  <c r="AX47" i="11"/>
  <c r="AX22" i="11"/>
  <c r="AX35" i="11"/>
  <c r="AX36" i="11"/>
  <c r="AX29" i="11"/>
  <c r="AX17" i="11"/>
  <c r="AX18" i="11"/>
  <c r="AX25" i="11"/>
  <c r="AX21" i="11"/>
  <c r="AX16" i="11"/>
  <c r="AX11" i="11"/>
  <c r="AX27" i="11"/>
  <c r="AX20" i="11"/>
  <c r="AX24" i="11"/>
  <c r="AX14" i="11"/>
  <c r="AX9" i="11"/>
  <c r="AX23" i="11"/>
  <c r="AX7" i="11"/>
  <c r="AX10" i="11"/>
  <c r="AX32" i="11"/>
  <c r="AX28" i="11"/>
  <c r="AX31" i="11"/>
  <c r="AY5" i="11"/>
  <c r="AX26" i="11"/>
  <c r="AX30" i="11"/>
  <c r="AX15" i="11"/>
  <c r="AX19" i="11"/>
  <c r="AX8" i="11"/>
  <c r="AX12" i="11"/>
  <c r="AX13" i="11"/>
  <c r="BD9" i="75" l="1"/>
  <c r="BC20" i="75"/>
  <c r="BC29" i="75" s="1"/>
  <c r="BC38" i="75" s="1"/>
  <c r="BC47" i="75" s="1"/>
  <c r="BC56" i="75" s="1"/>
  <c r="BC65" i="75" s="1"/>
  <c r="BC74" i="75" s="1"/>
  <c r="BC83" i="75" s="1"/>
  <c r="BC92" i="75" s="1"/>
  <c r="AY46" i="11"/>
  <c r="AY45" i="11"/>
  <c r="AY47" i="11"/>
  <c r="AY22" i="11"/>
  <c r="AY35" i="11"/>
  <c r="AY36" i="11"/>
  <c r="AY29" i="11"/>
  <c r="AY17" i="11"/>
  <c r="AY18" i="11"/>
  <c r="AY25" i="11"/>
  <c r="AY21" i="11"/>
  <c r="AY16" i="11"/>
  <c r="AY11" i="11"/>
  <c r="AY27" i="11"/>
  <c r="AY20" i="11"/>
  <c r="AY24" i="11"/>
  <c r="AY31" i="11"/>
  <c r="AY9" i="11"/>
  <c r="AY14" i="11"/>
  <c r="AZ5" i="11"/>
  <c r="AY7" i="11"/>
  <c r="AY10" i="11"/>
  <c r="AY26" i="11"/>
  <c r="AY28" i="11"/>
  <c r="AY19" i="11"/>
  <c r="AY30" i="11"/>
  <c r="AY13" i="11"/>
  <c r="AY8" i="11"/>
  <c r="AY32" i="11"/>
  <c r="AY12" i="11"/>
  <c r="AY15" i="11"/>
  <c r="AY23" i="11"/>
  <c r="BD8" i="75" l="1"/>
  <c r="BD18" i="75" s="1"/>
  <c r="BD27" i="75" s="1"/>
  <c r="BD36" i="75" s="1"/>
  <c r="BD45" i="75" s="1"/>
  <c r="BD54" i="75" s="1"/>
  <c r="BD63" i="75" s="1"/>
  <c r="BD72" i="75" s="1"/>
  <c r="BD81" i="75" s="1"/>
  <c r="BD90" i="75" s="1"/>
  <c r="BD19" i="75"/>
  <c r="BD28" i="75" s="1"/>
  <c r="BD37" i="75" s="1"/>
  <c r="BD46" i="75" s="1"/>
  <c r="BD55" i="75" s="1"/>
  <c r="BD64" i="75" s="1"/>
  <c r="BD73" i="75" s="1"/>
  <c r="BD82" i="75" s="1"/>
  <c r="BD91" i="75" s="1"/>
  <c r="BD10" i="75"/>
  <c r="AZ46" i="11"/>
  <c r="AZ45" i="11"/>
  <c r="AZ47" i="11"/>
  <c r="AZ22" i="11"/>
  <c r="AZ35" i="11"/>
  <c r="AZ36" i="11"/>
  <c r="AZ29" i="11"/>
  <c r="AZ17" i="11"/>
  <c r="AZ18" i="11"/>
  <c r="AZ25" i="11"/>
  <c r="AZ21" i="11"/>
  <c r="AZ16" i="11"/>
  <c r="AZ11" i="11"/>
  <c r="AZ27" i="11"/>
  <c r="AZ20" i="11"/>
  <c r="AZ24" i="11"/>
  <c r="AZ26" i="11"/>
  <c r="AZ14" i="11"/>
  <c r="AZ8" i="11"/>
  <c r="AZ30" i="11"/>
  <c r="AZ32" i="11"/>
  <c r="AZ7" i="11"/>
  <c r="AZ31" i="11"/>
  <c r="AZ19" i="11"/>
  <c r="AZ10" i="11"/>
  <c r="AZ13" i="11"/>
  <c r="BA5" i="11"/>
  <c r="AZ28" i="11"/>
  <c r="AZ9" i="11"/>
  <c r="AZ12" i="11"/>
  <c r="AZ23" i="11"/>
  <c r="AZ15" i="11"/>
  <c r="BD20" i="75" l="1"/>
  <c r="BD29" i="75" s="1"/>
  <c r="BD38" i="75" s="1"/>
  <c r="BD47" i="75" s="1"/>
  <c r="BD56" i="75" s="1"/>
  <c r="BD65" i="75" s="1"/>
  <c r="BD74" i="75" s="1"/>
  <c r="BD83" i="75" s="1"/>
  <c r="BD92" i="75" s="1"/>
  <c r="BE9" i="75"/>
  <c r="BA46" i="11"/>
  <c r="BA45" i="11"/>
  <c r="BA47" i="11"/>
  <c r="BA22" i="11"/>
  <c r="BA35" i="11"/>
  <c r="BA36" i="11"/>
  <c r="BA29" i="11"/>
  <c r="BA17" i="11"/>
  <c r="BA18" i="11"/>
  <c r="BA25" i="11"/>
  <c r="BA21" i="11"/>
  <c r="BA16" i="11"/>
  <c r="BA11" i="11"/>
  <c r="BA27" i="11"/>
  <c r="BA20" i="11"/>
  <c r="BA24" i="11"/>
  <c r="BA10" i="11"/>
  <c r="BA9" i="11"/>
  <c r="BA8" i="11"/>
  <c r="BA32" i="11"/>
  <c r="BA13" i="11"/>
  <c r="BA7" i="11"/>
  <c r="BA19" i="11"/>
  <c r="BA23" i="11"/>
  <c r="BA12" i="11"/>
  <c r="BA31" i="11"/>
  <c r="BA14" i="11"/>
  <c r="BA15" i="11"/>
  <c r="BA26" i="11"/>
  <c r="BB5" i="11"/>
  <c r="BA30" i="11"/>
  <c r="BA28" i="11"/>
  <c r="BE19" i="75" l="1"/>
  <c r="BE28" i="75" s="1"/>
  <c r="BE37" i="75" s="1"/>
  <c r="BE46" i="75" s="1"/>
  <c r="BE55" i="75" s="1"/>
  <c r="BE64" i="75" s="1"/>
  <c r="BE73" i="75" s="1"/>
  <c r="BE82" i="75" s="1"/>
  <c r="BE91" i="75" s="1"/>
  <c r="BE10" i="75"/>
  <c r="BE8" i="75"/>
  <c r="BE18" i="75" s="1"/>
  <c r="BE27" i="75" s="1"/>
  <c r="BE36" i="75" s="1"/>
  <c r="BE45" i="75" s="1"/>
  <c r="BE54" i="75" s="1"/>
  <c r="BE63" i="75" s="1"/>
  <c r="BE72" i="75" s="1"/>
  <c r="BE81" i="75" s="1"/>
  <c r="BE90" i="75" s="1"/>
  <c r="BB46" i="11"/>
  <c r="BB45" i="11"/>
  <c r="BB47" i="11"/>
  <c r="BB22" i="11"/>
  <c r="BB35" i="11"/>
  <c r="BB36" i="11"/>
  <c r="BB29" i="11"/>
  <c r="BB17" i="11"/>
  <c r="BB18" i="11"/>
  <c r="BB25" i="11"/>
  <c r="BB21" i="11"/>
  <c r="BB16" i="11"/>
  <c r="BB11" i="11"/>
  <c r="BB27" i="11"/>
  <c r="BB20" i="11"/>
  <c r="BB24" i="11"/>
  <c r="BB12" i="11"/>
  <c r="BB10" i="11"/>
  <c r="BB31" i="11"/>
  <c r="BB13" i="11"/>
  <c r="BB23" i="11"/>
  <c r="BB9" i="11"/>
  <c r="BC5" i="11"/>
  <c r="BB32" i="11"/>
  <c r="BB28" i="11"/>
  <c r="BB8" i="11"/>
  <c r="BB30" i="11"/>
  <c r="BB26" i="11"/>
  <c r="BB15" i="11"/>
  <c r="BB7" i="11"/>
  <c r="BB14" i="11"/>
  <c r="BB19" i="11"/>
  <c r="BE20" i="75" l="1"/>
  <c r="BE29" i="75" s="1"/>
  <c r="BE38" i="75" s="1"/>
  <c r="BE47" i="75" s="1"/>
  <c r="BE56" i="75" s="1"/>
  <c r="BE65" i="75" s="1"/>
  <c r="BE74" i="75" s="1"/>
  <c r="BE83" i="75" s="1"/>
  <c r="BE92" i="75" s="1"/>
  <c r="BF9" i="75"/>
  <c r="BC46" i="11"/>
  <c r="BC45" i="11"/>
  <c r="BC47" i="11"/>
  <c r="BC22" i="11"/>
  <c r="BC35" i="11"/>
  <c r="BC36" i="11"/>
  <c r="BC29" i="11"/>
  <c r="BC17" i="11"/>
  <c r="BC18" i="11"/>
  <c r="BC25" i="11"/>
  <c r="BC21" i="11"/>
  <c r="BC16" i="11"/>
  <c r="BC11" i="11"/>
  <c r="BC27" i="11"/>
  <c r="BC20" i="11"/>
  <c r="BC24" i="11"/>
  <c r="BC31" i="11"/>
  <c r="BC13" i="11"/>
  <c r="BC9" i="11"/>
  <c r="BC23" i="11"/>
  <c r="BC8" i="11"/>
  <c r="BC4" i="11"/>
  <c r="BC7" i="11"/>
  <c r="BC12" i="11"/>
  <c r="BC28" i="11"/>
  <c r="BC26" i="11"/>
  <c r="BC15" i="11"/>
  <c r="BC19" i="11"/>
  <c r="BC10" i="11"/>
  <c r="BC32" i="11"/>
  <c r="BC14" i="11"/>
  <c r="BC30" i="11"/>
  <c r="BD5" i="11"/>
  <c r="BF19" i="75" l="1"/>
  <c r="BF28" i="75" s="1"/>
  <c r="BF37" i="75" s="1"/>
  <c r="BF46" i="75" s="1"/>
  <c r="BF55" i="75" s="1"/>
  <c r="BF64" i="75" s="1"/>
  <c r="BF73" i="75" s="1"/>
  <c r="BF82" i="75" s="1"/>
  <c r="BF91" i="75" s="1"/>
  <c r="BF10" i="75"/>
  <c r="BF20" i="75" s="1"/>
  <c r="BF29" i="75" s="1"/>
  <c r="BF38" i="75" s="1"/>
  <c r="BF47" i="75" s="1"/>
  <c r="BF56" i="75" s="1"/>
  <c r="BF65" i="75" s="1"/>
  <c r="BF74" i="75" s="1"/>
  <c r="BF83" i="75" s="1"/>
  <c r="BF92" i="75" s="1"/>
  <c r="BF8" i="75"/>
  <c r="BF18" i="75" s="1"/>
  <c r="BF27" i="75" s="1"/>
  <c r="BF36" i="75" s="1"/>
  <c r="BF45" i="75" s="1"/>
  <c r="BF54" i="75" s="1"/>
  <c r="BF63" i="75" s="1"/>
  <c r="BF72" i="75" s="1"/>
  <c r="BF81" i="75" s="1"/>
  <c r="BF90" i="75" s="1"/>
  <c r="BG9" i="75"/>
  <c r="BD45" i="11"/>
  <c r="BD46" i="11"/>
  <c r="BD47" i="11"/>
  <c r="BD22" i="11"/>
  <c r="BD35" i="11"/>
  <c r="BD36" i="11"/>
  <c r="BD29" i="11"/>
  <c r="BD17" i="11"/>
  <c r="BD18" i="11"/>
  <c r="BD25" i="11"/>
  <c r="BD21" i="11"/>
  <c r="BD16" i="11"/>
  <c r="BD11" i="11"/>
  <c r="BD27" i="11"/>
  <c r="BD20" i="11"/>
  <c r="BD24" i="11"/>
  <c r="BD32" i="11"/>
  <c r="BD7" i="11"/>
  <c r="BD19" i="11"/>
  <c r="BD31" i="11"/>
  <c r="BD15" i="11"/>
  <c r="BD23" i="11"/>
  <c r="BD8" i="11"/>
  <c r="BD30" i="11"/>
  <c r="BD9" i="11"/>
  <c r="BD14" i="11"/>
  <c r="BD12" i="11"/>
  <c r="BD13" i="11"/>
  <c r="BD28" i="11"/>
  <c r="BD10" i="11"/>
  <c r="BD26" i="11"/>
  <c r="BE5" i="11"/>
  <c r="BG19" i="75" l="1"/>
  <c r="BG28" i="75" s="1"/>
  <c r="BG37" i="75" s="1"/>
  <c r="BG46" i="75" s="1"/>
  <c r="BG55" i="75" s="1"/>
  <c r="BG64" i="75" s="1"/>
  <c r="BG73" i="75" s="1"/>
  <c r="BG82" i="75" s="1"/>
  <c r="BG91" i="75" s="1"/>
  <c r="BG10" i="75"/>
  <c r="BE46" i="11"/>
  <c r="BE45" i="11"/>
  <c r="BE47" i="11"/>
  <c r="BE22" i="11"/>
  <c r="BE35" i="11"/>
  <c r="BE36" i="11"/>
  <c r="BE29" i="11"/>
  <c r="BE17" i="11"/>
  <c r="BE18" i="11"/>
  <c r="BE25" i="11"/>
  <c r="BE21" i="11"/>
  <c r="BE16" i="11"/>
  <c r="BE11" i="11"/>
  <c r="BE27" i="11"/>
  <c r="BE20" i="11"/>
  <c r="BE24" i="11"/>
  <c r="BE26" i="11"/>
  <c r="BE19" i="11"/>
  <c r="BE23" i="11"/>
  <c r="BE28" i="11"/>
  <c r="BE10" i="11"/>
  <c r="BE12" i="11"/>
  <c r="BE8" i="11"/>
  <c r="BE31" i="11"/>
  <c r="BE14" i="11"/>
  <c r="BE30" i="11"/>
  <c r="BE9" i="11"/>
  <c r="BE7" i="11"/>
  <c r="BE13" i="11"/>
  <c r="BE32" i="11"/>
  <c r="BE15" i="11"/>
  <c r="BF5" i="11"/>
  <c r="BG20" i="75" l="1"/>
  <c r="BG29" i="75" s="1"/>
  <c r="BG38" i="75" s="1"/>
  <c r="BG47" i="75" s="1"/>
  <c r="BG56" i="75" s="1"/>
  <c r="BG65" i="75" s="1"/>
  <c r="BG74" i="75" s="1"/>
  <c r="BG83" i="75" s="1"/>
  <c r="BG92" i="75" s="1"/>
  <c r="BH9" i="75"/>
  <c r="BF45" i="11"/>
  <c r="BF46" i="11"/>
  <c r="BF47" i="11"/>
  <c r="BF22" i="11"/>
  <c r="BF35" i="11"/>
  <c r="BF36" i="11"/>
  <c r="BF29" i="11"/>
  <c r="BF17" i="11"/>
  <c r="BF18" i="11"/>
  <c r="BF25" i="11"/>
  <c r="BF21" i="11"/>
  <c r="BF16" i="11"/>
  <c r="BF11" i="11"/>
  <c r="BF27" i="11"/>
  <c r="BF20" i="11"/>
  <c r="BF24" i="11"/>
  <c r="BF9" i="11"/>
  <c r="BF7" i="11"/>
  <c r="BF10" i="11"/>
  <c r="BF15" i="11"/>
  <c r="BF32" i="11"/>
  <c r="BF28" i="11"/>
  <c r="BG5" i="11"/>
  <c r="BF31" i="11"/>
  <c r="BF30" i="11"/>
  <c r="BF12" i="11"/>
  <c r="BF23" i="11"/>
  <c r="BF14" i="11"/>
  <c r="BF19" i="11"/>
  <c r="BF8" i="11"/>
  <c r="BF26" i="11"/>
  <c r="BF13" i="11"/>
  <c r="BH19" i="75" l="1"/>
  <c r="BH28" i="75" s="1"/>
  <c r="BH37" i="75" s="1"/>
  <c r="BH46" i="75" s="1"/>
  <c r="BH55" i="75" s="1"/>
  <c r="BH64" i="75" s="1"/>
  <c r="BH73" i="75" s="1"/>
  <c r="BH82" i="75" s="1"/>
  <c r="BH91" i="75" s="1"/>
  <c r="BH8" i="75"/>
  <c r="BH18" i="75" s="1"/>
  <c r="BH27" i="75" s="1"/>
  <c r="BH36" i="75" s="1"/>
  <c r="BH45" i="75" s="1"/>
  <c r="BH54" i="75" s="1"/>
  <c r="BH63" i="75" s="1"/>
  <c r="BH72" i="75" s="1"/>
  <c r="BH81" i="75" s="1"/>
  <c r="BH90" i="75" s="1"/>
  <c r="BH10" i="75"/>
  <c r="BG46" i="11"/>
  <c r="BG45" i="11"/>
  <c r="BG47" i="11"/>
  <c r="BG22" i="11"/>
  <c r="BG35" i="11"/>
  <c r="BG36" i="11"/>
  <c r="BG29" i="11"/>
  <c r="BG17" i="11"/>
  <c r="BG18" i="11"/>
  <c r="BG25" i="11"/>
  <c r="BG21" i="11"/>
  <c r="BG16" i="11"/>
  <c r="BG11" i="11"/>
  <c r="BG27" i="11"/>
  <c r="BG20" i="11"/>
  <c r="BG24" i="11"/>
  <c r="BG10" i="11"/>
  <c r="BG26" i="11"/>
  <c r="BG15" i="11"/>
  <c r="BH5" i="11"/>
  <c r="BG7" i="11"/>
  <c r="BG8" i="11"/>
  <c r="BG30" i="11"/>
  <c r="BG9" i="11"/>
  <c r="BG14" i="11"/>
  <c r="BG23" i="11"/>
  <c r="BG28" i="11"/>
  <c r="BG13" i="11"/>
  <c r="BG12" i="11"/>
  <c r="BG19" i="11"/>
  <c r="BG31" i="11"/>
  <c r="BG32" i="11"/>
  <c r="BI9" i="75" l="1"/>
  <c r="BH20" i="75"/>
  <c r="BH29" i="75" s="1"/>
  <c r="BH38" i="75" s="1"/>
  <c r="BH47" i="75" s="1"/>
  <c r="BH56" i="75" s="1"/>
  <c r="BH65" i="75" s="1"/>
  <c r="BH74" i="75" s="1"/>
  <c r="BH83" i="75" s="1"/>
  <c r="BH92" i="75" s="1"/>
  <c r="BH46" i="11"/>
  <c r="BH45" i="11"/>
  <c r="BH47" i="11"/>
  <c r="BH22" i="11"/>
  <c r="BH35" i="11"/>
  <c r="BH36" i="11"/>
  <c r="BH29" i="11"/>
  <c r="BH17" i="11"/>
  <c r="BH18" i="11"/>
  <c r="BH25" i="11"/>
  <c r="BH21" i="11"/>
  <c r="BH16" i="11"/>
  <c r="BH11" i="11"/>
  <c r="BH27" i="11"/>
  <c r="BH20" i="11"/>
  <c r="BH24" i="11"/>
  <c r="BH7" i="11"/>
  <c r="BH19" i="11"/>
  <c r="BH14" i="11"/>
  <c r="BH12" i="11"/>
  <c r="BH26" i="11"/>
  <c r="BH13" i="11"/>
  <c r="BH23" i="11"/>
  <c r="BH8" i="11"/>
  <c r="BH30" i="11"/>
  <c r="BH31" i="11"/>
  <c r="BH15" i="11"/>
  <c r="BH28" i="11"/>
  <c r="BH32" i="11"/>
  <c r="BH10" i="11"/>
  <c r="BI5" i="11"/>
  <c r="BH9" i="11"/>
  <c r="BI8" i="75" l="1"/>
  <c r="BI18" i="75" s="1"/>
  <c r="BI27" i="75" s="1"/>
  <c r="BI36" i="75" s="1"/>
  <c r="BI45" i="75" s="1"/>
  <c r="BI54" i="75" s="1"/>
  <c r="BI63" i="75" s="1"/>
  <c r="BI72" i="75" s="1"/>
  <c r="BI81" i="75" s="1"/>
  <c r="BI90" i="75" s="1"/>
  <c r="BI10" i="75"/>
  <c r="BI19" i="75"/>
  <c r="BI28" i="75" s="1"/>
  <c r="BI37" i="75" s="1"/>
  <c r="BI46" i="75" s="1"/>
  <c r="BI55" i="75" s="1"/>
  <c r="BI64" i="75" s="1"/>
  <c r="BI73" i="75" s="1"/>
  <c r="BI82" i="75" s="1"/>
  <c r="BI91" i="75" s="1"/>
  <c r="BI46" i="11"/>
  <c r="BI45" i="11"/>
  <c r="BI47" i="11"/>
  <c r="BI22" i="11"/>
  <c r="BI35" i="11"/>
  <c r="BI36" i="11"/>
  <c r="BI29" i="11"/>
  <c r="BI17" i="11"/>
  <c r="BI18" i="11"/>
  <c r="BI25" i="11"/>
  <c r="BI21" i="11"/>
  <c r="BI16" i="11"/>
  <c r="BI11" i="11"/>
  <c r="BI27" i="11"/>
  <c r="BI20" i="11"/>
  <c r="BI24" i="11"/>
  <c r="BI9" i="11"/>
  <c r="BI23" i="11"/>
  <c r="BI13" i="11"/>
  <c r="BI28" i="11"/>
  <c r="BI12" i="11"/>
  <c r="BI14" i="11"/>
  <c r="BI10" i="11"/>
  <c r="BI15" i="11"/>
  <c r="BI7" i="11"/>
  <c r="BI30" i="11"/>
  <c r="BI32" i="11"/>
  <c r="BI31" i="11"/>
  <c r="BI26" i="11"/>
  <c r="BI19" i="11"/>
  <c r="BI8" i="11"/>
  <c r="BJ5" i="11"/>
  <c r="BJ9" i="75" l="1"/>
  <c r="BI20" i="75"/>
  <c r="BI29" i="75" s="1"/>
  <c r="BI38" i="75" s="1"/>
  <c r="BI47" i="75" s="1"/>
  <c r="BI56" i="75" s="1"/>
  <c r="BI65" i="75" s="1"/>
  <c r="BI74" i="75" s="1"/>
  <c r="BI83" i="75" s="1"/>
  <c r="BI92" i="75" s="1"/>
  <c r="BJ46" i="11"/>
  <c r="BJ45" i="11"/>
  <c r="BJ47" i="11"/>
  <c r="BJ22" i="11"/>
  <c r="BJ35" i="11"/>
  <c r="BJ36" i="11"/>
  <c r="BJ29" i="11"/>
  <c r="BJ17" i="11"/>
  <c r="BJ18" i="11"/>
  <c r="BJ25" i="11"/>
  <c r="BJ21" i="11"/>
  <c r="BJ16" i="11"/>
  <c r="BJ11" i="11"/>
  <c r="BJ27" i="11"/>
  <c r="BJ20" i="11"/>
  <c r="BJ24" i="11"/>
  <c r="BJ23" i="11"/>
  <c r="BJ7" i="11"/>
  <c r="BJ19" i="11"/>
  <c r="BJ4" i="11"/>
  <c r="BJ9" i="11"/>
  <c r="BJ14" i="11"/>
  <c r="BJ13" i="11"/>
  <c r="BJ15" i="11"/>
  <c r="BJ28" i="11"/>
  <c r="BJ32" i="11"/>
  <c r="BJ31" i="11"/>
  <c r="BJ10" i="11"/>
  <c r="BJ12" i="11"/>
  <c r="BJ8" i="11"/>
  <c r="BJ26" i="11"/>
  <c r="BJ30" i="11"/>
  <c r="BK5" i="11"/>
  <c r="BJ10" i="75" l="1"/>
  <c r="BJ19" i="75"/>
  <c r="BJ28" i="75" s="1"/>
  <c r="BJ37" i="75" s="1"/>
  <c r="BJ46" i="75" s="1"/>
  <c r="BJ55" i="75" s="1"/>
  <c r="BJ64" i="75" s="1"/>
  <c r="BJ73" i="75" s="1"/>
  <c r="BJ82" i="75" s="1"/>
  <c r="BJ91" i="75" s="1"/>
  <c r="BJ8" i="75"/>
  <c r="BJ18" i="75" s="1"/>
  <c r="BJ27" i="75" s="1"/>
  <c r="BJ36" i="75" s="1"/>
  <c r="BJ45" i="75" s="1"/>
  <c r="BJ54" i="75" s="1"/>
  <c r="BJ63" i="75" s="1"/>
  <c r="BJ72" i="75" s="1"/>
  <c r="BJ81" i="75" s="1"/>
  <c r="BJ90" i="75" s="1"/>
  <c r="BK46" i="11"/>
  <c r="BK45" i="11"/>
  <c r="BK47" i="11"/>
  <c r="BK22" i="11"/>
  <c r="BK35" i="11"/>
  <c r="BK36" i="11"/>
  <c r="BK29" i="11"/>
  <c r="BK17" i="11"/>
  <c r="BK18" i="11"/>
  <c r="BK25" i="11"/>
  <c r="BK21" i="11"/>
  <c r="BK16" i="11"/>
  <c r="BK11" i="11"/>
  <c r="BK27" i="11"/>
  <c r="BK20" i="11"/>
  <c r="BK24" i="11"/>
  <c r="BK15" i="11"/>
  <c r="BK32" i="11"/>
  <c r="BK23" i="11"/>
  <c r="BK19" i="11"/>
  <c r="BK12" i="11"/>
  <c r="BK9" i="11"/>
  <c r="BK7" i="11"/>
  <c r="BL5" i="11"/>
  <c r="BK10" i="11"/>
  <c r="BK8" i="11"/>
  <c r="BK13" i="11"/>
  <c r="BK28" i="11"/>
  <c r="BK31" i="11"/>
  <c r="BK14" i="11"/>
  <c r="BK30" i="11"/>
  <c r="BK26" i="11"/>
  <c r="BK9" i="75" l="1"/>
  <c r="BJ20" i="75"/>
  <c r="BJ29" i="75" s="1"/>
  <c r="BJ38" i="75" s="1"/>
  <c r="BJ47" i="75" s="1"/>
  <c r="BJ56" i="75" s="1"/>
  <c r="BJ65" i="75" s="1"/>
  <c r="BJ74" i="75" s="1"/>
  <c r="BJ83" i="75" s="1"/>
  <c r="BJ92" i="75" s="1"/>
  <c r="BL45" i="11"/>
  <c r="BL46" i="11"/>
  <c r="BL47" i="11"/>
  <c r="BL22" i="11"/>
  <c r="BL35" i="11"/>
  <c r="BL36" i="11"/>
  <c r="BL29" i="11"/>
  <c r="BL17" i="11"/>
  <c r="BL18" i="11"/>
  <c r="BL25" i="11"/>
  <c r="BL21" i="11"/>
  <c r="BL16" i="11"/>
  <c r="BL11" i="11"/>
  <c r="BL27" i="11"/>
  <c r="BL20" i="11"/>
  <c r="BL24" i="11"/>
  <c r="BL14" i="11"/>
  <c r="BL12" i="11"/>
  <c r="BL19" i="11"/>
  <c r="BL13" i="11"/>
  <c r="BL8" i="11"/>
  <c r="BL7" i="11"/>
  <c r="BL28" i="11"/>
  <c r="BL9" i="11"/>
  <c r="BL30" i="11"/>
  <c r="BL10" i="11"/>
  <c r="BM5" i="11"/>
  <c r="BL26" i="11"/>
  <c r="BL32" i="11"/>
  <c r="BL15" i="11"/>
  <c r="BL23" i="11"/>
  <c r="BL31" i="11"/>
  <c r="BK10" i="75" l="1"/>
  <c r="BK20" i="75" s="1"/>
  <c r="BK19" i="75"/>
  <c r="BK28" i="75" s="1"/>
  <c r="BK37" i="75" s="1"/>
  <c r="BK46" i="75" s="1"/>
  <c r="BK55" i="75" s="1"/>
  <c r="BK64" i="75" s="1"/>
  <c r="BK73" i="75" s="1"/>
  <c r="BK82" i="75" s="1"/>
  <c r="BK91" i="75" s="1"/>
  <c r="BM46" i="11"/>
  <c r="BM45" i="11"/>
  <c r="BM47" i="11"/>
  <c r="BM22" i="11"/>
  <c r="BM35" i="11"/>
  <c r="BM36" i="11"/>
  <c r="BM29" i="11"/>
  <c r="BM17" i="11"/>
  <c r="BM18" i="11"/>
  <c r="BM25" i="11"/>
  <c r="BM21" i="11"/>
  <c r="BM16" i="11"/>
  <c r="BM11" i="11"/>
  <c r="BM27" i="11"/>
  <c r="BM20" i="11"/>
  <c r="BM24" i="11"/>
  <c r="BM19" i="11"/>
  <c r="BM9" i="11"/>
  <c r="BM12" i="11"/>
  <c r="BM10" i="11"/>
  <c r="BM32" i="11"/>
  <c r="BN5" i="11"/>
  <c r="BM30" i="11"/>
  <c r="BM15" i="11"/>
  <c r="BM23" i="11"/>
  <c r="BM13" i="11"/>
  <c r="BM14" i="11"/>
  <c r="BM26" i="11"/>
  <c r="BM8" i="11"/>
  <c r="BM28" i="11"/>
  <c r="BM31" i="11"/>
  <c r="BM7" i="11"/>
  <c r="BK29" i="75" l="1"/>
  <c r="C24" i="75"/>
  <c r="BN46" i="11"/>
  <c r="BN45" i="11"/>
  <c r="BN47" i="11"/>
  <c r="BN22" i="11"/>
  <c r="BN35" i="11"/>
  <c r="BN36" i="11"/>
  <c r="BN29" i="11"/>
  <c r="BN17" i="11"/>
  <c r="BN18" i="11"/>
  <c r="BN25" i="11"/>
  <c r="BN21" i="11"/>
  <c r="BN16" i="11"/>
  <c r="BN11" i="11"/>
  <c r="BN27" i="11"/>
  <c r="BN20" i="11"/>
  <c r="BN24" i="11"/>
  <c r="BN14" i="11"/>
  <c r="BN28" i="11"/>
  <c r="BN31" i="11"/>
  <c r="BN19" i="11"/>
  <c r="BN23" i="11"/>
  <c r="BN32" i="11"/>
  <c r="BN7" i="11"/>
  <c r="BN10" i="11"/>
  <c r="BN8" i="11"/>
  <c r="BN30" i="11"/>
  <c r="BN15" i="11"/>
  <c r="BN26" i="11"/>
  <c r="BN12" i="11"/>
  <c r="BN9" i="11"/>
  <c r="BN13" i="11"/>
  <c r="BO5" i="11"/>
  <c r="BK38" i="75" l="1"/>
  <c r="C33" i="75"/>
  <c r="BO46" i="11"/>
  <c r="BO45" i="11"/>
  <c r="BO47" i="11"/>
  <c r="BO22" i="11"/>
  <c r="BO35" i="11"/>
  <c r="BO36" i="11"/>
  <c r="BO29" i="11"/>
  <c r="BO17" i="11"/>
  <c r="BO18" i="11"/>
  <c r="BO25" i="11"/>
  <c r="BO21" i="11"/>
  <c r="BO16" i="11"/>
  <c r="BO11" i="11"/>
  <c r="BO27" i="11"/>
  <c r="BO20" i="11"/>
  <c r="BO24" i="11"/>
  <c r="BO9" i="11"/>
  <c r="BO12" i="11"/>
  <c r="BO23" i="11"/>
  <c r="BO13" i="11"/>
  <c r="BO8" i="11"/>
  <c r="BO28" i="11"/>
  <c r="BO10" i="11"/>
  <c r="BO32" i="11"/>
  <c r="BP5" i="11"/>
  <c r="BO30" i="11"/>
  <c r="BO19" i="11"/>
  <c r="BO7" i="11"/>
  <c r="BO14" i="11"/>
  <c r="BO26" i="11"/>
  <c r="BO15" i="11"/>
  <c r="BO31" i="11"/>
  <c r="BK47" i="75" l="1"/>
  <c r="C42" i="75"/>
  <c r="BP46" i="11"/>
  <c r="BP45" i="11"/>
  <c r="BP47" i="11"/>
  <c r="BP22" i="11"/>
  <c r="BP35" i="11"/>
  <c r="BP36" i="11"/>
  <c r="BP29" i="11"/>
  <c r="BP17" i="11"/>
  <c r="BP18" i="11"/>
  <c r="BP25" i="11"/>
  <c r="BP21" i="11"/>
  <c r="BP16" i="11"/>
  <c r="BP11" i="11"/>
  <c r="BP27" i="11"/>
  <c r="BP20" i="11"/>
  <c r="BP24" i="11"/>
  <c r="BP23" i="11"/>
  <c r="BP30" i="11"/>
  <c r="BP13" i="11"/>
  <c r="BP19" i="11"/>
  <c r="BP8" i="11"/>
  <c r="BP14" i="11"/>
  <c r="BP32" i="11"/>
  <c r="BP26" i="11"/>
  <c r="BP31" i="11"/>
  <c r="BP10" i="11"/>
  <c r="BP12" i="11"/>
  <c r="BP15" i="11"/>
  <c r="BQ5" i="11"/>
  <c r="BP28" i="11"/>
  <c r="BP9" i="11"/>
  <c r="BP7" i="11"/>
  <c r="BK56" i="75" l="1"/>
  <c r="C51" i="75"/>
  <c r="BQ46" i="11"/>
  <c r="BQ45" i="11"/>
  <c r="BQ47" i="11"/>
  <c r="BQ22" i="11"/>
  <c r="BQ35" i="11"/>
  <c r="BQ36" i="11"/>
  <c r="BQ29" i="11"/>
  <c r="BQ17" i="11"/>
  <c r="BQ18" i="11"/>
  <c r="BQ25" i="11"/>
  <c r="BQ21" i="11"/>
  <c r="BQ16" i="11"/>
  <c r="BQ11" i="11"/>
  <c r="BQ27" i="11"/>
  <c r="BQ20" i="11"/>
  <c r="BQ24" i="11"/>
  <c r="BQ31" i="11"/>
  <c r="BQ13" i="11"/>
  <c r="BQ15" i="11"/>
  <c r="BQ23" i="11"/>
  <c r="BQ32" i="11"/>
  <c r="BQ19" i="11"/>
  <c r="BQ8" i="11"/>
  <c r="BQ26" i="11"/>
  <c r="BQ28" i="11"/>
  <c r="BQ4" i="11"/>
  <c r="BQ10" i="11"/>
  <c r="BQ14" i="11"/>
  <c r="BQ7" i="11"/>
  <c r="BR5" i="11"/>
  <c r="BQ9" i="11"/>
  <c r="BQ30" i="11"/>
  <c r="BQ12" i="11"/>
  <c r="BK65" i="75" l="1"/>
  <c r="C60" i="75"/>
  <c r="BR46" i="11"/>
  <c r="BR45" i="11"/>
  <c r="BR47" i="11"/>
  <c r="BR22" i="11"/>
  <c r="BR35" i="11"/>
  <c r="BR36" i="11"/>
  <c r="BR29" i="11"/>
  <c r="BR17" i="11"/>
  <c r="BR18" i="11"/>
  <c r="BR25" i="11"/>
  <c r="BR21" i="11"/>
  <c r="BR16" i="11"/>
  <c r="BR11" i="11"/>
  <c r="BR27" i="11"/>
  <c r="BR20" i="11"/>
  <c r="BR24" i="11"/>
  <c r="BR23" i="11"/>
  <c r="BR9" i="11"/>
  <c r="BR13" i="11"/>
  <c r="BR19" i="11"/>
  <c r="BR10" i="11"/>
  <c r="BR30" i="11"/>
  <c r="BR8" i="11"/>
  <c r="BR15" i="11"/>
  <c r="BR28" i="11"/>
  <c r="BR32" i="11"/>
  <c r="BR14" i="11"/>
  <c r="BR12" i="11"/>
  <c r="BS5" i="11"/>
  <c r="BR31" i="11"/>
  <c r="BR26" i="11"/>
  <c r="BR7" i="11"/>
  <c r="BK74" i="75" l="1"/>
  <c r="C69" i="75"/>
  <c r="BS46" i="11"/>
  <c r="BS45" i="11"/>
  <c r="BS47" i="11"/>
  <c r="BS22" i="11"/>
  <c r="BS35" i="11"/>
  <c r="BS36" i="11"/>
  <c r="BS29" i="11"/>
  <c r="BS17" i="11"/>
  <c r="BS18" i="11"/>
  <c r="BS25" i="11"/>
  <c r="BS21" i="11"/>
  <c r="BS16" i="11"/>
  <c r="BS11" i="11"/>
  <c r="BS27" i="11"/>
  <c r="BS20" i="11"/>
  <c r="BS24" i="11"/>
  <c r="BS32" i="11"/>
  <c r="BS13" i="11"/>
  <c r="BS23" i="11"/>
  <c r="BS19" i="11"/>
  <c r="BS26" i="11"/>
  <c r="BS9" i="11"/>
  <c r="BS8" i="11"/>
  <c r="BS15" i="11"/>
  <c r="BS14" i="11"/>
  <c r="BS30" i="11"/>
  <c r="BS28" i="11"/>
  <c r="BS31" i="11"/>
  <c r="BS7" i="11"/>
  <c r="BS12" i="11"/>
  <c r="BS10" i="11"/>
  <c r="BT5" i="11"/>
  <c r="BK83" i="75" l="1"/>
  <c r="C78" i="75"/>
  <c r="BT46" i="11"/>
  <c r="BT45" i="11"/>
  <c r="BT47" i="11"/>
  <c r="BT22" i="11"/>
  <c r="BT35" i="11"/>
  <c r="BT36" i="11"/>
  <c r="BT29" i="11"/>
  <c r="BT17" i="11"/>
  <c r="BT18" i="11"/>
  <c r="BT25" i="11"/>
  <c r="BT21" i="11"/>
  <c r="BT16" i="11"/>
  <c r="BT11" i="11"/>
  <c r="BT27" i="11"/>
  <c r="BT20" i="11"/>
  <c r="BT24" i="11"/>
  <c r="BT10" i="11"/>
  <c r="BT15" i="11"/>
  <c r="BT28" i="11"/>
  <c r="BT30" i="11"/>
  <c r="BT26" i="11"/>
  <c r="BU5" i="11"/>
  <c r="BT9" i="11"/>
  <c r="BT32" i="11"/>
  <c r="BT12" i="11"/>
  <c r="BT31" i="11"/>
  <c r="BT23" i="11"/>
  <c r="BT13" i="11"/>
  <c r="BT7" i="11"/>
  <c r="BT8" i="11"/>
  <c r="BT19" i="11"/>
  <c r="BT14" i="11"/>
  <c r="BK92" i="75" l="1"/>
  <c r="C87" i="75"/>
  <c r="BU46" i="11"/>
  <c r="BU45" i="11"/>
  <c r="BU47" i="11"/>
  <c r="BU22" i="11"/>
  <c r="BU35" i="11"/>
  <c r="BU36" i="11"/>
  <c r="BU29" i="11"/>
  <c r="BU17" i="11"/>
  <c r="BU18" i="11"/>
  <c r="BU25" i="11"/>
  <c r="BU21" i="11"/>
  <c r="BU16" i="11"/>
  <c r="BU11" i="11"/>
  <c r="BU27" i="11"/>
  <c r="BU20" i="11"/>
  <c r="BU24" i="11"/>
  <c r="BU9" i="11"/>
  <c r="BU30" i="11"/>
  <c r="BV5" i="11"/>
  <c r="BU7" i="11"/>
  <c r="BU13" i="11"/>
  <c r="BU32" i="11"/>
  <c r="BU12" i="11"/>
  <c r="BU8" i="11"/>
  <c r="BU10" i="11"/>
  <c r="BU15" i="11"/>
  <c r="BU26" i="11"/>
  <c r="BU28" i="11"/>
  <c r="BU31" i="11"/>
  <c r="BU23" i="11"/>
  <c r="BU14" i="11"/>
  <c r="BU19" i="11"/>
  <c r="BV46" i="11" l="1"/>
  <c r="BV45" i="11"/>
  <c r="BV47" i="11"/>
  <c r="BV22" i="11"/>
  <c r="BV35" i="11"/>
  <c r="BV36" i="11"/>
  <c r="BV29" i="11"/>
  <c r="BV17" i="11"/>
  <c r="BV18" i="11"/>
  <c r="BV25" i="11"/>
  <c r="BV21" i="11"/>
  <c r="BV16" i="11"/>
  <c r="BV11" i="11"/>
  <c r="BV27" i="11"/>
  <c r="BV20" i="11"/>
  <c r="BV24" i="11"/>
  <c r="BV19" i="11"/>
  <c r="BV13" i="11"/>
  <c r="BV23" i="11"/>
  <c r="BV7" i="11"/>
  <c r="BV10" i="11"/>
  <c r="BW5" i="11"/>
  <c r="BV14" i="11"/>
  <c r="BV30" i="11"/>
  <c r="BV31" i="11"/>
  <c r="BV9" i="11"/>
  <c r="BV28" i="11"/>
  <c r="BV32" i="11"/>
  <c r="BV15" i="11"/>
  <c r="BV12" i="11"/>
  <c r="BV8" i="11"/>
  <c r="BV26" i="11"/>
  <c r="BW46" i="11" l="1"/>
  <c r="BW45" i="11"/>
  <c r="BW47" i="11"/>
  <c r="BW22" i="11"/>
  <c r="BW35" i="11"/>
  <c r="BW36" i="11"/>
  <c r="BW29" i="11"/>
  <c r="BW17" i="11"/>
  <c r="BW18" i="11"/>
  <c r="BW25" i="11"/>
  <c r="BW21" i="11"/>
  <c r="BW16" i="11"/>
  <c r="BW11" i="11"/>
  <c r="BW27" i="11"/>
  <c r="BW20" i="11"/>
  <c r="BW24" i="11"/>
  <c r="BW15" i="11"/>
  <c r="BW32" i="11"/>
  <c r="BW26" i="11"/>
  <c r="BW30" i="11"/>
  <c r="BW23" i="11"/>
  <c r="BW9" i="11"/>
  <c r="BW19" i="11"/>
  <c r="BW13" i="11"/>
  <c r="BW12" i="11"/>
  <c r="BW14" i="11"/>
  <c r="BW28" i="11"/>
  <c r="BW7" i="11"/>
  <c r="BW10" i="11"/>
  <c r="BW31" i="11"/>
  <c r="BW8" i="11"/>
  <c r="M93" i="75" l="1"/>
  <c r="N93" i="75" s="1"/>
  <c r="O93" i="75" s="1"/>
  <c r="P93" i="75" s="1"/>
  <c r="Q93" i="75" s="1"/>
  <c r="R93" i="75" s="1"/>
  <c r="S93" i="75" s="1"/>
  <c r="T93" i="75" s="1"/>
  <c r="T98" i="75" l="1"/>
  <c r="X93" i="75" l="1"/>
  <c r="Y93" i="75" s="1"/>
  <c r="W98" i="75"/>
  <c r="Z93" i="75" l="1"/>
  <c r="Y98" i="75"/>
  <c r="AA93" i="75" l="1"/>
  <c r="Z98" i="75"/>
  <c r="AA98" i="75" l="1"/>
  <c r="AB93" i="75"/>
  <c r="AC93" i="75" l="1"/>
  <c r="AB98" i="75"/>
  <c r="AD93" i="75" l="1"/>
  <c r="AC98" i="75"/>
  <c r="AE93" i="75" l="1"/>
  <c r="AD98" i="75"/>
  <c r="AF93" i="75" l="1"/>
  <c r="AE98" i="75"/>
  <c r="AF98" i="75" l="1"/>
  <c r="AG93" i="75"/>
  <c r="AH93" i="75" l="1"/>
  <c r="AG98" i="75"/>
  <c r="AI93" i="75" l="1"/>
  <c r="AH98" i="75"/>
  <c r="AJ93" i="75" l="1"/>
  <c r="AK93" i="75" s="1"/>
  <c r="AL93" i="75" s="1"/>
  <c r="AM93" i="75" s="1"/>
  <c r="AN93" i="75" s="1"/>
  <c r="AO93" i="75" s="1"/>
  <c r="AP93" i="75" s="1"/>
  <c r="AQ93" i="75" s="1"/>
  <c r="AR93" i="75" s="1"/>
  <c r="AS93" i="75" s="1"/>
  <c r="AT93" i="75" s="1"/>
  <c r="AU93" i="75" s="1"/>
  <c r="AV93" i="75" s="1"/>
  <c r="AW93" i="75" s="1"/>
  <c r="AX93" i="75" s="1"/>
  <c r="AY93" i="75" s="1"/>
  <c r="AZ93" i="75" s="1"/>
  <c r="BA93" i="75" s="1"/>
  <c r="BB93" i="75" s="1"/>
  <c r="BC93" i="75" s="1"/>
  <c r="BD93" i="75" s="1"/>
  <c r="BE93" i="75" s="1"/>
  <c r="BF93" i="75" s="1"/>
  <c r="BG93" i="75" s="1"/>
  <c r="BH93" i="75" s="1"/>
  <c r="BI93" i="75" s="1"/>
  <c r="BJ93" i="75" s="1"/>
  <c r="BK93" i="75" s="1"/>
  <c r="C96" i="75" s="1"/>
  <c r="AI98" i="7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J32" authorId="0" shapeId="0" xr:uid="{A342F5E2-B550-4FB7-AE84-D04B10F8F390}">
      <text>
        <r>
          <rPr>
            <b/>
            <sz val="9"/>
            <color indexed="81"/>
            <rFont val="Tahoma"/>
            <family val="2"/>
          </rPr>
          <t>SPARES</t>
        </r>
        <r>
          <rPr>
            <sz val="9"/>
            <color indexed="81"/>
            <rFont val="Tahoma"/>
            <family val="2"/>
          </rPr>
          <t xml:space="preserve">
</t>
        </r>
      </text>
    </comment>
    <comment ref="AJ41" authorId="0" shapeId="0" xr:uid="{7B4B33AC-51BE-4CF0-914E-6DCFA95C3016}">
      <text>
        <r>
          <rPr>
            <b/>
            <sz val="9"/>
            <color indexed="81"/>
            <rFont val="Tahoma"/>
            <family val="2"/>
          </rPr>
          <t>SPARES</t>
        </r>
        <r>
          <rPr>
            <sz val="9"/>
            <color indexed="81"/>
            <rFont val="Tahoma"/>
            <family val="2"/>
          </rPr>
          <t xml:space="preserve">
</t>
        </r>
      </text>
    </comment>
    <comment ref="T50" authorId="0" shapeId="0" xr:uid="{7395A90E-1054-4E55-891E-F56C34D8CFAF}">
      <text>
        <r>
          <rPr>
            <b/>
            <sz val="9"/>
            <color indexed="81"/>
            <rFont val="Tahoma"/>
            <family val="2"/>
          </rPr>
          <t>SPARES</t>
        </r>
        <r>
          <rPr>
            <sz val="9"/>
            <color indexed="81"/>
            <rFont val="Tahoma"/>
            <family val="2"/>
          </rPr>
          <t xml:space="preserve">
</t>
        </r>
      </text>
    </comment>
    <comment ref="W50" authorId="0" shapeId="0" xr:uid="{4C376811-9329-4C2E-9090-561D25C0884B}">
      <text>
        <r>
          <rPr>
            <b/>
            <sz val="9"/>
            <color indexed="81"/>
            <rFont val="Tahoma"/>
            <family val="2"/>
          </rPr>
          <t>SPARES</t>
        </r>
        <r>
          <rPr>
            <sz val="9"/>
            <color indexed="81"/>
            <rFont val="Tahoma"/>
            <family val="2"/>
          </rPr>
          <t xml:space="preserve">
</t>
        </r>
      </text>
    </comment>
    <comment ref="X50" authorId="0" shapeId="0" xr:uid="{D537F0E6-8D67-4255-993F-635670AA5C8E}">
      <text>
        <r>
          <rPr>
            <b/>
            <sz val="9"/>
            <color indexed="81"/>
            <rFont val="Tahoma"/>
            <family val="2"/>
          </rPr>
          <t>SPARES</t>
        </r>
        <r>
          <rPr>
            <sz val="9"/>
            <color indexed="81"/>
            <rFont val="Tahoma"/>
            <family val="2"/>
          </rPr>
          <t xml:space="preserve">
</t>
        </r>
      </text>
    </comment>
    <comment ref="T59" authorId="0" shapeId="0" xr:uid="{3CBCD6DD-40B3-4E8A-9251-70DDA0F8D334}">
      <text>
        <r>
          <rPr>
            <b/>
            <sz val="9"/>
            <color indexed="81"/>
            <rFont val="Tahoma"/>
            <family val="2"/>
          </rPr>
          <t>SPARES</t>
        </r>
        <r>
          <rPr>
            <sz val="9"/>
            <color indexed="81"/>
            <rFont val="Tahoma"/>
            <family val="2"/>
          </rPr>
          <t xml:space="preserve">
</t>
        </r>
      </text>
    </comment>
    <comment ref="U85" authorId="0" shapeId="0" xr:uid="{3C78BCB6-6D5D-4068-BDA2-04DF98A26B31}">
      <text>
        <r>
          <rPr>
            <b/>
            <sz val="9"/>
            <color indexed="81"/>
            <rFont val="Tahoma"/>
            <family val="2"/>
          </rPr>
          <t>no build for week 10 due to quality issue on side plate right</t>
        </r>
      </text>
    </comment>
    <comment ref="U94" authorId="0" shapeId="0" xr:uid="{1E00F536-131F-471B-A7A1-5C812D9F4E34}">
      <text>
        <r>
          <rPr>
            <b/>
            <sz val="9"/>
            <color indexed="81"/>
            <rFont val="Tahoma"/>
            <family val="2"/>
          </rPr>
          <t>no build for week 10 due to quality issue on side plate right</t>
        </r>
      </text>
    </comment>
  </commentList>
</comments>
</file>

<file path=xl/sharedStrings.xml><?xml version="1.0" encoding="utf-8"?>
<sst xmlns="http://schemas.openxmlformats.org/spreadsheetml/2006/main" count="5259" uniqueCount="1608">
  <si>
    <t>This is an empty row</t>
  </si>
  <si>
    <t>No. Days</t>
  </si>
  <si>
    <t>Goal</t>
  </si>
  <si>
    <t>Med Risk</t>
  </si>
  <si>
    <t>Low Risk</t>
  </si>
  <si>
    <t>High Risk</t>
  </si>
  <si>
    <t>On Track</t>
  </si>
  <si>
    <t>Legend:</t>
  </si>
  <si>
    <t>Unassigned</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</si>
  <si>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</si>
  <si>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</si>
  <si>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</si>
  <si>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</si>
  <si>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</si>
  <si>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</si>
  <si>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</si>
  <si>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</si>
  <si>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</si>
  <si>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This row marks the end of the Gantt milestone data. DO NOT enter anything in this row. 
To add more items, insert new rows above this one.</t>
  </si>
  <si>
    <t>P. IMES Corp</t>
  </si>
  <si>
    <t>DELTA Test Handling Equipment Handler Machine Equipment</t>
  </si>
  <si>
    <t>Diana Azarcon</t>
  </si>
  <si>
    <t>PROJECT</t>
  </si>
  <si>
    <t>PROJECT PN</t>
  </si>
  <si>
    <t>PROJECT DESCRIPTION</t>
  </si>
  <si>
    <t>PROJECT NO</t>
  </si>
  <si>
    <t>OLB</t>
  </si>
  <si>
    <t>OLB#24</t>
  </si>
  <si>
    <t>OLB#25</t>
  </si>
  <si>
    <t>OLB#26</t>
  </si>
  <si>
    <t>JLP</t>
  </si>
  <si>
    <t>JLP Gen 3, Main Assembly (8337800001)</t>
  </si>
  <si>
    <t>JLP#481-485</t>
  </si>
  <si>
    <t>Jo-Ann Bintulan</t>
  </si>
  <si>
    <t>JLP#486-490</t>
  </si>
  <si>
    <t>JLP#491-495</t>
  </si>
  <si>
    <t>MTP</t>
  </si>
  <si>
    <t>IONIZER</t>
  </si>
  <si>
    <t>FLIPPER</t>
  </si>
  <si>
    <t>Kit, Manual Tray Platf, JLP G2 (8332104901)</t>
  </si>
  <si>
    <t>Kit, JLP Air Knife Option (8335499901)</t>
  </si>
  <si>
    <t>Kit Tray Flip Mechanism (8333454901)</t>
  </si>
  <si>
    <t>JTP</t>
  </si>
  <si>
    <t>JTP#10</t>
  </si>
  <si>
    <t>XT</t>
  </si>
  <si>
    <t>XTA</t>
  </si>
  <si>
    <t>PNP T</t>
  </si>
  <si>
    <t>PNP I/O</t>
  </si>
  <si>
    <t>X1-X16 TS No Contactor (D2006066) (8334633901)</t>
  </si>
  <si>
    <t>XTA X1-X16 TS No Contactor (100004565)</t>
  </si>
  <si>
    <t>PNP Assy, X8-DPH Transfer U (8307700002)</t>
  </si>
  <si>
    <t>PNP Assy, X8-DPH Input/Output U (8307700001)</t>
  </si>
  <si>
    <t>XT#60</t>
  </si>
  <si>
    <t>XT#61</t>
  </si>
  <si>
    <t>XT#62</t>
  </si>
  <si>
    <t>TBA</t>
  </si>
  <si>
    <t>Flor Ancheta</t>
  </si>
  <si>
    <t>ION#</t>
  </si>
  <si>
    <t>BUILD QTY</t>
  </si>
  <si>
    <t>CUSTOMER PN</t>
  </si>
  <si>
    <t>SAP PN</t>
  </si>
  <si>
    <t>DESCRIPTION</t>
  </si>
  <si>
    <t>FG</t>
  </si>
  <si>
    <t>LFCH-OB-100006503</t>
  </si>
  <si>
    <t>LFCH-JLP-8337800001</t>
  </si>
  <si>
    <t>LFCH-JLP-MTPF4901</t>
  </si>
  <si>
    <t>LFCH-JLP-8335499901</t>
  </si>
  <si>
    <t>LFCH-JLP-8333454901</t>
  </si>
  <si>
    <t>LFCH-JT-8330201001</t>
  </si>
  <si>
    <t>LFCH-EC-8334633901</t>
  </si>
  <si>
    <t>LFCH-EC-100004565</t>
  </si>
  <si>
    <t>LFCH-MX-8307700002</t>
  </si>
  <si>
    <t>LFCH-MX-8307700001</t>
  </si>
  <si>
    <t>STATUS</t>
  </si>
  <si>
    <t>PLANNER</t>
  </si>
  <si>
    <t>BUILD STATUS</t>
  </si>
  <si>
    <t>MFG</t>
  </si>
  <si>
    <t>PPIC</t>
  </si>
  <si>
    <t>ACTUAL COMPLETION</t>
  </si>
  <si>
    <t>PROJECT SAP PN</t>
  </si>
  <si>
    <t>TARGET COMPLETION</t>
  </si>
  <si>
    <t>Milestone</t>
  </si>
  <si>
    <t>SHIPPED</t>
  </si>
  <si>
    <t>JLP 481-485</t>
  </si>
  <si>
    <t>JLP 486-490</t>
  </si>
  <si>
    <t>JLP 491 -495</t>
  </si>
  <si>
    <t>JLP 496 -500</t>
  </si>
  <si>
    <t>MONTH</t>
  </si>
  <si>
    <t>WW</t>
  </si>
  <si>
    <t>BUILD PLAN</t>
  </si>
  <si>
    <t>REMARKS</t>
  </si>
  <si>
    <t>MON</t>
  </si>
  <si>
    <t>TUE</t>
  </si>
  <si>
    <t>WED</t>
  </si>
  <si>
    <t>THU</t>
  </si>
  <si>
    <t>FRI</t>
  </si>
  <si>
    <t>SAT</t>
  </si>
  <si>
    <t>SUN</t>
  </si>
  <si>
    <t>Completed</t>
  </si>
  <si>
    <t>On-going</t>
  </si>
  <si>
    <t>Legend</t>
  </si>
  <si>
    <t>PRODUCTION PLAN</t>
  </si>
  <si>
    <t>Entity</t>
  </si>
  <si>
    <t xml:space="preserve">SO # </t>
  </si>
  <si>
    <t>Cohu MY PO to PIMES</t>
  </si>
  <si>
    <t>SITE</t>
  </si>
  <si>
    <t>Intel Requested Monitor Side</t>
  </si>
  <si>
    <t>Intel PO#</t>
  </si>
  <si>
    <t xml:space="preserve">Cohu MY NEED DATE </t>
  </si>
  <si>
    <t>MY WW</t>
  </si>
  <si>
    <t>PIMES WW Commit</t>
  </si>
  <si>
    <t>KWE PICK-UP DATE</t>
  </si>
  <si>
    <t>actual Ship</t>
  </si>
  <si>
    <t>Transit Mode</t>
  </si>
  <si>
    <t>OCEAN</t>
  </si>
  <si>
    <t>CD</t>
  </si>
  <si>
    <t>Q3</t>
  </si>
  <si>
    <t>VN</t>
  </si>
  <si>
    <t>JEDEC LP REV3 W/ FLIP + AIR KNIFE</t>
  </si>
  <si>
    <t>Right</t>
  </si>
  <si>
    <t>JEDEC LP REV3 W/ MTP</t>
  </si>
  <si>
    <t>Left</t>
  </si>
  <si>
    <t>AIR</t>
  </si>
  <si>
    <t xml:space="preserve">JEDEC LP REV3 </t>
  </si>
  <si>
    <t>PG</t>
  </si>
  <si>
    <t>JEDEC LP REV3 W/ MTP + AIR KNIFE</t>
  </si>
  <si>
    <t>JLP013b</t>
  </si>
  <si>
    <t>KM</t>
  </si>
  <si>
    <t>JLP013a</t>
  </si>
  <si>
    <t>JLP20332</t>
  </si>
  <si>
    <t>JLP20331</t>
  </si>
  <si>
    <t>JLP40561</t>
  </si>
  <si>
    <t>JLP40562</t>
  </si>
  <si>
    <t>OLB#27</t>
  </si>
  <si>
    <t>TARGET SHIP DATE</t>
  </si>
  <si>
    <t>MTP#181-190</t>
  </si>
  <si>
    <t>MTP#191-200</t>
  </si>
  <si>
    <t>Push out from June 17 to June 18 due to 1946214101; Completed</t>
  </si>
  <si>
    <t>FLIP#33-35</t>
  </si>
  <si>
    <t>PYRAMID</t>
  </si>
  <si>
    <t>LFCH-PYIO-1975022001</t>
  </si>
  <si>
    <t>START BUILD DATE</t>
  </si>
  <si>
    <t>JLP#501-505</t>
  </si>
  <si>
    <t>195 &amp; 196</t>
  </si>
  <si>
    <t>193 &amp; 194</t>
  </si>
  <si>
    <t>Parts for issuance and lacking parts for PR/PO</t>
  </si>
  <si>
    <t>Delayed shipment from June 28 to June 29 due to Upper and Enclosure Frame Completed</t>
  </si>
  <si>
    <t>Delayed shipment from June 28 to July 4 due to runner block HIWIN parts and KVM switch completed</t>
  </si>
  <si>
    <t>MATERIAL COMPLETION</t>
  </si>
  <si>
    <t>MTP#201-205</t>
  </si>
  <si>
    <t>XT#63 &amp; XT#64</t>
  </si>
  <si>
    <t>197 - 201</t>
  </si>
  <si>
    <t>SOPPBX069</t>
  </si>
  <si>
    <t>Loadport, Crate JLP, (Crating Cost) (8338390001)</t>
  </si>
  <si>
    <t>Row Labels</t>
  </si>
  <si>
    <t>Grand Total</t>
  </si>
  <si>
    <t>Item/Service Description</t>
  </si>
  <si>
    <t>PO No</t>
  </si>
  <si>
    <t>ARPCBF850-OB53627001</t>
  </si>
  <si>
    <t>Cable Assy Motor Conveyor  (1953627001)</t>
  </si>
  <si>
    <t>LFCH-SP-100065652</t>
  </si>
  <si>
    <t>Assy, Bracket Leoni, Rear, XT (100065652)</t>
  </si>
  <si>
    <t>LFCH-SP-1952309002</t>
  </si>
  <si>
    <t>CSM Support Finger Assy (1952309002)</t>
  </si>
  <si>
    <t>Sum of Remaining Open Quantity</t>
  </si>
  <si>
    <t>(Multiple Items)</t>
  </si>
  <si>
    <t>JLP00106</t>
  </si>
  <si>
    <t>JLP00105</t>
  </si>
  <si>
    <t>JEDEC LP REV3 W/ FLIP</t>
  </si>
  <si>
    <t>Lacking part 1977725501 from Quantronic received 7/16
Additional lacking parts due to wrong part 3604200 ETA 7/17</t>
  </si>
  <si>
    <t xml:space="preserve">Lacking part 1977725501 from Quantronic ETA 7/15- received 7/16; Affected starting JLP#490 and Flipper; borrowed 4pcs at XTA to complete JLP 491-493
Complete Parts as of 7/16
</t>
  </si>
  <si>
    <t>JLP#496-500</t>
  </si>
  <si>
    <r>
      <t xml:space="preserve">with ECO on 8337322501 ETA 7/2 received; Shipment is pushed out to July 22 ready to ship as of 7/9 </t>
    </r>
    <r>
      <rPr>
        <b/>
        <sz val="11"/>
        <color theme="1"/>
        <rFont val="Calibri"/>
        <family val="2"/>
        <scheme val="minor"/>
      </rPr>
      <t>TO BE SHIPPED 7/18</t>
    </r>
  </si>
  <si>
    <t>Waiting the upgraded 8337322501 ETA 7/2 received; Awaiting 8337393101 for rework to Alpha ETA 7/11
Delay due additional lacking part 3603123 due to quality issue ETA 7/18</t>
  </si>
  <si>
    <t>With 13 lacking PNs worst ETA 7/19</t>
  </si>
  <si>
    <t>IT 7/17 request urgent issuance from WH</t>
  </si>
  <si>
    <t>JLP#506-510</t>
  </si>
  <si>
    <t>JLP#511-515</t>
  </si>
  <si>
    <t>JTP#11</t>
  </si>
  <si>
    <t>ION#71-75</t>
  </si>
  <si>
    <t>ION#66-70</t>
  </si>
  <si>
    <t>XT#65 &amp; XT#66</t>
  </si>
  <si>
    <t>XT#67 &amp; XT#68</t>
  </si>
  <si>
    <t>On going parts ordering</t>
  </si>
  <si>
    <t>204-206</t>
  </si>
  <si>
    <t>202-205</t>
  </si>
  <si>
    <t>JLP21501</t>
  </si>
  <si>
    <t>JLP81001</t>
  </si>
  <si>
    <t>JLP81002</t>
  </si>
  <si>
    <t>JLP00108</t>
  </si>
  <si>
    <t>JLP00107</t>
  </si>
  <si>
    <t xml:space="preserve">JEDEC LP REV3 W/ FLIP </t>
  </si>
  <si>
    <t>Waiting for 3604165 from Kaman ETA 8/14 received</t>
  </si>
  <si>
    <r>
      <rPr>
        <b/>
        <sz val="11"/>
        <color theme="1"/>
        <rFont val="Calibri"/>
        <family val="2"/>
        <scheme val="minor"/>
      </rPr>
      <t>Waiting for lacking parts:
1503932 from Allied ETA 8/17 received 8/16</t>
    </r>
    <r>
      <rPr>
        <sz val="11"/>
        <color theme="1"/>
        <rFont val="Calibri"/>
        <family val="2"/>
        <scheme val="minor"/>
      </rPr>
      <t xml:space="preserve">
3604165 from Kaman ETA 8/14 received
3401623 from United Bearing ETA 8/9 received</t>
    </r>
  </si>
  <si>
    <t>PIMES JLP No</t>
  </si>
  <si>
    <t>PIMES Commit</t>
  </si>
  <si>
    <t xml:space="preserve">Intel  Approved Ship date </t>
  </si>
  <si>
    <t xml:space="preserve">       21 </t>
  </si>
  <si>
    <t xml:space="preserve">       24 </t>
  </si>
  <si>
    <t xml:space="preserve">       25 </t>
  </si>
  <si>
    <t xml:space="preserve">       31 </t>
  </si>
  <si>
    <t xml:space="preserve">       32 </t>
  </si>
  <si>
    <t>JLP21502</t>
  </si>
  <si>
    <t xml:space="preserve">       33 </t>
  </si>
  <si>
    <t>207-211</t>
  </si>
  <si>
    <t>Waiting for 18 lacking parts
Parts issued to production WK 33</t>
  </si>
  <si>
    <t>MTP#206-209</t>
  </si>
  <si>
    <t>On going production and materials expediting</t>
  </si>
  <si>
    <t>as of Aug. 29, 2019</t>
  </si>
  <si>
    <t>Push out plan due to ECO;  waiting for lacking parts</t>
  </si>
  <si>
    <t>FLIP#39-40</t>
  </si>
  <si>
    <t>waiting for 1 PN at MRB due to oversized thread for rework</t>
  </si>
  <si>
    <t>lacking parts</t>
  </si>
  <si>
    <t>XTA 21 - 25</t>
  </si>
  <si>
    <t>Resume production on WK 36</t>
  </si>
  <si>
    <t>Start Build Plan</t>
  </si>
  <si>
    <t>End Build Date</t>
  </si>
  <si>
    <t>JLP 643
JLP 644</t>
  </si>
  <si>
    <t>JLP 645
JLP 646</t>
  </si>
  <si>
    <t>JTP 22</t>
  </si>
  <si>
    <t xml:space="preserve">Status </t>
  </si>
  <si>
    <t>PMY16681</t>
  </si>
  <si>
    <t>PMY16766</t>
  </si>
  <si>
    <t>PMY20012</t>
  </si>
  <si>
    <t>PMY20483</t>
  </si>
  <si>
    <t>JEDEC LP REV3</t>
  </si>
  <si>
    <t>PMY16689</t>
  </si>
  <si>
    <t>PMY16693</t>
  </si>
  <si>
    <t>PMY16744</t>
  </si>
  <si>
    <t>OCTOBER</t>
  </si>
  <si>
    <t>OLB 41</t>
  </si>
  <si>
    <t>FORECAST</t>
  </si>
  <si>
    <t>JLP 647
JLP 648</t>
  </si>
  <si>
    <t>JTP 23</t>
  </si>
  <si>
    <t>SHIPMENT PLAN</t>
  </si>
  <si>
    <t>Prod Build</t>
  </si>
  <si>
    <t>BOH/EOH</t>
  </si>
  <si>
    <t>PF/FG</t>
  </si>
  <si>
    <t>PF/WIP</t>
  </si>
  <si>
    <t>MK/LLI</t>
  </si>
  <si>
    <t>PRODUCT</t>
  </si>
  <si>
    <t>CONTRACT</t>
  </si>
  <si>
    <t>COMPLIANCE</t>
  </si>
  <si>
    <t>As of:</t>
  </si>
  <si>
    <t>XT/XTA</t>
  </si>
  <si>
    <t>MK</t>
  </si>
  <si>
    <t>New Stock Code/Cofig</t>
  </si>
  <si>
    <t xml:space="preserve">Remarks </t>
  </si>
  <si>
    <t>PMY16743</t>
  </si>
  <si>
    <t>JTP #22</t>
  </si>
  <si>
    <t>Center</t>
  </si>
  <si>
    <t>Q4</t>
  </si>
  <si>
    <t xml:space="preserve">push out delivery to Q4. </t>
  </si>
  <si>
    <t>JTP101</t>
  </si>
  <si>
    <t>CR</t>
  </si>
  <si>
    <t>JTP #23</t>
  </si>
  <si>
    <t>JLP70146</t>
  </si>
  <si>
    <t>JLP70147</t>
  </si>
  <si>
    <t>JLP81302</t>
  </si>
  <si>
    <t>JLP81301</t>
  </si>
  <si>
    <t>JLP40762</t>
  </si>
  <si>
    <t>JLP40761</t>
  </si>
  <si>
    <t xml:space="preserve"> JLP50304</t>
  </si>
  <si>
    <t>JLP50207</t>
  </si>
  <si>
    <t>JLP50303</t>
  </si>
  <si>
    <t>JLP70153</t>
  </si>
  <si>
    <t>PMY25290</t>
  </si>
  <si>
    <t>JLP70152</t>
  </si>
  <si>
    <t>JLP70149</t>
  </si>
  <si>
    <t>PMY25331</t>
  </si>
  <si>
    <t>JLP70148</t>
  </si>
  <si>
    <t>PMY25332</t>
  </si>
  <si>
    <t>JEDEC LP REV3 W/ FLIPPER</t>
  </si>
  <si>
    <t>DECEMBER</t>
  </si>
  <si>
    <t>WITH PO</t>
  </si>
  <si>
    <t>JLP00217</t>
  </si>
  <si>
    <t>JLP101b</t>
  </si>
  <si>
    <t>TBD</t>
  </si>
  <si>
    <t>PMY25732</t>
  </si>
  <si>
    <t>PMY25734</t>
  </si>
  <si>
    <t xml:space="preserve">MY Need date </t>
  </si>
  <si>
    <t>JLP00314</t>
  </si>
  <si>
    <t xml:space="preserve"> JLP00315</t>
  </si>
  <si>
    <t>JLP101a</t>
  </si>
  <si>
    <t>JLP302</t>
  </si>
  <si>
    <t>JLP00218</t>
  </si>
  <si>
    <t>JEDEC LP REV3 W/ AIR KNIFE+ FLIPPER</t>
  </si>
  <si>
    <t>CH</t>
  </si>
  <si>
    <t>TOTAL</t>
  </si>
  <si>
    <t>NOV</t>
  </si>
  <si>
    <t>DEC</t>
  </si>
  <si>
    <t>SN#</t>
  </si>
  <si>
    <t>PMY12237</t>
  </si>
  <si>
    <t>PMY12239</t>
  </si>
  <si>
    <t>for installation of FM Reduction kit</t>
  </si>
  <si>
    <t>PMY26512</t>
  </si>
  <si>
    <t>PMY26513</t>
  </si>
  <si>
    <t>PMY26631</t>
  </si>
  <si>
    <t>PMY26520</t>
  </si>
  <si>
    <t>PMY26632</t>
  </si>
  <si>
    <t>PMY26514</t>
  </si>
  <si>
    <t>PMY26635</t>
  </si>
  <si>
    <t>JLP301</t>
  </si>
  <si>
    <t>PMY27277</t>
  </si>
  <si>
    <t>JLP20202</t>
  </si>
  <si>
    <t>JLP20201</t>
  </si>
  <si>
    <t>LEFT</t>
  </si>
  <si>
    <t>JLP 653</t>
  </si>
  <si>
    <t>JLP 654</t>
  </si>
  <si>
    <t>JLP 655</t>
  </si>
  <si>
    <t>JLP 656</t>
  </si>
  <si>
    <t>JLP 657</t>
  </si>
  <si>
    <t>JLP 658</t>
  </si>
  <si>
    <t>JLP 659</t>
  </si>
  <si>
    <t>JLP 660</t>
  </si>
  <si>
    <t>JLP 661</t>
  </si>
  <si>
    <t>JLP 662</t>
  </si>
  <si>
    <t>JLP 663</t>
  </si>
  <si>
    <t>JLP 664</t>
  </si>
  <si>
    <t>JLP 665</t>
  </si>
  <si>
    <t>JLP 666</t>
  </si>
  <si>
    <t>JLP 667</t>
  </si>
  <si>
    <t>JLP 668</t>
  </si>
  <si>
    <t>JLP 669</t>
  </si>
  <si>
    <t>JLP 670</t>
  </si>
  <si>
    <t>JLP 671</t>
  </si>
  <si>
    <t>JLP 672</t>
  </si>
  <si>
    <t>JLP 673</t>
  </si>
  <si>
    <t>JLP 674</t>
  </si>
  <si>
    <t>JLP 675</t>
  </si>
  <si>
    <t>JLP No</t>
  </si>
  <si>
    <t>Q1</t>
  </si>
  <si>
    <t>Q2</t>
  </si>
  <si>
    <t>X5 PER WEEK</t>
  </si>
  <si>
    <t>Total</t>
  </si>
  <si>
    <t>PnP</t>
  </si>
  <si>
    <t>x6 per week</t>
  </si>
  <si>
    <t>x1 per Quarter</t>
  </si>
  <si>
    <t>x2 per quarter</t>
  </si>
  <si>
    <t>PYR</t>
  </si>
  <si>
    <t>WW01</t>
  </si>
  <si>
    <t>WW02</t>
  </si>
  <si>
    <t>WW03</t>
  </si>
  <si>
    <t>WW04</t>
  </si>
  <si>
    <t>WW05</t>
  </si>
  <si>
    <t>WW06</t>
  </si>
  <si>
    <t>WW07</t>
  </si>
  <si>
    <t>WW08</t>
  </si>
  <si>
    <t>WW09</t>
  </si>
  <si>
    <t>WW10</t>
  </si>
  <si>
    <t>WW11</t>
  </si>
  <si>
    <t>WW12</t>
  </si>
  <si>
    <t>JAN 2021</t>
  </si>
  <si>
    <t>FEB 2021</t>
  </si>
  <si>
    <t>MAR 2021</t>
  </si>
  <si>
    <t>OLB 42</t>
  </si>
  <si>
    <t>OLB 43</t>
  </si>
  <si>
    <t>JTP 24</t>
  </si>
  <si>
    <t>Batch 003</t>
  </si>
  <si>
    <t xml:space="preserve">JLP 676
JLP 677
JLP 678
JLP 679
JLP 680
</t>
  </si>
  <si>
    <t xml:space="preserve">JLP 681
JLP 682
JLP 683
JLP 684
JLP 685
</t>
  </si>
  <si>
    <t xml:space="preserve">JLP 686
JLP 687
JLP 688
JLP 689
JLP 690
</t>
  </si>
  <si>
    <t xml:space="preserve">JLP 696
JLP 697
JLP 698
JLP 699
JLP 700
</t>
  </si>
  <si>
    <t xml:space="preserve">JLP 701
JLP 702
JLP 703
JLP 704
JLP 705
</t>
  </si>
  <si>
    <t xml:space="preserve">JLP 706
JLP 707
JLP 708
JLP 709
JLP 710
</t>
  </si>
  <si>
    <t xml:space="preserve">JLP 711
JLP 712
JLP 713
JLP 714
JLP 715
</t>
  </si>
  <si>
    <t xml:space="preserve">JLP 716
JLP 717
JLP 718
JLP 719
JLP 720
</t>
  </si>
  <si>
    <t xml:space="preserve">JLP 721
JLP 722
JLP 723
JLP 724
JLP 725
</t>
  </si>
  <si>
    <t xml:space="preserve">JLP 726
JLP 727
JLP 728
JLP 729
JLP 730
</t>
  </si>
  <si>
    <t xml:space="preserve">JLP 731
JLP 732
JLP 733
JLP 734
JLP 735
</t>
  </si>
  <si>
    <r>
      <rPr>
        <b/>
        <sz val="10"/>
        <color rgb="FFFF0000"/>
        <rFont val="Calibri"/>
        <family val="2"/>
        <scheme val="minor"/>
      </rPr>
      <t xml:space="preserve">JLP 691
JLP 692
JLP 693
</t>
    </r>
    <r>
      <rPr>
        <b/>
        <sz val="10"/>
        <color theme="1"/>
        <rFont val="Calibri"/>
        <family val="2"/>
        <scheme val="minor"/>
      </rPr>
      <t xml:space="preserve">JLP 694
JLP 695
</t>
    </r>
  </si>
  <si>
    <t>JANUARY</t>
  </si>
  <si>
    <t>FEBRUARY</t>
  </si>
  <si>
    <t>MARCH</t>
  </si>
  <si>
    <t xml:space="preserve">BATCH 013
BATCH  014
</t>
  </si>
  <si>
    <t xml:space="preserve">BATCH 015
BATCH  016
</t>
  </si>
  <si>
    <t xml:space="preserve">BATCH 017
BATCH  018
</t>
  </si>
  <si>
    <t xml:space="preserve">BATCH 019
BATCH  020
</t>
  </si>
  <si>
    <t xml:space="preserve">BATCH 021
BATCH  022
</t>
  </si>
  <si>
    <t xml:space="preserve">BATCH 023
BATCH  024
</t>
  </si>
  <si>
    <t xml:space="preserve">BATCH 024
BATCH  025
</t>
  </si>
  <si>
    <t xml:space="preserve">BATCH 026
BATCH  027
</t>
  </si>
  <si>
    <t xml:space="preserve">BATCH 028
BATCH  029
</t>
  </si>
  <si>
    <t xml:space="preserve">BATCH 030
BATCH  031
</t>
  </si>
  <si>
    <t xml:space="preserve">BATCH 032
BATCH  033
</t>
  </si>
  <si>
    <t xml:space="preserve">BATCH 034
BATCH  035
</t>
  </si>
  <si>
    <t>JLP 649
JLP 650
JLP 651
JLP 652</t>
  </si>
  <si>
    <t>JLP 653
JLP 654</t>
  </si>
  <si>
    <t>JLP 659
JLP 660
JLP 661</t>
  </si>
  <si>
    <t xml:space="preserve">JLP 673
JLP 674
JLP 675
</t>
  </si>
  <si>
    <t>ATS MASTER SCHEDULE</t>
  </si>
  <si>
    <t>Projects</t>
  </si>
  <si>
    <t>Dec</t>
  </si>
  <si>
    <t>Jan</t>
  </si>
  <si>
    <t>Feb</t>
  </si>
  <si>
    <t>Mar</t>
  </si>
  <si>
    <t>Apr</t>
  </si>
  <si>
    <t>May</t>
  </si>
  <si>
    <t>Jun</t>
  </si>
  <si>
    <t>Jul</t>
  </si>
  <si>
    <t>Aug</t>
  </si>
  <si>
    <t>Sep</t>
  </si>
  <si>
    <t>Oct</t>
  </si>
  <si>
    <t>Nov</t>
  </si>
  <si>
    <t>Matrix 001</t>
  </si>
  <si>
    <t>Matrix 002</t>
  </si>
  <si>
    <t>JLP Main Assy</t>
  </si>
  <si>
    <t xml:space="preserve">Option - KIT,MANUAL TRAY PLATF,JLP G2 D </t>
  </si>
  <si>
    <t xml:space="preserve">Option - KIT, JLP AIR KNIFE OPTION F </t>
  </si>
  <si>
    <t>Option - KIT,TRAY FLIP MECHANISM,JLP G2 C</t>
  </si>
  <si>
    <t>Pyramid</t>
  </si>
  <si>
    <t>Eclipse XT</t>
  </si>
  <si>
    <t>Eclipse XTA</t>
  </si>
  <si>
    <t>APRIL</t>
  </si>
  <si>
    <t>Batch 004 
PMY27721</t>
  </si>
  <si>
    <t>Batch 005
PMY28035</t>
  </si>
  <si>
    <t>Batch 006
PMY28161</t>
  </si>
  <si>
    <t>Batch 006
PMY28168</t>
  </si>
  <si>
    <t>Batch 007 &amp; 008
PMY30142</t>
  </si>
  <si>
    <t>JAN</t>
  </si>
  <si>
    <t>Qtr.</t>
  </si>
  <si>
    <t>JTP502
JTP50201</t>
  </si>
  <si>
    <t xml:space="preserve"> JLP00239</t>
  </si>
  <si>
    <t>PMY30883</t>
  </si>
  <si>
    <t>Ocean</t>
  </si>
  <si>
    <t xml:space="preserve"> JLP00240</t>
  </si>
  <si>
    <t>PMY30884</t>
  </si>
  <si>
    <t xml:space="preserve"> RIGHT</t>
  </si>
  <si>
    <t xml:space="preserve"> JLP00219</t>
  </si>
  <si>
    <t>PMY30888</t>
  </si>
  <si>
    <t>RIGHT</t>
  </si>
  <si>
    <t>JLP 676</t>
  </si>
  <si>
    <t xml:space="preserve"> JLP101b</t>
  </si>
  <si>
    <t>PMY30889</t>
  </si>
  <si>
    <t>Air</t>
  </si>
  <si>
    <t>JLP 677</t>
  </si>
  <si>
    <t xml:space="preserve"> JLP101a</t>
  </si>
  <si>
    <t>PMY30892</t>
  </si>
  <si>
    <t>JLP 678</t>
  </si>
  <si>
    <t>JLP 679</t>
  </si>
  <si>
    <t>PMY27694</t>
  </si>
  <si>
    <t>JLP 680</t>
  </si>
  <si>
    <t>PMY27478</t>
  </si>
  <si>
    <t>JLP 681</t>
  </si>
  <si>
    <t>JLP00220</t>
  </si>
  <si>
    <t>PMY30894</t>
  </si>
  <si>
    <t xml:space="preserve"> LEFT</t>
  </si>
  <si>
    <t>JLP 682</t>
  </si>
  <si>
    <t xml:space="preserve"> JLP101</t>
  </si>
  <si>
    <t xml:space="preserve">	PMY30893</t>
  </si>
  <si>
    <t>JLP 683</t>
  </si>
  <si>
    <t xml:space="preserve"> JLP00241</t>
  </si>
  <si>
    <t>PMY30895</t>
  </si>
  <si>
    <t>JLP 684</t>
  </si>
  <si>
    <t>JLP00242</t>
  </si>
  <si>
    <t>PMY30896</t>
  </si>
  <si>
    <t>JEDEC LP REV 3 W/ MTP AND IONIZER</t>
  </si>
  <si>
    <t>JLP 685</t>
  </si>
  <si>
    <t>JLP00320</t>
  </si>
  <si>
    <t>PMY30897</t>
  </si>
  <si>
    <t>JLP 686</t>
  </si>
  <si>
    <t>JLP00322</t>
  </si>
  <si>
    <t>JEDEC LP REV3 W/FLIP, MTP AND IONIZER</t>
  </si>
  <si>
    <t>JLP 687</t>
  </si>
  <si>
    <t>JLP00321</t>
  </si>
  <si>
    <t>PMY30898</t>
  </si>
  <si>
    <t xml:space="preserve">	JEDEC LP REV3 W/ FLIP AND IONIZER</t>
  </si>
  <si>
    <t>JLP 688</t>
  </si>
  <si>
    <t>JLP50205</t>
  </si>
  <si>
    <t>PMY30899</t>
  </si>
  <si>
    <t>JLP 689</t>
  </si>
  <si>
    <t>JLP50206</t>
  </si>
  <si>
    <t>PMY30900</t>
  </si>
  <si>
    <t xml:space="preserve">KM </t>
  </si>
  <si>
    <t>JEDEC LP REV3 W/ MTP AND IONIZER</t>
  </si>
  <si>
    <t>Pick up date 11/4</t>
  </si>
  <si>
    <t>Crating</t>
  </si>
  <si>
    <t>shipped</t>
  </si>
  <si>
    <t>Open PO</t>
  </si>
  <si>
    <t>balance</t>
  </si>
  <si>
    <t>PMY26515</t>
  </si>
  <si>
    <t>PMY26516</t>
  </si>
  <si>
    <t>PO</t>
  </si>
  <si>
    <t>as of Nov 5</t>
  </si>
  <si>
    <t>ww</t>
  </si>
  <si>
    <t>Control Number</t>
  </si>
  <si>
    <t>Product</t>
  </si>
  <si>
    <t>Revision Details</t>
  </si>
  <si>
    <t>Revision Date</t>
  </si>
  <si>
    <t>Pick up date as of  11/5</t>
  </si>
  <si>
    <t>what P</t>
  </si>
  <si>
    <t>P'IMES Commit as of Nov 3</t>
  </si>
  <si>
    <t>P.IMES Shipped Date</t>
  </si>
  <si>
    <t>JTP10951</t>
  </si>
  <si>
    <t>JTP (#24)</t>
  </si>
  <si>
    <t>PMY31037</t>
  </si>
  <si>
    <t>JLP31012</t>
  </si>
  <si>
    <t>JLP31011</t>
  </si>
  <si>
    <t>JLP10951</t>
  </si>
  <si>
    <t>JLP 690</t>
  </si>
  <si>
    <t>JLP 691</t>
  </si>
  <si>
    <t>JLP 692</t>
  </si>
  <si>
    <t xml:space="preserve">JLP 657
JLP 658
</t>
  </si>
  <si>
    <t>FEB</t>
  </si>
  <si>
    <t xml:space="preserve">	PMY31689</t>
  </si>
  <si>
    <t>PMY31690</t>
  </si>
  <si>
    <t>PMY31723</t>
  </si>
  <si>
    <t>PMY31748</t>
  </si>
  <si>
    <t>JLP70155</t>
  </si>
  <si>
    <t>JLP70154</t>
  </si>
  <si>
    <t>JLP70151</t>
  </si>
  <si>
    <t>JLP70150</t>
  </si>
  <si>
    <t>P'IMES Commit as of Nov 12</t>
  </si>
  <si>
    <t>WIP</t>
  </si>
  <si>
    <t>SHIP</t>
  </si>
  <si>
    <t>Unit Number</t>
  </si>
  <si>
    <t>JLP 693</t>
  </si>
  <si>
    <t>JLP 694</t>
  </si>
  <si>
    <t>JLP 695</t>
  </si>
  <si>
    <t>JLP 696</t>
  </si>
  <si>
    <t>P'IMES Commit as of Nov 17</t>
  </si>
  <si>
    <t xml:space="preserve">PO date </t>
  </si>
  <si>
    <t xml:space="preserve">P.IMES Invoice </t>
  </si>
  <si>
    <t>12/11/2020
12/01/20</t>
  </si>
  <si>
    <t xml:space="preserve">request   pull in </t>
  </si>
  <si>
    <t>PMY31951</t>
  </si>
  <si>
    <t>PMY32149</t>
  </si>
  <si>
    <t>PMY31953</t>
  </si>
  <si>
    <t>PMY32150</t>
  </si>
  <si>
    <t>JLP00232</t>
  </si>
  <si>
    <t>JLP00231</t>
  </si>
  <si>
    <t>left</t>
  </si>
  <si>
    <t>right</t>
  </si>
  <si>
    <t>request pull in 12/18</t>
  </si>
  <si>
    <t>JLP 634</t>
  </si>
  <si>
    <t>JLP 652</t>
  </si>
  <si>
    <t>JLP 651</t>
  </si>
  <si>
    <t>JLP 650</t>
  </si>
  <si>
    <t>JLP 649</t>
  </si>
  <si>
    <t>JLP 648</t>
  </si>
  <si>
    <t>JLP 647</t>
  </si>
  <si>
    <t>JLP 646</t>
  </si>
  <si>
    <t>JLP 645</t>
  </si>
  <si>
    <t>JLP 644</t>
  </si>
  <si>
    <t>JLP 643</t>
  </si>
  <si>
    <t>JLP 642</t>
  </si>
  <si>
    <t>JLP 641</t>
  </si>
  <si>
    <t>JLP 640</t>
  </si>
  <si>
    <t>JLP 639</t>
  </si>
  <si>
    <t>JLP 638</t>
  </si>
  <si>
    <t>JLP 637</t>
  </si>
  <si>
    <t>JLP 636</t>
  </si>
  <si>
    <t>JLP 635</t>
  </si>
  <si>
    <t>JLP 633</t>
  </si>
  <si>
    <t>JLP 632</t>
  </si>
  <si>
    <t>JLP 631</t>
  </si>
  <si>
    <t>JLP 630</t>
  </si>
  <si>
    <t>JLP 629</t>
  </si>
  <si>
    <t>JLP 628</t>
  </si>
  <si>
    <t>JLP 627</t>
  </si>
  <si>
    <t>JLP 626</t>
  </si>
  <si>
    <t>JLP 625</t>
  </si>
  <si>
    <t>JLP 624</t>
  </si>
  <si>
    <t>JLP 623</t>
  </si>
  <si>
    <t>JLP 622</t>
  </si>
  <si>
    <t>JLP 621</t>
  </si>
  <si>
    <t>JLP 620</t>
  </si>
  <si>
    <t>ww02</t>
  </si>
  <si>
    <t>PO date</t>
  </si>
  <si>
    <t>Org.</t>
  </si>
  <si>
    <t>Line</t>
  </si>
  <si>
    <t>Stockcode</t>
  </si>
  <si>
    <t>Description</t>
  </si>
  <si>
    <t>Quantity</t>
  </si>
  <si>
    <t>M01</t>
  </si>
  <si>
    <t>PMY30142</t>
  </si>
  <si>
    <t>PNP ASSY,X8-DPH INPUT/OUTPUT</t>
  </si>
  <si>
    <t>PNP ASSY,X8-DPH TRANSFER</t>
  </si>
  <si>
    <t>PMY33119</t>
  </si>
  <si>
    <t>PMY33129</t>
  </si>
  <si>
    <t>PMY33131</t>
  </si>
  <si>
    <t>PMY33135</t>
  </si>
  <si>
    <t>PMY33375</t>
  </si>
  <si>
    <t>PMY33418</t>
  </si>
  <si>
    <r>
      <rPr>
        <strike/>
        <sz val="8"/>
        <color theme="1"/>
        <rFont val="Calibri"/>
        <family val="2"/>
        <scheme val="minor"/>
      </rPr>
      <t>JTP502</t>
    </r>
    <r>
      <rPr>
        <sz val="8"/>
        <color theme="1"/>
        <rFont val="Calibri"/>
        <family val="2"/>
        <scheme val="minor"/>
      </rPr>
      <t xml:space="preserve">
JTP50201</t>
    </r>
  </si>
  <si>
    <t>JLP 698</t>
  </si>
  <si>
    <t>JLP658</t>
  </si>
  <si>
    <t>JLP659</t>
  </si>
  <si>
    <t>JLP660</t>
  </si>
  <si>
    <t>JLP661</t>
  </si>
  <si>
    <t>JLP662</t>
  </si>
  <si>
    <t>JLP663</t>
  </si>
  <si>
    <t>JLP664</t>
  </si>
  <si>
    <t>JLP665</t>
  </si>
  <si>
    <t>JLP666</t>
  </si>
  <si>
    <t>JLP667</t>
  </si>
  <si>
    <t>JLP668</t>
  </si>
  <si>
    <t>JLP669</t>
  </si>
  <si>
    <t>JLP670</t>
  </si>
  <si>
    <t>JLP671</t>
  </si>
  <si>
    <t>JLP672</t>
  </si>
  <si>
    <t>JLP673</t>
  </si>
  <si>
    <t>JLP674</t>
  </si>
  <si>
    <t>JLP675</t>
  </si>
  <si>
    <t>JLP676</t>
  </si>
  <si>
    <t>JLP677</t>
  </si>
  <si>
    <t>JLP678</t>
  </si>
  <si>
    <t>JLP679</t>
  </si>
  <si>
    <t>JLP680</t>
  </si>
  <si>
    <t>JLP681</t>
  </si>
  <si>
    <t>JLP682</t>
  </si>
  <si>
    <t>JLP683</t>
  </si>
  <si>
    <t>JLP684</t>
  </si>
  <si>
    <t>JLP685</t>
  </si>
  <si>
    <t>JLP686</t>
  </si>
  <si>
    <t>JLP687</t>
  </si>
  <si>
    <t>JLP688</t>
  </si>
  <si>
    <t>JLP689</t>
  </si>
  <si>
    <t>JLP690</t>
  </si>
  <si>
    <t>JLP691</t>
  </si>
  <si>
    <t>JLP692</t>
  </si>
  <si>
    <t>JLP693</t>
  </si>
  <si>
    <t>JLP694</t>
  </si>
  <si>
    <t>JLP695</t>
  </si>
  <si>
    <t>JLP696</t>
  </si>
  <si>
    <t>JLP697</t>
  </si>
  <si>
    <t>Rejected Frame, for dis assy</t>
  </si>
  <si>
    <t xml:space="preserve">JLP 662
</t>
  </si>
  <si>
    <t>JLP 663
JLP 664
JLP 665
JLP 666
JLP 667</t>
  </si>
  <si>
    <t xml:space="preserve">JLP 670
JLP 671
</t>
  </si>
  <si>
    <t xml:space="preserve">JLP 668
JLP 669
JLP 672
JLP 673
JLP 674
</t>
  </si>
  <si>
    <t xml:space="preserve">New  Request date </t>
  </si>
  <si>
    <t>Pick Up  Date</t>
  </si>
  <si>
    <t>PMY33943</t>
  </si>
  <si>
    <t xml:space="preserve">Best Regards, </t>
  </si>
  <si>
    <t>ww48</t>
  </si>
  <si>
    <t>ww49</t>
  </si>
  <si>
    <t>ww50</t>
  </si>
  <si>
    <t>ww51</t>
  </si>
  <si>
    <t>ww52</t>
  </si>
  <si>
    <t>ww01</t>
  </si>
  <si>
    <t>ww03</t>
  </si>
  <si>
    <t>ww04</t>
  </si>
  <si>
    <t>ww05</t>
  </si>
  <si>
    <t>ww06</t>
  </si>
  <si>
    <t>ww07</t>
  </si>
  <si>
    <t>ww08</t>
  </si>
  <si>
    <t>ww09</t>
  </si>
  <si>
    <t>ww10</t>
  </si>
  <si>
    <t>ww11</t>
  </si>
  <si>
    <t>ww12</t>
  </si>
  <si>
    <t>ww13</t>
  </si>
  <si>
    <t>DELTA PN</t>
  </si>
  <si>
    <t>per contarct/previous</t>
  </si>
  <si>
    <t>x4 per week</t>
  </si>
  <si>
    <t>x2 per week</t>
  </si>
  <si>
    <t>x3 per week</t>
  </si>
  <si>
    <t>x5 per week</t>
  </si>
  <si>
    <t>New Ram Up</t>
  </si>
  <si>
    <t>ww 47 Forecast</t>
  </si>
  <si>
    <t>Capacity</t>
  </si>
  <si>
    <t>1. Critical parts will arrived in IQA 100% GOOD.</t>
  </si>
  <si>
    <t>2. Quality issues corrected.</t>
  </si>
  <si>
    <t>Please prepare a plan (due Dec.1,2020 – 1pm) on how to ensure parts quality &amp; availability: c/o Ricky</t>
  </si>
  <si>
    <t>LLT Parts Constraint</t>
  </si>
  <si>
    <t>P/N</t>
  </si>
  <si>
    <t>EQPA per head</t>
  </si>
  <si>
    <t>SOH can support until</t>
  </si>
  <si>
    <t>Open PO can support until</t>
  </si>
  <si>
    <t>ETA Open PO</t>
  </si>
  <si>
    <t>Risk</t>
  </si>
  <si>
    <t>Heads to Build after SOH</t>
  </si>
  <si>
    <t>Proposed to Buy</t>
  </si>
  <si>
    <t>Remarks</t>
  </si>
  <si>
    <t>MOTOR ASSY, PNP-Y PITCH</t>
  </si>
  <si>
    <t>Low</t>
  </si>
  <si>
    <t>PULLEY 15T 2MMGT 5MMID</t>
  </si>
  <si>
    <t>WW 4</t>
  </si>
  <si>
    <t>WW 7</t>
  </si>
  <si>
    <t>LINEAR WAY 7 X 85MM C2 (RAIL)</t>
  </si>
  <si>
    <t>WW 50</t>
  </si>
  <si>
    <t>Medium</t>
  </si>
  <si>
    <t>Support WW 51 if supplier commit date slides</t>
  </si>
  <si>
    <t>SEAL U-CUP 1/16X1/4X3/8</t>
  </si>
  <si>
    <t>WW 51</t>
  </si>
  <si>
    <t>WW 5</t>
  </si>
  <si>
    <t>High</t>
  </si>
  <si>
    <t>Increased LT from 4 to 9. Already raised concern to Cohu</t>
  </si>
  <si>
    <t>Encoder 2000 Lines .25In Shaft</t>
  </si>
  <si>
    <t>Motor Size 23 2.5Vdc 1Inlead (2101298)</t>
  </si>
  <si>
    <t>VACUUM-MICRO FLOW AND CAVITY</t>
  </si>
  <si>
    <t>WW 2</t>
  </si>
  <si>
    <t>WW 6</t>
  </si>
  <si>
    <t>LINEAR WAY SIZE14W X 240MM C4</t>
  </si>
  <si>
    <t>WW 3</t>
  </si>
  <si>
    <t>Motor  Size 17 2.33Vdc Hybrid (2101306)</t>
  </si>
  <si>
    <t>MOTOR ASSY PNP-Z AXIS</t>
  </si>
  <si>
    <t>LINEAR WAY SIZE7 X 130MM C2</t>
  </si>
  <si>
    <t>MOTOR ASSY PNP X-PITCH</t>
  </si>
  <si>
    <t>MOTOR ASSY PNP X-PITCHB</t>
  </si>
  <si>
    <t>FAN GUARD,40MM</t>
  </si>
  <si>
    <t>CABLE, FLAT FLEX 12POS 1MM 5</t>
  </si>
  <si>
    <t>PULLEY 2MM PITCH 6MM WIDE BELT</t>
  </si>
  <si>
    <t>WW 9</t>
  </si>
  <si>
    <t>BELT,2mmGTx6x80T, TRUMOTION</t>
  </si>
  <si>
    <t>DRIVE BELT 2MMP X 235T</t>
  </si>
  <si>
    <t>BEARING,BALL,4MMID,9MMOD, 4MM</t>
  </si>
  <si>
    <t>WW 10</t>
  </si>
  <si>
    <t>WW 14</t>
  </si>
  <si>
    <t>Parts with Quality Issue</t>
  </si>
  <si>
    <t>Recommendation</t>
  </si>
  <si>
    <t>X2 PER WEEK</t>
  </si>
  <si>
    <t>X10 PER WEEK</t>
  </si>
  <si>
    <t>X6 PER WEEK</t>
  </si>
  <si>
    <t>#</t>
  </si>
  <si>
    <t>PN</t>
  </si>
  <si>
    <t>SUPPLIER</t>
  </si>
  <si>
    <t>BUYER</t>
  </si>
  <si>
    <t>COMMODITY</t>
  </si>
  <si>
    <t>ARPFAV010-MX7691101</t>
  </si>
  <si>
    <t>BASE PICK BODY</t>
  </si>
  <si>
    <t>ALPHA TECHNO PRECISION</t>
  </si>
  <si>
    <t>A. BERGADO</t>
  </si>
  <si>
    <t>MACHINING</t>
  </si>
  <si>
    <t>ARPFAV030-MX8695101</t>
  </si>
  <si>
    <t>MOTOR BRACKET XPITCH PNP</t>
  </si>
  <si>
    <t>ARPFAV018-MX6110101</t>
  </si>
  <si>
    <t>GUIDE, Y-PITCH HOSES</t>
  </si>
  <si>
    <t>AAJ FABRICATION AND MACHINE SH</t>
  </si>
  <si>
    <t>A. RONCAL</t>
  </si>
  <si>
    <t>ARPFAV001-MX7708101</t>
  </si>
  <si>
    <t>ADAPTER BRNG TO PICK BODY</t>
  </si>
  <si>
    <t>MTE TECHNOLOGY INC.</t>
  </si>
  <si>
    <t>N. BUTOR</t>
  </si>
  <si>
    <t>ARPFAV003-MX7734101</t>
  </si>
  <si>
    <t>BAR Z PUSHER-LEFT</t>
  </si>
  <si>
    <t>ENGTEK PRECISION PHILIPPINES, INC.</t>
  </si>
  <si>
    <t>ARPFAV004-MX7735101</t>
  </si>
  <si>
    <t>BAR Z PUSHER-RIGHT</t>
  </si>
  <si>
    <t>ARPFAV008-MX7710101</t>
  </si>
  <si>
    <t>BASE BELT CLAMP-INNER</t>
  </si>
  <si>
    <t>EFFICIENT MASCHINENTECHNIKS INC.</t>
  </si>
  <si>
    <t>ARPFAV009-MX7709101</t>
  </si>
  <si>
    <t>BASE BELT CLAMP-OUTER</t>
  </si>
  <si>
    <t>ARPFAV005-MX9637101</t>
  </si>
  <si>
    <t>BASE, CLUTCH BODY, PEEK</t>
  </si>
  <si>
    <t>ARPFAV013-MX7711101</t>
  </si>
  <si>
    <t>CLAMP BELT-2MMX6MM</t>
  </si>
  <si>
    <t>ARPFAV016-MX7715101</t>
  </si>
  <si>
    <t>FRAME X PITCH-MASTER</t>
  </si>
  <si>
    <t>NSB ENGINEERING DESIGN AND FABRICATION</t>
  </si>
  <si>
    <t>ARPFAV019-MX7707101</t>
  </si>
  <si>
    <t>HSNG BRNG-X DRV</t>
  </si>
  <si>
    <t>ARPFAV020-MX7707102</t>
  </si>
  <si>
    <t>ARPFAV017-MX7716101</t>
  </si>
  <si>
    <t>FRAME X PITCH-SLAVE</t>
  </si>
  <si>
    <t>ARPFAV023-MX8324101</t>
  </si>
  <si>
    <t>INTRFC BRKT Y-SLIDE-LEFT</t>
  </si>
  <si>
    <t>ARPFAV025-MX2942101</t>
  </si>
  <si>
    <t>LASER SENSOR BRACKET (Transfer)</t>
  </si>
  <si>
    <t>ARPFAV026-MX5234101</t>
  </si>
  <si>
    <t>LASER SENSOR COVER (Transfer)</t>
  </si>
  <si>
    <t>ARPFAV028-MX7722101</t>
  </si>
  <si>
    <t>MANIFOLD IO PNP X4</t>
  </si>
  <si>
    <t>ARPFAV027-MX2813101</t>
  </si>
  <si>
    <t>MANIFOLD, X8 VAC PROCESSOR</t>
  </si>
  <si>
    <t>ARPFAV029-MX9226101</t>
  </si>
  <si>
    <t>MNT PLATE, Y-AXIS NUT</t>
  </si>
  <si>
    <t>ARPFAV031-MX4365101</t>
  </si>
  <si>
    <t>MOTOR BRACKET, Y PITCH SIZE 17</t>
  </si>
  <si>
    <t>ARPFAV034-MX9106101</t>
  </si>
  <si>
    <t>PISTON BRAKE-X8</t>
  </si>
  <si>
    <t>DRZ PRECISION TOOLINGS, INC.</t>
  </si>
  <si>
    <t>ARPFAV036-MX8254101</t>
  </si>
  <si>
    <t>PULLEY 45T 2MM GT2</t>
  </si>
  <si>
    <t>FIRSTEC METALLICS INC.</t>
  </si>
  <si>
    <t>ARPFAV045-MX8961101</t>
  </si>
  <si>
    <t>TIP ADAPTER PNP FLOAT LOCK (Output)</t>
  </si>
  <si>
    <t>ARPFAV002-MX7733101</t>
  </si>
  <si>
    <t>BAR PUSHER-VC INTERFACE</t>
  </si>
  <si>
    <t>ARPFAV038-MX7727101</t>
  </si>
  <si>
    <t>SHAFT 4MM-PULLEY DRV CFG</t>
  </si>
  <si>
    <t>ARPFAV039-MX7727102</t>
  </si>
  <si>
    <t>ARPFAV040-MX7727103</t>
  </si>
  <si>
    <t>ARPFAV041-MX7727104</t>
  </si>
  <si>
    <t>ARPFAV024-MX8325101</t>
  </si>
  <si>
    <t>INTRFC BRKT Y-SLIDE-RIGHT</t>
  </si>
  <si>
    <t>ARPFAV037-MX9022101</t>
  </si>
  <si>
    <t>SHAFT BRAKE PICK HEAD</t>
  </si>
  <si>
    <t>ARPFAV032-MX8679101</t>
  </si>
  <si>
    <t>MOTOR BRACKET Z-AXIS PNP</t>
  </si>
  <si>
    <t>ARPFAV042-MX7731101</t>
  </si>
  <si>
    <t>SIDE PLATE LEFT-X8 PNP</t>
  </si>
  <si>
    <t>ARPFAV043-MX7732101</t>
  </si>
  <si>
    <t>SIDE PLATE RIGHT-X8 PNP</t>
  </si>
  <si>
    <t>ARPFAV044-MX9002101</t>
  </si>
  <si>
    <t>THETA ADJ ECC PIN (Output)</t>
  </si>
  <si>
    <t>ARPFAV035-MX9636101</t>
  </si>
  <si>
    <t>PLUG, EXTENDED BRAKE, PICK HD</t>
  </si>
  <si>
    <t>ARPFAV046-MX8961102</t>
  </si>
  <si>
    <t>TIP ADAPTER PNP FLOAT LOCK (Transfer)</t>
  </si>
  <si>
    <t>Shipment Plan</t>
  </si>
  <si>
    <t xml:space="preserve">Commit </t>
  </si>
  <si>
    <t>MAR</t>
  </si>
  <si>
    <t>APR</t>
  </si>
  <si>
    <t>OPEN PO</t>
  </si>
  <si>
    <t>PMY32947</t>
  </si>
  <si>
    <t>JLP00323</t>
  </si>
  <si>
    <t>PMY35971</t>
  </si>
  <si>
    <t>JLP00324</t>
  </si>
  <si>
    <t>PMY35972</t>
  </si>
  <si>
    <t>PMY37036</t>
  </si>
  <si>
    <t>PMY37113</t>
  </si>
  <si>
    <t>PMY37123</t>
  </si>
  <si>
    <t>PMY37124</t>
  </si>
  <si>
    <t>COHU REQUIREMENTS</t>
  </si>
  <si>
    <t>WW49</t>
  </si>
  <si>
    <t>WW50</t>
  </si>
  <si>
    <t>WW51</t>
  </si>
  <si>
    <t>WW52</t>
  </si>
  <si>
    <t>WW53</t>
  </si>
  <si>
    <t>WK1</t>
  </si>
  <si>
    <t>WK2</t>
  </si>
  <si>
    <t>WK3</t>
  </si>
  <si>
    <t>WK4</t>
  </si>
  <si>
    <t>WK5</t>
  </si>
  <si>
    <t>WK6</t>
  </si>
  <si>
    <t>WK7</t>
  </si>
  <si>
    <t>WK8</t>
  </si>
  <si>
    <t>WK9</t>
  </si>
  <si>
    <t>WK10</t>
  </si>
  <si>
    <t>WK11</t>
  </si>
  <si>
    <t>WK12</t>
  </si>
  <si>
    <t>Shipment Date</t>
  </si>
  <si>
    <t>No of Sets</t>
  </si>
  <si>
    <t>PnP Heads</t>
  </si>
  <si>
    <t>Delivery Date</t>
  </si>
  <si>
    <t>TOTAL NEEDED QTY UNTIL FEB 01</t>
  </si>
  <si>
    <t>8330050501 - PWA PNP CONTROLLER MATRIX II</t>
  </si>
  <si>
    <t>8330053501 - PWA PNP Z MOTOR CONTROL</t>
  </si>
  <si>
    <t>8309472501 - PWA, VAC SENSOR, MATRIX II</t>
  </si>
  <si>
    <t>No of Heads</t>
  </si>
  <si>
    <t>WK01</t>
  </si>
  <si>
    <t>Flipper No</t>
  </si>
  <si>
    <t>MTP Number</t>
  </si>
  <si>
    <t>Ionizer No</t>
  </si>
  <si>
    <t>MAY</t>
  </si>
  <si>
    <t>JUNE</t>
  </si>
  <si>
    <r>
      <t>JLP Config</t>
    </r>
    <r>
      <rPr>
        <sz val="11"/>
        <color theme="0"/>
        <rFont val="Calibri"/>
        <family val="2"/>
      </rPr>
      <t> </t>
    </r>
  </si>
  <si>
    <r>
      <t>JTP Config</t>
    </r>
    <r>
      <rPr>
        <sz val="11"/>
        <color theme="0"/>
        <rFont val="Calibri"/>
        <family val="2"/>
      </rPr>
      <t> </t>
    </r>
  </si>
  <si>
    <r>
      <t>OLB Config</t>
    </r>
    <r>
      <rPr>
        <sz val="11"/>
        <color theme="0"/>
        <rFont val="Calibri"/>
        <family val="2"/>
      </rPr>
      <t> </t>
    </r>
  </si>
  <si>
    <t>Set</t>
  </si>
  <si>
    <t>Stock Code</t>
  </si>
  <si>
    <t>CFG</t>
  </si>
  <si>
    <t>JLP CONFIG 1 MAN TRY</t>
  </si>
  <si>
    <t>JTP CONFIG 1 TRAY PLATN</t>
  </si>
  <si>
    <t xml:space="preserve">OLB2 CONFIG 1 </t>
  </si>
  <si>
    <t>JLP GEN 3, MAIN ASSEMBLY</t>
  </si>
  <si>
    <t>JTP-MAIN ASSEMBLY</t>
  </si>
  <si>
    <t>OLB2 SYSTEM</t>
  </si>
  <si>
    <t>LOADPORT, CRATE JLP</t>
  </si>
  <si>
    <t>TRAY PLATEN QD, JTP-222052</t>
  </si>
  <si>
    <t>AUTO BLP, OLB2</t>
  </si>
  <si>
    <t>KIT,MANUAL TRAY PLATF,JLP G2</t>
  </si>
  <si>
    <t>OLB2 IN HOUSE UPGRADE KIT</t>
  </si>
  <si>
    <t>JLP CONFIG 2 MAN TRY, AIR KNF</t>
  </si>
  <si>
    <t>KIT, JLP AIR KNIFE OPTION</t>
  </si>
  <si>
    <t>JLP CONFIG 3 MAIN, LDPT CRT</t>
  </si>
  <si>
    <t>JLP CONFIG 4 TRY FLP</t>
  </si>
  <si>
    <t>KIT,TRAY FLIP MECHANISM,JLP G2</t>
  </si>
  <si>
    <t>JLP CONFIG 5 TRY FLP, AIR KNF</t>
  </si>
  <si>
    <t>JLP CONFIG 6 MAN, TRY FLP</t>
  </si>
  <si>
    <t>JLP CONFIG 7 AIR KNF</t>
  </si>
  <si>
    <t>JLP CONFIG 8 TRY FLP, AIR KNF, MAN TR</t>
  </si>
  <si>
    <t>Difference</t>
  </si>
  <si>
    <t>YTD SHIPMENT</t>
  </si>
  <si>
    <t>JLP00005</t>
  </si>
  <si>
    <t>JLP00004</t>
  </si>
  <si>
    <t xml:space="preserve"> JLP00006</t>
  </si>
  <si>
    <t>JLP00003</t>
  </si>
  <si>
    <t>JLP00326</t>
  </si>
  <si>
    <t>PMY39380</t>
  </si>
  <si>
    <t>JLP00325</t>
  </si>
  <si>
    <t>PMY39381</t>
  </si>
  <si>
    <t>PO NO</t>
  </si>
  <si>
    <t>PO Date</t>
  </si>
  <si>
    <t>Cohu Required Ship Date in PO</t>
  </si>
  <si>
    <t xml:space="preserve">P.IMES Orig  Commit  </t>
  </si>
  <si>
    <t xml:space="preserve">P.IMES Commit  </t>
  </si>
  <si>
    <t>ACTUAL SHIP</t>
  </si>
  <si>
    <t>Destintion</t>
  </si>
  <si>
    <t>Planner</t>
  </si>
  <si>
    <t>PARTS CLASSIFICATIONS</t>
  </si>
  <si>
    <t>Partnumber</t>
  </si>
  <si>
    <t>Desciption</t>
  </si>
  <si>
    <t>Qty</t>
  </si>
  <si>
    <t xml:space="preserve"> PMY29732 </t>
  </si>
  <si>
    <t>Cohu MY</t>
  </si>
  <si>
    <t>Joel</t>
  </si>
  <si>
    <t>Module ASM</t>
  </si>
  <si>
    <t xml:space="preserve"> TRAY PLATEN QD, </t>
  </si>
  <si>
    <t>PMY31821</t>
  </si>
  <si>
    <t>TRAY PLATEN QD, JTP</t>
  </si>
  <si>
    <t>PMY32957</t>
  </si>
  <si>
    <t>Ronna</t>
  </si>
  <si>
    <t>Cable ASM</t>
  </si>
  <si>
    <t xml:space="preserve">SENSOR ASSY,IND,CART </t>
  </si>
  <si>
    <t>PMY33452</t>
  </si>
  <si>
    <t xml:space="preserve">SPARES KIT,CABLE ASSY </t>
  </si>
  <si>
    <t xml:space="preserve"> PMY34173 </t>
  </si>
  <si>
    <t xml:space="preserve"> MOTOR ASSY, PNP-Z AXIS </t>
  </si>
  <si>
    <t xml:space="preserve"> MOTOR ASSY, PNP-Y PITCH </t>
  </si>
  <si>
    <t xml:space="preserve"> PMY34358 </t>
  </si>
  <si>
    <t>PMY34754</t>
  </si>
  <si>
    <t>x5 shipped 12/22;balance</t>
  </si>
  <si>
    <t xml:space="preserve">CABLE ASSY, 208VAC SHTL </t>
  </si>
  <si>
    <t>Gen</t>
  </si>
  <si>
    <t xml:space="preserve"> PICK BODY ASSY - X8 PNP </t>
  </si>
  <si>
    <t>PMY34636</t>
  </si>
  <si>
    <t xml:space="preserve"> SPARES KIT,CABLE ASSY </t>
  </si>
  <si>
    <t>PMY34989</t>
  </si>
  <si>
    <t>PMY34962</t>
  </si>
  <si>
    <t xml:space="preserve"> PMY35274 </t>
  </si>
  <si>
    <t>CABLE ASSY, 208VAC SHTL</t>
  </si>
  <si>
    <t>ASSY,QD PLATEN,JTP</t>
  </si>
  <si>
    <t xml:space="preserve"> VAC PROC. MATRIX II,X8 W/ </t>
  </si>
  <si>
    <t>PMY35951</t>
  </si>
  <si>
    <t>CABLE ASSY, 208VAC SHT</t>
  </si>
  <si>
    <t xml:space="preserve"> PMY36722 </t>
  </si>
  <si>
    <t xml:space="preserve"> PMY36570 </t>
  </si>
  <si>
    <t>BUY/FAB</t>
  </si>
  <si>
    <t>BAR,Z PUSHER-LEFT</t>
  </si>
  <si>
    <t>PMY37362</t>
  </si>
  <si>
    <t>PMY37188</t>
  </si>
  <si>
    <t xml:space="preserve"> BAR,Z PUSHER-LEFT </t>
  </si>
  <si>
    <t>PMY37630</t>
  </si>
  <si>
    <t>PMY37588</t>
  </si>
  <si>
    <t>PMY37862</t>
  </si>
  <si>
    <t>CSM SUPPORT FINGERS</t>
  </si>
  <si>
    <t>KIT,CNVR UPGR, GEN2, #</t>
  </si>
  <si>
    <t>PICK BODY ASSY - X8 PNP</t>
  </si>
  <si>
    <t>PMY38503</t>
  </si>
  <si>
    <t xml:space="preserve"> PMY38500 </t>
  </si>
  <si>
    <t>PMY38373</t>
  </si>
  <si>
    <t xml:space="preserve"> PMY38789 </t>
  </si>
  <si>
    <t xml:space="preserve"> PUS7201 </t>
  </si>
  <si>
    <t xml:space="preserve"> PMY38967 </t>
  </si>
  <si>
    <t>PMY39111</t>
  </si>
  <si>
    <t xml:space="preserve"> PMY38980 </t>
  </si>
  <si>
    <t>PMY39370</t>
  </si>
  <si>
    <t xml:space="preserve"> PMY39832 </t>
  </si>
  <si>
    <t xml:space="preserve"> PMY39799 </t>
  </si>
  <si>
    <t>PUS7377</t>
  </si>
  <si>
    <t>PUS7448</t>
  </si>
  <si>
    <t>PMY40363</t>
  </si>
  <si>
    <t>PMY40313</t>
  </si>
  <si>
    <t>PUS7487</t>
  </si>
  <si>
    <t>PMY40688</t>
  </si>
  <si>
    <t>PMY41079</t>
  </si>
  <si>
    <t xml:space="preserve"> PMY41169 </t>
  </si>
  <si>
    <t>SOFT TOUCH ASSY, FLOAT LOCK</t>
  </si>
  <si>
    <t xml:space="preserve"> SPLINE, 4mm X 116.6mmL X </t>
  </si>
  <si>
    <t>SHAFT, BRAKE, PICK HEAD</t>
  </si>
  <si>
    <t xml:space="preserve"> GRIPPER, ASSEMBLY 2 </t>
  </si>
  <si>
    <t>Cohu US</t>
  </si>
  <si>
    <t xml:space="preserve"> ASSY,IDLER-25MM DRIVE </t>
  </si>
  <si>
    <t xml:space="preserve">MOTOR ASSY, PNP X-PITCH </t>
  </si>
  <si>
    <t xml:space="preserve">CABLE ASSY, PNP HEAD </t>
  </si>
  <si>
    <t xml:space="preserve">KIT,JLP GEN 2/3 TXP Y </t>
  </si>
  <si>
    <t xml:space="preserve"> BASE,PICK BODY </t>
  </si>
  <si>
    <t>KIT,UPS PHASEOUT,JLP</t>
  </si>
  <si>
    <t xml:space="preserve">GRIPPER, ASSEMBLY 2 </t>
  </si>
  <si>
    <t xml:space="preserve"> ASSY,QD PLATEN,JTP</t>
  </si>
  <si>
    <t xml:space="preserve"> CABLE ASSY, 208VAC SHTL </t>
  </si>
  <si>
    <t xml:space="preserve">KIT, CONVEYOR BELT </t>
  </si>
  <si>
    <t xml:space="preserve"> KIT, CONVEYOR BELT</t>
  </si>
  <si>
    <t xml:space="preserve">SPLINE, 4mm X 116.6mmL </t>
  </si>
  <si>
    <t xml:space="preserve">CABLE ASSY,DOOR LOCK </t>
  </si>
  <si>
    <t>SPARES OPEN PO AS OF DEC 29</t>
  </si>
  <si>
    <t>P.IMES Pick up Date</t>
  </si>
  <si>
    <t>PMY42262</t>
  </si>
  <si>
    <t>PMY41792</t>
  </si>
  <si>
    <t>Reason</t>
  </si>
  <si>
    <t>Date of Occurrence</t>
  </si>
  <si>
    <t>OTD Miss of x2 PnP Heads</t>
  </si>
  <si>
    <t>WK 40</t>
  </si>
  <si>
    <t>WK 41</t>
  </si>
  <si>
    <t>WK 42</t>
  </si>
  <si>
    <t>WK 43</t>
  </si>
  <si>
    <t>WK 44</t>
  </si>
  <si>
    <t>WK 45</t>
  </si>
  <si>
    <t>WK 46</t>
  </si>
  <si>
    <t>WK 47</t>
  </si>
  <si>
    <t>WK 48</t>
  </si>
  <si>
    <t>WK 49</t>
  </si>
  <si>
    <t>WK 50</t>
  </si>
  <si>
    <t>WK 51</t>
  </si>
  <si>
    <t>WK 52</t>
  </si>
  <si>
    <t>WK 2</t>
  </si>
  <si>
    <t>WK 3</t>
  </si>
  <si>
    <t>WK 4</t>
  </si>
  <si>
    <t>WK 5</t>
  </si>
  <si>
    <t>WK 6</t>
  </si>
  <si>
    <t>WK 7</t>
  </si>
  <si>
    <t>WK 8</t>
  </si>
  <si>
    <t>WK 9</t>
  </si>
  <si>
    <t>WK 10</t>
  </si>
  <si>
    <t>WK 11</t>
  </si>
  <si>
    <t>WK 12</t>
  </si>
  <si>
    <t>WK 13</t>
  </si>
  <si>
    <t>WK 14</t>
  </si>
  <si>
    <t>WK 15</t>
  </si>
  <si>
    <t>WK 16</t>
  </si>
  <si>
    <t>WK 17</t>
  </si>
  <si>
    <t>WK 18</t>
  </si>
  <si>
    <t>WK 19</t>
  </si>
  <si>
    <t>WK 20</t>
  </si>
  <si>
    <t>WK 21</t>
  </si>
  <si>
    <t>WK 22</t>
  </si>
  <si>
    <t>WK 23</t>
  </si>
  <si>
    <t>WK 24</t>
  </si>
  <si>
    <t>WK 25</t>
  </si>
  <si>
    <t>WK 26</t>
  </si>
  <si>
    <t>WK 27</t>
  </si>
  <si>
    <t>WK 28</t>
  </si>
  <si>
    <t>WK 29</t>
  </si>
  <si>
    <t>WK 30</t>
  </si>
  <si>
    <t>WK 31</t>
  </si>
  <si>
    <t>WK 32</t>
  </si>
  <si>
    <t>WK 33</t>
  </si>
  <si>
    <t>Actual</t>
  </si>
  <si>
    <t>Quality Issue- No Final Analysis yet on Root Cause</t>
  </si>
  <si>
    <t>What</t>
  </si>
  <si>
    <t>TTL JAN</t>
  </si>
  <si>
    <t>TTL OPEN PO</t>
  </si>
  <si>
    <t>Jan -x15/wk,Feb-to March x18/wk, April-May - x24/wk, Jun-July -x12/wk,Aug -onwards ,x6 /wk</t>
  </si>
  <si>
    <t>JUN</t>
  </si>
  <si>
    <t>JUL</t>
  </si>
  <si>
    <t>AUG</t>
  </si>
  <si>
    <t>SEPT</t>
  </si>
  <si>
    <t>OCT</t>
  </si>
  <si>
    <t>ACTUAL</t>
  </si>
  <si>
    <t>Q1
TTL</t>
  </si>
  <si>
    <t>W/PO</t>
  </si>
  <si>
    <t>Q2
TTL</t>
  </si>
  <si>
    <t>Q3
TTL</t>
  </si>
  <si>
    <t>Q4
TTL</t>
  </si>
  <si>
    <t xml:space="preserve">Intel PO RCV Date </t>
  </si>
  <si>
    <t xml:space="preserve">MY New Date </t>
  </si>
  <si>
    <t>Pick Up Date</t>
  </si>
  <si>
    <t xml:space="preserve">OCEAN </t>
  </si>
  <si>
    <t>JLP00329</t>
  </si>
  <si>
    <t xml:space="preserve"> PMY48817</t>
  </si>
  <si>
    <t>JLP00034</t>
  </si>
  <si>
    <t>PMY48907</t>
  </si>
  <si>
    <t>JLP00033</t>
  </si>
  <si>
    <t>PMY48818</t>
  </si>
  <si>
    <t>JLP00038</t>
  </si>
  <si>
    <t>PMY48821</t>
  </si>
  <si>
    <t>JLP00039</t>
  </si>
  <si>
    <t>PMY48822</t>
  </si>
  <si>
    <t>JLP00216</t>
  </si>
  <si>
    <t>PMY48122</t>
  </si>
  <si>
    <t>JLP00215</t>
  </si>
  <si>
    <t>PMY48126</t>
  </si>
  <si>
    <t>JLP00233</t>
  </si>
  <si>
    <t>PMY48127</t>
  </si>
  <si>
    <t>JLP00234</t>
  </si>
  <si>
    <t>PMY48133</t>
  </si>
  <si>
    <t>JLP00035</t>
  </si>
  <si>
    <t>PMY49743</t>
  </si>
  <si>
    <t>JLP00026</t>
  </si>
  <si>
    <t>PMY49744</t>
  </si>
  <si>
    <t>JEDEC LP REV3 W/ IONIZER AND FLIPPER</t>
  </si>
  <si>
    <t>JLP00025</t>
  </si>
  <si>
    <t>PMY49745</t>
  </si>
  <si>
    <t>JEDEC LP REV3 W/ MTP AND FLIPPER</t>
  </si>
  <si>
    <t>JLP00263</t>
  </si>
  <si>
    <t>PMY48139</t>
  </si>
  <si>
    <t>JLP00332</t>
  </si>
  <si>
    <t>PMY49043</t>
  </si>
  <si>
    <t>JLP00333</t>
  </si>
  <si>
    <t>PMY49071</t>
  </si>
  <si>
    <t>JLP00334</t>
  </si>
  <si>
    <t>PMY49072</t>
  </si>
  <si>
    <t>JLP00335</t>
  </si>
  <si>
    <t>PMY49073</t>
  </si>
  <si>
    <t>TTL DEC</t>
  </si>
  <si>
    <t>TTL FEB</t>
  </si>
  <si>
    <t>JULY</t>
  </si>
  <si>
    <t>SEP</t>
  </si>
  <si>
    <t>ACTUAL SHIPMENT</t>
  </si>
  <si>
    <t>MTD Shipment</t>
  </si>
  <si>
    <t>No Risk</t>
  </si>
  <si>
    <t>Clayton Control -Cohu Manage</t>
  </si>
  <si>
    <t>Spline</t>
  </si>
  <si>
    <t>Materials</t>
  </si>
  <si>
    <t>Kaman - from 8 weeks -RM from ABB</t>
  </si>
  <si>
    <t>MAR
Target</t>
  </si>
  <si>
    <t>Mar
Balance</t>
  </si>
  <si>
    <t>apr</t>
  </si>
  <si>
    <t>TTL March as of 3/23</t>
  </si>
  <si>
    <t>Production</t>
  </si>
  <si>
    <t>JLP Number Mark</t>
  </si>
  <si>
    <t>JTP No.</t>
  </si>
  <si>
    <t>Batch no.</t>
  </si>
  <si>
    <t>AUGUST</t>
  </si>
  <si>
    <t>B111~125</t>
  </si>
  <si>
    <t>B119~133</t>
  </si>
  <si>
    <t>B127~141</t>
  </si>
  <si>
    <t>B135~149</t>
  </si>
  <si>
    <t>B143~157</t>
  </si>
  <si>
    <t>WK 34</t>
  </si>
  <si>
    <t>WK 35</t>
  </si>
  <si>
    <t>WK 36</t>
  </si>
  <si>
    <t>WK 37</t>
  </si>
  <si>
    <t>Prod Build Plan</t>
  </si>
  <si>
    <t>Actual Output</t>
  </si>
  <si>
    <t>MONTHLY AVERAGE %</t>
  </si>
  <si>
    <t>Weekly Achievement Rate</t>
  </si>
  <si>
    <t>JLP Batch no.</t>
  </si>
  <si>
    <t>REASON OF DELAY:</t>
  </si>
  <si>
    <t xml:space="preserve">PLAN   </t>
  </si>
  <si>
    <t>REASON</t>
  </si>
  <si>
    <t>WW DELAYED</t>
  </si>
  <si>
    <t>ACTION</t>
  </si>
  <si>
    <t>IN-CHARGE</t>
  </si>
  <si>
    <t>Accumulated Delay</t>
  </si>
  <si>
    <r>
      <t xml:space="preserve">FLIPPER
 </t>
    </r>
    <r>
      <rPr>
        <sz val="15"/>
        <color theme="1"/>
        <rFont val="Calibri"/>
        <family val="2"/>
      </rPr>
      <t>(NO PLAN)</t>
    </r>
  </si>
  <si>
    <t>WW23</t>
  </si>
  <si>
    <t>1977725501 PWA,CANOPEN DIO 3232 ROHS</t>
  </si>
  <si>
    <t>Cohu manage</t>
  </si>
  <si>
    <t>Ms. Lorraine</t>
  </si>
  <si>
    <t>100027704 COMPUTER ASSY, JLP GEN 3</t>
  </si>
  <si>
    <t>ETA 6/3-X7, ETA 6/4-x5</t>
  </si>
  <si>
    <t>Coordination to supplier and monitoring of shipment</t>
  </si>
  <si>
    <t>OPEN</t>
  </si>
  <si>
    <t>CLOSED-next affected JLP775</t>
  </si>
  <si>
    <t>P.IMES Commit</t>
  </si>
  <si>
    <t>Flipper Batch no.</t>
  </si>
  <si>
    <t>MTP Batch no.</t>
  </si>
  <si>
    <t>Ionizer Batch no.</t>
  </si>
  <si>
    <t>JTP Batch no.</t>
  </si>
  <si>
    <t>PNP Batch no.</t>
  </si>
  <si>
    <t>PLAN VS. ACTUAL OUTPUT (JUNE 2021)</t>
  </si>
  <si>
    <t>Material Delay</t>
  </si>
  <si>
    <t>Details</t>
  </si>
  <si>
    <t>Capacity Issue</t>
  </si>
  <si>
    <t>Quality Issue</t>
  </si>
  <si>
    <t>WW24</t>
  </si>
  <si>
    <t>ETA 6/11-x33</t>
  </si>
  <si>
    <t>Issued P.O. to Cohu MY-x3, another P.O. x10</t>
  </si>
  <si>
    <t>CLOSED</t>
  </si>
  <si>
    <t>8330227101 PULLEY, 36T, MOTOR, TXP Y-supplier plating issue</t>
  </si>
  <si>
    <t>8333073001 TCA DIO8 BOB (Quantronic)</t>
  </si>
  <si>
    <t>ETA 6/8-X38, ETA 6/10-X19</t>
  </si>
  <si>
    <t xml:space="preserve">3604457 BRACKET IONIZER ROTATABLE </t>
  </si>
  <si>
    <t>ETA 6/10-x24</t>
  </si>
  <si>
    <t>Stocks x8 borrowed by spares due to wrong actual qty</t>
  </si>
  <si>
    <t>Request replacement to DOU YEE ENTERPRISES(S) PTE LTD</t>
  </si>
  <si>
    <t>Ms. Dana</t>
  </si>
  <si>
    <t>8330528101 CARD COPLEY PCI-CAN JLP</t>
  </si>
  <si>
    <t>Ms. Christelle</t>
  </si>
  <si>
    <t>Matrix</t>
  </si>
  <si>
    <t>1703057 SPLINE, 4mm X 116.6mmL X 3NUTS</t>
  </si>
  <si>
    <t>Jho</t>
  </si>
  <si>
    <t>Material Delay
(Changed allocation by Cohu to increased Spline Delivery)</t>
  </si>
  <si>
    <t>WW24-25</t>
  </si>
  <si>
    <t>ETA 6/21-RCV</t>
  </si>
  <si>
    <t xml:space="preserve">X72-RCV 6/19
</t>
  </si>
  <si>
    <t>PNP</t>
  </si>
  <si>
    <t>WW33</t>
  </si>
  <si>
    <t>OLB No.</t>
  </si>
  <si>
    <t>WW26</t>
  </si>
  <si>
    <t>3602293 FILTER,POWER IN-LINE,30AMP</t>
  </si>
  <si>
    <t>Continuous follow up of delivery to supplier</t>
  </si>
  <si>
    <t>ETA 6/29-x50-RCV</t>
  </si>
  <si>
    <t>WW24-26</t>
  </si>
  <si>
    <t>ETA 6/29-x8-RCV</t>
  </si>
  <si>
    <t>WW23-WW26</t>
  </si>
  <si>
    <t>Ionizer</t>
  </si>
  <si>
    <t>8330542501 PCA,G2 CAN IO MOD,JLP</t>
  </si>
  <si>
    <t>Cohu manage
issued P.O. to Cohu and Delta</t>
  </si>
  <si>
    <t>ETA 7/7-X2 
ETA 7/9-X14</t>
  </si>
  <si>
    <t>IO134A~IO141B</t>
  </si>
  <si>
    <t>IO142A~IO149A</t>
  </si>
  <si>
    <t>IO149B~IO154B</t>
  </si>
  <si>
    <t>IO155A~IO159B</t>
  </si>
  <si>
    <t>IO160A~IO164B</t>
  </si>
  <si>
    <t>PLAN VS. ACTUAL OUTPUT (JULY 2021)</t>
  </si>
  <si>
    <t>WW27</t>
  </si>
  <si>
    <t>ADVANCE TECHNOLOGY SOLUTIONS</t>
  </si>
  <si>
    <t>DEMAND PLANNING AND INVENTORY CONTROL</t>
  </si>
  <si>
    <t>NO.</t>
  </si>
  <si>
    <t>PLAN VS. ACTUAL OUTPUT</t>
  </si>
  <si>
    <t>MATRIX</t>
  </si>
  <si>
    <t>-</t>
  </si>
  <si>
    <t>WW28</t>
  </si>
  <si>
    <t>Lacking: 8330542501 PCA,G2 CAN IO MOD,JLP</t>
  </si>
  <si>
    <t>Cohu Manage
Issued P.O. to Cohu My and Delta US</t>
  </si>
  <si>
    <t xml:space="preserve">Lacking:1977476501PCA, NETWORK TAP-4 </t>
  </si>
  <si>
    <t>Open</t>
  </si>
  <si>
    <t>Received -x4 ETA 7/12-UNTIL JLP781</t>
  </si>
  <si>
    <t>DHL 9163336324-x12-7/14</t>
  </si>
  <si>
    <t xml:space="preserve">Lacking: 1210088 IONIZER BAR MODEL 5710 400MM  </t>
  </si>
  <si>
    <t xml:space="preserve">3604457 BRACKET IONIZER ROTATABLE  </t>
  </si>
  <si>
    <t>Follow delivery to DOU YEE ENTERPRISES(S) PTE LTD</t>
  </si>
  <si>
    <t>decommit ETA 7/2--&gt; ETA 7/12</t>
  </si>
  <si>
    <t>Cohu Manage, Issued P.O. to Delta US</t>
  </si>
  <si>
    <t>PNP Matrix</t>
  </si>
  <si>
    <t>Issued P.O. to Allied and Cohu</t>
  </si>
  <si>
    <t>with quality issue 1504000 O-RING 5IDX1CS VITON (BROWN) (McMaster)</t>
  </si>
  <si>
    <t>Received-x400-ETA 7/12 from Cohu</t>
  </si>
  <si>
    <t>WW29</t>
  </si>
  <si>
    <t>WW30</t>
  </si>
  <si>
    <t>Closed</t>
  </si>
  <si>
    <t xml:space="preserve">6422600225-x19 ETD 7/26 </t>
  </si>
  <si>
    <t>WW31</t>
  </si>
  <si>
    <t>Wrong material: Bushing,  Singulator,  Push-Off Finger (302030288)</t>
  </si>
  <si>
    <t>Received x16-8/3</t>
  </si>
  <si>
    <t>Purchase to other supplier DESIGN SOLUTIONS AND MACHINING, INC.</t>
  </si>
  <si>
    <t>167B~173A</t>
  </si>
  <si>
    <t>WW32</t>
  </si>
  <si>
    <t>Accumulated delay due shortage of quantronic parts</t>
  </si>
  <si>
    <t xml:space="preserve">
Cohu Manage
</t>
  </si>
  <si>
    <t>Continuous coordination with Quantronic/SK</t>
  </si>
  <si>
    <t>Accumulated delay due to encountered quality issue of O-ring</t>
  </si>
  <si>
    <t>PLAN VS. ACTUAL OUTPUT (AUGUST 2021)</t>
  </si>
  <si>
    <t>JTP
 (NO PLAN)</t>
  </si>
  <si>
    <t>Maximize production for WW34</t>
  </si>
  <si>
    <t>Joseph</t>
  </si>
  <si>
    <t>Prioritization of other project due to absences</t>
  </si>
  <si>
    <t>173B~183A</t>
  </si>
  <si>
    <t>183B~189B</t>
  </si>
  <si>
    <t>190A~192B</t>
  </si>
  <si>
    <t>WK 53</t>
  </si>
  <si>
    <t>JLP/MTP/FLIPPER</t>
  </si>
  <si>
    <t>Conduct Saturday/Sunday overtime</t>
  </si>
  <si>
    <t>All product</t>
  </si>
  <si>
    <t>M. Tanag</t>
  </si>
  <si>
    <t>Accumulated delay due to unavailability of manpower due to quarantine</t>
  </si>
  <si>
    <t>Actual Batch Output</t>
  </si>
  <si>
    <t>WW40</t>
  </si>
  <si>
    <t>JLP REV3 W/MTP, MODEL 5420</t>
  </si>
  <si>
    <t>JLP REV3 W/MTP, IONIZER, MODEL 5460</t>
  </si>
  <si>
    <t>JLP REV3 W/FLIP, IONIZER, MODEL 5450</t>
  </si>
  <si>
    <t>JLP REV3 W/FLIP, MTP, MODEL 5430</t>
  </si>
  <si>
    <t>JLP REV3 W/HIFORCE, RCMTP, FLIP, MODEL 5431</t>
  </si>
  <si>
    <t xml:space="preserve">
WW2
</t>
  </si>
  <si>
    <t>Revision of build plan for the month of January</t>
  </si>
  <si>
    <t xml:space="preserve">
WW2~
</t>
  </si>
  <si>
    <t>Update Actual shipment and P.O.
Revision of build plan</t>
  </si>
  <si>
    <t xml:space="preserve">JLP REV3, MODEL 5400 </t>
  </si>
  <si>
    <t xml:space="preserve">
WW3~
</t>
  </si>
  <si>
    <t>Update Actual shipment and P.O.
Revision of build plan for JLP based on improved commitment</t>
  </si>
  <si>
    <t>MS  2022_0001</t>
  </si>
  <si>
    <t>MS  2022_0002</t>
  </si>
  <si>
    <t>MS  2022_0003</t>
  </si>
  <si>
    <t xml:space="preserve">
WW6~
</t>
  </si>
  <si>
    <t>MS  2022_0004</t>
  </si>
  <si>
    <t>MS  2022_0005</t>
  </si>
  <si>
    <t>WW21~22</t>
  </si>
  <si>
    <t>Update latest P.O.</t>
  </si>
  <si>
    <t>WW8~</t>
  </si>
  <si>
    <t>Revision of build plan from 12 heads to 18 heads per week</t>
  </si>
  <si>
    <t>JLP,MTP,
IONIZER</t>
  </si>
  <si>
    <t>JLP REV3 W/HIFORCE, FLIP, MODEL 5411</t>
  </si>
  <si>
    <t>JLP REV3 W/HIFORCE, RCMTP, IONIZER, FLIP, MODEL 5486</t>
  </si>
  <si>
    <t>HIGH MAG FORCE</t>
  </si>
  <si>
    <t>MS  2022_0006</t>
  </si>
  <si>
    <t>All producrt</t>
  </si>
  <si>
    <t>WW7~</t>
  </si>
  <si>
    <t>High Mag Force No.</t>
  </si>
  <si>
    <t>Update shipment and latest customer P.O.
Build plan for High Mag Force</t>
  </si>
  <si>
    <t>BUILD PLAN DELAY</t>
  </si>
  <si>
    <t>Available sets</t>
  </si>
  <si>
    <t>JLP00128</t>
  </si>
  <si>
    <t>JLP00126</t>
  </si>
  <si>
    <t> Left</t>
  </si>
  <si>
    <t>JLP00123</t>
  </si>
  <si>
    <t>JLP00124</t>
  </si>
  <si>
    <t>MS  2022_0007</t>
  </si>
  <si>
    <t>Update shipment and latest customer P.O.</t>
  </si>
  <si>
    <t>MS  2022_0008</t>
  </si>
  <si>
    <t>WW9~</t>
  </si>
  <si>
    <t>JLP80101</t>
  </si>
  <si>
    <t>JLP80102</t>
  </si>
  <si>
    <t>JLP80112</t>
  </si>
  <si>
    <t>JLP80106</t>
  </si>
  <si>
    <t>JLP80105</t>
  </si>
  <si>
    <t>JLP80104</t>
  </si>
  <si>
    <t>JLP80103</t>
  </si>
  <si>
    <t>MS  2022_0009</t>
  </si>
  <si>
    <t>WW11~</t>
  </si>
  <si>
    <t>MS  2022_0010</t>
  </si>
  <si>
    <t>Prod Build Qty</t>
  </si>
  <si>
    <t>Shipment Qty</t>
  </si>
  <si>
    <t>JLP80111</t>
  </si>
  <si>
    <t>JLP80115</t>
  </si>
  <si>
    <t>JLP80122</t>
  </si>
  <si>
    <t>JLP80119</t>
  </si>
  <si>
    <t>JLP80116</t>
  </si>
  <si>
    <t>MS  2022_0011</t>
  </si>
  <si>
    <t>WW12~</t>
  </si>
  <si>
    <t>MS  2022_0012</t>
  </si>
  <si>
    <t>JLP/Options</t>
  </si>
  <si>
    <t>MTP REDUCER</t>
  </si>
  <si>
    <t>MTP Reducer No.</t>
  </si>
  <si>
    <t>WW11~WW14</t>
  </si>
  <si>
    <t>Revision of build plan for JLP
Add'l Build Plan for MTP Reducer
Update latest shipment and customer order</t>
  </si>
  <si>
    <t>JLP80133</t>
  </si>
  <si>
    <t>MS  2022_0013</t>
  </si>
  <si>
    <t>WW14~</t>
  </si>
  <si>
    <t>Update latest shipment and customer order</t>
  </si>
  <si>
    <t>JLP80120</t>
  </si>
  <si>
    <t>JLP80117</t>
  </si>
  <si>
    <t>MS  2022_0014</t>
  </si>
  <si>
    <t>WW15~</t>
  </si>
  <si>
    <t>WW16~</t>
  </si>
  <si>
    <t>MS  2022_0015</t>
  </si>
  <si>
    <t>MS  2022_0016</t>
  </si>
  <si>
    <t>JTP Number Mark</t>
  </si>
  <si>
    <t>JTP 38</t>
  </si>
  <si>
    <t>JTP11051</t>
  </si>
  <si>
    <t>PMY93390</t>
  </si>
  <si>
    <t>JTP CONFIG 1 PLATEN WITH LIGHT</t>
  </si>
  <si>
    <t>JTP 39</t>
  </si>
  <si>
    <t>PMY93415</t>
  </si>
  <si>
    <t>JTP 40</t>
  </si>
  <si>
    <t>JTP00007</t>
  </si>
  <si>
    <t>JTP 41</t>
  </si>
  <si>
    <t>JTP80101</t>
  </si>
  <si>
    <t>JTP 42</t>
  </si>
  <si>
    <t>JTP80102</t>
  </si>
  <si>
    <t>MS  2022_0017</t>
  </si>
  <si>
    <t>WW18~</t>
  </si>
  <si>
    <t>Revision of build plan and latest customer order</t>
  </si>
  <si>
    <t>JLP80121</t>
  </si>
  <si>
    <t>MS  2022_0018</t>
  </si>
  <si>
    <t>WW19~</t>
  </si>
  <si>
    <t>Revision of build plan for options considering spares requirements</t>
  </si>
  <si>
    <t>Options</t>
  </si>
  <si>
    <t>MS  2022_0019</t>
  </si>
  <si>
    <t>Update shipment and customer order</t>
  </si>
  <si>
    <t>MS  2022_0020</t>
  </si>
  <si>
    <t>WW21~</t>
  </si>
  <si>
    <t>Update build plan, shipment and customer order</t>
  </si>
  <si>
    <t>MS  2022_0021</t>
  </si>
  <si>
    <t>WW23~</t>
  </si>
  <si>
    <t>MS  2022_0024</t>
  </si>
  <si>
    <t>MS  2022_0022</t>
  </si>
  <si>
    <t>MS  2022_0023</t>
  </si>
  <si>
    <t>JLP 1091</t>
  </si>
  <si>
    <t>JLP 1092</t>
  </si>
  <si>
    <t>Change Build plan-inclusion of spares x6</t>
  </si>
  <si>
    <t>MS  2022_0025</t>
  </si>
  <si>
    <t>All Product</t>
  </si>
  <si>
    <t>Update customer latest firm order
Revision of build plan for flipper-inclusion of spares</t>
  </si>
  <si>
    <t>MS  2022_0026</t>
  </si>
  <si>
    <t>WW28~</t>
  </si>
  <si>
    <t>Update shipment and latest firm order</t>
  </si>
  <si>
    <t>MS  2022_0027</t>
  </si>
  <si>
    <t>WW32~</t>
  </si>
  <si>
    <t>Revised build plan due to inclusion of spares requirements</t>
  </si>
  <si>
    <t>JLP 1093</t>
  </si>
  <si>
    <t>JLP 1094</t>
  </si>
  <si>
    <t>JLP 1095</t>
  </si>
  <si>
    <t>JLP 1096</t>
  </si>
  <si>
    <t>JLP 1097</t>
  </si>
  <si>
    <t>JLP 1098</t>
  </si>
  <si>
    <t>JLP 1099</t>
  </si>
  <si>
    <t>JLP 1100</t>
  </si>
  <si>
    <t>MS  2022_0028</t>
  </si>
  <si>
    <t>All products</t>
  </si>
  <si>
    <t>Updated shipment and latest firm order</t>
  </si>
  <si>
    <t>MS  2022_0029</t>
  </si>
  <si>
    <t>WW41~</t>
  </si>
  <si>
    <t>Additional build plan for the month of September</t>
  </si>
  <si>
    <t>MS  2022_0030</t>
  </si>
  <si>
    <t>Update lastest shipment and order</t>
  </si>
  <si>
    <t>JLP 1101</t>
  </si>
  <si>
    <t>JLP 1102</t>
  </si>
  <si>
    <t>JLP00175</t>
  </si>
  <si>
    <t>MS  2022_0031</t>
  </si>
  <si>
    <t>Update latest shipment and order</t>
  </si>
  <si>
    <t>JLP 1103</t>
  </si>
  <si>
    <t>MS  2022_0032</t>
  </si>
  <si>
    <t>WW35~</t>
  </si>
  <si>
    <t>MS  2022_0033</t>
  </si>
  <si>
    <t>JLP 1104</t>
  </si>
  <si>
    <t>JLP 1105</t>
  </si>
  <si>
    <t>JLP 1106</t>
  </si>
  <si>
    <t>JLP 1107</t>
  </si>
  <si>
    <t>MS  2022_0034</t>
  </si>
  <si>
    <t>JLP 1108</t>
  </si>
  <si>
    <t>JLP 1109</t>
  </si>
  <si>
    <t>JLP 1110</t>
  </si>
  <si>
    <t>JLP 1111</t>
  </si>
  <si>
    <t>JLP 1112</t>
  </si>
  <si>
    <t>JLP 1113</t>
  </si>
  <si>
    <t>JLP 1114</t>
  </si>
  <si>
    <t>JLP 1115</t>
  </si>
  <si>
    <t>JLP 1116</t>
  </si>
  <si>
    <t>JLP 1117</t>
  </si>
  <si>
    <t>PMY148834</t>
  </si>
  <si>
    <t>PMY148836</t>
  </si>
  <si>
    <t>PMY148849</t>
  </si>
  <si>
    <t>PMY148840</t>
  </si>
  <si>
    <t xml:space="preserve">WW37~
WW47
WW48
</t>
  </si>
  <si>
    <t>Update build plan for Ionizer due to spares requirements
Advance build of JTP41
Advance build of OBL43</t>
  </si>
  <si>
    <t>MS  2022_0035</t>
  </si>
  <si>
    <t>JLP 1118</t>
  </si>
  <si>
    <t>JLP 1119</t>
  </si>
  <si>
    <t>JLP 1120</t>
  </si>
  <si>
    <t>JLP 1121</t>
  </si>
  <si>
    <t>JLP 1122</t>
  </si>
  <si>
    <t>JLP 1123</t>
  </si>
  <si>
    <t>JLP 1124</t>
  </si>
  <si>
    <t>JLP 1125</t>
  </si>
  <si>
    <t>JLP00174</t>
  </si>
  <si>
    <t>PMY149379</t>
  </si>
  <si>
    <t>JLP103c</t>
  </si>
  <si>
    <t>JLP103a</t>
  </si>
  <si>
    <t>PMY149982</t>
  </si>
  <si>
    <t>MS  2022_0036</t>
  </si>
  <si>
    <t>WW37~</t>
  </si>
  <si>
    <t>MS  2022_0037</t>
  </si>
  <si>
    <t>WW41</t>
  </si>
  <si>
    <t>Advance build of OLB 43</t>
  </si>
  <si>
    <t>WW40~</t>
  </si>
  <si>
    <t>Revision of build plan due to lacking of boards and push out from customer</t>
  </si>
  <si>
    <t>JLP 1126</t>
  </si>
  <si>
    <t>JLP103b</t>
  </si>
  <si>
    <t>PMY151149</t>
  </si>
  <si>
    <t>MS  2022_0038</t>
  </si>
  <si>
    <t>MS  2022_0039</t>
  </si>
  <si>
    <t>WW41~WW44
WW44
WW42</t>
  </si>
  <si>
    <t>JLP
Matrix
JTP</t>
  </si>
  <si>
    <t>Revised build plan from x3 to x2
Revised build plan from x24 to x36
JTP advance build</t>
  </si>
  <si>
    <t>MS  2022_0040</t>
  </si>
  <si>
    <t>Flipper</t>
  </si>
  <si>
    <t>WW37-WW40</t>
  </si>
  <si>
    <t>Adjust build plan for Flipper</t>
  </si>
  <si>
    <t>MS  2022_0041</t>
  </si>
  <si>
    <t>JTP/OLB</t>
  </si>
  <si>
    <t>WW42-WW44</t>
  </si>
  <si>
    <t>Adjusted build plan for OLB and JTP from WW42-WW44</t>
  </si>
  <si>
    <t>PMY156120</t>
  </si>
  <si>
    <t>PMY156100</t>
  </si>
  <si>
    <t>PMY148832</t>
  </si>
  <si>
    <t>PMY156102</t>
  </si>
  <si>
    <t>PMY156122</t>
  </si>
  <si>
    <t>PMY149984</t>
  </si>
  <si>
    <t>PMY148851</t>
  </si>
  <si>
    <t>PMY156104</t>
  </si>
  <si>
    <t>PMY156105</t>
  </si>
  <si>
    <t>PMY156107</t>
  </si>
  <si>
    <t>PMY156106</t>
  </si>
  <si>
    <t>PMY156109</t>
  </si>
  <si>
    <t>PMY156108</t>
  </si>
  <si>
    <t>PMY156110</t>
  </si>
  <si>
    <t>PMY156111</t>
  </si>
  <si>
    <t>PMY156112</t>
  </si>
  <si>
    <t>PMY156113</t>
  </si>
  <si>
    <t>PMY156124</t>
  </si>
  <si>
    <t>PMY156125</t>
  </si>
  <si>
    <t>PMY156247</t>
  </si>
  <si>
    <t>PMY156258</t>
  </si>
  <si>
    <t>PMY156126</t>
  </si>
  <si>
    <t>PMY156127</t>
  </si>
  <si>
    <t>PMY154129</t>
  </si>
  <si>
    <t>PMY156128</t>
  </si>
  <si>
    <t>MS  2022_0042</t>
  </si>
  <si>
    <t>Update shipment and latest customer order</t>
  </si>
  <si>
    <t>WW45~</t>
  </si>
  <si>
    <t>MS  2022_0043</t>
  </si>
  <si>
    <t>JLP 1127</t>
  </si>
  <si>
    <t>push out 8/4--&gt;11/16</t>
  </si>
  <si>
    <t>push out 8/18--&gt;11/17/23</t>
  </si>
  <si>
    <t>push out 8/4--&gt;11/24</t>
  </si>
  <si>
    <t>MS  2022_0044</t>
  </si>
  <si>
    <t>WW48~</t>
  </si>
  <si>
    <t>MS  2022_0045</t>
  </si>
  <si>
    <t>WW49~</t>
  </si>
  <si>
    <t xml:space="preserve">AIR </t>
  </si>
  <si>
    <t>MS  2022_0046</t>
  </si>
  <si>
    <t>WW50~</t>
  </si>
  <si>
    <t>MS  2022_0047</t>
  </si>
  <si>
    <t>WW51~</t>
  </si>
  <si>
    <t>push out 9/27--&gt;10/27/23</t>
  </si>
  <si>
    <t>Cohu SN</t>
  </si>
  <si>
    <t>MS  2022_0048</t>
  </si>
  <si>
    <t>WW1~</t>
  </si>
  <si>
    <t>MS  2022_0049</t>
  </si>
  <si>
    <t>WW4~</t>
  </si>
  <si>
    <t>Update shipment for Matrix</t>
  </si>
  <si>
    <t>ATS-PPIF-006</t>
  </si>
  <si>
    <t>Rev. No. : 01</t>
  </si>
  <si>
    <t>MS  2022_0050</t>
  </si>
  <si>
    <t>JLP 1128</t>
  </si>
  <si>
    <t>MS  2022_0051</t>
  </si>
  <si>
    <t>MS  2022_0052</t>
  </si>
  <si>
    <t>WW5~</t>
  </si>
  <si>
    <t>WW6~</t>
  </si>
  <si>
    <t>MS  2022_0053</t>
  </si>
  <si>
    <t>MS  2022_0054</t>
  </si>
  <si>
    <t>MS  2022_0055</t>
  </si>
  <si>
    <t>MS  2022_0056</t>
  </si>
  <si>
    <t>MS  2022_0057</t>
  </si>
  <si>
    <t>Revised build plan for Matrix from 18 heads per week to 9 heads per week</t>
  </si>
  <si>
    <t>push out 6/16--&gt;8/18</t>
  </si>
  <si>
    <t>push out 9/28--&gt;10/2</t>
  </si>
  <si>
    <t>pull in 12/8--&gt;11/3</t>
  </si>
  <si>
    <t>pull in 1/4/24--&gt;11/3</t>
  </si>
  <si>
    <t>pull in 12/23--&gt;11/10</t>
  </si>
  <si>
    <t>pull in 12/28--&gt;11/10</t>
  </si>
  <si>
    <t>pull in 11/24--&gt;11/17</t>
  </si>
  <si>
    <t>pull in 12/16--&gt;11/24</t>
  </si>
  <si>
    <t>MS  2022_0058</t>
  </si>
  <si>
    <t>PNP
JLP</t>
  </si>
  <si>
    <t>WW14
WW18</t>
  </si>
  <si>
    <t xml:space="preserve">Revised build from 18 heads per week to 9 heads per week
Revised build  from 2 per week to 1 per week  </t>
  </si>
  <si>
    <t>JLP 1129</t>
  </si>
  <si>
    <t>JLP 1130</t>
  </si>
  <si>
    <t>MS  2022_0059</t>
  </si>
  <si>
    <t>WW17~</t>
  </si>
  <si>
    <t>No plan (no open order)</t>
  </si>
  <si>
    <t>MS  2022_0060</t>
  </si>
  <si>
    <t>WW13~</t>
  </si>
  <si>
    <t>MS  2022_0061</t>
  </si>
  <si>
    <t>Update build for PNP Matrix, Update customer PO</t>
  </si>
  <si>
    <t>SEPTEMBER</t>
  </si>
  <si>
    <t>WK 39</t>
  </si>
  <si>
    <t>NOVEMBER</t>
  </si>
  <si>
    <t>push out 7/31--&gt;9/1</t>
  </si>
  <si>
    <t>push out 5/25--&gt;9/21</t>
  </si>
  <si>
    <t>push out 10/2--&gt;10/30</t>
  </si>
  <si>
    <t>JLP2002</t>
  </si>
  <si>
    <t>302125607</t>
  </si>
  <si>
    <t>JLP REV3 W/MTP,VENT, MODEL 5422</t>
  </si>
  <si>
    <t>JLP2001</t>
  </si>
  <si>
    <t>302009763</t>
  </si>
  <si>
    <t>pull in 12/14--&gt;11/13</t>
  </si>
  <si>
    <t>MS  2022_0062</t>
  </si>
  <si>
    <t>Include build plan until December 2023</t>
  </si>
  <si>
    <t>MS  2022_0063</t>
  </si>
  <si>
    <t>MS  2022_0064</t>
  </si>
  <si>
    <t>No build plan WK20-WK22
No build plan WK26-WK28</t>
  </si>
  <si>
    <t>WW20~</t>
  </si>
  <si>
    <t>MS  2022_0065</t>
  </si>
  <si>
    <t>Revised build from 9/week to 12/week</t>
  </si>
  <si>
    <t>MS  2022_0066</t>
  </si>
  <si>
    <t>No revision on build plan</t>
  </si>
  <si>
    <t>MS  2022_0067</t>
  </si>
  <si>
    <t>push out 7/14--&gt;12/8/23</t>
  </si>
  <si>
    <t>Update latest customer order</t>
  </si>
  <si>
    <t>MS  2022_0068</t>
  </si>
  <si>
    <t>PNP/JLP</t>
  </si>
  <si>
    <t>Update latest build</t>
  </si>
  <si>
    <t>Status</t>
  </si>
  <si>
    <t>Shipped</t>
  </si>
  <si>
    <t>Work Week</t>
  </si>
  <si>
    <t>8307700001 I/O</t>
  </si>
  <si>
    <t>8307700002 TFR</t>
  </si>
  <si>
    <t>Total Heads</t>
  </si>
  <si>
    <t>MS  2023_0069</t>
  </si>
  <si>
    <t>Update latest build and shipment</t>
  </si>
  <si>
    <t>WW22~</t>
  </si>
  <si>
    <t>MS  2023_0070</t>
  </si>
  <si>
    <t>No build plan WK25-WW26</t>
  </si>
  <si>
    <t>MS  2023_0071</t>
  </si>
  <si>
    <t>WW25</t>
  </si>
  <si>
    <t>Additional build for PNP Matrix WW25</t>
  </si>
  <si>
    <t>MS  2023_0071 rev.1</t>
  </si>
  <si>
    <t>Revised build for PNP Matrix
6 heads/week-Q3
9 heads/week-Q4</t>
  </si>
  <si>
    <t>DOB802</t>
  </si>
  <si>
    <t>100006503</t>
  </si>
  <si>
    <t>OLB#44</t>
  </si>
  <si>
    <t>OLB#44 ( ABLP)</t>
  </si>
  <si>
    <t>DOB801</t>
  </si>
  <si>
    <t>OLB#45</t>
  </si>
  <si>
    <t>OLB#45 ( ABLP)</t>
  </si>
  <si>
    <t>MS  2023_0072</t>
  </si>
  <si>
    <t>MS  2023_0072 rev. 1</t>
  </si>
  <si>
    <t>Revised Build Plan</t>
  </si>
  <si>
    <t>ADDITIONAL</t>
  </si>
  <si>
    <t>JLP 1131</t>
  </si>
  <si>
    <t>JLP 1132</t>
  </si>
  <si>
    <t>MS  2023_0073</t>
  </si>
  <si>
    <t>WW27~</t>
  </si>
  <si>
    <t>Update Customer latest firm order
Additional x2-JLP and MTP</t>
  </si>
  <si>
    <t>CTRL # MS  2023_0074</t>
  </si>
  <si>
    <t>push out 8/21--&gt;9/21</t>
  </si>
  <si>
    <t>CFG16435000105</t>
  </si>
  <si>
    <t>CFG16430000265</t>
  </si>
  <si>
    <t>PMY156103</t>
  </si>
  <si>
    <t>JLP80216</t>
  </si>
  <si>
    <t>JLP80217</t>
  </si>
  <si>
    <t xml:space="preserve">JLP90102
</t>
  </si>
  <si>
    <t>JLP90101</t>
  </si>
  <si>
    <t>JLP80215</t>
  </si>
  <si>
    <t>JLP80209</t>
  </si>
  <si>
    <t>JLP80210</t>
  </si>
  <si>
    <t>JLP80202</t>
  </si>
  <si>
    <t>pull in 12/15--&gt;12/8/23</t>
  </si>
  <si>
    <t>JLP80201</t>
  </si>
  <si>
    <t>MS  2023_0074</t>
  </si>
  <si>
    <t>Update Customer latest firm order and shipment
Shipped x3 heads-PNP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</si>
</sst>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6">
    <numFmt numFmtId="41" formatCode="_-* #,##0_-;\-* #,##0_-;_-* &quot;-&quot;_-;_-@_-"/>
    <numFmt numFmtId="44" formatCode="_-&quot;₱&quot;* #,##0.00_-;\-&quot;₱&quot;* #,##0.00_-;_-&quot;₱&quot;* &quot;-&quot;??_-;_-@_-"/>
    <numFmt numFmtId="43" formatCode="_-* #,##0.00_-;\-* #,##0.00_-;_-* &quot;-&quot;??_-;_-@_-"/>
    <numFmt numFmtId="164" formatCode="_(&quot;$&quot;* #,##0.00_);_(&quot;$&quot;* \(#,##0.00\);_(&quot;$&quot;* &quot;-&quot;??_);_(@_)"/>
    <numFmt numFmtId="165" formatCode="_(* #,##0.00_);_(* \(#,##0.00\);_(* &quot;-&quot;??_);_(@_)"/>
    <numFmt numFmtId="166" formatCode="d"/>
    <numFmt numFmtId="167" formatCode="[$-3409]dd\-mmm\-yy;@"/>
    <numFmt numFmtId="168" formatCode="[$-409]d\-mmm\-yy;@"/>
    <numFmt numFmtId="169" formatCode="[$-409]dd\-mmm\-yy;@"/>
    <numFmt numFmtId="170" formatCode="mm/dd/yy;@"/>
    <numFmt numFmtId="171" formatCode="0_);[Red]\(0\)"/>
    <numFmt numFmtId="172" formatCode="[$-409]d\-mmm;@"/>
    <numFmt numFmtId="173" formatCode="0_ ;[Red]\-0\ "/>
    <numFmt numFmtId="174" formatCode="0.0%"/>
    <numFmt numFmtId="175" formatCode="_(&quot;$&quot;* #,##0_);_(&quot;$&quot;* \(#,##0\);_(&quot;$&quot;* &quot;-&quot;_);_(@_)"/>
    <numFmt numFmtId="176" formatCode="#,##0.00&quot;\&quot;&quot;\&quot;&quot;\&quot;\ &quot;Pts&quot;;[Red]&quot;\&quot;&quot;\&quot;&quot;\&quot;\-#,##0.00&quot;\&quot;&quot;\&quot;&quot;\&quot;\ &quot;Pts&quot;"/>
    <numFmt numFmtId="177" formatCode="&quot;$&quot;#,##0.00;[Red]\-&quot;$&quot;#,##0.00"/>
    <numFmt numFmtId="178" formatCode="_(* #,##0.0000_);_(* \(#,##0.0000\);_(* &quot;-&quot;??_);_(@_)"/>
    <numFmt numFmtId="179" formatCode="_-&quot;$&quot;* #,##0.00_-;\-&quot;$&quot;* #,##0.00_-;_-&quot;$&quot;* &quot;-&quot;??_-;_-@_-"/>
    <numFmt numFmtId="180" formatCode="0.00000"/>
    <numFmt numFmtId="181" formatCode="\$#,##0_);\(\$#,##0\)"/>
    <numFmt numFmtId="182" formatCode="&quot;$&quot;#,##0.00;\-&quot;$&quot;#,##0.00"/>
    <numFmt numFmtId="183" formatCode="&quot;\&quot;#,##0;&quot;\&quot;&quot;\&quot;&quot;\&quot;&quot;\&quot;&quot;\&quot;&quot;\&quot;&quot;\&quot;\-#,##0"/>
    <numFmt numFmtId="184" formatCode="&quot;\&quot;#,##0.00;&quot;\&quot;&quot;\&quot;&quot;\&quot;&quot;\&quot;&quot;\&quot;&quot;\&quot;&quot;\&quot;\-#,##0.00"/>
    <numFmt numFmtId="185" formatCode="0.00000000"/>
    <numFmt numFmtId="186" formatCode="\$#,##0_);[Red]\(\$#,##0\)"/>
    <numFmt numFmtId="187" formatCode="\$#,##0.00_);\(\$#,##0.00\)"/>
    <numFmt numFmtId="188" formatCode="&quot;\&quot;#,##0.00;[Red]&quot;\&quot;\-#,##0.00"/>
    <numFmt numFmtId="189" formatCode="&quot;\&quot;#,##0;[Red]&quot;\&quot;\-#,##0"/>
    <numFmt numFmtId="190" formatCode="[$$-409]#,##0_);\([$$-409]#,##0\)"/>
    <numFmt numFmtId="191" formatCode="_([$€-2]* #,##0.00_);_([$€-2]* \(#,##0.00\);_([$€-2]* &quot;-&quot;??_)"/>
    <numFmt numFmtId="192" formatCode="&quot;DM&quot;#,##0;[Red]\-&quot;DM&quot;#,##0"/>
    <numFmt numFmtId="193" formatCode="&quot;DM&quot;#,##0.00;[Red]\-&quot;DM&quot;#,##0.00"/>
    <numFmt numFmtId="194" formatCode="_(* #,##0.0_);_(* \(#,##0.0\);_(* &quot;-&quot;??_);_(@_)"/>
    <numFmt numFmtId="195" formatCode="[$-3409]mmmm\ dd\,\ yyyy;@"/>
    <numFmt numFmtId="196" formatCode="0.00_ ;[Red]\-0.00\ "/>
  </numFmts>
  <fonts count="217">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1"/>
      <name val="Calibri"/>
      <family val="2"/>
      <scheme val="minor"/>
    </font>
    <font>
      <b/>
      <sz val="10"/>
      <color theme="1"/>
      <name val="Calibri"/>
      <family val="2"/>
      <scheme val="minor"/>
    </font>
    <font>
      <sz val="10"/>
      <color theme="1"/>
      <name val="Calibri"/>
      <family val="2"/>
      <scheme val="minor"/>
    </font>
    <font>
      <b/>
      <sz val="10"/>
      <name val="Calibri"/>
      <family val="2"/>
      <scheme val="minor"/>
    </font>
    <font>
      <sz val="12"/>
      <color theme="1"/>
      <name val="Calibri"/>
      <family val="2"/>
      <scheme val="minor"/>
    </font>
    <font>
      <b/>
      <sz val="14"/>
      <color theme="1"/>
      <name val="Calibri"/>
      <family val="2"/>
      <scheme val="minor"/>
    </font>
    <font>
      <b/>
      <i/>
      <sz val="8"/>
      <color rgb="FF0033CC"/>
      <name val="Calibri"/>
      <family val="2"/>
      <scheme val="minor"/>
    </font>
    <font>
      <b/>
      <sz val="11"/>
      <color theme="0"/>
      <name val="Calibri"/>
      <family val="2"/>
      <scheme val="minor"/>
    </font>
    <font>
      <sz val="9"/>
      <color theme="1"/>
      <name val="Calibri"/>
      <family val="2"/>
      <scheme val="minor"/>
    </font>
    <font>
      <b/>
      <i/>
      <sz val="10"/>
      <color rgb="FF0033CC"/>
      <name val="Calibri"/>
      <family val="2"/>
      <scheme val="minor"/>
    </font>
    <font>
      <sz val="11"/>
      <color theme="1"/>
      <name val="Calibri"/>
      <family val="2"/>
      <scheme val="minor"/>
    </font>
    <font>
      <b/>
      <sz val="8"/>
      <color rgb="FF000000"/>
      <name val="Calibri"/>
      <family val="2"/>
    </font>
    <font>
      <b/>
      <sz val="8"/>
      <color rgb="FFF2F2F2"/>
      <name val="Calibri"/>
      <family val="2"/>
    </font>
    <font>
      <b/>
      <sz val="8"/>
      <color rgb="FFFF0000"/>
      <name val="Calibri"/>
      <family val="2"/>
    </font>
    <font>
      <sz val="8"/>
      <color rgb="FF000000"/>
      <name val="Calibri"/>
      <family val="2"/>
    </font>
    <font>
      <sz val="8"/>
      <color theme="1"/>
      <name val="Calibri"/>
      <family val="2"/>
    </font>
    <font>
      <i/>
      <sz val="8"/>
      <color rgb="FFF2F2F2"/>
      <name val="Calibri"/>
      <family val="2"/>
    </font>
    <font>
      <i/>
      <sz val="8"/>
      <color rgb="FF000000"/>
      <name val="Calibri"/>
      <family val="2"/>
    </font>
    <font>
      <sz val="8"/>
      <color rgb="FFF2F2F2"/>
      <name val="Calibri"/>
      <family val="2"/>
    </font>
    <font>
      <b/>
      <sz val="10"/>
      <color theme="1"/>
      <name val="Calibri"/>
      <family val="2"/>
    </font>
    <font>
      <sz val="10"/>
      <color rgb="FF9C5700"/>
      <name val="Calibri"/>
      <family val="2"/>
    </font>
    <font>
      <sz val="8"/>
      <name val="Calibri"/>
      <family val="2"/>
      <scheme val="minor"/>
    </font>
    <font>
      <b/>
      <sz val="9"/>
      <color theme="1"/>
      <name val="Calibri"/>
      <family val="2"/>
      <scheme val="minor"/>
    </font>
    <font>
      <sz val="12"/>
      <color theme="1"/>
      <name val="Calibri"/>
      <family val="2"/>
      <scheme val="major"/>
    </font>
    <font>
      <b/>
      <sz val="12"/>
      <color theme="1"/>
      <name val="Calibri"/>
      <family val="2"/>
      <scheme val="major"/>
    </font>
    <font>
      <b/>
      <sz val="11"/>
      <color theme="2" tint="-0.749992370372631"/>
      <name val="Calibri"/>
      <family val="2"/>
      <scheme val="minor"/>
    </font>
    <font>
      <b/>
      <sz val="10"/>
      <color rgb="FFFF0000"/>
      <name val="Calibri"/>
      <family val="2"/>
      <scheme val="minor"/>
    </font>
    <font>
      <b/>
      <sz val="11"/>
      <name val="Calibri"/>
      <family val="2"/>
      <scheme val="minor"/>
    </font>
    <font>
      <sz val="12"/>
      <color rgb="FF000000"/>
      <name val="Calibri"/>
      <family val="2"/>
    </font>
    <font>
      <b/>
      <sz val="10"/>
      <name val="Calibri"/>
      <family val="2"/>
    </font>
    <font>
      <b/>
      <sz val="12"/>
      <name val="Calibri"/>
      <family val="2"/>
      <scheme val="minor"/>
    </font>
    <font>
      <b/>
      <sz val="18"/>
      <name val="Calibri"/>
      <family val="2"/>
    </font>
    <font>
      <b/>
      <sz val="18"/>
      <name val="Calibri"/>
      <family val="2"/>
      <scheme val="minor"/>
    </font>
    <font>
      <b/>
      <sz val="9"/>
      <color rgb="FFFF0000"/>
      <name val="Calibri"/>
      <family val="2"/>
      <scheme val="minor"/>
    </font>
    <font>
      <sz val="9"/>
      <color rgb="FFFF0000"/>
      <name val="Calibri"/>
      <family val="2"/>
      <scheme val="minor"/>
    </font>
    <font>
      <b/>
      <sz val="8"/>
      <color theme="1"/>
      <name val="Calibri"/>
      <family val="2"/>
      <scheme val="minor"/>
    </font>
    <font>
      <b/>
      <sz val="8"/>
      <name val="Calibri"/>
      <family val="2"/>
      <scheme val="minor"/>
    </font>
    <font>
      <b/>
      <sz val="8"/>
      <color theme="1"/>
      <name val="Calibri"/>
      <family val="2"/>
    </font>
    <font>
      <b/>
      <sz val="8"/>
      <name val="Calibri"/>
      <family val="2"/>
    </font>
    <font>
      <sz val="8"/>
      <color theme="1"/>
      <name val="Calibri"/>
      <family val="2"/>
      <scheme val="minor"/>
    </font>
    <font>
      <b/>
      <sz val="8"/>
      <name val="Tahoma"/>
      <family val="2"/>
    </font>
    <font>
      <sz val="8"/>
      <color rgb="FF000000"/>
      <name val="Verdana"/>
      <family val="2"/>
    </font>
    <font>
      <sz val="10"/>
      <color theme="1"/>
      <name val="Arial"/>
      <family val="2"/>
    </font>
    <font>
      <b/>
      <sz val="10"/>
      <color theme="1"/>
      <name val="Arial"/>
      <family val="2"/>
    </font>
    <font>
      <b/>
      <sz val="10"/>
      <color rgb="FFFFFFFF"/>
      <name val="Calibri"/>
      <family val="2"/>
    </font>
    <font>
      <b/>
      <sz val="10"/>
      <name val="Tahoma"/>
      <family val="2"/>
    </font>
    <font>
      <sz val="10"/>
      <color rgb="FF000000"/>
      <name val="Verdana"/>
      <family val="2"/>
    </font>
    <font>
      <strike/>
      <sz val="8"/>
      <color theme="1"/>
      <name val="Calibri"/>
      <family val="2"/>
      <scheme val="minor"/>
    </font>
    <font>
      <b/>
      <sz val="11"/>
      <color rgb="FF000000"/>
      <name val="Calibri"/>
      <family val="2"/>
      <scheme val="minor"/>
    </font>
    <font>
      <sz val="11"/>
      <color rgb="FF000000"/>
      <name val="Calibri"/>
      <family val="2"/>
      <scheme val="minor"/>
    </font>
    <font>
      <b/>
      <sz val="20"/>
      <color theme="1"/>
      <name val="Calibri"/>
      <family val="2"/>
      <scheme val="minor"/>
    </font>
    <font>
      <sz val="10"/>
      <color theme="1"/>
      <name val="Times New Roman"/>
      <family val="1"/>
    </font>
    <font>
      <b/>
      <sz val="11"/>
      <color rgb="FF000000"/>
      <name val="Calibri"/>
      <family val="2"/>
    </font>
    <font>
      <sz val="11"/>
      <color rgb="FF000000"/>
      <name val="Calibri"/>
      <family val="2"/>
    </font>
    <font>
      <sz val="11"/>
      <color rgb="FFFF0000"/>
      <name val="Calibri"/>
      <family val="2"/>
    </font>
    <font>
      <sz val="8"/>
      <name val="Tahoma"/>
      <family val="2"/>
    </font>
    <font>
      <b/>
      <sz val="18"/>
      <color theme="1"/>
      <name val="Calibri"/>
      <family val="2"/>
    </font>
    <font>
      <sz val="16"/>
      <color theme="1"/>
      <name val="Arial"/>
      <family val="2"/>
    </font>
    <font>
      <b/>
      <sz val="16"/>
      <color theme="1"/>
      <name val="Arial"/>
      <family val="2"/>
    </font>
    <font>
      <sz val="16"/>
      <color rgb="FF000000"/>
      <name val="Arial"/>
      <family val="2"/>
    </font>
    <font>
      <b/>
      <sz val="11"/>
      <color theme="0"/>
      <name val="Calibri"/>
      <family val="2"/>
    </font>
    <font>
      <sz val="11"/>
      <color theme="0"/>
      <name val="Calibri"/>
      <family val="2"/>
    </font>
    <font>
      <b/>
      <sz val="8"/>
      <color rgb="FFFFFFFF"/>
      <name val="Tahoma"/>
      <family val="2"/>
    </font>
    <font>
      <sz val="14"/>
      <color theme="1"/>
      <name val="Calibri"/>
      <family val="2"/>
    </font>
    <font>
      <sz val="8"/>
      <color rgb="FF000000"/>
      <name val="Tahoma"/>
      <family val="2"/>
    </font>
    <font>
      <b/>
      <sz val="8"/>
      <color rgb="FF000000"/>
      <name val="Tahoma"/>
      <family val="2"/>
    </font>
    <font>
      <sz val="10"/>
      <name val="Calibri"/>
      <family val="2"/>
    </font>
    <font>
      <sz val="10"/>
      <color theme="1"/>
      <name val="Calibri"/>
      <family val="2"/>
    </font>
    <font>
      <sz val="11"/>
      <color rgb="FFFF0000"/>
      <name val="Calibri"/>
      <family val="2"/>
      <scheme val="minor"/>
    </font>
    <font>
      <sz val="20"/>
      <color theme="1"/>
      <name val="Arial"/>
      <family val="2"/>
    </font>
    <font>
      <sz val="10"/>
      <color rgb="FFFF0000"/>
      <name val="Arial"/>
      <family val="2"/>
    </font>
    <font>
      <b/>
      <sz val="10"/>
      <color rgb="FFFF0000"/>
      <name val="Arial"/>
      <family val="2"/>
    </font>
    <font>
      <sz val="10"/>
      <name val="Arial"/>
      <family val="2"/>
    </font>
    <font>
      <b/>
      <sz val="16"/>
      <color theme="1"/>
      <name val="Calibri"/>
      <family val="2"/>
      <scheme val="minor"/>
    </font>
    <font>
      <b/>
      <i/>
      <sz val="14"/>
      <color theme="1"/>
      <name val="Calibri"/>
      <family val="2"/>
      <scheme val="minor"/>
    </font>
    <font>
      <b/>
      <sz val="12"/>
      <color theme="1"/>
      <name val="Calibri"/>
      <family val="2"/>
      <scheme val="minor"/>
    </font>
    <font>
      <sz val="18"/>
      <color theme="1"/>
      <name val="Calibri"/>
      <family val="2"/>
    </font>
    <font>
      <i/>
      <sz val="10"/>
      <color theme="1"/>
      <name val="Calibri"/>
      <family val="2"/>
    </font>
    <font>
      <b/>
      <sz val="18"/>
      <color theme="1"/>
      <name val="Calibri"/>
      <family val="2"/>
      <scheme val="minor"/>
    </font>
    <font>
      <sz val="18"/>
      <color theme="1"/>
      <name val="Calibri"/>
      <family val="2"/>
      <scheme val="minor"/>
    </font>
    <font>
      <b/>
      <sz val="10"/>
      <name val="Arial"/>
      <family val="2"/>
    </font>
    <font>
      <b/>
      <sz val="10"/>
      <color rgb="FFFFFFFF"/>
      <name val="Arial"/>
      <family val="2"/>
    </font>
    <font>
      <sz val="9"/>
      <name val="Calibri"/>
      <family val="2"/>
      <scheme val="minor"/>
    </font>
    <font>
      <b/>
      <sz val="9"/>
      <name val="Calibri"/>
      <family val="2"/>
      <scheme val="minor"/>
    </font>
    <font>
      <b/>
      <sz val="15"/>
      <color theme="1"/>
      <name val="Calibri"/>
      <family val="2"/>
    </font>
    <font>
      <b/>
      <sz val="11"/>
      <color theme="1"/>
      <name val="Calibri"/>
      <family val="2"/>
    </font>
    <font>
      <sz val="11"/>
      <color theme="1"/>
      <name val="Calibri"/>
      <family val="2"/>
    </font>
    <font>
      <b/>
      <sz val="15"/>
      <color theme="1"/>
      <name val="Calibri"/>
      <family val="2"/>
      <scheme val="minor"/>
    </font>
    <font>
      <sz val="15"/>
      <color theme="1"/>
      <name val="Calibri"/>
      <family val="2"/>
    </font>
    <font>
      <sz val="10"/>
      <color theme="1"/>
      <name val="Arial Narrow"/>
      <family val="2"/>
    </font>
    <font>
      <sz val="10"/>
      <name val="Arial Narrow"/>
      <family val="2"/>
    </font>
    <font>
      <b/>
      <sz val="10"/>
      <color theme="1"/>
      <name val="Arial Narrow"/>
      <family val="2"/>
    </font>
    <font>
      <b/>
      <sz val="10"/>
      <name val="Arial Narrow"/>
      <family val="2"/>
    </font>
    <font>
      <b/>
      <sz val="10"/>
      <color rgb="FFFF0000"/>
      <name val="Arial Narrow"/>
      <family val="2"/>
    </font>
    <font>
      <b/>
      <sz val="10"/>
      <color rgb="FFFF0000"/>
      <name val="Calibri"/>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8"/>
      <color theme="3"/>
      <name val="Calibri"/>
      <family val="2"/>
      <scheme val="major"/>
    </font>
    <font>
      <b/>
      <sz val="15"/>
      <color theme="3"/>
      <name val="Calibri"/>
      <family val="2"/>
      <scheme val="minor"/>
    </font>
    <font>
      <b/>
      <sz val="13"/>
      <color theme="3"/>
      <name val="Calibri"/>
      <family val="2"/>
      <scheme val="minor"/>
    </font>
    <font>
      <sz val="8"/>
      <color theme="1"/>
      <name val="Tahoma"/>
      <family val="2"/>
    </font>
    <font>
      <b/>
      <sz val="10"/>
      <color theme="0"/>
      <name val="Calibri"/>
      <family val="2"/>
    </font>
    <font>
      <sz val="10"/>
      <color rgb="FF9C0006"/>
      <name val="Calibri"/>
      <family val="2"/>
    </font>
    <font>
      <b/>
      <sz val="15"/>
      <color theme="3"/>
      <name val="Calibri"/>
      <family val="2"/>
    </font>
    <font>
      <b/>
      <sz val="13"/>
      <color theme="3"/>
      <name val="Calibri"/>
      <family val="2"/>
    </font>
    <font>
      <b/>
      <sz val="11"/>
      <color theme="3"/>
      <name val="Calibri"/>
      <family val="2"/>
    </font>
    <font>
      <sz val="10"/>
      <color rgb="FF006100"/>
      <name val="Calibri"/>
      <family val="2"/>
    </font>
    <font>
      <sz val="10"/>
      <color rgb="FF3F3F76"/>
      <name val="Calibri"/>
      <family val="2"/>
    </font>
    <font>
      <b/>
      <sz val="10"/>
      <color rgb="FF3F3F3F"/>
      <name val="Calibri"/>
      <family val="2"/>
    </font>
    <font>
      <b/>
      <sz val="10"/>
      <color rgb="FFFA7D00"/>
      <name val="Calibri"/>
      <family val="2"/>
    </font>
    <font>
      <sz val="10"/>
      <color rgb="FFFA7D00"/>
      <name val="Calibri"/>
      <family val="2"/>
    </font>
    <font>
      <sz val="10"/>
      <color rgb="FFFF0000"/>
      <name val="Calibri"/>
      <family val="2"/>
    </font>
    <font>
      <i/>
      <sz val="10"/>
      <color rgb="FF7F7F7F"/>
      <name val="Calibri"/>
      <family val="2"/>
    </font>
    <font>
      <sz val="10"/>
      <color theme="0"/>
      <name val="Calibri"/>
      <family val="2"/>
    </font>
    <font>
      <sz val="10"/>
      <color indexed="8"/>
      <name val="Arial"/>
      <family val="2"/>
    </font>
    <font>
      <sz val="11"/>
      <color rgb="FF9C6500"/>
      <name val="Calibri"/>
      <family val="2"/>
      <scheme val="minor"/>
    </font>
    <font>
      <sz val="10"/>
      <color indexed="64"/>
      <name val="Arial"/>
      <family val="2"/>
    </font>
    <font>
      <sz val="10"/>
      <name val="Courier"/>
      <family val="3"/>
    </font>
    <font>
      <sz val="11"/>
      <name val="ＭＳ Ｐゴシック"/>
      <charset val="128"/>
    </font>
    <font>
      <sz val="11"/>
      <color indexed="8"/>
      <name val="ＭＳ Ｐゴシック"/>
      <family val="3"/>
      <charset val="128"/>
    </font>
    <font>
      <sz val="11"/>
      <color indexed="9"/>
      <name val="ＭＳ Ｐゴシック"/>
      <family val="3"/>
      <charset val="128"/>
    </font>
    <font>
      <sz val="10"/>
      <name val="Helv"/>
      <family val="2"/>
    </font>
    <font>
      <sz val="11"/>
      <color indexed="8"/>
      <name val="Calibri"/>
      <family val="2"/>
    </font>
    <font>
      <sz val="10"/>
      <name val="Times New Roman"/>
      <family val="1"/>
    </font>
    <font>
      <sz val="10"/>
      <color indexed="24"/>
      <name val="Arial"/>
      <family val="2"/>
    </font>
    <font>
      <sz val="10"/>
      <name val="MS Sans Serif"/>
      <family val="2"/>
    </font>
    <font>
      <b/>
      <sz val="12"/>
      <color indexed="33"/>
      <name val="Times New Roman"/>
      <family val="1"/>
    </font>
    <font>
      <sz val="8"/>
      <name val="Arial"/>
      <family val="2"/>
    </font>
    <font>
      <b/>
      <sz val="12"/>
      <name val="Arial"/>
      <family val="2"/>
    </font>
    <font>
      <u/>
      <sz val="10"/>
      <color indexed="12"/>
      <name val="Arial"/>
      <family val="2"/>
    </font>
    <font>
      <u/>
      <sz val="10"/>
      <color indexed="12"/>
      <name val="Verdana"/>
      <family val="2"/>
    </font>
    <font>
      <sz val="12"/>
      <name val="Times New Roman"/>
      <family val="1"/>
    </font>
    <font>
      <sz val="10"/>
      <color rgb="FF000000"/>
      <name val="Times New Roman"/>
      <family val="1"/>
    </font>
    <font>
      <sz val="10"/>
      <name val="Verdana"/>
      <family val="2"/>
    </font>
    <font>
      <sz val="12"/>
      <color indexed="9"/>
      <name val="Arial"/>
      <family val="2"/>
    </font>
    <font>
      <sz val="10"/>
      <color indexed="12"/>
      <name val="Geneva"/>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u/>
      <sz val="10.45"/>
      <color indexed="12"/>
      <name val="?l?r ??’c"/>
      <family val="3"/>
      <charset val="128"/>
    </font>
    <font>
      <sz val="11"/>
      <color indexed="52"/>
      <name val="ＭＳ Ｐゴシック"/>
      <family val="3"/>
      <charset val="128"/>
    </font>
    <font>
      <sz val="11"/>
      <name val=""/>
      <family val="3"/>
      <charset val="136"/>
    </font>
    <font>
      <sz val="11"/>
      <name val=" "/>
      <family val="3"/>
      <charset val="136"/>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4"/>
      <name val="ＭＳ 明朝"/>
      <family val="1"/>
      <charset val="128"/>
    </font>
    <font>
      <sz val="11"/>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11"/>
      <color theme="1"/>
      <name val="ＭＳ Ｐゴシック"/>
      <family val="3"/>
      <charset val="128"/>
    </font>
    <font>
      <sz val="12"/>
      <name val="élér û¥Æ®"/>
      <family val="1"/>
    </font>
    <font>
      <sz val="12"/>
      <name val="新細明體"/>
      <family val="1"/>
    </font>
    <font>
      <sz val="11"/>
      <name val="돋움"/>
      <family val="2"/>
    </font>
    <font>
      <u/>
      <sz val="5.5"/>
      <color indexed="36"/>
      <name val="ＭＳ ゴシック"/>
      <family val="3"/>
      <charset val="128"/>
    </font>
    <font>
      <u/>
      <sz val="11"/>
      <color theme="10"/>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color theme="1"/>
      <name val="Calibri"/>
      <family val="2"/>
      <charset val="238"/>
      <scheme val="minor"/>
    </font>
    <font>
      <b/>
      <sz val="18"/>
      <color theme="3"/>
      <name val="Calibri"/>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9"/>
      <color indexed="81"/>
      <name val="Tahoma"/>
      <family val="2"/>
    </font>
    <font>
      <b/>
      <sz val="9"/>
      <color indexed="81"/>
      <name val="Tahoma"/>
      <family val="2"/>
    </font>
    <font>
      <sz val="11"/>
      <name val="Calibri"/>
      <family val="2"/>
    </font>
    <font>
      <sz val="10"/>
      <color rgb="FFFF0000"/>
      <name val="Calibri"/>
      <family val="2"/>
      <scheme val="minor"/>
    </font>
  </fonts>
  <fills count="13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2" tint="-9.9978637043366805E-2"/>
        <bgColor indexed="64"/>
      </patternFill>
    </fill>
    <fill>
      <patternFill patternType="solid">
        <fgColor theme="4"/>
      </patternFill>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rgb="FFFF00FF"/>
        <bgColor indexed="64"/>
      </patternFill>
    </fill>
    <fill>
      <patternFill patternType="solid">
        <fgColor theme="0"/>
        <bgColor indexed="64"/>
      </patternFill>
    </fill>
    <fill>
      <patternFill patternType="solid">
        <fgColor rgb="FFFFC000"/>
        <bgColor indexed="64"/>
      </patternFill>
    </fill>
    <fill>
      <patternFill patternType="solid">
        <fgColor theme="0" tint="-0.499984740745262"/>
        <bgColor indexed="64"/>
      </patternFill>
    </fill>
    <fill>
      <patternFill patternType="solid">
        <fgColor rgb="FFBDD7EE"/>
        <bgColor indexed="64"/>
      </patternFill>
    </fill>
    <fill>
      <patternFill patternType="solid">
        <fgColor rgb="FFFFFFFF"/>
        <bgColor indexed="64"/>
      </patternFill>
    </fill>
    <fill>
      <patternFill patternType="solid">
        <fgColor rgb="FF305496"/>
        <bgColor indexed="64"/>
      </patternFill>
    </fill>
    <fill>
      <patternFill patternType="solid">
        <fgColor rgb="FFB4C6E7"/>
        <bgColor indexed="64"/>
      </patternFill>
    </fill>
    <fill>
      <patternFill patternType="solid">
        <fgColor rgb="FFC6E0B4"/>
        <bgColor indexed="64"/>
      </patternFill>
    </fill>
    <fill>
      <patternFill patternType="solid">
        <fgColor rgb="FFD9D9D9"/>
        <bgColor indexed="64"/>
      </patternFill>
    </fill>
    <fill>
      <patternFill patternType="solid">
        <fgColor theme="3" tint="0.79998168889431442"/>
        <bgColor indexed="64"/>
      </patternFill>
    </fill>
    <fill>
      <patternFill patternType="solid">
        <fgColor rgb="FF99CCFF"/>
        <bgColor indexed="64"/>
      </patternFill>
    </fill>
    <fill>
      <patternFill patternType="solid">
        <fgColor theme="6" tint="0.79998168889431442"/>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rgb="FF3DB5F7"/>
        <bgColor indexed="64"/>
      </patternFill>
    </fill>
    <fill>
      <patternFill patternType="solid">
        <fgColor rgb="FFCCFF99"/>
        <bgColor indexed="64"/>
      </patternFill>
    </fill>
    <fill>
      <patternFill patternType="solid">
        <fgColor rgb="FFFFEB9C"/>
      </patternFill>
    </fill>
    <fill>
      <patternFill patternType="solid">
        <fgColor theme="4" tint="0.39997558519241921"/>
        <bgColor indexed="64"/>
      </patternFill>
    </fill>
    <fill>
      <patternFill patternType="solid">
        <fgColor theme="4" tint="0.79998168889431442"/>
        <bgColor indexed="64"/>
      </patternFill>
    </fill>
    <fill>
      <patternFill patternType="solid">
        <fgColor rgb="FF99FF99"/>
        <bgColor indexed="64"/>
      </patternFill>
    </fill>
    <fill>
      <patternFill patternType="solid">
        <fgColor theme="1"/>
        <bgColor indexed="64"/>
      </patternFill>
    </fill>
    <fill>
      <patternFill patternType="solid">
        <fgColor rgb="FFFFD961"/>
        <bgColor indexed="64"/>
      </patternFill>
    </fill>
    <fill>
      <patternFill patternType="solid">
        <fgColor rgb="FFFFFFCC"/>
        <bgColor indexed="64"/>
      </patternFill>
    </fill>
    <fill>
      <patternFill patternType="solid">
        <fgColor theme="6" tint="0.59999389629810485"/>
        <bgColor indexed="64"/>
      </patternFill>
    </fill>
    <fill>
      <patternFill patternType="solid">
        <fgColor rgb="FFF8CBAD"/>
        <bgColor indexed="64"/>
      </patternFill>
    </fill>
    <fill>
      <patternFill patternType="solid">
        <fgColor rgb="FFFFE699"/>
        <bgColor indexed="64"/>
      </patternFill>
    </fill>
    <fill>
      <patternFill patternType="solid">
        <fgColor theme="7"/>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rgb="FFCCFFCC"/>
        <bgColor indexed="64"/>
      </patternFill>
    </fill>
    <fill>
      <patternFill patternType="solid">
        <fgColor rgb="FFFFFF66"/>
        <bgColor indexed="64"/>
      </patternFill>
    </fill>
    <fill>
      <patternFill patternType="solid">
        <fgColor rgb="FF4C68A2"/>
        <bgColor indexed="64"/>
      </patternFill>
    </fill>
    <fill>
      <patternFill patternType="solid">
        <fgColor rgb="FFFFCCCC"/>
        <bgColor indexed="64"/>
      </patternFill>
    </fill>
    <fill>
      <patternFill patternType="solid">
        <fgColor theme="0" tint="-0.14999847407452621"/>
        <bgColor indexed="64"/>
      </patternFill>
    </fill>
    <fill>
      <patternFill patternType="solid">
        <fgColor theme="6"/>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7"/>
        <bgColor indexed="64"/>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s>
  <borders count="15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style="medium">
        <color indexed="64"/>
      </right>
      <top style="medium">
        <color indexed="64"/>
      </top>
      <bottom style="thin">
        <color indexed="64"/>
      </bottom>
      <diagonal/>
    </border>
    <border>
      <left/>
      <right/>
      <top style="thin">
        <color theme="0" tint="-0.249977111117893"/>
      </top>
      <bottom style="thin">
        <color theme="0" tint="-0.249977111117893"/>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diagonal/>
    </border>
    <border>
      <left style="thin">
        <color indexed="64"/>
      </left>
      <right/>
      <top style="thin">
        <color indexed="64"/>
      </top>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hair">
        <color auto="1"/>
      </left>
      <right style="hair">
        <color auto="1"/>
      </right>
      <top style="hair">
        <color auto="1"/>
      </top>
      <bottom style="hair">
        <color auto="1"/>
      </bottom>
      <diagonal/>
    </border>
    <border>
      <left style="medium">
        <color indexed="64"/>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
      <left style="hair">
        <color auto="1"/>
      </left>
      <right style="hair">
        <color auto="1"/>
      </right>
      <top/>
      <bottom style="medium">
        <color indexed="64"/>
      </bottom>
      <diagonal/>
    </border>
    <border>
      <left style="hair">
        <color auto="1"/>
      </left>
      <right style="medium">
        <color indexed="64"/>
      </right>
      <top/>
      <bottom style="medium">
        <color indexed="64"/>
      </bottom>
      <diagonal/>
    </border>
    <border>
      <left style="medium">
        <color indexed="64"/>
      </left>
      <right style="hair">
        <color auto="1"/>
      </right>
      <top/>
      <bottom style="medium">
        <color indexed="64"/>
      </bottom>
      <diagonal/>
    </border>
    <border>
      <left/>
      <right style="hair">
        <color auto="1"/>
      </right>
      <top style="medium">
        <color indexed="64"/>
      </top>
      <bottom style="medium">
        <color indexed="64"/>
      </bottom>
      <diagonal/>
    </border>
    <border>
      <left/>
      <right style="hair">
        <color auto="1"/>
      </right>
      <top/>
      <bottom style="medium">
        <color indexed="64"/>
      </bottom>
      <diagonal/>
    </border>
    <border>
      <left style="medium">
        <color indexed="64"/>
      </left>
      <right style="hair">
        <color auto="1"/>
      </right>
      <top/>
      <bottom style="hair">
        <color auto="1"/>
      </bottom>
      <diagonal/>
    </border>
    <border>
      <left style="hair">
        <color auto="1"/>
      </left>
      <right/>
      <top/>
      <bottom style="hair">
        <color auto="1"/>
      </bottom>
      <diagonal/>
    </border>
    <border>
      <left style="medium">
        <color indexed="64"/>
      </left>
      <right style="hair">
        <color auto="1"/>
      </right>
      <top style="hair">
        <color auto="1"/>
      </top>
      <bottom style="hair">
        <color auto="1"/>
      </bottom>
      <diagonal/>
    </border>
    <border>
      <left style="hair">
        <color auto="1"/>
      </left>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top style="hair">
        <color auto="1"/>
      </top>
      <bottom style="medium">
        <color indexed="64"/>
      </bottom>
      <diagonal/>
    </border>
    <border>
      <left/>
      <right style="medium">
        <color indexed="64"/>
      </right>
      <top style="medium">
        <color indexed="64"/>
      </top>
      <bottom style="thin">
        <color indexed="64"/>
      </bottom>
      <diagonal/>
    </border>
    <border>
      <left/>
      <right style="thin">
        <color indexed="64"/>
      </right>
      <top/>
      <bottom/>
      <diagonal/>
    </border>
    <border>
      <left/>
      <right/>
      <top style="thin">
        <color indexed="64"/>
      </top>
      <bottom style="medium">
        <color indexed="64"/>
      </bottom>
      <diagonal/>
    </border>
    <border>
      <left/>
      <right/>
      <top style="thin">
        <color indexed="64"/>
      </top>
      <bottom/>
      <diagonal/>
    </border>
    <border>
      <left style="medium">
        <color indexed="64"/>
      </left>
      <right style="medium">
        <color indexed="64"/>
      </right>
      <top style="thin">
        <color indexed="64"/>
      </top>
      <bottom/>
      <diagonal/>
    </border>
    <border>
      <left style="thin">
        <color theme="1"/>
      </left>
      <right/>
      <top style="thin">
        <color theme="1"/>
      </top>
      <bottom/>
      <diagonal/>
    </border>
    <border>
      <left/>
      <right style="thin">
        <color theme="1"/>
      </right>
      <top style="thin">
        <color theme="1"/>
      </top>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medium">
        <color theme="1"/>
      </left>
      <right/>
      <top style="thin">
        <color indexed="64"/>
      </top>
      <bottom style="thin">
        <color indexed="64"/>
      </bottom>
      <diagonal/>
    </border>
    <border>
      <left style="thin">
        <color theme="1"/>
      </left>
      <right style="thin">
        <color theme="1"/>
      </right>
      <top style="thin">
        <color theme="1"/>
      </top>
      <bottom/>
      <diagonal/>
    </border>
    <border>
      <left style="thin">
        <color theme="1"/>
      </left>
      <right/>
      <top style="medium">
        <color theme="1"/>
      </top>
      <bottom style="thin">
        <color theme="1"/>
      </bottom>
      <diagonal/>
    </border>
    <border>
      <left/>
      <right style="medium">
        <color theme="1"/>
      </right>
      <top style="medium">
        <color theme="1"/>
      </top>
      <bottom/>
      <diagonal/>
    </border>
    <border>
      <left style="medium">
        <color theme="1"/>
      </left>
      <right style="medium">
        <color theme="1"/>
      </right>
      <top style="medium">
        <color theme="1"/>
      </top>
      <bottom/>
      <diagonal/>
    </border>
    <border>
      <left style="medium">
        <color theme="1"/>
      </left>
      <right style="medium">
        <color theme="1"/>
      </right>
      <top/>
      <bottom/>
      <diagonal/>
    </border>
    <border>
      <left/>
      <right style="thin">
        <color theme="1"/>
      </right>
      <top style="medium">
        <color theme="1"/>
      </top>
      <bottom/>
      <diagonal/>
    </border>
    <border>
      <left style="thin">
        <color theme="1"/>
      </left>
      <right style="thin">
        <color theme="1"/>
      </right>
      <top style="medium">
        <color theme="1"/>
      </top>
      <bottom/>
      <diagonal/>
    </border>
    <border>
      <left style="thin">
        <color theme="1"/>
      </left>
      <right style="medium">
        <color indexed="64"/>
      </right>
      <top style="medium">
        <color indexed="64"/>
      </top>
      <bottom style="medium">
        <color indexed="64"/>
      </bottom>
      <diagonal/>
    </border>
    <border>
      <left/>
      <right style="thin">
        <color theme="1"/>
      </right>
      <top style="medium">
        <color indexed="64"/>
      </top>
      <bottom/>
      <diagonal/>
    </border>
    <border>
      <left style="thin">
        <color theme="1"/>
      </left>
      <right style="thin">
        <color theme="1"/>
      </right>
      <top style="medium">
        <color indexed="64"/>
      </top>
      <bottom/>
      <diagonal/>
    </border>
    <border>
      <left style="thin">
        <color theme="1"/>
      </left>
      <right style="medium">
        <color indexed="64"/>
      </right>
      <top style="medium">
        <color indexed="64"/>
      </top>
      <bottom/>
      <diagonal/>
    </border>
    <border>
      <left/>
      <right style="medium">
        <color theme="1"/>
      </right>
      <top style="thin">
        <color theme="1"/>
      </top>
      <bottom/>
      <diagonal/>
    </border>
    <border>
      <left style="medium">
        <color theme="1"/>
      </left>
      <right/>
      <top style="medium">
        <color indexed="64"/>
      </top>
      <bottom style="thin">
        <color indexed="64"/>
      </bottom>
      <diagonal/>
    </border>
    <border>
      <left style="medium">
        <color theme="1"/>
      </left>
      <right style="thin">
        <color theme="1"/>
      </right>
      <top style="medium">
        <color indexed="64"/>
      </top>
      <bottom style="thin">
        <color theme="1"/>
      </bottom>
      <diagonal/>
    </border>
    <border>
      <left style="thin">
        <color theme="1"/>
      </left>
      <right style="thin">
        <color theme="1"/>
      </right>
      <top style="medium">
        <color indexed="64"/>
      </top>
      <bottom style="thin">
        <color theme="1"/>
      </bottom>
      <diagonal/>
    </border>
    <border>
      <left/>
      <right style="thin">
        <color theme="1"/>
      </right>
      <top style="medium">
        <color indexed="64"/>
      </top>
      <bottom style="thin">
        <color theme="1"/>
      </bottom>
      <diagonal/>
    </border>
    <border>
      <left style="thin">
        <color theme="1"/>
      </left>
      <right/>
      <top style="medium">
        <color indexed="64"/>
      </top>
      <bottom style="thin">
        <color theme="1"/>
      </bottom>
      <diagonal/>
    </border>
    <border>
      <left/>
      <right/>
      <top style="medium">
        <color indexed="64"/>
      </top>
      <bottom style="thin">
        <color theme="1"/>
      </bottom>
      <diagonal/>
    </border>
    <border>
      <left/>
      <right style="medium">
        <color indexed="64"/>
      </right>
      <top style="medium">
        <color indexed="64"/>
      </top>
      <bottom style="thin">
        <color theme="1"/>
      </bottom>
      <diagonal/>
    </border>
    <border>
      <left/>
      <right style="medium">
        <color indexed="64"/>
      </right>
      <top style="thin">
        <color theme="1"/>
      </top>
      <bottom style="thin">
        <color theme="1"/>
      </bottom>
      <diagonal/>
    </border>
    <border>
      <left style="medium">
        <color theme="1"/>
      </left>
      <right/>
      <top style="thin">
        <color indexed="64"/>
      </top>
      <bottom style="medium">
        <color indexed="64"/>
      </bottom>
      <diagonal/>
    </border>
    <border>
      <left style="medium">
        <color theme="1"/>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right style="thin">
        <color theme="1"/>
      </right>
      <top style="thin">
        <color theme="1"/>
      </top>
      <bottom style="medium">
        <color indexed="64"/>
      </bottom>
      <diagonal/>
    </border>
    <border>
      <left style="thin">
        <color theme="1"/>
      </left>
      <right/>
      <top style="thin">
        <color theme="1"/>
      </top>
      <bottom style="medium">
        <color indexed="64"/>
      </bottom>
      <diagonal/>
    </border>
    <border>
      <left/>
      <right style="medium">
        <color indexed="64"/>
      </right>
      <top style="thin">
        <color theme="1"/>
      </top>
      <bottom style="medium">
        <color indexed="64"/>
      </bottom>
      <diagonal/>
    </border>
    <border>
      <left style="medium">
        <color indexed="64"/>
      </left>
      <right/>
      <top style="medium">
        <color indexed="64"/>
      </top>
      <bottom style="thin">
        <color theme="1"/>
      </bottom>
      <diagonal/>
    </border>
    <border>
      <left style="medium">
        <color indexed="64"/>
      </left>
      <right style="thin">
        <color theme="1"/>
      </right>
      <top style="thin">
        <color theme="1"/>
      </top>
      <bottom style="medium">
        <color indexed="64"/>
      </bottom>
      <diagonal/>
    </border>
    <border>
      <left style="thin">
        <color theme="1"/>
      </left>
      <right/>
      <top style="medium">
        <color indexed="64"/>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medium">
        <color indexed="64"/>
      </left>
      <right/>
      <top style="thin">
        <color indexed="64"/>
      </top>
      <bottom/>
      <diagonal/>
    </border>
    <border>
      <left/>
      <right style="thin">
        <color indexed="64"/>
      </right>
      <top style="thin">
        <color indexed="64"/>
      </top>
      <bottom style="medium">
        <color indexed="64"/>
      </bottom>
      <diagonal/>
    </border>
  </borders>
  <cellStyleXfs count="4266">
    <xf numFmtId="0" fontId="0" fillId="0" borderId="0"/>
    <xf numFmtId="0" fontId="2"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8" fillId="0" borderId="0"/>
    <xf numFmtId="165"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14" fontId="5" fillId="0" borderId="0" applyFont="0" applyFill="0" applyBorder="0">
      <alignment horizontal="center" vertical="center"/>
    </xf>
    <xf numFmtId="37" fontId="5" fillId="0" borderId="0" applyFont="0" applyFill="0" applyBorder="0" applyProtection="0">
      <alignment horizontal="center" vertical="center"/>
    </xf>
    <xf numFmtId="0" fontId="8" fillId="6" borderId="0" applyNumberFormat="0" applyBorder="0" applyAlignment="0" applyProtection="0"/>
    <xf numFmtId="43"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43" fontId="5" fillId="0" borderId="0" applyFont="0" applyFill="0" applyBorder="0" applyAlignment="0" applyProtection="0"/>
    <xf numFmtId="0" fontId="31" fillId="29" borderId="0" applyNumberFormat="0" applyBorder="0" applyAlignment="0" applyProtection="0"/>
    <xf numFmtId="0" fontId="5" fillId="0" borderId="0"/>
    <xf numFmtId="0" fontId="5" fillId="0" borderId="0"/>
    <xf numFmtId="164" fontId="5" fillId="0" borderId="0" applyFont="0" applyFill="0" applyBorder="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106" fillId="0" borderId="0" applyNumberFormat="0" applyFill="0" applyBorder="0" applyAlignment="0" applyProtection="0"/>
    <xf numFmtId="0" fontId="107" fillId="54" borderId="0" applyNumberFormat="0" applyBorder="0" applyAlignment="0" applyProtection="0"/>
    <xf numFmtId="0" fontId="108" fillId="55" borderId="0" applyNumberFormat="0" applyBorder="0" applyAlignment="0" applyProtection="0"/>
    <xf numFmtId="0" fontId="109" fillId="29" borderId="0" applyNumberFormat="0" applyBorder="0" applyAlignment="0" applyProtection="0"/>
    <xf numFmtId="0" fontId="110" fillId="56" borderId="136" applyNumberFormat="0" applyAlignment="0" applyProtection="0"/>
    <xf numFmtId="0" fontId="111" fillId="57" borderId="137" applyNumberFormat="0" applyAlignment="0" applyProtection="0"/>
    <xf numFmtId="0" fontId="112" fillId="57" borderId="136" applyNumberFormat="0" applyAlignment="0" applyProtection="0"/>
    <xf numFmtId="0" fontId="113" fillId="0" borderId="138" applyNumberFormat="0" applyFill="0" applyAlignment="0" applyProtection="0"/>
    <xf numFmtId="0" fontId="18" fillId="58" borderId="139" applyNumberFormat="0" applyAlignment="0" applyProtection="0"/>
    <xf numFmtId="0" fontId="79" fillId="0" borderId="0" applyNumberFormat="0" applyFill="0" applyBorder="0" applyAlignment="0" applyProtection="0"/>
    <xf numFmtId="0" fontId="5" fillId="59" borderId="140" applyNumberFormat="0" applyFont="0" applyAlignment="0" applyProtection="0"/>
    <xf numFmtId="0" fontId="114" fillId="0" borderId="0" applyNumberFormat="0" applyFill="0" applyBorder="0" applyAlignment="0" applyProtection="0"/>
    <xf numFmtId="0" fontId="4" fillId="0" borderId="141" applyNumberFormat="0" applyFill="0" applyAlignment="0" applyProtection="0"/>
    <xf numFmtId="0" fontId="5" fillId="60" borderId="0" applyNumberFormat="0" applyBorder="0" applyAlignment="0" applyProtection="0"/>
    <xf numFmtId="0" fontId="5" fillId="61" borderId="0" applyNumberFormat="0" applyBorder="0" applyAlignment="0" applyProtection="0"/>
    <xf numFmtId="0" fontId="5" fillId="62" borderId="0" applyNumberFormat="0" applyBorder="0" applyAlignment="0" applyProtection="0"/>
    <xf numFmtId="0" fontId="8" fillId="63" borderId="0" applyNumberFormat="0" applyBorder="0" applyAlignment="0" applyProtection="0"/>
    <xf numFmtId="0" fontId="5" fillId="64" borderId="0" applyNumberFormat="0" applyBorder="0" applyAlignment="0" applyProtection="0"/>
    <xf numFmtId="0" fontId="5" fillId="65" borderId="0" applyNumberFormat="0" applyBorder="0" applyAlignment="0" applyProtection="0"/>
    <xf numFmtId="0" fontId="5" fillId="66" borderId="0" applyNumberFormat="0" applyBorder="0" applyAlignment="0" applyProtection="0"/>
    <xf numFmtId="0" fontId="8" fillId="67" borderId="0" applyNumberFormat="0" applyBorder="0" applyAlignment="0" applyProtection="0"/>
    <xf numFmtId="0" fontId="5" fillId="68" borderId="0" applyNumberFormat="0" applyBorder="0" applyAlignment="0" applyProtection="0"/>
    <xf numFmtId="0" fontId="5" fillId="69" borderId="0" applyNumberFormat="0" applyBorder="0" applyAlignment="0" applyProtection="0"/>
    <xf numFmtId="0" fontId="5" fillId="70" borderId="0" applyNumberFormat="0" applyBorder="0" applyAlignment="0" applyProtection="0"/>
    <xf numFmtId="0" fontId="8" fillId="71" borderId="0" applyNumberFormat="0" applyBorder="0" applyAlignment="0" applyProtection="0"/>
    <xf numFmtId="0" fontId="5" fillId="72" borderId="0" applyNumberFormat="0" applyBorder="0" applyAlignment="0" applyProtection="0"/>
    <xf numFmtId="0" fontId="5" fillId="73" borderId="0" applyNumberFormat="0" applyBorder="0" applyAlignment="0" applyProtection="0"/>
    <xf numFmtId="0" fontId="5" fillId="74" borderId="0" applyNumberFormat="0" applyBorder="0" applyAlignment="0" applyProtection="0"/>
    <xf numFmtId="0" fontId="8" fillId="75" borderId="0" applyNumberFormat="0" applyBorder="0" applyAlignment="0" applyProtection="0"/>
    <xf numFmtId="0" fontId="5" fillId="76" borderId="0" applyNumberFormat="0" applyBorder="0" applyAlignment="0" applyProtection="0"/>
    <xf numFmtId="0" fontId="5" fillId="77" borderId="0" applyNumberFormat="0" applyBorder="0" applyAlignment="0" applyProtection="0"/>
    <xf numFmtId="0" fontId="5" fillId="78" borderId="0" applyNumberFormat="0" applyBorder="0" applyAlignment="0" applyProtection="0"/>
    <xf numFmtId="0" fontId="8" fillId="79" borderId="0" applyNumberFormat="0" applyBorder="0" applyAlignment="0" applyProtection="0"/>
    <xf numFmtId="0" fontId="5" fillId="80" borderId="0" applyNumberFormat="0" applyBorder="0" applyAlignment="0" applyProtection="0"/>
    <xf numFmtId="0" fontId="5" fillId="81" borderId="0" applyNumberFormat="0" applyBorder="0" applyAlignment="0" applyProtection="0"/>
    <xf numFmtId="0" fontId="5" fillId="82" borderId="0" applyNumberFormat="0" applyBorder="0" applyAlignment="0" applyProtection="0"/>
    <xf numFmtId="9" fontId="5" fillId="0" borderId="0" applyFont="0" applyFill="0" applyBorder="0" applyAlignment="0" applyProtection="0"/>
    <xf numFmtId="0" fontId="115" fillId="0" borderId="0" applyNumberFormat="0" applyFill="0" applyBorder="0" applyAlignment="0" applyProtection="0"/>
    <xf numFmtId="0" fontId="116" fillId="0" borderId="142" applyNumberFormat="0" applyFill="0" applyAlignment="0" applyProtection="0"/>
    <xf numFmtId="0" fontId="117" fillId="0" borderId="143" applyNumberFormat="0" applyFill="0" applyAlignment="0" applyProtection="0"/>
    <xf numFmtId="0" fontId="106" fillId="0" borderId="144" applyNumberFormat="0" applyFill="0" applyAlignment="0" applyProtection="0"/>
    <xf numFmtId="9" fontId="5" fillId="0" borderId="0" applyFont="0" applyFill="0" applyBorder="0" applyAlignment="0" applyProtection="0"/>
    <xf numFmtId="43" fontId="5" fillId="0" borderId="0" applyFont="0" applyFill="0" applyBorder="0" applyAlignment="0" applyProtection="0"/>
    <xf numFmtId="9" fontId="118" fillId="0" borderId="0" applyFont="0" applyFill="0" applyBorder="0" applyAlignment="0" applyProtection="0"/>
    <xf numFmtId="0" fontId="118"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118" fillId="0" borderId="0"/>
    <xf numFmtId="9" fontId="118" fillId="0" borderId="0" applyFont="0" applyFill="0" applyBorder="0" applyAlignment="0" applyProtection="0"/>
    <xf numFmtId="0" fontId="118" fillId="0" borderId="0"/>
    <xf numFmtId="0" fontId="118" fillId="0" borderId="0"/>
    <xf numFmtId="9" fontId="118" fillId="0" borderId="0" applyFont="0" applyFill="0" applyBorder="0" applyAlignment="0" applyProtection="0"/>
    <xf numFmtId="0" fontId="118" fillId="0" borderId="0"/>
    <xf numFmtId="0" fontId="118" fillId="0" borderId="0"/>
    <xf numFmtId="9" fontId="118" fillId="0" borderId="0" applyFont="0" applyFill="0" applyBorder="0" applyAlignment="0" applyProtection="0"/>
    <xf numFmtId="0" fontId="118" fillId="0" borderId="0"/>
    <xf numFmtId="0" fontId="118" fillId="0" borderId="0"/>
    <xf numFmtId="9" fontId="118" fillId="0" borderId="0" applyFont="0" applyFill="0" applyBorder="0" applyAlignment="0" applyProtection="0"/>
    <xf numFmtId="0" fontId="118" fillId="0" borderId="0"/>
    <xf numFmtId="0" fontId="118" fillId="0" borderId="0"/>
    <xf numFmtId="9" fontId="118" fillId="0" borderId="0" applyFont="0" applyFill="0" applyBorder="0" applyAlignment="0" applyProtection="0"/>
    <xf numFmtId="0" fontId="118" fillId="0" borderId="0"/>
    <xf numFmtId="0" fontId="118" fillId="0" borderId="0"/>
    <xf numFmtId="9" fontId="118" fillId="0" borderId="0" applyFont="0" applyFill="0" applyBorder="0" applyAlignment="0" applyProtection="0"/>
    <xf numFmtId="0" fontId="118" fillId="0" borderId="0"/>
    <xf numFmtId="0" fontId="118" fillId="0" borderId="0"/>
    <xf numFmtId="9" fontId="118" fillId="0" borderId="0" applyFont="0" applyFill="0" applyBorder="0" applyAlignment="0" applyProtection="0"/>
    <xf numFmtId="0" fontId="118" fillId="0" borderId="0"/>
    <xf numFmtId="0" fontId="118" fillId="0" borderId="0"/>
    <xf numFmtId="0" fontId="78" fillId="0" borderId="0"/>
    <xf numFmtId="0" fontId="83" fillId="0" borderId="0"/>
    <xf numFmtId="0" fontId="83" fillId="0" borderId="0"/>
    <xf numFmtId="0" fontId="5" fillId="0" borderId="0"/>
    <xf numFmtId="164" fontId="5" fillId="0" borderId="0" applyFont="0" applyFill="0" applyBorder="0" applyAlignment="0" applyProtection="0"/>
    <xf numFmtId="9" fontId="5" fillId="0" borderId="0" applyFont="0" applyFill="0" applyBorder="0" applyAlignment="0" applyProtection="0"/>
    <xf numFmtId="0" fontId="121" fillId="0" borderId="142" applyNumberFormat="0" applyFill="0" applyAlignment="0" applyProtection="0"/>
    <xf numFmtId="0" fontId="122" fillId="0" borderId="143" applyNumberFormat="0" applyFill="0" applyAlignment="0" applyProtection="0"/>
    <xf numFmtId="0" fontId="123" fillId="0" borderId="144" applyNumberFormat="0" applyFill="0" applyAlignment="0" applyProtection="0"/>
    <xf numFmtId="0" fontId="123" fillId="0" borderId="0" applyNumberFormat="0" applyFill="0" applyBorder="0" applyAlignment="0" applyProtection="0"/>
    <xf numFmtId="0" fontId="124" fillId="54" borderId="0" applyNumberFormat="0" applyBorder="0" applyAlignment="0" applyProtection="0"/>
    <xf numFmtId="0" fontId="120" fillId="55" borderId="0" applyNumberFormat="0" applyBorder="0" applyAlignment="0" applyProtection="0"/>
    <xf numFmtId="0" fontId="125" fillId="56" borderId="136" applyNumberFormat="0" applyAlignment="0" applyProtection="0"/>
    <xf numFmtId="0" fontId="126" fillId="57" borderId="137" applyNumberFormat="0" applyAlignment="0" applyProtection="0"/>
    <xf numFmtId="0" fontId="127" fillId="57" borderId="136" applyNumberFormat="0" applyAlignment="0" applyProtection="0"/>
    <xf numFmtId="0" fontId="128" fillId="0" borderId="138" applyNumberFormat="0" applyFill="0" applyAlignment="0" applyProtection="0"/>
    <xf numFmtId="0" fontId="119" fillId="58" borderId="139" applyNumberFormat="0" applyAlignment="0" applyProtection="0"/>
    <xf numFmtId="0" fontId="129" fillId="0" borderId="0" applyNumberFormat="0" applyFill="0" applyBorder="0" applyAlignment="0" applyProtection="0"/>
    <xf numFmtId="0" fontId="130" fillId="0" borderId="0" applyNumberFormat="0" applyFill="0" applyBorder="0" applyAlignment="0" applyProtection="0"/>
    <xf numFmtId="0" fontId="30" fillId="0" borderId="141" applyNumberFormat="0" applyFill="0" applyAlignment="0" applyProtection="0"/>
    <xf numFmtId="0" fontId="131" fillId="6" borderId="0" applyNumberFormat="0" applyBorder="0" applyAlignment="0" applyProtection="0"/>
    <xf numFmtId="0" fontId="78" fillId="60"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131"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131" fillId="67" borderId="0" applyNumberFormat="0" applyBorder="0" applyAlignment="0" applyProtection="0"/>
    <xf numFmtId="0" fontId="78" fillId="68" borderId="0" applyNumberFormat="0" applyBorder="0" applyAlignment="0" applyProtection="0"/>
    <xf numFmtId="0" fontId="78" fillId="69" borderId="0" applyNumberFormat="0" applyBorder="0" applyAlignment="0" applyProtection="0"/>
    <xf numFmtId="0" fontId="78" fillId="70" borderId="0" applyNumberFormat="0" applyBorder="0" applyAlignment="0" applyProtection="0"/>
    <xf numFmtId="0" fontId="131" fillId="71" borderId="0" applyNumberFormat="0" applyBorder="0" applyAlignment="0" applyProtection="0"/>
    <xf numFmtId="0" fontId="78" fillId="72" borderId="0" applyNumberFormat="0" applyBorder="0" applyAlignment="0" applyProtection="0"/>
    <xf numFmtId="0" fontId="78" fillId="73" borderId="0" applyNumberFormat="0" applyBorder="0" applyAlignment="0" applyProtection="0"/>
    <xf numFmtId="0" fontId="78" fillId="74" borderId="0" applyNumberFormat="0" applyBorder="0" applyAlignment="0" applyProtection="0"/>
    <xf numFmtId="0" fontId="131" fillId="75" borderId="0" applyNumberFormat="0" applyBorder="0" applyAlignment="0" applyProtection="0"/>
    <xf numFmtId="0" fontId="78" fillId="76" borderId="0" applyNumberFormat="0" applyBorder="0" applyAlignment="0" applyProtection="0"/>
    <xf numFmtId="0" fontId="78" fillId="77" borderId="0" applyNumberFormat="0" applyBorder="0" applyAlignment="0" applyProtection="0"/>
    <xf numFmtId="0" fontId="78" fillId="78" borderId="0" applyNumberFormat="0" applyBorder="0" applyAlignment="0" applyProtection="0"/>
    <xf numFmtId="0" fontId="131" fillId="79" borderId="0" applyNumberFormat="0" applyBorder="0" applyAlignment="0" applyProtection="0"/>
    <xf numFmtId="0" fontId="78" fillId="80" borderId="0" applyNumberFormat="0" applyBorder="0" applyAlignment="0" applyProtection="0"/>
    <xf numFmtId="0" fontId="78" fillId="81" borderId="0" applyNumberFormat="0" applyBorder="0" applyAlignment="0" applyProtection="0"/>
    <xf numFmtId="0" fontId="78" fillId="82" borderId="0" applyNumberFormat="0" applyBorder="0" applyAlignment="0" applyProtection="0"/>
    <xf numFmtId="0" fontId="78" fillId="0" borderId="0"/>
    <xf numFmtId="0" fontId="78" fillId="59" borderId="140" applyNumberFormat="0" applyFont="0" applyAlignment="0" applyProtection="0"/>
    <xf numFmtId="0" fontId="132" fillId="0" borderId="0">
      <alignment vertical="top"/>
    </xf>
    <xf numFmtId="43" fontId="5" fillId="0" borderId="0" applyFont="0" applyFill="0" applyBorder="0" applyAlignment="0" applyProtection="0"/>
    <xf numFmtId="0" fontId="83" fillId="0" borderId="0"/>
    <xf numFmtId="0" fontId="78" fillId="0" borderId="0"/>
    <xf numFmtId="0" fontId="5" fillId="0" borderId="0"/>
    <xf numFmtId="0" fontId="78" fillId="0" borderId="0"/>
    <xf numFmtId="0" fontId="5" fillId="0" borderId="0"/>
    <xf numFmtId="0" fontId="132" fillId="0" borderId="0">
      <alignment vertical="top"/>
    </xf>
    <xf numFmtId="43" fontId="5" fillId="0" borderId="0" applyFont="0" applyFill="0" applyBorder="0" applyAlignment="0" applyProtection="0"/>
    <xf numFmtId="0" fontId="125" fillId="56" borderId="136" applyNumberFormat="0" applyAlignment="0" applyProtection="0"/>
    <xf numFmtId="0" fontId="5" fillId="0" borderId="0"/>
    <xf numFmtId="0" fontId="116" fillId="0" borderId="142" applyNumberFormat="0" applyFill="0" applyAlignment="0" applyProtection="0"/>
    <xf numFmtId="0" fontId="117" fillId="0" borderId="143" applyNumberFormat="0" applyFill="0" applyAlignment="0" applyProtection="0"/>
    <xf numFmtId="0" fontId="106" fillId="0" borderId="144" applyNumberFormat="0" applyFill="0" applyAlignment="0" applyProtection="0"/>
    <xf numFmtId="0" fontId="106" fillId="0" borderId="0" applyNumberFormat="0" applyFill="0" applyBorder="0" applyAlignment="0" applyProtection="0"/>
    <xf numFmtId="0" fontId="107" fillId="54" borderId="0" applyNumberFormat="0" applyBorder="0" applyAlignment="0" applyProtection="0"/>
    <xf numFmtId="0" fontId="108" fillId="55" borderId="0" applyNumberFormat="0" applyBorder="0" applyAlignment="0" applyProtection="0"/>
    <xf numFmtId="0" fontId="109" fillId="29" borderId="0" applyNumberFormat="0" applyBorder="0" applyAlignment="0" applyProtection="0"/>
    <xf numFmtId="0" fontId="110" fillId="56" borderId="136" applyNumberFormat="0" applyAlignment="0" applyProtection="0"/>
    <xf numFmtId="0" fontId="111" fillId="57" borderId="137" applyNumberFormat="0" applyAlignment="0" applyProtection="0"/>
    <xf numFmtId="0" fontId="112" fillId="57" borderId="136" applyNumberFormat="0" applyAlignment="0" applyProtection="0"/>
    <xf numFmtId="0" fontId="113" fillId="0" borderId="138" applyNumberFormat="0" applyFill="0" applyAlignment="0" applyProtection="0"/>
    <xf numFmtId="0" fontId="18" fillId="58" borderId="139" applyNumberFormat="0" applyAlignment="0" applyProtection="0"/>
    <xf numFmtId="0" fontId="79" fillId="0" borderId="0" applyNumberFormat="0" applyFill="0" applyBorder="0" applyAlignment="0" applyProtection="0"/>
    <xf numFmtId="0" fontId="5" fillId="59" borderId="140" applyNumberFormat="0" applyFont="0" applyAlignment="0" applyProtection="0"/>
    <xf numFmtId="0" fontId="114" fillId="0" borderId="0" applyNumberFormat="0" applyFill="0" applyBorder="0" applyAlignment="0" applyProtection="0"/>
    <xf numFmtId="0" fontId="4" fillId="0" borderId="141" applyNumberFormat="0" applyFill="0" applyAlignment="0" applyProtection="0"/>
    <xf numFmtId="0" fontId="8" fillId="6" borderId="0" applyNumberFormat="0" applyBorder="0" applyAlignment="0" applyProtection="0"/>
    <xf numFmtId="0" fontId="5" fillId="60" borderId="0" applyNumberFormat="0" applyBorder="0" applyAlignment="0" applyProtection="0"/>
    <xf numFmtId="0" fontId="5" fillId="61" borderId="0" applyNumberFormat="0" applyBorder="0" applyAlignment="0" applyProtection="0"/>
    <xf numFmtId="0" fontId="5" fillId="62" borderId="0" applyNumberFormat="0" applyBorder="0" applyAlignment="0" applyProtection="0"/>
    <xf numFmtId="0" fontId="8" fillId="63" borderId="0" applyNumberFormat="0" applyBorder="0" applyAlignment="0" applyProtection="0"/>
    <xf numFmtId="0" fontId="5" fillId="64" borderId="0" applyNumberFormat="0" applyBorder="0" applyAlignment="0" applyProtection="0"/>
    <xf numFmtId="0" fontId="5" fillId="65" borderId="0" applyNumberFormat="0" applyBorder="0" applyAlignment="0" applyProtection="0"/>
    <xf numFmtId="0" fontId="5" fillId="66" borderId="0" applyNumberFormat="0" applyBorder="0" applyAlignment="0" applyProtection="0"/>
    <xf numFmtId="0" fontId="8" fillId="67" borderId="0" applyNumberFormat="0" applyBorder="0" applyAlignment="0" applyProtection="0"/>
    <xf numFmtId="0" fontId="5" fillId="68" borderId="0" applyNumberFormat="0" applyBorder="0" applyAlignment="0" applyProtection="0"/>
    <xf numFmtId="0" fontId="5" fillId="69" borderId="0" applyNumberFormat="0" applyBorder="0" applyAlignment="0" applyProtection="0"/>
    <xf numFmtId="0" fontId="5" fillId="70" borderId="0" applyNumberFormat="0" applyBorder="0" applyAlignment="0" applyProtection="0"/>
    <xf numFmtId="0" fontId="8" fillId="71" borderId="0" applyNumberFormat="0" applyBorder="0" applyAlignment="0" applyProtection="0"/>
    <xf numFmtId="0" fontId="5" fillId="72" borderId="0" applyNumberFormat="0" applyBorder="0" applyAlignment="0" applyProtection="0"/>
    <xf numFmtId="0" fontId="5" fillId="73" borderId="0" applyNumberFormat="0" applyBorder="0" applyAlignment="0" applyProtection="0"/>
    <xf numFmtId="0" fontId="5" fillId="74" borderId="0" applyNumberFormat="0" applyBorder="0" applyAlignment="0" applyProtection="0"/>
    <xf numFmtId="0" fontId="8" fillId="75" borderId="0" applyNumberFormat="0" applyBorder="0" applyAlignment="0" applyProtection="0"/>
    <xf numFmtId="0" fontId="5" fillId="76" borderId="0" applyNumberFormat="0" applyBorder="0" applyAlignment="0" applyProtection="0"/>
    <xf numFmtId="0" fontId="5" fillId="77" borderId="0" applyNumberFormat="0" applyBorder="0" applyAlignment="0" applyProtection="0"/>
    <xf numFmtId="0" fontId="5" fillId="78" borderId="0" applyNumberFormat="0" applyBorder="0" applyAlignment="0" applyProtection="0"/>
    <xf numFmtId="0" fontId="8" fillId="79" borderId="0" applyNumberFormat="0" applyBorder="0" applyAlignment="0" applyProtection="0"/>
    <xf numFmtId="0" fontId="5" fillId="80" borderId="0" applyNumberFormat="0" applyBorder="0" applyAlignment="0" applyProtection="0"/>
    <xf numFmtId="0" fontId="5" fillId="81" borderId="0" applyNumberFormat="0" applyBorder="0" applyAlignment="0" applyProtection="0"/>
    <xf numFmtId="0" fontId="5" fillId="82" borderId="0" applyNumberFormat="0" applyBorder="0" applyAlignment="0" applyProtection="0"/>
    <xf numFmtId="0" fontId="5" fillId="0" borderId="0"/>
    <xf numFmtId="0" fontId="132" fillId="0" borderId="0">
      <alignment vertical="top"/>
    </xf>
    <xf numFmtId="43" fontId="5" fillId="0" borderId="0" applyFont="0" applyFill="0" applyBorder="0" applyAlignment="0" applyProtection="0"/>
    <xf numFmtId="0" fontId="5" fillId="0" borderId="0"/>
    <xf numFmtId="0" fontId="5" fillId="0" borderId="0"/>
    <xf numFmtId="0" fontId="5" fillId="59" borderId="140" applyNumberFormat="0" applyFont="0" applyAlignment="0" applyProtection="0"/>
    <xf numFmtId="0" fontId="5" fillId="60" borderId="0" applyNumberFormat="0" applyBorder="0" applyAlignment="0" applyProtection="0"/>
    <xf numFmtId="0" fontId="5" fillId="61" borderId="0" applyNumberFormat="0" applyBorder="0" applyAlignment="0" applyProtection="0"/>
    <xf numFmtId="0" fontId="5" fillId="62" borderId="0" applyNumberFormat="0" applyBorder="0" applyAlignment="0" applyProtection="0"/>
    <xf numFmtId="0" fontId="5" fillId="64" borderId="0" applyNumberFormat="0" applyBorder="0" applyAlignment="0" applyProtection="0"/>
    <xf numFmtId="0" fontId="5" fillId="65" borderId="0" applyNumberFormat="0" applyBorder="0" applyAlignment="0" applyProtection="0"/>
    <xf numFmtId="0" fontId="5" fillId="66" borderId="0" applyNumberFormat="0" applyBorder="0" applyAlignment="0" applyProtection="0"/>
    <xf numFmtId="0" fontId="5" fillId="68" borderId="0" applyNumberFormat="0" applyBorder="0" applyAlignment="0" applyProtection="0"/>
    <xf numFmtId="0" fontId="5" fillId="69" borderId="0" applyNumberFormat="0" applyBorder="0" applyAlignment="0" applyProtection="0"/>
    <xf numFmtId="0" fontId="5" fillId="70" borderId="0" applyNumberFormat="0" applyBorder="0" applyAlignment="0" applyProtection="0"/>
    <xf numFmtId="0" fontId="5" fillId="72" borderId="0" applyNumberFormat="0" applyBorder="0" applyAlignment="0" applyProtection="0"/>
    <xf numFmtId="0" fontId="5" fillId="73" borderId="0" applyNumberFormat="0" applyBorder="0" applyAlignment="0" applyProtection="0"/>
    <xf numFmtId="0" fontId="5" fillId="74" borderId="0" applyNumberFormat="0" applyBorder="0" applyAlignment="0" applyProtection="0"/>
    <xf numFmtId="0" fontId="5" fillId="76" borderId="0" applyNumberFormat="0" applyBorder="0" applyAlignment="0" applyProtection="0"/>
    <xf numFmtId="0" fontId="5" fillId="77" borderId="0" applyNumberFormat="0" applyBorder="0" applyAlignment="0" applyProtection="0"/>
    <xf numFmtId="0" fontId="5" fillId="78" borderId="0" applyNumberFormat="0" applyBorder="0" applyAlignment="0" applyProtection="0"/>
    <xf numFmtId="0" fontId="5" fillId="80" borderId="0" applyNumberFormat="0" applyBorder="0" applyAlignment="0" applyProtection="0"/>
    <xf numFmtId="0" fontId="5" fillId="81" borderId="0" applyNumberFormat="0" applyBorder="0" applyAlignment="0" applyProtection="0"/>
    <xf numFmtId="0" fontId="5" fillId="82" borderId="0" applyNumberFormat="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78" fillId="0" borderId="0" applyFont="0" applyFill="0" applyBorder="0" applyAlignment="0" applyProtection="0"/>
    <xf numFmtId="0" fontId="5" fillId="0" borderId="0"/>
    <xf numFmtId="0" fontId="5" fillId="0" borderId="0"/>
    <xf numFmtId="0" fontId="5" fillId="0" borderId="0"/>
    <xf numFmtId="0" fontId="133" fillId="29" borderId="0" applyNumberFormat="0" applyBorder="0" applyAlignment="0" applyProtection="0"/>
    <xf numFmtId="0" fontId="5" fillId="59" borderId="140" applyNumberFormat="0" applyFont="0" applyAlignment="0" applyProtection="0"/>
    <xf numFmtId="0" fontId="5" fillId="60" borderId="0" applyNumberFormat="0" applyBorder="0" applyAlignment="0" applyProtection="0"/>
    <xf numFmtId="0" fontId="5" fillId="61" borderId="0" applyNumberFormat="0" applyBorder="0" applyAlignment="0" applyProtection="0"/>
    <xf numFmtId="0" fontId="8" fillId="62" borderId="0" applyNumberFormat="0" applyBorder="0" applyAlignment="0" applyProtection="0"/>
    <xf numFmtId="0" fontId="5" fillId="64" borderId="0" applyNumberFormat="0" applyBorder="0" applyAlignment="0" applyProtection="0"/>
    <xf numFmtId="0" fontId="5" fillId="65" borderId="0" applyNumberFormat="0" applyBorder="0" applyAlignment="0" applyProtection="0"/>
    <xf numFmtId="0" fontId="8" fillId="66" borderId="0" applyNumberFormat="0" applyBorder="0" applyAlignment="0" applyProtection="0"/>
    <xf numFmtId="0" fontId="5" fillId="68" borderId="0" applyNumberFormat="0" applyBorder="0" applyAlignment="0" applyProtection="0"/>
    <xf numFmtId="0" fontId="5" fillId="69" borderId="0" applyNumberFormat="0" applyBorder="0" applyAlignment="0" applyProtection="0"/>
    <xf numFmtId="0" fontId="8" fillId="70" borderId="0" applyNumberFormat="0" applyBorder="0" applyAlignment="0" applyProtection="0"/>
    <xf numFmtId="0" fontId="5" fillId="72" borderId="0" applyNumberFormat="0" applyBorder="0" applyAlignment="0" applyProtection="0"/>
    <xf numFmtId="0" fontId="5" fillId="73" borderId="0" applyNumberFormat="0" applyBorder="0" applyAlignment="0" applyProtection="0"/>
    <xf numFmtId="0" fontId="8" fillId="74" borderId="0" applyNumberFormat="0" applyBorder="0" applyAlignment="0" applyProtection="0"/>
    <xf numFmtId="0" fontId="5" fillId="76" borderId="0" applyNumberFormat="0" applyBorder="0" applyAlignment="0" applyProtection="0"/>
    <xf numFmtId="0" fontId="5" fillId="77" borderId="0" applyNumberFormat="0" applyBorder="0" applyAlignment="0" applyProtection="0"/>
    <xf numFmtId="0" fontId="8" fillId="78" borderId="0" applyNumberFormat="0" applyBorder="0" applyAlignment="0" applyProtection="0"/>
    <xf numFmtId="0" fontId="5" fillId="80" borderId="0" applyNumberFormat="0" applyBorder="0" applyAlignment="0" applyProtection="0"/>
    <xf numFmtId="0" fontId="5" fillId="81" borderId="0" applyNumberFormat="0" applyBorder="0" applyAlignment="0" applyProtection="0"/>
    <xf numFmtId="0" fontId="8" fillId="82" borderId="0" applyNumberFormat="0" applyBorder="0" applyAlignment="0" applyProtection="0"/>
    <xf numFmtId="0" fontId="5" fillId="0" borderId="0"/>
    <xf numFmtId="43" fontId="5" fillId="0" borderId="0" applyFont="0" applyFill="0" applyBorder="0" applyAlignment="0" applyProtection="0"/>
    <xf numFmtId="0" fontId="5" fillId="0" borderId="0"/>
    <xf numFmtId="0" fontId="5" fillId="0" borderId="0"/>
    <xf numFmtId="0" fontId="5" fillId="59" borderId="140" applyNumberFormat="0" applyFont="0" applyAlignment="0" applyProtection="0"/>
    <xf numFmtId="0" fontId="5" fillId="60" borderId="0" applyNumberFormat="0" applyBorder="0" applyAlignment="0" applyProtection="0"/>
    <xf numFmtId="0" fontId="5" fillId="61" borderId="0" applyNumberFormat="0" applyBorder="0" applyAlignment="0" applyProtection="0"/>
    <xf numFmtId="0" fontId="5" fillId="62" borderId="0" applyNumberFormat="0" applyBorder="0" applyAlignment="0" applyProtection="0"/>
    <xf numFmtId="0" fontId="5" fillId="64" borderId="0" applyNumberFormat="0" applyBorder="0" applyAlignment="0" applyProtection="0"/>
    <xf numFmtId="0" fontId="5" fillId="65" borderId="0" applyNumberFormat="0" applyBorder="0" applyAlignment="0" applyProtection="0"/>
    <xf numFmtId="0" fontId="5" fillId="66" borderId="0" applyNumberFormat="0" applyBorder="0" applyAlignment="0" applyProtection="0"/>
    <xf numFmtId="0" fontId="5" fillId="68" borderId="0" applyNumberFormat="0" applyBorder="0" applyAlignment="0" applyProtection="0"/>
    <xf numFmtId="0" fontId="5" fillId="69" borderId="0" applyNumberFormat="0" applyBorder="0" applyAlignment="0" applyProtection="0"/>
    <xf numFmtId="0" fontId="5" fillId="70" borderId="0" applyNumberFormat="0" applyBorder="0" applyAlignment="0" applyProtection="0"/>
    <xf numFmtId="0" fontId="5" fillId="72" borderId="0" applyNumberFormat="0" applyBorder="0" applyAlignment="0" applyProtection="0"/>
    <xf numFmtId="0" fontId="5" fillId="73" borderId="0" applyNumberFormat="0" applyBorder="0" applyAlignment="0" applyProtection="0"/>
    <xf numFmtId="0" fontId="5" fillId="74" borderId="0" applyNumberFormat="0" applyBorder="0" applyAlignment="0" applyProtection="0"/>
    <xf numFmtId="0" fontId="5" fillId="76" borderId="0" applyNumberFormat="0" applyBorder="0" applyAlignment="0" applyProtection="0"/>
    <xf numFmtId="0" fontId="5" fillId="77" borderId="0" applyNumberFormat="0" applyBorder="0" applyAlignment="0" applyProtection="0"/>
    <xf numFmtId="0" fontId="5" fillId="78" borderId="0" applyNumberFormat="0" applyBorder="0" applyAlignment="0" applyProtection="0"/>
    <xf numFmtId="0" fontId="5" fillId="80" borderId="0" applyNumberFormat="0" applyBorder="0" applyAlignment="0" applyProtection="0"/>
    <xf numFmtId="0" fontId="5" fillId="81" borderId="0" applyNumberFormat="0" applyBorder="0" applyAlignment="0" applyProtection="0"/>
    <xf numFmtId="0" fontId="5" fillId="82" borderId="0" applyNumberFormat="0" applyBorder="0" applyAlignment="0" applyProtection="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59" borderId="140" applyNumberFormat="0" applyFont="0" applyAlignment="0" applyProtection="0"/>
    <xf numFmtId="0" fontId="5" fillId="60" borderId="0" applyNumberFormat="0" applyBorder="0" applyAlignment="0" applyProtection="0"/>
    <xf numFmtId="0" fontId="5" fillId="61" borderId="0" applyNumberFormat="0" applyBorder="0" applyAlignment="0" applyProtection="0"/>
    <xf numFmtId="0" fontId="5" fillId="62" borderId="0" applyNumberFormat="0" applyBorder="0" applyAlignment="0" applyProtection="0"/>
    <xf numFmtId="0" fontId="5" fillId="64" borderId="0" applyNumberFormat="0" applyBorder="0" applyAlignment="0" applyProtection="0"/>
    <xf numFmtId="0" fontId="5" fillId="65" borderId="0" applyNumberFormat="0" applyBorder="0" applyAlignment="0" applyProtection="0"/>
    <xf numFmtId="0" fontId="5" fillId="66" borderId="0" applyNumberFormat="0" applyBorder="0" applyAlignment="0" applyProtection="0"/>
    <xf numFmtId="0" fontId="5" fillId="68" borderId="0" applyNumberFormat="0" applyBorder="0" applyAlignment="0" applyProtection="0"/>
    <xf numFmtId="0" fontId="5" fillId="69" borderId="0" applyNumberFormat="0" applyBorder="0" applyAlignment="0" applyProtection="0"/>
    <xf numFmtId="0" fontId="5" fillId="70" borderId="0" applyNumberFormat="0" applyBorder="0" applyAlignment="0" applyProtection="0"/>
    <xf numFmtId="0" fontId="5" fillId="72" borderId="0" applyNumberFormat="0" applyBorder="0" applyAlignment="0" applyProtection="0"/>
    <xf numFmtId="0" fontId="5" fillId="73" borderId="0" applyNumberFormat="0" applyBorder="0" applyAlignment="0" applyProtection="0"/>
    <xf numFmtId="0" fontId="5" fillId="74" borderId="0" applyNumberFormat="0" applyBorder="0" applyAlignment="0" applyProtection="0"/>
    <xf numFmtId="0" fontId="5" fillId="76" borderId="0" applyNumberFormat="0" applyBorder="0" applyAlignment="0" applyProtection="0"/>
    <xf numFmtId="0" fontId="5" fillId="77" borderId="0" applyNumberFormat="0" applyBorder="0" applyAlignment="0" applyProtection="0"/>
    <xf numFmtId="0" fontId="5" fillId="78" borderId="0" applyNumberFormat="0" applyBorder="0" applyAlignment="0" applyProtection="0"/>
    <xf numFmtId="0" fontId="5" fillId="80" borderId="0" applyNumberFormat="0" applyBorder="0" applyAlignment="0" applyProtection="0"/>
    <xf numFmtId="0" fontId="5" fillId="81" borderId="0" applyNumberFormat="0" applyBorder="0" applyAlignment="0" applyProtection="0"/>
    <xf numFmtId="0" fontId="5" fillId="82" borderId="0" applyNumberFormat="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3" fillId="0" borderId="0"/>
    <xf numFmtId="0" fontId="83" fillId="0" borderId="0"/>
    <xf numFmtId="0" fontId="5" fillId="0" borderId="0"/>
    <xf numFmtId="43" fontId="78" fillId="0" borderId="0" applyFont="0" applyFill="0" applyBorder="0" applyAlignment="0" applyProtection="0"/>
    <xf numFmtId="0" fontId="5" fillId="0" borderId="0"/>
    <xf numFmtId="0" fontId="5" fillId="59" borderId="140" applyNumberFormat="0" applyFont="0" applyAlignment="0" applyProtection="0"/>
    <xf numFmtId="0" fontId="5" fillId="60" borderId="0" applyNumberFormat="0" applyBorder="0" applyAlignment="0" applyProtection="0"/>
    <xf numFmtId="0" fontId="5" fillId="61" borderId="0" applyNumberFormat="0" applyBorder="0" applyAlignment="0" applyProtection="0"/>
    <xf numFmtId="0" fontId="5" fillId="64" borderId="0" applyNumberFormat="0" applyBorder="0" applyAlignment="0" applyProtection="0"/>
    <xf numFmtId="0" fontId="5" fillId="65" borderId="0" applyNumberFormat="0" applyBorder="0" applyAlignment="0" applyProtection="0"/>
    <xf numFmtId="0" fontId="5" fillId="68" borderId="0" applyNumberFormat="0" applyBorder="0" applyAlignment="0" applyProtection="0"/>
    <xf numFmtId="0" fontId="5" fillId="69" borderId="0" applyNumberFormat="0" applyBorder="0" applyAlignment="0" applyProtection="0"/>
    <xf numFmtId="0" fontId="5" fillId="72" borderId="0" applyNumberFormat="0" applyBorder="0" applyAlignment="0" applyProtection="0"/>
    <xf numFmtId="0" fontId="5" fillId="73" borderId="0" applyNumberFormat="0" applyBorder="0" applyAlignment="0" applyProtection="0"/>
    <xf numFmtId="0" fontId="5" fillId="76" borderId="0" applyNumberFormat="0" applyBorder="0" applyAlignment="0" applyProtection="0"/>
    <xf numFmtId="0" fontId="5" fillId="77" borderId="0" applyNumberFormat="0" applyBorder="0" applyAlignment="0" applyProtection="0"/>
    <xf numFmtId="0" fontId="5" fillId="80" borderId="0" applyNumberFormat="0" applyBorder="0" applyAlignment="0" applyProtection="0"/>
    <xf numFmtId="0" fontId="5" fillId="81" borderId="0" applyNumberFormat="0" applyBorder="0" applyAlignment="0" applyProtection="0"/>
    <xf numFmtId="0" fontId="5" fillId="0" borderId="0"/>
    <xf numFmtId="0" fontId="5" fillId="59" borderId="140" applyNumberFormat="0" applyFont="0" applyAlignment="0" applyProtection="0"/>
    <xf numFmtId="0" fontId="5" fillId="60" borderId="0" applyNumberFormat="0" applyBorder="0" applyAlignment="0" applyProtection="0"/>
    <xf numFmtId="0" fontId="5" fillId="61" borderId="0" applyNumberFormat="0" applyBorder="0" applyAlignment="0" applyProtection="0"/>
    <xf numFmtId="0" fontId="5" fillId="64" borderId="0" applyNumberFormat="0" applyBorder="0" applyAlignment="0" applyProtection="0"/>
    <xf numFmtId="0" fontId="5" fillId="65" borderId="0" applyNumberFormat="0" applyBorder="0" applyAlignment="0" applyProtection="0"/>
    <xf numFmtId="0" fontId="5" fillId="68" borderId="0" applyNumberFormat="0" applyBorder="0" applyAlignment="0" applyProtection="0"/>
    <xf numFmtId="0" fontId="5" fillId="69" borderId="0" applyNumberFormat="0" applyBorder="0" applyAlignment="0" applyProtection="0"/>
    <xf numFmtId="0" fontId="5" fillId="72" borderId="0" applyNumberFormat="0" applyBorder="0" applyAlignment="0" applyProtection="0"/>
    <xf numFmtId="0" fontId="5" fillId="73" borderId="0" applyNumberFormat="0" applyBorder="0" applyAlignment="0" applyProtection="0"/>
    <xf numFmtId="0" fontId="5" fillId="76" borderId="0" applyNumberFormat="0" applyBorder="0" applyAlignment="0" applyProtection="0"/>
    <xf numFmtId="0" fontId="5" fillId="77" borderId="0" applyNumberFormat="0" applyBorder="0" applyAlignment="0" applyProtection="0"/>
    <xf numFmtId="0" fontId="5" fillId="80" borderId="0" applyNumberFormat="0" applyBorder="0" applyAlignment="0" applyProtection="0"/>
    <xf numFmtId="0" fontId="5" fillId="81" borderId="0" applyNumberFormat="0" applyBorder="0" applyAlignment="0" applyProtection="0"/>
    <xf numFmtId="0" fontId="5" fillId="0" borderId="0"/>
    <xf numFmtId="0" fontId="5" fillId="59" borderId="140" applyNumberFormat="0" applyFont="0" applyAlignment="0" applyProtection="0"/>
    <xf numFmtId="0" fontId="5" fillId="60" borderId="0" applyNumberFormat="0" applyBorder="0" applyAlignment="0" applyProtection="0"/>
    <xf numFmtId="0" fontId="5" fillId="61" borderId="0" applyNumberFormat="0" applyBorder="0" applyAlignment="0" applyProtection="0"/>
    <xf numFmtId="0" fontId="5" fillId="64" borderId="0" applyNumberFormat="0" applyBorder="0" applyAlignment="0" applyProtection="0"/>
    <xf numFmtId="0" fontId="5" fillId="65" borderId="0" applyNumberFormat="0" applyBorder="0" applyAlignment="0" applyProtection="0"/>
    <xf numFmtId="0" fontId="5" fillId="68" borderId="0" applyNumberFormat="0" applyBorder="0" applyAlignment="0" applyProtection="0"/>
    <xf numFmtId="0" fontId="5" fillId="69" borderId="0" applyNumberFormat="0" applyBorder="0" applyAlignment="0" applyProtection="0"/>
    <xf numFmtId="0" fontId="5" fillId="72" borderId="0" applyNumberFormat="0" applyBorder="0" applyAlignment="0" applyProtection="0"/>
    <xf numFmtId="0" fontId="5" fillId="73" borderId="0" applyNumberFormat="0" applyBorder="0" applyAlignment="0" applyProtection="0"/>
    <xf numFmtId="0" fontId="5" fillId="76" borderId="0" applyNumberFormat="0" applyBorder="0" applyAlignment="0" applyProtection="0"/>
    <xf numFmtId="0" fontId="5" fillId="77" borderId="0" applyNumberFormat="0" applyBorder="0" applyAlignment="0" applyProtection="0"/>
    <xf numFmtId="0" fontId="5" fillId="80" borderId="0" applyNumberFormat="0" applyBorder="0" applyAlignment="0" applyProtection="0"/>
    <xf numFmtId="0" fontId="5" fillId="81" borderId="0" applyNumberFormat="0" applyBorder="0" applyAlignment="0" applyProtection="0"/>
    <xf numFmtId="0" fontId="5" fillId="0" borderId="0"/>
    <xf numFmtId="0" fontId="5" fillId="0" borderId="0"/>
    <xf numFmtId="0" fontId="134" fillId="0" borderId="0"/>
    <xf numFmtId="0" fontId="5" fillId="0" borderId="0"/>
    <xf numFmtId="43" fontId="5" fillId="0" borderId="0" applyFont="0" applyFill="0" applyBorder="0" applyAlignment="0" applyProtection="0"/>
    <xf numFmtId="0" fontId="5" fillId="59" borderId="140" applyNumberFormat="0" applyFont="0" applyAlignment="0" applyProtection="0"/>
    <xf numFmtId="0" fontId="5" fillId="60" borderId="0" applyNumberFormat="0" applyBorder="0" applyAlignment="0" applyProtection="0"/>
    <xf numFmtId="0" fontId="5" fillId="61" borderId="0" applyNumberFormat="0" applyBorder="0" applyAlignment="0" applyProtection="0"/>
    <xf numFmtId="0" fontId="5" fillId="62" borderId="0" applyNumberFormat="0" applyBorder="0" applyAlignment="0" applyProtection="0"/>
    <xf numFmtId="0" fontId="5" fillId="64" borderId="0" applyNumberFormat="0" applyBorder="0" applyAlignment="0" applyProtection="0"/>
    <xf numFmtId="0" fontId="5" fillId="65" borderId="0" applyNumberFormat="0" applyBorder="0" applyAlignment="0" applyProtection="0"/>
    <xf numFmtId="0" fontId="5" fillId="66" borderId="0" applyNumberFormat="0" applyBorder="0" applyAlignment="0" applyProtection="0"/>
    <xf numFmtId="0" fontId="5" fillId="68" borderId="0" applyNumberFormat="0" applyBorder="0" applyAlignment="0" applyProtection="0"/>
    <xf numFmtId="0" fontId="5" fillId="69" borderId="0" applyNumberFormat="0" applyBorder="0" applyAlignment="0" applyProtection="0"/>
    <xf numFmtId="0" fontId="5" fillId="70" borderId="0" applyNumberFormat="0" applyBorder="0" applyAlignment="0" applyProtection="0"/>
    <xf numFmtId="0" fontId="5" fillId="72" borderId="0" applyNumberFormat="0" applyBorder="0" applyAlignment="0" applyProtection="0"/>
    <xf numFmtId="0" fontId="5" fillId="73" borderId="0" applyNumberFormat="0" applyBorder="0" applyAlignment="0" applyProtection="0"/>
    <xf numFmtId="0" fontId="5" fillId="74" borderId="0" applyNumberFormat="0" applyBorder="0" applyAlignment="0" applyProtection="0"/>
    <xf numFmtId="0" fontId="5" fillId="76" borderId="0" applyNumberFormat="0" applyBorder="0" applyAlignment="0" applyProtection="0"/>
    <xf numFmtId="0" fontId="5" fillId="77" borderId="0" applyNumberFormat="0" applyBorder="0" applyAlignment="0" applyProtection="0"/>
    <xf numFmtId="0" fontId="5" fillId="78" borderId="0" applyNumberFormat="0" applyBorder="0" applyAlignment="0" applyProtection="0"/>
    <xf numFmtId="0" fontId="5" fillId="80" borderId="0" applyNumberFormat="0" applyBorder="0" applyAlignment="0" applyProtection="0"/>
    <xf numFmtId="0" fontId="5" fillId="81" borderId="0" applyNumberFormat="0" applyBorder="0" applyAlignment="0" applyProtection="0"/>
    <xf numFmtId="0" fontId="5" fillId="82" borderId="0" applyNumberFormat="0" applyBorder="0" applyAlignment="0" applyProtection="0"/>
    <xf numFmtId="0" fontId="5" fillId="0" borderId="0"/>
    <xf numFmtId="0" fontId="83" fillId="0" borderId="0" applyNumberFormat="0" applyFill="0" applyBorder="0" applyAlignment="0" applyProtection="0"/>
    <xf numFmtId="9" fontId="83" fillId="0" borderId="0" applyFont="0" applyFill="0" applyBorder="0" applyAlignment="0" applyProtection="0"/>
    <xf numFmtId="0" fontId="5" fillId="0" borderId="0"/>
    <xf numFmtId="0" fontId="78" fillId="0" borderId="0"/>
    <xf numFmtId="0" fontId="5" fillId="0" borderId="0"/>
    <xf numFmtId="0" fontId="78" fillId="0" borderId="0"/>
    <xf numFmtId="0" fontId="135"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136" fillId="0" borderId="0"/>
    <xf numFmtId="0" fontId="137" fillId="83" borderId="0" applyNumberFormat="0" applyBorder="0" applyAlignment="0" applyProtection="0">
      <alignment vertical="center"/>
    </xf>
    <xf numFmtId="0" fontId="137" fillId="84" borderId="0" applyNumberFormat="0" applyBorder="0" applyAlignment="0" applyProtection="0">
      <alignment vertical="center"/>
    </xf>
    <xf numFmtId="0" fontId="137" fillId="85" borderId="0" applyNumberFormat="0" applyBorder="0" applyAlignment="0" applyProtection="0">
      <alignment vertical="center"/>
    </xf>
    <xf numFmtId="0" fontId="137" fillId="86" borderId="0" applyNumberFormat="0" applyBorder="0" applyAlignment="0" applyProtection="0">
      <alignment vertical="center"/>
    </xf>
    <xf numFmtId="0" fontId="137" fillId="87" borderId="0" applyNumberFormat="0" applyBorder="0" applyAlignment="0" applyProtection="0">
      <alignment vertical="center"/>
    </xf>
    <xf numFmtId="0" fontId="137" fillId="88" borderId="0" applyNumberFormat="0" applyBorder="0" applyAlignment="0" applyProtection="0">
      <alignment vertical="center"/>
    </xf>
    <xf numFmtId="0" fontId="137" fillId="89" borderId="0" applyNumberFormat="0" applyBorder="0" applyAlignment="0" applyProtection="0">
      <alignment vertical="center"/>
    </xf>
    <xf numFmtId="0" fontId="137" fillId="90" borderId="0" applyNumberFormat="0" applyBorder="0" applyAlignment="0" applyProtection="0">
      <alignment vertical="center"/>
    </xf>
    <xf numFmtId="0" fontId="137" fillId="91" borderId="0" applyNumberFormat="0" applyBorder="0" applyAlignment="0" applyProtection="0">
      <alignment vertical="center"/>
    </xf>
    <xf numFmtId="0" fontId="137" fillId="86" borderId="0" applyNumberFormat="0" applyBorder="0" applyAlignment="0" applyProtection="0">
      <alignment vertical="center"/>
    </xf>
    <xf numFmtId="0" fontId="137" fillId="89" borderId="0" applyNumberFormat="0" applyBorder="0" applyAlignment="0" applyProtection="0">
      <alignment vertical="center"/>
    </xf>
    <xf numFmtId="0" fontId="137" fillId="92" borderId="0" applyNumberFormat="0" applyBorder="0" applyAlignment="0" applyProtection="0">
      <alignment vertical="center"/>
    </xf>
    <xf numFmtId="0" fontId="138" fillId="93" borderId="0" applyNumberFormat="0" applyBorder="0" applyAlignment="0" applyProtection="0">
      <alignment vertical="center"/>
    </xf>
    <xf numFmtId="0" fontId="138" fillId="90" borderId="0" applyNumberFormat="0" applyBorder="0" applyAlignment="0" applyProtection="0">
      <alignment vertical="center"/>
    </xf>
    <xf numFmtId="0" fontId="138" fillId="91" borderId="0" applyNumberFormat="0" applyBorder="0" applyAlignment="0" applyProtection="0">
      <alignment vertical="center"/>
    </xf>
    <xf numFmtId="0" fontId="138" fillId="94" borderId="0" applyNumberFormat="0" applyBorder="0" applyAlignment="0" applyProtection="0">
      <alignment vertical="center"/>
    </xf>
    <xf numFmtId="0" fontId="138" fillId="95" borderId="0" applyNumberFormat="0" applyBorder="0" applyAlignment="0" applyProtection="0">
      <alignment vertical="center"/>
    </xf>
    <xf numFmtId="0" fontId="138" fillId="96" borderId="0" applyNumberFormat="0" applyBorder="0" applyAlignment="0" applyProtection="0">
      <alignment vertical="center"/>
    </xf>
    <xf numFmtId="176" fontId="83" fillId="0" borderId="0" applyFill="0" applyBorder="0" applyAlignment="0"/>
    <xf numFmtId="177" fontId="83" fillId="0" borderId="0" applyFill="0" applyBorder="0" applyAlignment="0"/>
    <xf numFmtId="178" fontId="139" fillId="0" borderId="0" applyFill="0" applyBorder="0" applyAlignment="0"/>
    <xf numFmtId="179" fontId="83" fillId="0" borderId="0" applyFill="0" applyBorder="0" applyAlignment="0"/>
    <xf numFmtId="180" fontId="83" fillId="0" borderId="0" applyFill="0" applyBorder="0" applyAlignment="0"/>
    <xf numFmtId="164" fontId="139" fillId="0" borderId="0" applyFill="0" applyBorder="0" applyAlignment="0"/>
    <xf numFmtId="181" fontId="83" fillId="0" borderId="0" applyFill="0" applyBorder="0" applyAlignment="0"/>
    <xf numFmtId="177" fontId="83" fillId="0" borderId="0" applyFill="0" applyBorder="0" applyAlignment="0"/>
    <xf numFmtId="41" fontId="83" fillId="0" borderId="0" applyFont="0" applyFill="0" applyBorder="0" applyAlignment="0" applyProtection="0"/>
    <xf numFmtId="164" fontId="139" fillId="0" borderId="0" applyFont="0" applyFill="0" applyBorder="0" applyAlignment="0" applyProtection="0"/>
    <xf numFmtId="43" fontId="140" fillId="0" borderId="0" applyFont="0" applyFill="0" applyBorder="0" applyAlignment="0" applyProtection="0"/>
    <xf numFmtId="40" fontId="136"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3" fontId="142" fillId="0" borderId="0" applyFont="0" applyFill="0" applyBorder="0" applyAlignment="0" applyProtection="0"/>
    <xf numFmtId="177" fontId="83" fillId="0" borderId="0" applyFont="0" applyFill="0" applyBorder="0" applyAlignment="0" applyProtection="0"/>
    <xf numFmtId="164" fontId="83" fillId="0" borderId="0" applyFont="0" applyFill="0" applyBorder="0" applyAlignment="0" applyProtection="0"/>
    <xf numFmtId="182" fontId="83" fillId="0" borderId="0" applyFont="0" applyFill="0" applyBorder="0" applyAlignment="0" applyProtection="0"/>
    <xf numFmtId="15" fontId="143" fillId="0" borderId="0"/>
    <xf numFmtId="14" fontId="132" fillId="0" borderId="0" applyFill="0" applyBorder="0" applyAlignment="0"/>
    <xf numFmtId="0" fontId="142" fillId="0" borderId="0" applyFont="0" applyFill="0" applyBorder="0" applyAlignment="0" applyProtection="0"/>
    <xf numFmtId="183" fontId="83" fillId="0" borderId="0" applyFont="0" applyFill="0" applyBorder="0" applyAlignment="0" applyProtection="0"/>
    <xf numFmtId="184" fontId="83" fillId="0" borderId="0" applyFont="0" applyFill="0" applyBorder="0" applyAlignment="0" applyProtection="0"/>
    <xf numFmtId="164" fontId="139" fillId="0" borderId="0" applyFill="0" applyBorder="0" applyAlignment="0"/>
    <xf numFmtId="177" fontId="83" fillId="0" borderId="0" applyFill="0" applyBorder="0" applyAlignment="0"/>
    <xf numFmtId="164" fontId="139" fillId="0" borderId="0" applyFill="0" applyBorder="0" applyAlignment="0"/>
    <xf numFmtId="181" fontId="83" fillId="0" borderId="0" applyFill="0" applyBorder="0" applyAlignment="0"/>
    <xf numFmtId="177" fontId="83" fillId="0" borderId="0" applyFill="0" applyBorder="0" applyAlignment="0"/>
    <xf numFmtId="2" fontId="142" fillId="0" borderId="0" applyFont="0" applyFill="0" applyBorder="0" applyAlignment="0" applyProtection="0"/>
    <xf numFmtId="37" fontId="144" fillId="97" borderId="0">
      <protection locked="0"/>
    </xf>
    <xf numFmtId="38" fontId="145" fillId="98" borderId="0" applyNumberFormat="0" applyBorder="0" applyAlignment="0" applyProtection="0"/>
    <xf numFmtId="0" fontId="146" fillId="0" borderId="32" applyNumberFormat="0" applyAlignment="0" applyProtection="0">
      <alignment horizontal="left" vertical="center"/>
    </xf>
    <xf numFmtId="0" fontId="146" fillId="0" borderId="77">
      <alignment horizontal="left" vertical="center"/>
    </xf>
    <xf numFmtId="0" fontId="147" fillId="0" borderId="0" applyNumberFormat="0" applyFill="0" applyBorder="0" applyAlignment="0" applyProtection="0">
      <alignment vertical="top"/>
      <protection locked="0"/>
    </xf>
    <xf numFmtId="0" fontId="148" fillId="0" borderId="0" applyNumberFormat="0" applyFill="0" applyBorder="0" applyAlignment="0" applyProtection="0">
      <alignment vertical="top"/>
      <protection locked="0"/>
    </xf>
    <xf numFmtId="10" fontId="145" fillId="99" borderId="17" applyNumberFormat="0" applyBorder="0" applyAlignment="0" applyProtection="0"/>
    <xf numFmtId="38" fontId="149" fillId="97" borderId="0">
      <protection locked="0"/>
    </xf>
    <xf numFmtId="164" fontId="139" fillId="0" borderId="0" applyFill="0" applyBorder="0" applyAlignment="0"/>
    <xf numFmtId="177" fontId="83" fillId="0" borderId="0" applyFill="0" applyBorder="0" applyAlignment="0"/>
    <xf numFmtId="164" fontId="139" fillId="0" borderId="0" applyFill="0" applyBorder="0" applyAlignment="0"/>
    <xf numFmtId="181" fontId="83" fillId="0" borderId="0" applyFill="0" applyBorder="0" applyAlignment="0"/>
    <xf numFmtId="177" fontId="83" fillId="0" borderId="0" applyFill="0" applyBorder="0" applyAlignment="0"/>
    <xf numFmtId="0" fontId="141" fillId="0" borderId="0"/>
    <xf numFmtId="185" fontId="83" fillId="0" borderId="0"/>
    <xf numFmtId="0" fontId="78" fillId="0" borderId="0"/>
    <xf numFmtId="0" fontId="132" fillId="0" borderId="0">
      <alignment vertical="top"/>
    </xf>
    <xf numFmtId="0" fontId="132" fillId="0" borderId="0">
      <alignment vertical="top"/>
    </xf>
    <xf numFmtId="0" fontId="132" fillId="0" borderId="0">
      <alignment vertical="top"/>
    </xf>
    <xf numFmtId="0" fontId="136" fillId="0" borderId="0"/>
    <xf numFmtId="0" fontId="83" fillId="0" borderId="0"/>
    <xf numFmtId="0" fontId="132" fillId="0" borderId="0">
      <alignment vertical="top"/>
    </xf>
    <xf numFmtId="0" fontId="143" fillId="0" borderId="0"/>
    <xf numFmtId="0" fontId="150" fillId="0" borderId="0"/>
    <xf numFmtId="0" fontId="150" fillId="0" borderId="0"/>
    <xf numFmtId="0" fontId="141" fillId="0" borderId="0"/>
    <xf numFmtId="0" fontId="78" fillId="0" borderId="0"/>
    <xf numFmtId="0" fontId="132" fillId="0" borderId="0">
      <alignment vertical="top"/>
    </xf>
    <xf numFmtId="0" fontId="5" fillId="59" borderId="140" applyNumberFormat="0" applyFont="0" applyAlignment="0" applyProtection="0"/>
    <xf numFmtId="180" fontId="83" fillId="0" borderId="0" applyFont="0" applyFill="0" applyBorder="0" applyAlignment="0" applyProtection="0"/>
    <xf numFmtId="182" fontId="83" fillId="0" borderId="0" applyFont="0" applyFill="0" applyBorder="0" applyAlignment="0" applyProtection="0"/>
    <xf numFmtId="10" fontId="83" fillId="0" borderId="0" applyFont="0" applyFill="0" applyBorder="0" applyAlignment="0" applyProtection="0"/>
    <xf numFmtId="9" fontId="151" fillId="0" borderId="0" applyFont="0" applyFill="0" applyBorder="0" applyAlignment="0" applyProtection="0"/>
    <xf numFmtId="9" fontId="83" fillId="0" borderId="0" applyFont="0" applyFill="0" applyBorder="0" applyAlignment="0" applyProtection="0"/>
    <xf numFmtId="164" fontId="139" fillId="0" borderId="0" applyFill="0" applyBorder="0" applyAlignment="0"/>
    <xf numFmtId="177" fontId="83" fillId="0" borderId="0" applyFill="0" applyBorder="0" applyAlignment="0"/>
    <xf numFmtId="164" fontId="139" fillId="0" borderId="0" applyFill="0" applyBorder="0" applyAlignment="0"/>
    <xf numFmtId="181" fontId="83" fillId="0" borderId="0" applyFill="0" applyBorder="0" applyAlignment="0"/>
    <xf numFmtId="177" fontId="83" fillId="0" borderId="0" applyFill="0" applyBorder="0" applyAlignment="0"/>
    <xf numFmtId="0" fontId="152" fillId="0" borderId="31" applyNumberFormat="0" applyBorder="0" applyAlignment="0"/>
    <xf numFmtId="0" fontId="153" fillId="0" borderId="0">
      <alignment horizontal="center"/>
    </xf>
    <xf numFmtId="0" fontId="83" fillId="0" borderId="0"/>
    <xf numFmtId="49" fontId="132" fillId="0" borderId="0" applyFill="0" applyBorder="0" applyAlignment="0"/>
    <xf numFmtId="186" fontId="83" fillId="0" borderId="0" applyFill="0" applyBorder="0" applyAlignment="0"/>
    <xf numFmtId="187" fontId="83" fillId="0" borderId="0" applyFill="0" applyBorder="0" applyAlignment="0"/>
    <xf numFmtId="0" fontId="138" fillId="100" borderId="0" applyNumberFormat="0" applyBorder="0" applyAlignment="0" applyProtection="0">
      <alignment vertical="center"/>
    </xf>
    <xf numFmtId="0" fontId="138" fillId="101" borderId="0" applyNumberFormat="0" applyBorder="0" applyAlignment="0" applyProtection="0">
      <alignment vertical="center"/>
    </xf>
    <xf numFmtId="0" fontId="138" fillId="102" borderId="0" applyNumberFormat="0" applyBorder="0" applyAlignment="0" applyProtection="0">
      <alignment vertical="center"/>
    </xf>
    <xf numFmtId="0" fontId="138" fillId="94" borderId="0" applyNumberFormat="0" applyBorder="0" applyAlignment="0" applyProtection="0">
      <alignment vertical="center"/>
    </xf>
    <xf numFmtId="0" fontId="138" fillId="95" borderId="0" applyNumberFormat="0" applyBorder="0" applyAlignment="0" applyProtection="0">
      <alignment vertical="center"/>
    </xf>
    <xf numFmtId="0" fontId="138" fillId="103" borderId="0" applyNumberFormat="0" applyBorder="0" applyAlignment="0" applyProtection="0">
      <alignment vertical="center"/>
    </xf>
    <xf numFmtId="0" fontId="154" fillId="0" borderId="0" applyNumberFormat="0" applyFill="0" applyBorder="0" applyAlignment="0" applyProtection="0">
      <alignment vertical="center"/>
    </xf>
    <xf numFmtId="0" fontId="155" fillId="104" borderId="145" applyNumberFormat="0" applyAlignment="0" applyProtection="0">
      <alignment vertical="center"/>
    </xf>
    <xf numFmtId="0" fontId="156" fillId="105" borderId="0" applyNumberFormat="0" applyBorder="0" applyAlignment="0" applyProtection="0">
      <alignment vertical="center"/>
    </xf>
    <xf numFmtId="0" fontId="157" fillId="0" borderId="0" applyNumberFormat="0" applyFill="0" applyBorder="0" applyAlignment="0" applyProtection="0">
      <alignment vertical="top"/>
      <protection locked="0"/>
    </xf>
    <xf numFmtId="0" fontId="136" fillId="106" borderId="146" applyNumberFormat="0" applyFont="0" applyAlignment="0" applyProtection="0">
      <alignment vertical="center"/>
    </xf>
    <xf numFmtId="0" fontId="158" fillId="0" borderId="147" applyNumberFormat="0" applyFill="0" applyAlignment="0" applyProtection="0">
      <alignment vertical="center"/>
    </xf>
    <xf numFmtId="188" fontId="159" fillId="0" borderId="0" applyFont="0" applyFill="0" applyBorder="0" applyAlignment="0" applyProtection="0"/>
    <xf numFmtId="189" fontId="159" fillId="0" borderId="0" applyFont="0" applyFill="0" applyBorder="0" applyAlignment="0" applyProtection="0"/>
    <xf numFmtId="0" fontId="160" fillId="0" borderId="0"/>
    <xf numFmtId="0" fontId="161" fillId="88" borderId="148" applyNumberFormat="0" applyAlignment="0" applyProtection="0">
      <alignment vertical="center"/>
    </xf>
    <xf numFmtId="0" fontId="162" fillId="107" borderId="149" applyNumberFormat="0" applyAlignment="0" applyProtection="0">
      <alignment vertical="center"/>
    </xf>
    <xf numFmtId="0" fontId="163" fillId="84" borderId="0" applyNumberFormat="0" applyBorder="0" applyAlignment="0" applyProtection="0">
      <alignment vertical="center"/>
    </xf>
    <xf numFmtId="1" fontId="164" fillId="0" borderId="0"/>
    <xf numFmtId="40" fontId="165" fillId="0" borderId="0" applyFont="0" applyFill="0" applyBorder="0" applyAlignment="0" applyProtection="0"/>
    <xf numFmtId="38" fontId="165" fillId="0" borderId="0" applyFont="0" applyFill="0" applyBorder="0" applyAlignment="0" applyProtection="0"/>
    <xf numFmtId="0" fontId="83" fillId="0" borderId="0"/>
    <xf numFmtId="0" fontId="166" fillId="85" borderId="0" applyNumberFormat="0" applyBorder="0" applyAlignment="0" applyProtection="0">
      <alignment vertical="center"/>
    </xf>
    <xf numFmtId="0" fontId="167" fillId="0" borderId="150" applyNumberFormat="0" applyFill="0" applyAlignment="0" applyProtection="0">
      <alignment vertical="center"/>
    </xf>
    <xf numFmtId="0" fontId="168" fillId="0" borderId="151" applyNumberFormat="0" applyFill="0" applyAlignment="0" applyProtection="0">
      <alignment vertical="center"/>
    </xf>
    <xf numFmtId="0" fontId="169" fillId="0" borderId="152" applyNumberFormat="0" applyFill="0" applyAlignment="0" applyProtection="0">
      <alignment vertical="center"/>
    </xf>
    <xf numFmtId="0" fontId="169" fillId="0" borderId="0" applyNumberFormat="0" applyFill="0" applyBorder="0" applyAlignment="0" applyProtection="0">
      <alignment vertical="center"/>
    </xf>
    <xf numFmtId="0" fontId="170" fillId="107" borderId="148" applyNumberFormat="0" applyAlignment="0" applyProtection="0">
      <alignment vertical="center"/>
    </xf>
    <xf numFmtId="0" fontId="171" fillId="0" borderId="0" applyNumberFormat="0" applyFill="0" applyBorder="0" applyAlignment="0" applyProtection="0">
      <alignment vertical="center"/>
    </xf>
    <xf numFmtId="0" fontId="172" fillId="0" borderId="0" applyNumberFormat="0" applyFill="0" applyBorder="0" applyAlignment="0" applyProtection="0">
      <alignment vertical="center"/>
    </xf>
    <xf numFmtId="188" fontId="165" fillId="0" borderId="0" applyFont="0" applyFill="0" applyBorder="0" applyAlignment="0" applyProtection="0"/>
    <xf numFmtId="189" fontId="165" fillId="0" borderId="0" applyFont="0" applyFill="0" applyBorder="0" applyAlignment="0" applyProtection="0"/>
    <xf numFmtId="0" fontId="173" fillId="0" borderId="153" applyNumberFormat="0" applyFill="0" applyAlignment="0" applyProtection="0">
      <alignment vertical="center"/>
    </xf>
    <xf numFmtId="164" fontId="5" fillId="0" borderId="0" applyFont="0" applyFill="0" applyBorder="0" applyAlignment="0" applyProtection="0"/>
    <xf numFmtId="190" fontId="5" fillId="0" borderId="0"/>
    <xf numFmtId="0" fontId="83" fillId="0" borderId="0"/>
    <xf numFmtId="0" fontId="140" fillId="0" borderId="0"/>
    <xf numFmtId="43" fontId="83" fillId="0" borderId="0" applyFont="0" applyFill="0" applyBorder="0" applyAlignment="0" applyProtection="0"/>
    <xf numFmtId="0" fontId="5" fillId="0" borderId="0"/>
    <xf numFmtId="0" fontId="133" fillId="29" borderId="0" applyNumberFormat="0" applyBorder="0" applyAlignment="0" applyProtection="0"/>
    <xf numFmtId="0" fontId="5" fillId="60" borderId="0" applyNumberFormat="0" applyBorder="0" applyAlignment="0" applyProtection="0"/>
    <xf numFmtId="0" fontId="5" fillId="61" borderId="0" applyNumberFormat="0" applyBorder="0" applyAlignment="0" applyProtection="0"/>
    <xf numFmtId="0" fontId="8" fillId="62" borderId="0" applyNumberFormat="0" applyBorder="0" applyAlignment="0" applyProtection="0"/>
    <xf numFmtId="0" fontId="5" fillId="64" borderId="0" applyNumberFormat="0" applyBorder="0" applyAlignment="0" applyProtection="0"/>
    <xf numFmtId="0" fontId="5" fillId="65" borderId="0" applyNumberFormat="0" applyBorder="0" applyAlignment="0" applyProtection="0"/>
    <xf numFmtId="0" fontId="8" fillId="66" borderId="0" applyNumberFormat="0" applyBorder="0" applyAlignment="0" applyProtection="0"/>
    <xf numFmtId="0" fontId="5" fillId="68" borderId="0" applyNumberFormat="0" applyBorder="0" applyAlignment="0" applyProtection="0"/>
    <xf numFmtId="0" fontId="5" fillId="69" borderId="0" applyNumberFormat="0" applyBorder="0" applyAlignment="0" applyProtection="0"/>
    <xf numFmtId="0" fontId="8" fillId="70" borderId="0" applyNumberFormat="0" applyBorder="0" applyAlignment="0" applyProtection="0"/>
    <xf numFmtId="0" fontId="5" fillId="72" borderId="0" applyNumberFormat="0" applyBorder="0" applyAlignment="0" applyProtection="0"/>
    <xf numFmtId="0" fontId="5" fillId="73" borderId="0" applyNumberFormat="0" applyBorder="0" applyAlignment="0" applyProtection="0"/>
    <xf numFmtId="0" fontId="8" fillId="74" borderId="0" applyNumberFormat="0" applyBorder="0" applyAlignment="0" applyProtection="0"/>
    <xf numFmtId="0" fontId="5" fillId="76" borderId="0" applyNumberFormat="0" applyBorder="0" applyAlignment="0" applyProtection="0"/>
    <xf numFmtId="0" fontId="5" fillId="77" borderId="0" applyNumberFormat="0" applyBorder="0" applyAlignment="0" applyProtection="0"/>
    <xf numFmtId="0" fontId="8" fillId="78" borderId="0" applyNumberFormat="0" applyBorder="0" applyAlignment="0" applyProtection="0"/>
    <xf numFmtId="0" fontId="5" fillId="80" borderId="0" applyNumberFormat="0" applyBorder="0" applyAlignment="0" applyProtection="0"/>
    <xf numFmtId="0" fontId="5" fillId="81" borderId="0" applyNumberFormat="0" applyBorder="0" applyAlignment="0" applyProtection="0"/>
    <xf numFmtId="0" fontId="8" fillId="82" borderId="0" applyNumberFormat="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0" fontId="146" fillId="0" borderId="77">
      <alignment horizontal="left" vertical="center"/>
    </xf>
    <xf numFmtId="0" fontId="78" fillId="0" borderId="0"/>
    <xf numFmtId="0" fontId="78" fillId="0" borderId="0"/>
    <xf numFmtId="0" fontId="136" fillId="106" borderId="146" applyNumberFormat="0" applyFont="0" applyAlignment="0" applyProtection="0">
      <alignment vertical="center"/>
    </xf>
    <xf numFmtId="0" fontId="161" fillId="88" borderId="148" applyNumberFormat="0" applyAlignment="0" applyProtection="0">
      <alignment vertical="center"/>
    </xf>
    <xf numFmtId="0" fontId="162" fillId="107" borderId="149" applyNumberFormat="0" applyAlignment="0" applyProtection="0">
      <alignment vertical="center"/>
    </xf>
    <xf numFmtId="0" fontId="170" fillId="107" borderId="148" applyNumberFormat="0" applyAlignment="0" applyProtection="0">
      <alignment vertical="center"/>
    </xf>
    <xf numFmtId="0" fontId="173" fillId="0" borderId="153" applyNumberFormat="0" applyFill="0" applyAlignment="0" applyProtection="0">
      <alignment vertical="center"/>
    </xf>
    <xf numFmtId="43" fontId="5" fillId="0" borderId="0" applyFont="0" applyFill="0" applyBorder="0" applyAlignment="0" applyProtection="0"/>
    <xf numFmtId="0" fontId="97" fillId="0" borderId="0"/>
    <xf numFmtId="0" fontId="146" fillId="0" borderId="77">
      <alignment horizontal="left" vertical="center"/>
    </xf>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164" fontId="83" fillId="0" borderId="0" applyFont="0" applyFill="0" applyBorder="0" applyAlignment="0" applyProtection="0"/>
    <xf numFmtId="191" fontId="83" fillId="0" borderId="0" applyFont="0" applyFill="0" applyBorder="0" applyAlignment="0" applyProtection="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5" fillId="0" borderId="0"/>
    <xf numFmtId="0" fontId="5" fillId="0" borderId="0"/>
    <xf numFmtId="0" fontId="5" fillId="0" borderId="0"/>
    <xf numFmtId="0" fontId="5" fillId="0" borderId="0"/>
    <xf numFmtId="0" fontId="5" fillId="0" borderId="0"/>
    <xf numFmtId="0" fontId="5" fillId="0" borderId="0"/>
    <xf numFmtId="0" fontId="174" fillId="0" borderId="0"/>
    <xf numFmtId="0" fontId="8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83" fillId="0" borderId="0" applyFont="0" applyFill="0" applyBorder="0" applyAlignment="0" applyProtection="0"/>
    <xf numFmtId="9" fontId="83" fillId="0" borderId="0" applyFont="0" applyFill="0" applyBorder="0" applyAlignment="0" applyProtection="0"/>
    <xf numFmtId="9" fontId="83" fillId="0" borderId="0" applyFont="0" applyFill="0" applyBorder="0" applyAlignment="0" applyProtection="0"/>
    <xf numFmtId="0" fontId="143" fillId="0" borderId="0"/>
    <xf numFmtId="0" fontId="175" fillId="108" borderId="0"/>
    <xf numFmtId="192" fontId="143" fillId="0" borderId="0" applyFont="0" applyFill="0" applyBorder="0" applyAlignment="0" applyProtection="0"/>
    <xf numFmtId="193" fontId="143" fillId="0" borderId="0" applyFont="0" applyFill="0" applyBorder="0" applyAlignment="0" applyProtection="0"/>
    <xf numFmtId="0" fontId="176" fillId="0" borderId="0"/>
    <xf numFmtId="194" fontId="177" fillId="0" borderId="0" applyFont="0" applyFill="0" applyBorder="0" applyAlignment="0" applyProtection="0"/>
    <xf numFmtId="0" fontId="177" fillId="0" borderId="0"/>
    <xf numFmtId="0" fontId="178" fillId="0" borderId="0" applyNumberFormat="0" applyFill="0" applyBorder="0" applyAlignment="0" applyProtection="0">
      <alignment vertical="top"/>
      <protection locked="0"/>
    </xf>
    <xf numFmtId="175" fontId="149" fillId="0" borderId="0" applyFont="0" applyFill="0" applyBorder="0" applyAlignment="0" applyProtection="0"/>
    <xf numFmtId="0" fontId="146" fillId="0" borderId="77">
      <alignment horizontal="left" vertical="center"/>
    </xf>
    <xf numFmtId="0" fontId="5" fillId="0" borderId="0"/>
    <xf numFmtId="0" fontId="136" fillId="106" borderId="146" applyNumberFormat="0" applyFont="0" applyAlignment="0" applyProtection="0">
      <alignment vertical="center"/>
    </xf>
    <xf numFmtId="0" fontId="161" fillId="88" borderId="148" applyNumberFormat="0" applyAlignment="0" applyProtection="0">
      <alignment vertical="center"/>
    </xf>
    <xf numFmtId="0" fontId="162" fillId="107" borderId="149" applyNumberFormat="0" applyAlignment="0" applyProtection="0">
      <alignment vertical="center"/>
    </xf>
    <xf numFmtId="0" fontId="170" fillId="107" borderId="148" applyNumberFormat="0" applyAlignment="0" applyProtection="0">
      <alignment vertical="center"/>
    </xf>
    <xf numFmtId="0" fontId="173" fillId="0" borderId="153" applyNumberFormat="0" applyFill="0" applyAlignment="0" applyProtection="0">
      <alignment vertical="center"/>
    </xf>
    <xf numFmtId="0" fontId="146" fillId="0" borderId="77">
      <alignment horizontal="left" vertical="center"/>
    </xf>
    <xf numFmtId="0" fontId="136" fillId="106" borderId="146" applyNumberFormat="0" applyFont="0" applyAlignment="0" applyProtection="0">
      <alignment vertical="center"/>
    </xf>
    <xf numFmtId="0" fontId="161" fillId="88" borderId="148" applyNumberFormat="0" applyAlignment="0" applyProtection="0">
      <alignment vertical="center"/>
    </xf>
    <xf numFmtId="0" fontId="162" fillId="107" borderId="149" applyNumberFormat="0" applyAlignment="0" applyProtection="0">
      <alignment vertical="center"/>
    </xf>
    <xf numFmtId="0" fontId="170" fillId="107" borderId="148" applyNumberFormat="0" applyAlignment="0" applyProtection="0">
      <alignment vertical="center"/>
    </xf>
    <xf numFmtId="0" fontId="173" fillId="0" borderId="153" applyNumberFormat="0" applyFill="0" applyAlignment="0" applyProtection="0">
      <alignment vertical="center"/>
    </xf>
    <xf numFmtId="0" fontId="162" fillId="107" borderId="149" applyNumberFormat="0" applyAlignment="0" applyProtection="0">
      <alignment vertical="center"/>
    </xf>
    <xf numFmtId="0" fontId="136" fillId="106" borderId="146" applyNumberFormat="0" applyFont="0" applyAlignment="0" applyProtection="0">
      <alignment vertical="center"/>
    </xf>
    <xf numFmtId="0" fontId="173" fillId="0" borderId="153" applyNumberFormat="0" applyFill="0" applyAlignment="0" applyProtection="0">
      <alignment vertical="center"/>
    </xf>
    <xf numFmtId="0" fontId="161" fillId="88" borderId="148" applyNumberFormat="0" applyAlignment="0" applyProtection="0">
      <alignment vertical="center"/>
    </xf>
    <xf numFmtId="0" fontId="162" fillId="107" borderId="149" applyNumberFormat="0" applyAlignment="0" applyProtection="0">
      <alignment vertical="center"/>
    </xf>
    <xf numFmtId="0" fontId="161" fillId="88" borderId="148" applyNumberFormat="0" applyAlignment="0" applyProtection="0">
      <alignment vertical="center"/>
    </xf>
    <xf numFmtId="0" fontId="161" fillId="88" borderId="148" applyNumberFormat="0" applyAlignment="0" applyProtection="0">
      <alignment vertical="center"/>
    </xf>
    <xf numFmtId="0" fontId="173" fillId="0" borderId="153" applyNumberFormat="0" applyFill="0" applyAlignment="0" applyProtection="0">
      <alignment vertical="center"/>
    </xf>
    <xf numFmtId="10" fontId="145" fillId="99" borderId="17" applyNumberFormat="0" applyBorder="0" applyAlignment="0" applyProtection="0"/>
    <xf numFmtId="0" fontId="170" fillId="107" borderId="148" applyNumberFormat="0" applyAlignment="0" applyProtection="0">
      <alignment vertical="center"/>
    </xf>
    <xf numFmtId="0" fontId="173" fillId="0" borderId="153" applyNumberFormat="0" applyFill="0" applyAlignment="0" applyProtection="0">
      <alignment vertical="center"/>
    </xf>
    <xf numFmtId="0" fontId="173" fillId="0" borderId="153" applyNumberFormat="0" applyFill="0" applyAlignment="0" applyProtection="0">
      <alignment vertical="center"/>
    </xf>
    <xf numFmtId="0" fontId="170" fillId="107" borderId="148" applyNumberFormat="0" applyAlignment="0" applyProtection="0">
      <alignment vertical="center"/>
    </xf>
    <xf numFmtId="0" fontId="162" fillId="107" borderId="149" applyNumberFormat="0" applyAlignment="0" applyProtection="0">
      <alignment vertical="center"/>
    </xf>
    <xf numFmtId="0" fontId="161" fillId="88" borderId="148" applyNumberFormat="0" applyAlignment="0" applyProtection="0">
      <alignment vertical="center"/>
    </xf>
    <xf numFmtId="0" fontId="161" fillId="88" borderId="148" applyNumberFormat="0" applyAlignment="0" applyProtection="0">
      <alignment vertical="center"/>
    </xf>
    <xf numFmtId="0" fontId="136" fillId="106" borderId="146" applyNumberFormat="0" applyFont="0" applyAlignment="0" applyProtection="0">
      <alignment vertical="center"/>
    </xf>
    <xf numFmtId="0" fontId="162" fillId="107" borderId="149" applyNumberFormat="0" applyAlignment="0" applyProtection="0">
      <alignment vertical="center"/>
    </xf>
    <xf numFmtId="0" fontId="173" fillId="0" borderId="153" applyNumberFormat="0" applyFill="0" applyAlignment="0" applyProtection="0">
      <alignment vertical="center"/>
    </xf>
    <xf numFmtId="0" fontId="136" fillId="106" borderId="146" applyNumberFormat="0" applyFont="0" applyAlignment="0" applyProtection="0">
      <alignment vertical="center"/>
    </xf>
    <xf numFmtId="0" fontId="136" fillId="106" borderId="146" applyNumberFormat="0" applyFont="0" applyAlignment="0" applyProtection="0">
      <alignment vertical="center"/>
    </xf>
    <xf numFmtId="0" fontId="161" fillId="88" borderId="148" applyNumberFormat="0" applyAlignment="0" applyProtection="0">
      <alignment vertical="center"/>
    </xf>
    <xf numFmtId="0" fontId="162" fillId="107" borderId="149" applyNumberFormat="0" applyAlignment="0" applyProtection="0">
      <alignment vertical="center"/>
    </xf>
    <xf numFmtId="0" fontId="170" fillId="107" borderId="148" applyNumberFormat="0" applyAlignment="0" applyProtection="0">
      <alignment vertical="center"/>
    </xf>
    <xf numFmtId="0" fontId="173" fillId="0" borderId="153" applyNumberFormat="0" applyFill="0" applyAlignment="0" applyProtection="0">
      <alignment vertical="center"/>
    </xf>
    <xf numFmtId="0" fontId="170" fillId="107" borderId="148" applyNumberFormat="0" applyAlignment="0" applyProtection="0">
      <alignment vertical="center"/>
    </xf>
    <xf numFmtId="0" fontId="136" fillId="106" borderId="146" applyNumberFormat="0" applyFont="0" applyAlignment="0" applyProtection="0">
      <alignment vertical="center"/>
    </xf>
    <xf numFmtId="0" fontId="136" fillId="106" borderId="146" applyNumberFormat="0" applyFont="0" applyAlignment="0" applyProtection="0">
      <alignment vertical="center"/>
    </xf>
    <xf numFmtId="0" fontId="170" fillId="107" borderId="148" applyNumberFormat="0" applyAlignment="0" applyProtection="0">
      <alignment vertical="center"/>
    </xf>
    <xf numFmtId="0" fontId="173" fillId="0" borderId="153" applyNumberFormat="0" applyFill="0" applyAlignment="0" applyProtection="0">
      <alignment vertical="center"/>
    </xf>
    <xf numFmtId="0" fontId="162" fillId="107" borderId="149" applyNumberFormat="0" applyAlignment="0" applyProtection="0">
      <alignment vertical="center"/>
    </xf>
    <xf numFmtId="0" fontId="170" fillId="107" borderId="148" applyNumberFormat="0" applyAlignment="0" applyProtection="0">
      <alignment vertical="center"/>
    </xf>
    <xf numFmtId="0" fontId="161" fillId="88" borderId="148" applyNumberFormat="0" applyAlignment="0" applyProtection="0">
      <alignment vertical="center"/>
    </xf>
    <xf numFmtId="0" fontId="170" fillId="107" borderId="148" applyNumberFormat="0" applyAlignment="0" applyProtection="0">
      <alignment vertical="center"/>
    </xf>
    <xf numFmtId="0" fontId="146" fillId="0" borderId="77">
      <alignment horizontal="left" vertical="center"/>
    </xf>
    <xf numFmtId="10" fontId="145" fillId="99" borderId="17" applyNumberFormat="0" applyBorder="0" applyAlignment="0" applyProtection="0"/>
    <xf numFmtId="0" fontId="136" fillId="106" borderId="146" applyNumberFormat="0" applyFont="0" applyAlignment="0" applyProtection="0">
      <alignment vertical="center"/>
    </xf>
    <xf numFmtId="0" fontId="162" fillId="107" borderId="149" applyNumberFormat="0" applyAlignment="0" applyProtection="0">
      <alignment vertical="center"/>
    </xf>
    <xf numFmtId="10" fontId="145" fillId="99" borderId="17" applyNumberFormat="0" applyBorder="0" applyAlignment="0" applyProtection="0"/>
    <xf numFmtId="0" fontId="136" fillId="106" borderId="146" applyNumberFormat="0" applyFont="0" applyAlignment="0" applyProtection="0">
      <alignment vertical="center"/>
    </xf>
    <xf numFmtId="0" fontId="146" fillId="0" borderId="77">
      <alignment horizontal="left" vertical="center"/>
    </xf>
    <xf numFmtId="0" fontId="161" fillId="88" borderId="148" applyNumberFormat="0" applyAlignment="0" applyProtection="0">
      <alignment vertical="center"/>
    </xf>
    <xf numFmtId="0" fontId="170" fillId="107" borderId="148" applyNumberFormat="0" applyAlignment="0" applyProtection="0">
      <alignment vertical="center"/>
    </xf>
    <xf numFmtId="0" fontId="162" fillId="107" borderId="149" applyNumberFormat="0" applyAlignment="0" applyProtection="0">
      <alignment vertical="center"/>
    </xf>
    <xf numFmtId="0" fontId="173" fillId="0" borderId="153" applyNumberFormat="0" applyFill="0" applyAlignment="0" applyProtection="0">
      <alignment vertical="center"/>
    </xf>
    <xf numFmtId="0" fontId="170" fillId="107" borderId="148" applyNumberFormat="0" applyAlignment="0" applyProtection="0">
      <alignment vertical="center"/>
    </xf>
    <xf numFmtId="0" fontId="161" fillId="88" borderId="148" applyNumberFormat="0" applyAlignment="0" applyProtection="0">
      <alignment vertical="center"/>
    </xf>
    <xf numFmtId="0" fontId="173" fillId="0" borderId="153" applyNumberFormat="0" applyFill="0" applyAlignment="0" applyProtection="0">
      <alignment vertical="center"/>
    </xf>
    <xf numFmtId="0" fontId="162" fillId="107" borderId="149" applyNumberFormat="0" applyAlignment="0" applyProtection="0">
      <alignment vertical="center"/>
    </xf>
    <xf numFmtId="0" fontId="136" fillId="106" borderId="146" applyNumberFormat="0" applyFont="0" applyAlignment="0" applyProtection="0">
      <alignment vertical="center"/>
    </xf>
    <xf numFmtId="0" fontId="146" fillId="0" borderId="77">
      <alignment horizontal="left" vertical="center"/>
    </xf>
    <xf numFmtId="0" fontId="146" fillId="0" borderId="77">
      <alignment horizontal="left" vertical="center"/>
    </xf>
    <xf numFmtId="0" fontId="146" fillId="0" borderId="77">
      <alignment horizontal="left" vertical="center"/>
    </xf>
    <xf numFmtId="0" fontId="78" fillId="0" borderId="0"/>
    <xf numFmtId="0" fontId="121" fillId="0" borderId="142" applyNumberFormat="0" applyFill="0" applyAlignment="0" applyProtection="0"/>
    <xf numFmtId="0" fontId="122" fillId="0" borderId="143" applyNumberFormat="0" applyFill="0" applyAlignment="0" applyProtection="0"/>
    <xf numFmtId="0" fontId="123" fillId="0" borderId="144" applyNumberFormat="0" applyFill="0" applyAlignment="0" applyProtection="0"/>
    <xf numFmtId="0" fontId="123" fillId="0" borderId="0" applyNumberFormat="0" applyFill="0" applyBorder="0" applyAlignment="0" applyProtection="0"/>
    <xf numFmtId="0" fontId="124" fillId="54" borderId="0" applyNumberFormat="0" applyBorder="0" applyAlignment="0" applyProtection="0"/>
    <xf numFmtId="0" fontId="120" fillId="55" borderId="0" applyNumberFormat="0" applyBorder="0" applyAlignment="0" applyProtection="0"/>
    <xf numFmtId="0" fontId="31" fillId="29" borderId="0" applyNumberFormat="0" applyBorder="0" applyAlignment="0" applyProtection="0"/>
    <xf numFmtId="0" fontId="125" fillId="56" borderId="136" applyNumberFormat="0" applyAlignment="0" applyProtection="0"/>
    <xf numFmtId="0" fontId="126" fillId="57" borderId="137" applyNumberFormat="0" applyAlignment="0" applyProtection="0"/>
    <xf numFmtId="0" fontId="127" fillId="57" borderId="136" applyNumberFormat="0" applyAlignment="0" applyProtection="0"/>
    <xf numFmtId="0" fontId="128" fillId="0" borderId="138" applyNumberFormat="0" applyFill="0" applyAlignment="0" applyProtection="0"/>
    <xf numFmtId="0" fontId="119" fillId="58" borderId="139" applyNumberFormat="0" applyAlignment="0" applyProtection="0"/>
    <xf numFmtId="0" fontId="129" fillId="0" borderId="0" applyNumberFormat="0" applyFill="0" applyBorder="0" applyAlignment="0" applyProtection="0"/>
    <xf numFmtId="0" fontId="78" fillId="59" borderId="140" applyNumberFormat="0" applyFont="0" applyAlignment="0" applyProtection="0"/>
    <xf numFmtId="0" fontId="130" fillId="0" borderId="0" applyNumberFormat="0" applyFill="0" applyBorder="0" applyAlignment="0" applyProtection="0"/>
    <xf numFmtId="0" fontId="30" fillId="0" borderId="141" applyNumberFormat="0" applyFill="0" applyAlignment="0" applyProtection="0"/>
    <xf numFmtId="0" fontId="131" fillId="6" borderId="0" applyNumberFormat="0" applyBorder="0" applyAlignment="0" applyProtection="0"/>
    <xf numFmtId="0" fontId="78" fillId="60"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131"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131" fillId="67" borderId="0" applyNumberFormat="0" applyBorder="0" applyAlignment="0" applyProtection="0"/>
    <xf numFmtId="0" fontId="78" fillId="68" borderId="0" applyNumberFormat="0" applyBorder="0" applyAlignment="0" applyProtection="0"/>
    <xf numFmtId="0" fontId="78" fillId="69" borderId="0" applyNumberFormat="0" applyBorder="0" applyAlignment="0" applyProtection="0"/>
    <xf numFmtId="0" fontId="78" fillId="70" borderId="0" applyNumberFormat="0" applyBorder="0" applyAlignment="0" applyProtection="0"/>
    <xf numFmtId="0" fontId="131" fillId="71" borderId="0" applyNumberFormat="0" applyBorder="0" applyAlignment="0" applyProtection="0"/>
    <xf numFmtId="0" fontId="78" fillId="72" borderId="0" applyNumberFormat="0" applyBorder="0" applyAlignment="0" applyProtection="0"/>
    <xf numFmtId="0" fontId="78" fillId="73" borderId="0" applyNumberFormat="0" applyBorder="0" applyAlignment="0" applyProtection="0"/>
    <xf numFmtId="0" fontId="78" fillId="74" borderId="0" applyNumberFormat="0" applyBorder="0" applyAlignment="0" applyProtection="0"/>
    <xf numFmtId="0" fontId="131" fillId="75" borderId="0" applyNumberFormat="0" applyBorder="0" applyAlignment="0" applyProtection="0"/>
    <xf numFmtId="0" fontId="78" fillId="76" borderId="0" applyNumberFormat="0" applyBorder="0" applyAlignment="0" applyProtection="0"/>
    <xf numFmtId="0" fontId="78" fillId="77" borderId="0" applyNumberFormat="0" applyBorder="0" applyAlignment="0" applyProtection="0"/>
    <xf numFmtId="0" fontId="78" fillId="78" borderId="0" applyNumberFormat="0" applyBorder="0" applyAlignment="0" applyProtection="0"/>
    <xf numFmtId="0" fontId="131" fillId="79" borderId="0" applyNumberFormat="0" applyBorder="0" applyAlignment="0" applyProtection="0"/>
    <xf numFmtId="0" fontId="78" fillId="80" borderId="0" applyNumberFormat="0" applyBorder="0" applyAlignment="0" applyProtection="0"/>
    <xf numFmtId="0" fontId="78" fillId="81" borderId="0" applyNumberFormat="0" applyBorder="0" applyAlignment="0" applyProtection="0"/>
    <xf numFmtId="0" fontId="78" fillId="82" borderId="0" applyNumberFormat="0" applyBorder="0" applyAlignment="0" applyProtection="0"/>
    <xf numFmtId="0" fontId="5" fillId="0" borderId="0"/>
    <xf numFmtId="0" fontId="125" fillId="56" borderId="136" applyNumberFormat="0" applyAlignment="0" applyProtection="0"/>
    <xf numFmtId="0" fontId="5" fillId="0" borderId="0"/>
    <xf numFmtId="0" fontId="109" fillId="29" borderId="0" applyNumberFormat="0" applyBorder="0" applyAlignment="0" applyProtection="0"/>
    <xf numFmtId="0" fontId="125" fillId="56" borderId="136" applyNumberFormat="0" applyAlignment="0" applyProtection="0"/>
    <xf numFmtId="0" fontId="78" fillId="0" borderId="0"/>
    <xf numFmtId="0" fontId="78" fillId="0" borderId="0"/>
    <xf numFmtId="0" fontId="78" fillId="0" borderId="0"/>
    <xf numFmtId="0" fontId="5" fillId="62" borderId="0" applyNumberFormat="0" applyBorder="0" applyAlignment="0" applyProtection="0"/>
    <xf numFmtId="0" fontId="5" fillId="66" borderId="0" applyNumberFormat="0" applyBorder="0" applyAlignment="0" applyProtection="0"/>
    <xf numFmtId="0" fontId="5" fillId="70" borderId="0" applyNumberFormat="0" applyBorder="0" applyAlignment="0" applyProtection="0"/>
    <xf numFmtId="0" fontId="5" fillId="74" borderId="0" applyNumberFormat="0" applyBorder="0" applyAlignment="0" applyProtection="0"/>
    <xf numFmtId="0" fontId="125" fillId="56" borderId="136" applyNumberFormat="0" applyAlignment="0" applyProtection="0"/>
    <xf numFmtId="0" fontId="5" fillId="78" borderId="0" applyNumberFormat="0" applyBorder="0" applyAlignment="0" applyProtection="0"/>
    <xf numFmtId="0" fontId="5" fillId="82" borderId="0" applyNumberFormat="0" applyBorder="0" applyAlignment="0" applyProtection="0"/>
    <xf numFmtId="0" fontId="125" fillId="56" borderId="136" applyNumberFormat="0" applyAlignment="0" applyProtection="0"/>
    <xf numFmtId="0" fontId="78" fillId="0" borderId="0"/>
    <xf numFmtId="0" fontId="125" fillId="56" borderId="136" applyNumberFormat="0" applyAlignment="0" applyProtection="0"/>
    <xf numFmtId="0" fontId="78" fillId="0" borderId="0"/>
    <xf numFmtId="0" fontId="78" fillId="0" borderId="0"/>
    <xf numFmtId="0" fontId="125" fillId="56" borderId="136" applyNumberFormat="0" applyAlignment="0" applyProtection="0"/>
    <xf numFmtId="0" fontId="78" fillId="0" borderId="0"/>
    <xf numFmtId="0" fontId="125" fillId="56" borderId="136" applyNumberFormat="0" applyAlignment="0" applyProtection="0"/>
    <xf numFmtId="0" fontId="78" fillId="0" borderId="0"/>
    <xf numFmtId="0" fontId="78" fillId="0" borderId="0"/>
    <xf numFmtId="9" fontId="5" fillId="0" borderId="0" applyFont="0" applyFill="0" applyBorder="0" applyAlignment="0" applyProtection="0"/>
    <xf numFmtId="0" fontId="5" fillId="0" borderId="0"/>
    <xf numFmtId="43" fontId="5" fillId="0" borderId="0" applyFont="0" applyFill="0" applyBorder="0" applyAlignment="0" applyProtection="0"/>
    <xf numFmtId="0" fontId="5" fillId="0" borderId="0"/>
    <xf numFmtId="0" fontId="125" fillId="56" borderId="136" applyNumberFormat="0" applyAlignment="0" applyProtection="0"/>
    <xf numFmtId="0" fontId="5" fillId="59" borderId="140" applyNumberFormat="0" applyFont="0" applyAlignment="0" applyProtection="0"/>
    <xf numFmtId="0" fontId="5" fillId="60" borderId="0" applyNumberFormat="0" applyBorder="0" applyAlignment="0" applyProtection="0"/>
    <xf numFmtId="0" fontId="5" fillId="61" borderId="0" applyNumberFormat="0" applyBorder="0" applyAlignment="0" applyProtection="0"/>
    <xf numFmtId="0" fontId="5" fillId="64" borderId="0" applyNumberFormat="0" applyBorder="0" applyAlignment="0" applyProtection="0"/>
    <xf numFmtId="0" fontId="5" fillId="65" borderId="0" applyNumberFormat="0" applyBorder="0" applyAlignment="0" applyProtection="0"/>
    <xf numFmtId="0" fontId="5" fillId="68" borderId="0" applyNumberFormat="0" applyBorder="0" applyAlignment="0" applyProtection="0"/>
    <xf numFmtId="0" fontId="5" fillId="69" borderId="0" applyNumberFormat="0" applyBorder="0" applyAlignment="0" applyProtection="0"/>
    <xf numFmtId="0" fontId="5" fillId="72" borderId="0" applyNumberFormat="0" applyBorder="0" applyAlignment="0" applyProtection="0"/>
    <xf numFmtId="0" fontId="5" fillId="73" borderId="0" applyNumberFormat="0" applyBorder="0" applyAlignment="0" applyProtection="0"/>
    <xf numFmtId="0" fontId="5" fillId="76" borderId="0" applyNumberFormat="0" applyBorder="0" applyAlignment="0" applyProtection="0"/>
    <xf numFmtId="0" fontId="5" fillId="77" borderId="0" applyNumberFormat="0" applyBorder="0" applyAlignment="0" applyProtection="0"/>
    <xf numFmtId="0" fontId="5" fillId="80" borderId="0" applyNumberFormat="0" applyBorder="0" applyAlignment="0" applyProtection="0"/>
    <xf numFmtId="0" fontId="5" fillId="81" borderId="0" applyNumberFormat="0" applyBorder="0" applyAlignment="0" applyProtection="0"/>
    <xf numFmtId="9" fontId="5" fillId="0" borderId="0" applyFont="0" applyFill="0" applyBorder="0" applyAlignment="0" applyProtection="0"/>
    <xf numFmtId="0" fontId="5" fillId="0" borderId="0"/>
    <xf numFmtId="0" fontId="125" fillId="56" borderId="136" applyNumberFormat="0" applyAlignment="0" applyProtection="0"/>
    <xf numFmtId="0" fontId="78" fillId="0" borderId="0"/>
    <xf numFmtId="0" fontId="125" fillId="56" borderId="136" applyNumberFormat="0" applyAlignment="0" applyProtection="0"/>
    <xf numFmtId="0" fontId="78" fillId="0" borderId="0"/>
    <xf numFmtId="0" fontId="125" fillId="56" borderId="136" applyNumberFormat="0" applyAlignment="0" applyProtection="0"/>
    <xf numFmtId="0" fontId="78" fillId="0" borderId="0"/>
    <xf numFmtId="0" fontId="78" fillId="0" borderId="0"/>
    <xf numFmtId="0" fontId="125" fillId="56" borderId="136" applyNumberFormat="0" applyAlignment="0" applyProtection="0"/>
    <xf numFmtId="0" fontId="125" fillId="56" borderId="136" applyNumberFormat="0" applyAlignment="0" applyProtection="0"/>
    <xf numFmtId="0" fontId="125" fillId="56" borderId="136" applyNumberFormat="0" applyAlignment="0" applyProtection="0"/>
    <xf numFmtId="0" fontId="78" fillId="0" borderId="0"/>
    <xf numFmtId="0" fontId="5" fillId="0" borderId="0"/>
    <xf numFmtId="0" fontId="5" fillId="0" borderId="0"/>
    <xf numFmtId="0" fontId="78" fillId="0" borderId="0"/>
    <xf numFmtId="43" fontId="5" fillId="0" borderId="0" applyFont="0" applyFill="0" applyBorder="0" applyAlignment="0" applyProtection="0"/>
    <xf numFmtId="0" fontId="100" fillId="0" borderId="0"/>
    <xf numFmtId="9" fontId="5" fillId="0" borderId="0" applyFont="0" applyFill="0" applyBorder="0" applyAlignment="0" applyProtection="0"/>
    <xf numFmtId="43" fontId="5" fillId="0" borderId="0" applyFont="0" applyFill="0" applyBorder="0" applyAlignment="0" applyProtection="0"/>
    <xf numFmtId="0" fontId="83" fillId="0" borderId="0"/>
    <xf numFmtId="0" fontId="5" fillId="0" borderId="0"/>
    <xf numFmtId="0" fontId="5" fillId="0" borderId="0"/>
    <xf numFmtId="0" fontId="83" fillId="0" borderId="0"/>
    <xf numFmtId="0" fontId="83" fillId="0" borderId="0"/>
    <xf numFmtId="44" fontId="5" fillId="0" borderId="0" applyFont="0" applyFill="0" applyBorder="0" applyAlignment="0" applyProtection="0"/>
    <xf numFmtId="0" fontId="83" fillId="0" borderId="0"/>
    <xf numFmtId="43" fontId="5" fillId="0" borderId="0" applyFont="0" applyFill="0" applyBorder="0" applyAlignment="0" applyProtection="0"/>
    <xf numFmtId="164" fontId="5" fillId="0" borderId="0" applyFont="0" applyFill="0" applyBorder="0" applyAlignment="0" applyProtection="0"/>
    <xf numFmtId="0" fontId="121" fillId="0" borderId="142" applyNumberFormat="0" applyFill="0" applyAlignment="0" applyProtection="0"/>
    <xf numFmtId="0" fontId="122" fillId="0" borderId="143" applyNumberFormat="0" applyFill="0" applyAlignment="0" applyProtection="0"/>
    <xf numFmtId="0" fontId="123" fillId="0" borderId="144" applyNumberFormat="0" applyFill="0" applyAlignment="0" applyProtection="0"/>
    <xf numFmtId="0" fontId="123" fillId="0" borderId="0" applyNumberFormat="0" applyFill="0" applyBorder="0" applyAlignment="0" applyProtection="0"/>
    <xf numFmtId="0" fontId="124" fillId="54" borderId="0" applyNumberFormat="0" applyBorder="0" applyAlignment="0" applyProtection="0"/>
    <xf numFmtId="0" fontId="120" fillId="55" borderId="0" applyNumberFormat="0" applyBorder="0" applyAlignment="0" applyProtection="0"/>
    <xf numFmtId="0" fontId="31" fillId="29" borderId="0" applyNumberFormat="0" applyBorder="0" applyAlignment="0" applyProtection="0"/>
    <xf numFmtId="0" fontId="125" fillId="56" borderId="136" applyNumberFormat="0" applyAlignment="0" applyProtection="0"/>
    <xf numFmtId="0" fontId="126" fillId="57" borderId="137" applyNumberFormat="0" applyAlignment="0" applyProtection="0"/>
    <xf numFmtId="0" fontId="127" fillId="57" borderId="136" applyNumberFormat="0" applyAlignment="0" applyProtection="0"/>
    <xf numFmtId="0" fontId="128" fillId="0" borderId="138" applyNumberFormat="0" applyFill="0" applyAlignment="0" applyProtection="0"/>
    <xf numFmtId="0" fontId="119" fillId="58" borderId="139" applyNumberFormat="0" applyAlignment="0" applyProtection="0"/>
    <xf numFmtId="0" fontId="129" fillId="0" borderId="0" applyNumberFormat="0" applyFill="0" applyBorder="0" applyAlignment="0" applyProtection="0"/>
    <xf numFmtId="0" fontId="130" fillId="0" borderId="0" applyNumberFormat="0" applyFill="0" applyBorder="0" applyAlignment="0" applyProtection="0"/>
    <xf numFmtId="0" fontId="30" fillId="0" borderId="141" applyNumberFormat="0" applyFill="0" applyAlignment="0" applyProtection="0"/>
    <xf numFmtId="0" fontId="131" fillId="6" borderId="0" applyNumberFormat="0" applyBorder="0" applyAlignment="0" applyProtection="0"/>
    <xf numFmtId="0" fontId="78" fillId="60"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131"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131" fillId="67" borderId="0" applyNumberFormat="0" applyBorder="0" applyAlignment="0" applyProtection="0"/>
    <xf numFmtId="0" fontId="78" fillId="68" borderId="0" applyNumberFormat="0" applyBorder="0" applyAlignment="0" applyProtection="0"/>
    <xf numFmtId="0" fontId="78" fillId="69" borderId="0" applyNumberFormat="0" applyBorder="0" applyAlignment="0" applyProtection="0"/>
    <xf numFmtId="0" fontId="78" fillId="70" borderId="0" applyNumberFormat="0" applyBorder="0" applyAlignment="0" applyProtection="0"/>
    <xf numFmtId="0" fontId="131" fillId="71" borderId="0" applyNumberFormat="0" applyBorder="0" applyAlignment="0" applyProtection="0"/>
    <xf numFmtId="0" fontId="78" fillId="72" borderId="0" applyNumberFormat="0" applyBorder="0" applyAlignment="0" applyProtection="0"/>
    <xf numFmtId="0" fontId="78" fillId="73" borderId="0" applyNumberFormat="0" applyBorder="0" applyAlignment="0" applyProtection="0"/>
    <xf numFmtId="0" fontId="78" fillId="74" borderId="0" applyNumberFormat="0" applyBorder="0" applyAlignment="0" applyProtection="0"/>
    <xf numFmtId="0" fontId="131" fillId="75" borderId="0" applyNumberFormat="0" applyBorder="0" applyAlignment="0" applyProtection="0"/>
    <xf numFmtId="0" fontId="78" fillId="76" borderId="0" applyNumberFormat="0" applyBorder="0" applyAlignment="0" applyProtection="0"/>
    <xf numFmtId="0" fontId="78" fillId="77" borderId="0" applyNumberFormat="0" applyBorder="0" applyAlignment="0" applyProtection="0"/>
    <xf numFmtId="0" fontId="78" fillId="78" borderId="0" applyNumberFormat="0" applyBorder="0" applyAlignment="0" applyProtection="0"/>
    <xf numFmtId="0" fontId="131" fillId="79" borderId="0" applyNumberFormat="0" applyBorder="0" applyAlignment="0" applyProtection="0"/>
    <xf numFmtId="0" fontId="78" fillId="80" borderId="0" applyNumberFormat="0" applyBorder="0" applyAlignment="0" applyProtection="0"/>
    <xf numFmtId="0" fontId="78" fillId="81" borderId="0" applyNumberFormat="0" applyBorder="0" applyAlignment="0" applyProtection="0"/>
    <xf numFmtId="0" fontId="78" fillId="82" borderId="0" applyNumberFormat="0" applyBorder="0" applyAlignment="0" applyProtection="0"/>
    <xf numFmtId="0" fontId="78" fillId="0" borderId="0"/>
    <xf numFmtId="0" fontId="78" fillId="59" borderId="140" applyNumberFormat="0" applyFont="0" applyAlignment="0" applyProtection="0"/>
    <xf numFmtId="0" fontId="132" fillId="0" borderId="0">
      <alignment vertical="top"/>
    </xf>
    <xf numFmtId="43" fontId="5" fillId="0" borderId="0" applyFont="0" applyFill="0" applyBorder="0" applyAlignment="0" applyProtection="0"/>
    <xf numFmtId="0" fontId="78" fillId="0" borderId="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9" fontId="78" fillId="0" borderId="0" applyFont="0" applyFill="0" applyBorder="0" applyAlignment="0" applyProtection="0"/>
    <xf numFmtId="43" fontId="78" fillId="0" borderId="0" applyFont="0" applyFill="0" applyBorder="0" applyAlignment="0" applyProtection="0"/>
    <xf numFmtId="43" fontId="83" fillId="0" borderId="0" applyFont="0" applyFill="0" applyBorder="0" applyAlignment="0" applyProtection="0"/>
    <xf numFmtId="0" fontId="150" fillId="0" borderId="0"/>
    <xf numFmtId="9" fontId="5" fillId="0" borderId="0" applyFont="0" applyFill="0" applyBorder="0" applyProtection="0">
      <alignment horizontal="center" vertical="center"/>
    </xf>
    <xf numFmtId="43"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14" fontId="5" fillId="0" borderId="0" applyFont="0" applyFill="0" applyBorder="0">
      <alignment horizontal="center" vertical="center"/>
    </xf>
    <xf numFmtId="37" fontId="5" fillId="0" borderId="0" applyFont="0" applyFill="0" applyBorder="0" applyProtection="0">
      <alignment horizontal="center" vertical="center"/>
    </xf>
    <xf numFmtId="43" fontId="5" fillId="0" borderId="0" applyFont="0" applyFill="0" applyBorder="0" applyAlignment="0" applyProtection="0"/>
    <xf numFmtId="9" fontId="5" fillId="0" borderId="0" applyFont="0" applyFill="0" applyBorder="0" applyProtection="0">
      <alignment horizontal="center" vertical="center"/>
    </xf>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83" fillId="0" borderId="0" applyFont="0" applyFill="0" applyBorder="0" applyAlignment="0" applyProtection="0"/>
    <xf numFmtId="0" fontId="179" fillId="0" borderId="0" applyNumberForma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Protection="0">
      <alignment horizontal="center" vertical="center"/>
    </xf>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9" fontId="5" fillId="0" borderId="0" applyFont="0" applyFill="0" applyBorder="0" applyProtection="0">
      <alignment horizontal="center" vertical="center"/>
    </xf>
    <xf numFmtId="43" fontId="5" fillId="0" borderId="1" applyFont="0" applyFill="0" applyAlignment="0" applyProtection="0"/>
    <xf numFmtId="9" fontId="5" fillId="0" borderId="0" applyFont="0" applyFill="0" applyBorder="0" applyProtection="0">
      <alignment horizontal="center" vertical="center"/>
    </xf>
    <xf numFmtId="43" fontId="5" fillId="0" borderId="0" applyFont="0" applyFill="0" applyBorder="0" applyAlignment="0" applyProtection="0"/>
    <xf numFmtId="43" fontId="5" fillId="0" borderId="0" applyFont="0" applyFill="0" applyBorder="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9" fontId="5" fillId="0" borderId="0" applyFont="0" applyFill="0" applyBorder="0" applyProtection="0">
      <alignment horizontal="center" vertical="center"/>
    </xf>
    <xf numFmtId="9" fontId="5" fillId="0" borderId="0" applyFont="0" applyFill="0" applyBorder="0" applyProtection="0">
      <alignment horizontal="center" vertical="center"/>
    </xf>
    <xf numFmtId="9" fontId="5" fillId="0" borderId="0" applyFont="0" applyFill="0" applyBorder="0" applyProtection="0">
      <alignment horizontal="center" vertical="center"/>
    </xf>
    <xf numFmtId="43" fontId="5" fillId="0" borderId="1" applyFont="0" applyFill="0" applyAlignment="0" applyProtection="0"/>
    <xf numFmtId="9" fontId="5" fillId="0" borderId="0" applyFont="0" applyFill="0" applyBorder="0" applyProtection="0">
      <alignment horizontal="center" vertical="center"/>
    </xf>
    <xf numFmtId="9" fontId="5" fillId="0" borderId="0" applyFont="0" applyFill="0" applyBorder="0" applyProtection="0">
      <alignment horizontal="center" vertical="center"/>
    </xf>
    <xf numFmtId="43" fontId="5" fillId="0" borderId="1" applyFont="0" applyFill="0" applyAlignment="0" applyProtection="0"/>
    <xf numFmtId="43" fontId="5" fillId="0" borderId="1" applyFont="0" applyFill="0" applyAlignment="0" applyProtection="0"/>
    <xf numFmtId="9" fontId="5" fillId="0" borderId="0" applyFont="0" applyFill="0" applyBorder="0" applyProtection="0">
      <alignment horizontal="center" vertical="center"/>
    </xf>
    <xf numFmtId="43" fontId="5" fillId="0" borderId="1" applyFont="0" applyFill="0" applyAlignment="0" applyProtection="0"/>
    <xf numFmtId="43" fontId="5" fillId="0" borderId="1" applyFont="0" applyFill="0" applyAlignment="0" applyProtection="0"/>
    <xf numFmtId="9" fontId="5" fillId="0" borderId="0" applyFont="0" applyFill="0" applyBorder="0" applyProtection="0">
      <alignment horizontal="center" vertical="center"/>
    </xf>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9" fontId="5" fillId="0" borderId="0" applyFont="0" applyFill="0" applyBorder="0" applyProtection="0">
      <alignment horizontal="center" vertical="center"/>
    </xf>
    <xf numFmtId="9" fontId="5" fillId="0" borderId="0" applyFont="0" applyFill="0" applyBorder="0" applyProtection="0">
      <alignment horizontal="center" vertical="center"/>
    </xf>
    <xf numFmtId="9" fontId="5" fillId="0" borderId="0" applyFont="0" applyFill="0" applyBorder="0" applyProtection="0">
      <alignment horizontal="center" vertical="center"/>
    </xf>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9" fontId="5" fillId="0" borderId="0" applyFont="0" applyFill="0" applyBorder="0" applyProtection="0">
      <alignment horizontal="center" vertical="center"/>
    </xf>
    <xf numFmtId="43" fontId="5" fillId="0" borderId="0" applyFont="0" applyFill="0" applyBorder="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9" fontId="5" fillId="0" borderId="0" applyFont="0" applyFill="0" applyBorder="0" applyProtection="0">
      <alignment horizontal="center" vertical="center"/>
    </xf>
    <xf numFmtId="43" fontId="5" fillId="0" borderId="1" applyFont="0" applyFill="0" applyAlignment="0" applyProtection="0"/>
    <xf numFmtId="9" fontId="5" fillId="0" borderId="0" applyFont="0" applyFill="0" applyBorder="0" applyProtection="0">
      <alignment horizontal="center" vertical="center"/>
    </xf>
    <xf numFmtId="9" fontId="5" fillId="0" borderId="0" applyFont="0" applyFill="0" applyBorder="0" applyProtection="0">
      <alignment horizontal="center" vertical="center"/>
    </xf>
    <xf numFmtId="43" fontId="5" fillId="0" borderId="1" applyFont="0" applyFill="0" applyAlignment="0" applyProtection="0"/>
    <xf numFmtId="43" fontId="5" fillId="0" borderId="1" applyFont="0" applyFill="0" applyAlignment="0" applyProtection="0"/>
    <xf numFmtId="9" fontId="5" fillId="0" borderId="0" applyFont="0" applyFill="0" applyBorder="0" applyProtection="0">
      <alignment horizontal="center" vertical="center"/>
    </xf>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0" applyFont="0" applyFill="0" applyBorder="0" applyAlignment="0" applyProtection="0"/>
    <xf numFmtId="43" fontId="5" fillId="0" borderId="1" applyFont="0" applyFill="0" applyAlignment="0" applyProtection="0"/>
    <xf numFmtId="43" fontId="5" fillId="0" borderId="1" applyFont="0" applyFill="0" applyAlignment="0" applyProtection="0"/>
    <xf numFmtId="43" fontId="5" fillId="0" borderId="0" applyFont="0" applyFill="0" applyBorder="0" applyAlignment="0" applyProtection="0"/>
    <xf numFmtId="9" fontId="5" fillId="0" borderId="0" applyFont="0" applyFill="0" applyBorder="0" applyProtection="0">
      <alignment horizontal="center" vertical="center"/>
    </xf>
    <xf numFmtId="9" fontId="5" fillId="0" borderId="0" applyFont="0" applyFill="0" applyBorder="0" applyProtection="0">
      <alignment horizontal="center" vertical="center"/>
    </xf>
    <xf numFmtId="43" fontId="5" fillId="0" borderId="1" applyFont="0" applyFill="0" applyAlignment="0" applyProtection="0"/>
    <xf numFmtId="9" fontId="5" fillId="0" borderId="0" applyFont="0" applyFill="0" applyBorder="0" applyProtection="0">
      <alignment horizontal="center" vertical="center"/>
    </xf>
    <xf numFmtId="9" fontId="5" fillId="0" borderId="0" applyFont="0" applyFill="0" applyBorder="0" applyProtection="0">
      <alignment horizontal="center" vertical="center"/>
    </xf>
    <xf numFmtId="43" fontId="5" fillId="0" borderId="1" applyFont="0" applyFill="0" applyAlignment="0" applyProtection="0"/>
    <xf numFmtId="9" fontId="5" fillId="0" borderId="0" applyFont="0" applyFill="0" applyBorder="0" applyProtection="0">
      <alignment horizontal="center" vertical="center"/>
    </xf>
    <xf numFmtId="43" fontId="5" fillId="0" borderId="1" applyFont="0" applyFill="0" applyAlignment="0" applyProtection="0"/>
    <xf numFmtId="9" fontId="5" fillId="0" borderId="0" applyFont="0" applyFill="0" applyBorder="0" applyProtection="0">
      <alignment horizontal="center" vertical="center"/>
    </xf>
    <xf numFmtId="9" fontId="5" fillId="0" borderId="0" applyFont="0" applyFill="0" applyBorder="0" applyProtection="0">
      <alignment horizontal="center" vertical="center"/>
    </xf>
    <xf numFmtId="9" fontId="5" fillId="0" borderId="0" applyFont="0" applyFill="0" applyBorder="0" applyProtection="0">
      <alignment horizontal="center" vertical="center"/>
    </xf>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0" fontId="13"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0" fontId="97" fillId="0" borderId="0"/>
    <xf numFmtId="0" fontId="97" fillId="0" borderId="0"/>
    <xf numFmtId="0" fontId="97" fillId="0" borderId="0"/>
    <xf numFmtId="0" fontId="165" fillId="0" borderId="0">
      <alignment vertical="center"/>
    </xf>
    <xf numFmtId="0" fontId="140" fillId="109" borderId="0" applyNumberFormat="0" applyBorder="0" applyAlignment="0" applyProtection="0"/>
    <xf numFmtId="0" fontId="140" fillId="109" borderId="0" applyNumberFormat="0" applyBorder="0" applyAlignment="0" applyProtection="0"/>
    <xf numFmtId="0" fontId="140" fillId="109" borderId="0" applyNumberFormat="0" applyBorder="0" applyAlignment="0" applyProtection="0"/>
    <xf numFmtId="0" fontId="140" fillId="109" borderId="0" applyNumberFormat="0" applyBorder="0" applyAlignment="0" applyProtection="0"/>
    <xf numFmtId="0" fontId="140" fillId="110" borderId="0" applyNumberFormat="0" applyBorder="0" applyAlignment="0" applyProtection="0"/>
    <xf numFmtId="0" fontId="140" fillId="110" borderId="0" applyNumberFormat="0" applyBorder="0" applyAlignment="0" applyProtection="0"/>
    <xf numFmtId="0" fontId="140" fillId="110" borderId="0" applyNumberFormat="0" applyBorder="0" applyAlignment="0" applyProtection="0"/>
    <xf numFmtId="0" fontId="140" fillId="110" borderId="0" applyNumberFormat="0" applyBorder="0" applyAlignment="0" applyProtection="0"/>
    <xf numFmtId="0" fontId="140" fillId="111" borderId="0" applyNumberFormat="0" applyBorder="0" applyAlignment="0" applyProtection="0"/>
    <xf numFmtId="0" fontId="140" fillId="111" borderId="0" applyNumberFormat="0" applyBorder="0" applyAlignment="0" applyProtection="0"/>
    <xf numFmtId="0" fontId="140" fillId="111" borderId="0" applyNumberFormat="0" applyBorder="0" applyAlignment="0" applyProtection="0"/>
    <xf numFmtId="0" fontId="140" fillId="111" borderId="0" applyNumberFormat="0" applyBorder="0" applyAlignment="0" applyProtection="0"/>
    <xf numFmtId="0" fontId="140" fillId="112" borderId="0" applyNumberFormat="0" applyBorder="0" applyAlignment="0" applyProtection="0"/>
    <xf numFmtId="0" fontId="140" fillId="112" borderId="0" applyNumberFormat="0" applyBorder="0" applyAlignment="0" applyProtection="0"/>
    <xf numFmtId="0" fontId="140" fillId="112" borderId="0" applyNumberFormat="0" applyBorder="0" applyAlignment="0" applyProtection="0"/>
    <xf numFmtId="0" fontId="140" fillId="112" borderId="0" applyNumberFormat="0" applyBorder="0" applyAlignment="0" applyProtection="0"/>
    <xf numFmtId="0" fontId="140" fillId="113" borderId="0" applyNumberFormat="0" applyBorder="0" applyAlignment="0" applyProtection="0"/>
    <xf numFmtId="0" fontId="140" fillId="113" borderId="0" applyNumberFormat="0" applyBorder="0" applyAlignment="0" applyProtection="0"/>
    <xf numFmtId="0" fontId="140" fillId="113" borderId="0" applyNumberFormat="0" applyBorder="0" applyAlignment="0" applyProtection="0"/>
    <xf numFmtId="0" fontId="140" fillId="113" borderId="0" applyNumberFormat="0" applyBorder="0" applyAlignment="0" applyProtection="0"/>
    <xf numFmtId="0" fontId="140" fillId="114" borderId="0" applyNumberFormat="0" applyBorder="0" applyAlignment="0" applyProtection="0"/>
    <xf numFmtId="0" fontId="140" fillId="114" borderId="0" applyNumberFormat="0" applyBorder="0" applyAlignment="0" applyProtection="0"/>
    <xf numFmtId="0" fontId="140" fillId="114" borderId="0" applyNumberFormat="0" applyBorder="0" applyAlignment="0" applyProtection="0"/>
    <xf numFmtId="0" fontId="140" fillId="114" borderId="0" applyNumberFormat="0" applyBorder="0" applyAlignment="0" applyProtection="0"/>
    <xf numFmtId="0" fontId="140" fillId="115" borderId="0" applyNumberFormat="0" applyBorder="0" applyAlignment="0" applyProtection="0"/>
    <xf numFmtId="0" fontId="140" fillId="115" borderId="0" applyNumberFormat="0" applyBorder="0" applyAlignment="0" applyProtection="0"/>
    <xf numFmtId="0" fontId="140" fillId="115" borderId="0" applyNumberFormat="0" applyBorder="0" applyAlignment="0" applyProtection="0"/>
    <xf numFmtId="0" fontId="140" fillId="115" borderId="0" applyNumberFormat="0" applyBorder="0" applyAlignment="0" applyProtection="0"/>
    <xf numFmtId="0" fontId="140" fillId="116" borderId="0" applyNumberFormat="0" applyBorder="0" applyAlignment="0" applyProtection="0"/>
    <xf numFmtId="0" fontId="140" fillId="116" borderId="0" applyNumberFormat="0" applyBorder="0" applyAlignment="0" applyProtection="0"/>
    <xf numFmtId="0" fontId="140" fillId="116" borderId="0" applyNumberFormat="0" applyBorder="0" applyAlignment="0" applyProtection="0"/>
    <xf numFmtId="0" fontId="140" fillId="116" borderId="0" applyNumberFormat="0" applyBorder="0" applyAlignment="0" applyProtection="0"/>
    <xf numFmtId="0" fontId="140" fillId="117" borderId="0" applyNumberFormat="0" applyBorder="0" applyAlignment="0" applyProtection="0"/>
    <xf numFmtId="0" fontId="140" fillId="117" borderId="0" applyNumberFormat="0" applyBorder="0" applyAlignment="0" applyProtection="0"/>
    <xf numFmtId="0" fontId="140" fillId="117" borderId="0" applyNumberFormat="0" applyBorder="0" applyAlignment="0" applyProtection="0"/>
    <xf numFmtId="0" fontId="140" fillId="117" borderId="0" applyNumberFormat="0" applyBorder="0" applyAlignment="0" applyProtection="0"/>
    <xf numFmtId="0" fontId="140" fillId="112" borderId="0" applyNumberFormat="0" applyBorder="0" applyAlignment="0" applyProtection="0"/>
    <xf numFmtId="0" fontId="140" fillId="112" borderId="0" applyNumberFormat="0" applyBorder="0" applyAlignment="0" applyProtection="0"/>
    <xf numFmtId="0" fontId="140" fillId="112" borderId="0" applyNumberFormat="0" applyBorder="0" applyAlignment="0" applyProtection="0"/>
    <xf numFmtId="0" fontId="140" fillId="112" borderId="0" applyNumberFormat="0" applyBorder="0" applyAlignment="0" applyProtection="0"/>
    <xf numFmtId="0" fontId="140" fillId="115" borderId="0" applyNumberFormat="0" applyBorder="0" applyAlignment="0" applyProtection="0"/>
    <xf numFmtId="0" fontId="140" fillId="115" borderId="0" applyNumberFormat="0" applyBorder="0" applyAlignment="0" applyProtection="0"/>
    <xf numFmtId="0" fontId="140" fillId="115" borderId="0" applyNumberFormat="0" applyBorder="0" applyAlignment="0" applyProtection="0"/>
    <xf numFmtId="0" fontId="140" fillId="115" borderId="0" applyNumberFormat="0" applyBorder="0" applyAlignment="0" applyProtection="0"/>
    <xf numFmtId="0" fontId="140" fillId="118" borderId="0" applyNumberFormat="0" applyBorder="0" applyAlignment="0" applyProtection="0"/>
    <xf numFmtId="0" fontId="140" fillId="118" borderId="0" applyNumberFormat="0" applyBorder="0" applyAlignment="0" applyProtection="0"/>
    <xf numFmtId="0" fontId="140" fillId="118" borderId="0" applyNumberFormat="0" applyBorder="0" applyAlignment="0" applyProtection="0"/>
    <xf numFmtId="0" fontId="140" fillId="118" borderId="0" applyNumberFormat="0" applyBorder="0" applyAlignment="0" applyProtection="0"/>
    <xf numFmtId="0" fontId="180" fillId="119" borderId="0" applyNumberFormat="0" applyBorder="0" applyAlignment="0" applyProtection="0"/>
    <xf numFmtId="0" fontId="180" fillId="119" borderId="0" applyNumberFormat="0" applyBorder="0" applyAlignment="0" applyProtection="0"/>
    <xf numFmtId="0" fontId="180" fillId="119" borderId="0" applyNumberFormat="0" applyBorder="0" applyAlignment="0" applyProtection="0"/>
    <xf numFmtId="0" fontId="180" fillId="119" borderId="0" applyNumberFormat="0" applyBorder="0" applyAlignment="0" applyProtection="0"/>
    <xf numFmtId="0" fontId="180" fillId="116" borderId="0" applyNumberFormat="0" applyBorder="0" applyAlignment="0" applyProtection="0"/>
    <xf numFmtId="0" fontId="180" fillId="116" borderId="0" applyNumberFormat="0" applyBorder="0" applyAlignment="0" applyProtection="0"/>
    <xf numFmtId="0" fontId="180" fillId="116" borderId="0" applyNumberFormat="0" applyBorder="0" applyAlignment="0" applyProtection="0"/>
    <xf numFmtId="0" fontId="180" fillId="116" borderId="0" applyNumberFormat="0" applyBorder="0" applyAlignment="0" applyProtection="0"/>
    <xf numFmtId="0" fontId="180" fillId="117" borderId="0" applyNumberFormat="0" applyBorder="0" applyAlignment="0" applyProtection="0"/>
    <xf numFmtId="0" fontId="180" fillId="117" borderId="0" applyNumberFormat="0" applyBorder="0" applyAlignment="0" applyProtection="0"/>
    <xf numFmtId="0" fontId="180" fillId="117" borderId="0" applyNumberFormat="0" applyBorder="0" applyAlignment="0" applyProtection="0"/>
    <xf numFmtId="0" fontId="180" fillId="117" borderId="0" applyNumberFormat="0" applyBorder="0" applyAlignment="0" applyProtection="0"/>
    <xf numFmtId="0" fontId="180" fillId="120" borderId="0" applyNumberFormat="0" applyBorder="0" applyAlignment="0" applyProtection="0"/>
    <xf numFmtId="0" fontId="180" fillId="120" borderId="0" applyNumberFormat="0" applyBorder="0" applyAlignment="0" applyProtection="0"/>
    <xf numFmtId="0" fontId="180" fillId="120" borderId="0" applyNumberFormat="0" applyBorder="0" applyAlignment="0" applyProtection="0"/>
    <xf numFmtId="0" fontId="180" fillId="120" borderId="0" applyNumberFormat="0" applyBorder="0" applyAlignment="0" applyProtection="0"/>
    <xf numFmtId="0" fontId="180" fillId="121" borderId="0" applyNumberFormat="0" applyBorder="0" applyAlignment="0" applyProtection="0"/>
    <xf numFmtId="0" fontId="180" fillId="121" borderId="0" applyNumberFormat="0" applyBorder="0" applyAlignment="0" applyProtection="0"/>
    <xf numFmtId="0" fontId="180" fillId="121" borderId="0" applyNumberFormat="0" applyBorder="0" applyAlignment="0" applyProtection="0"/>
    <xf numFmtId="0" fontId="180" fillId="121" borderId="0" applyNumberFormat="0" applyBorder="0" applyAlignment="0" applyProtection="0"/>
    <xf numFmtId="0" fontId="180" fillId="122" borderId="0" applyNumberFormat="0" applyBorder="0" applyAlignment="0" applyProtection="0"/>
    <xf numFmtId="0" fontId="180" fillId="122" borderId="0" applyNumberFormat="0" applyBorder="0" applyAlignment="0" applyProtection="0"/>
    <xf numFmtId="0" fontId="180" fillId="122" borderId="0" applyNumberFormat="0" applyBorder="0" applyAlignment="0" applyProtection="0"/>
    <xf numFmtId="0" fontId="180" fillId="122" borderId="0" applyNumberFormat="0" applyBorder="0" applyAlignment="0" applyProtection="0"/>
    <xf numFmtId="0" fontId="180" fillId="123" borderId="0" applyNumberFormat="0" applyBorder="0" applyAlignment="0" applyProtection="0"/>
    <xf numFmtId="0" fontId="180" fillId="123" borderId="0" applyNumberFormat="0" applyBorder="0" applyAlignment="0" applyProtection="0"/>
    <xf numFmtId="0" fontId="180" fillId="123" borderId="0" applyNumberFormat="0" applyBorder="0" applyAlignment="0" applyProtection="0"/>
    <xf numFmtId="0" fontId="180" fillId="123" borderId="0" applyNumberFormat="0" applyBorder="0" applyAlignment="0" applyProtection="0"/>
    <xf numFmtId="0" fontId="180" fillId="124" borderId="0" applyNumberFormat="0" applyBorder="0" applyAlignment="0" applyProtection="0"/>
    <xf numFmtId="0" fontId="180" fillId="124" borderId="0" applyNumberFormat="0" applyBorder="0" applyAlignment="0" applyProtection="0"/>
    <xf numFmtId="0" fontId="180" fillId="124" borderId="0" applyNumberFormat="0" applyBorder="0" applyAlignment="0" applyProtection="0"/>
    <xf numFmtId="0" fontId="180" fillId="124" borderId="0" applyNumberFormat="0" applyBorder="0" applyAlignment="0" applyProtection="0"/>
    <xf numFmtId="0" fontId="180" fillId="125" borderId="0" applyNumberFormat="0" applyBorder="0" applyAlignment="0" applyProtection="0"/>
    <xf numFmtId="0" fontId="180" fillId="125" borderId="0" applyNumberFormat="0" applyBorder="0" applyAlignment="0" applyProtection="0"/>
    <xf numFmtId="0" fontId="180" fillId="125" borderId="0" applyNumberFormat="0" applyBorder="0" applyAlignment="0" applyProtection="0"/>
    <xf numFmtId="0" fontId="180" fillId="125" borderId="0" applyNumberFormat="0" applyBorder="0" applyAlignment="0" applyProtection="0"/>
    <xf numFmtId="0" fontId="180" fillId="120" borderId="0" applyNumberFormat="0" applyBorder="0" applyAlignment="0" applyProtection="0"/>
    <xf numFmtId="0" fontId="180" fillId="120" borderId="0" applyNumberFormat="0" applyBorder="0" applyAlignment="0" applyProtection="0"/>
    <xf numFmtId="0" fontId="180" fillId="120" borderId="0" applyNumberFormat="0" applyBorder="0" applyAlignment="0" applyProtection="0"/>
    <xf numFmtId="0" fontId="180" fillId="120" borderId="0" applyNumberFormat="0" applyBorder="0" applyAlignment="0" applyProtection="0"/>
    <xf numFmtId="0" fontId="180" fillId="121" borderId="0" applyNumberFormat="0" applyBorder="0" applyAlignment="0" applyProtection="0"/>
    <xf numFmtId="0" fontId="180" fillId="121" borderId="0" applyNumberFormat="0" applyBorder="0" applyAlignment="0" applyProtection="0"/>
    <xf numFmtId="0" fontId="180" fillId="121" borderId="0" applyNumberFormat="0" applyBorder="0" applyAlignment="0" applyProtection="0"/>
    <xf numFmtId="0" fontId="180" fillId="121" borderId="0" applyNumberFormat="0" applyBorder="0" applyAlignment="0" applyProtection="0"/>
    <xf numFmtId="0" fontId="180" fillId="126" borderId="0" applyNumberFormat="0" applyBorder="0" applyAlignment="0" applyProtection="0"/>
    <xf numFmtId="0" fontId="180" fillId="126" borderId="0" applyNumberFormat="0" applyBorder="0" applyAlignment="0" applyProtection="0"/>
    <xf numFmtId="0" fontId="180" fillId="126" borderId="0" applyNumberFormat="0" applyBorder="0" applyAlignment="0" applyProtection="0"/>
    <xf numFmtId="0" fontId="180" fillId="126" borderId="0" applyNumberFormat="0" applyBorder="0" applyAlignment="0" applyProtection="0"/>
    <xf numFmtId="0" fontId="181" fillId="110" borderId="0" applyNumberFormat="0" applyBorder="0" applyAlignment="0" applyProtection="0"/>
    <xf numFmtId="0" fontId="181" fillId="110" borderId="0" applyNumberFormat="0" applyBorder="0" applyAlignment="0" applyProtection="0"/>
    <xf numFmtId="0" fontId="181" fillId="110" borderId="0" applyNumberFormat="0" applyBorder="0" applyAlignment="0" applyProtection="0"/>
    <xf numFmtId="0" fontId="181" fillId="110" borderId="0" applyNumberFormat="0" applyBorder="0" applyAlignment="0" applyProtection="0"/>
    <xf numFmtId="0" fontId="182" fillId="127" borderId="148" applyNumberFormat="0" applyAlignment="0" applyProtection="0"/>
    <xf numFmtId="0" fontId="182" fillId="127" borderId="148" applyNumberFormat="0" applyAlignment="0" applyProtection="0"/>
    <xf numFmtId="0" fontId="182" fillId="127" borderId="148" applyNumberFormat="0" applyAlignment="0" applyProtection="0"/>
    <xf numFmtId="0" fontId="182" fillId="127" borderId="148" applyNumberFormat="0" applyAlignment="0" applyProtection="0"/>
    <xf numFmtId="0" fontId="183" fillId="128" borderId="145" applyNumberFormat="0" applyAlignment="0" applyProtection="0"/>
    <xf numFmtId="0" fontId="183" fillId="128" borderId="145" applyNumberFormat="0" applyAlignment="0" applyProtection="0"/>
    <xf numFmtId="0" fontId="183" fillId="128" borderId="145" applyNumberFormat="0" applyAlignment="0" applyProtection="0"/>
    <xf numFmtId="0" fontId="183" fillId="128" borderId="145" applyNumberFormat="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0" fontId="184" fillId="0" borderId="0" applyNumberFormat="0" applyFill="0" applyBorder="0" applyAlignment="0" applyProtection="0"/>
    <xf numFmtId="0" fontId="184" fillId="0" borderId="0" applyNumberFormat="0" applyFill="0" applyBorder="0" applyAlignment="0" applyProtection="0"/>
    <xf numFmtId="0" fontId="184" fillId="0" borderId="0" applyNumberFormat="0" applyFill="0" applyBorder="0" applyAlignment="0" applyProtection="0"/>
    <xf numFmtId="0" fontId="184" fillId="0" borderId="0" applyNumberFormat="0" applyFill="0" applyBorder="0" applyAlignment="0" applyProtection="0"/>
    <xf numFmtId="0" fontId="185" fillId="111" borderId="0" applyNumberFormat="0" applyBorder="0" applyAlignment="0" applyProtection="0"/>
    <xf numFmtId="0" fontId="185" fillId="111" borderId="0" applyNumberFormat="0" applyBorder="0" applyAlignment="0" applyProtection="0"/>
    <xf numFmtId="0" fontId="185" fillId="111" borderId="0" applyNumberFormat="0" applyBorder="0" applyAlignment="0" applyProtection="0"/>
    <xf numFmtId="0" fontId="185" fillId="111" borderId="0" applyNumberFormat="0" applyBorder="0" applyAlignment="0" applyProtection="0"/>
    <xf numFmtId="0" fontId="186" fillId="0" borderId="150" applyNumberFormat="0" applyFill="0" applyAlignment="0" applyProtection="0"/>
    <xf numFmtId="0" fontId="186" fillId="0" borderId="150" applyNumberFormat="0" applyFill="0" applyAlignment="0" applyProtection="0"/>
    <xf numFmtId="0" fontId="186" fillId="0" borderId="150" applyNumberFormat="0" applyFill="0" applyAlignment="0" applyProtection="0"/>
    <xf numFmtId="0" fontId="186" fillId="0" borderId="150" applyNumberFormat="0" applyFill="0" applyAlignment="0" applyProtection="0"/>
    <xf numFmtId="0" fontId="187" fillId="0" borderId="151" applyNumberFormat="0" applyFill="0" applyAlignment="0" applyProtection="0"/>
    <xf numFmtId="0" fontId="187" fillId="0" borderId="151" applyNumberFormat="0" applyFill="0" applyAlignment="0" applyProtection="0"/>
    <xf numFmtId="0" fontId="187" fillId="0" borderId="151" applyNumberFormat="0" applyFill="0" applyAlignment="0" applyProtection="0"/>
    <xf numFmtId="0" fontId="187" fillId="0" borderId="151" applyNumberFormat="0" applyFill="0" applyAlignment="0" applyProtection="0"/>
    <xf numFmtId="0" fontId="188" fillId="0" borderId="152" applyNumberFormat="0" applyFill="0" applyAlignment="0" applyProtection="0"/>
    <xf numFmtId="0" fontId="188" fillId="0" borderId="152" applyNumberFormat="0" applyFill="0" applyAlignment="0" applyProtection="0"/>
    <xf numFmtId="0" fontId="188" fillId="0" borderId="152" applyNumberFormat="0" applyFill="0" applyAlignment="0" applyProtection="0"/>
    <xf numFmtId="0" fontId="188" fillId="0" borderId="152" applyNumberFormat="0" applyFill="0" applyAlignment="0" applyProtection="0"/>
    <xf numFmtId="0" fontId="188" fillId="0" borderId="0" applyNumberFormat="0" applyFill="0" applyBorder="0" applyAlignment="0" applyProtection="0"/>
    <xf numFmtId="0" fontId="188" fillId="0" borderId="0" applyNumberFormat="0" applyFill="0" applyBorder="0" applyAlignment="0" applyProtection="0"/>
    <xf numFmtId="0" fontId="188" fillId="0" borderId="0" applyNumberFormat="0" applyFill="0" applyBorder="0" applyAlignment="0" applyProtection="0"/>
    <xf numFmtId="0" fontId="188" fillId="0" borderId="0" applyNumberFormat="0" applyFill="0" applyBorder="0" applyAlignment="0" applyProtection="0"/>
    <xf numFmtId="0" fontId="189" fillId="114" borderId="148" applyNumberFormat="0" applyAlignment="0" applyProtection="0"/>
    <xf numFmtId="0" fontId="189" fillId="114" borderId="148" applyNumberFormat="0" applyAlignment="0" applyProtection="0"/>
    <xf numFmtId="0" fontId="189" fillId="114" borderId="148" applyNumberFormat="0" applyAlignment="0" applyProtection="0"/>
    <xf numFmtId="0" fontId="189" fillId="114" borderId="148" applyNumberFormat="0" applyAlignment="0" applyProtection="0"/>
    <xf numFmtId="0" fontId="190" fillId="0" borderId="147" applyNumberFormat="0" applyFill="0" applyAlignment="0" applyProtection="0"/>
    <xf numFmtId="0" fontId="190" fillId="0" borderId="147" applyNumberFormat="0" applyFill="0" applyAlignment="0" applyProtection="0"/>
    <xf numFmtId="0" fontId="190" fillId="0" borderId="147" applyNumberFormat="0" applyFill="0" applyAlignment="0" applyProtection="0"/>
    <xf numFmtId="0" fontId="190" fillId="0" borderId="147" applyNumberFormat="0" applyFill="0" applyAlignment="0" applyProtection="0"/>
    <xf numFmtId="0" fontId="191" fillId="129" borderId="0" applyNumberFormat="0" applyBorder="0" applyAlignment="0" applyProtection="0"/>
    <xf numFmtId="0" fontId="191" fillId="129" borderId="0" applyNumberFormat="0" applyBorder="0" applyAlignment="0" applyProtection="0"/>
    <xf numFmtId="0" fontId="191" fillId="129" borderId="0" applyNumberFormat="0" applyBorder="0" applyAlignment="0" applyProtection="0"/>
    <xf numFmtId="0" fontId="191" fillId="129" borderId="0" applyNumberFormat="0" applyBorder="0" applyAlignment="0" applyProtection="0"/>
    <xf numFmtId="0" fontId="165" fillId="0" borderId="0">
      <alignment vertical="center"/>
    </xf>
    <xf numFmtId="0" fontId="140" fillId="0" borderId="0"/>
    <xf numFmtId="0" fontId="140" fillId="0" borderId="0"/>
    <xf numFmtId="0" fontId="140" fillId="0" borderId="0"/>
    <xf numFmtId="0" fontId="140" fillId="0" borderId="0"/>
    <xf numFmtId="0" fontId="83" fillId="0" borderId="0"/>
    <xf numFmtId="0" fontId="83" fillId="0" borderId="0"/>
    <xf numFmtId="0" fontId="140" fillId="130" borderId="146" applyNumberFormat="0" applyAlignment="0" applyProtection="0"/>
    <xf numFmtId="0" fontId="140" fillId="130" borderId="146" applyNumberFormat="0" applyAlignment="0" applyProtection="0"/>
    <xf numFmtId="0" fontId="140" fillId="130" borderId="146" applyNumberFormat="0" applyAlignment="0" applyProtection="0"/>
    <xf numFmtId="0" fontId="140" fillId="130" borderId="146" applyNumberFormat="0" applyAlignment="0" applyProtection="0"/>
    <xf numFmtId="0" fontId="192" fillId="127" borderId="149" applyNumberFormat="0" applyAlignment="0" applyProtection="0"/>
    <xf numFmtId="0" fontId="192" fillId="127" borderId="149" applyNumberFormat="0" applyAlignment="0" applyProtection="0"/>
    <xf numFmtId="0" fontId="192" fillId="127" borderId="149" applyNumberFormat="0" applyAlignment="0" applyProtection="0"/>
    <xf numFmtId="0" fontId="192" fillId="127" borderId="149" applyNumberFormat="0" applyAlignment="0" applyProtection="0"/>
    <xf numFmtId="0" fontId="193" fillId="0" borderId="0" applyNumberFormat="0" applyFill="0" applyBorder="0" applyAlignment="0" applyProtection="0"/>
    <xf numFmtId="0" fontId="193" fillId="0" borderId="0" applyNumberFormat="0" applyFill="0" applyBorder="0" applyAlignment="0" applyProtection="0"/>
    <xf numFmtId="0" fontId="193" fillId="0" borderId="0" applyNumberFormat="0" applyFill="0" applyBorder="0" applyAlignment="0" applyProtection="0"/>
    <xf numFmtId="0" fontId="193" fillId="0" borderId="0" applyNumberFormat="0" applyFill="0" applyBorder="0" applyAlignment="0" applyProtection="0"/>
    <xf numFmtId="0" fontId="194" fillId="0" borderId="153" applyNumberFormat="0" applyFill="0" applyAlignment="0" applyProtection="0"/>
    <xf numFmtId="0" fontId="194" fillId="0" borderId="153" applyNumberFormat="0" applyFill="0" applyAlignment="0" applyProtection="0"/>
    <xf numFmtId="0" fontId="194" fillId="0" borderId="153" applyNumberFormat="0" applyFill="0" applyAlignment="0" applyProtection="0"/>
    <xf numFmtId="0" fontId="194" fillId="0" borderId="153" applyNumberFormat="0" applyFill="0" applyAlignment="0" applyProtection="0"/>
    <xf numFmtId="0" fontId="195" fillId="0" borderId="0" applyNumberFormat="0" applyFill="0" applyBorder="0" applyAlignment="0" applyProtection="0"/>
    <xf numFmtId="0" fontId="195" fillId="0" borderId="0" applyNumberFormat="0" applyFill="0" applyBorder="0" applyAlignment="0" applyProtection="0"/>
    <xf numFmtId="0" fontId="195" fillId="0" borderId="0" applyNumberFormat="0" applyFill="0" applyBorder="0" applyAlignment="0" applyProtection="0"/>
    <xf numFmtId="0" fontId="195" fillId="0" borderId="0" applyNumberFormat="0" applyFill="0" applyBorder="0" applyAlignment="0" applyProtection="0"/>
    <xf numFmtId="0" fontId="60" fillId="0" borderId="0"/>
    <xf numFmtId="0" fontId="60" fillId="0" borderId="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118" fillId="0" borderId="0"/>
    <xf numFmtId="0" fontId="118" fillId="0" borderId="0"/>
    <xf numFmtId="0" fontId="121" fillId="0" borderId="142" applyNumberFormat="0" applyFill="0" applyAlignment="0" applyProtection="0"/>
    <xf numFmtId="0" fontId="122" fillId="0" borderId="143" applyNumberFormat="0" applyFill="0" applyAlignment="0" applyProtection="0"/>
    <xf numFmtId="0" fontId="123" fillId="0" borderId="144" applyNumberFormat="0" applyFill="0" applyAlignment="0" applyProtection="0"/>
    <xf numFmtId="0" fontId="123" fillId="0" borderId="0" applyNumberFormat="0" applyFill="0" applyBorder="0" applyAlignment="0" applyProtection="0"/>
    <xf numFmtId="0" fontId="124" fillId="54" borderId="0" applyNumberFormat="0" applyBorder="0" applyAlignment="0" applyProtection="0"/>
    <xf numFmtId="0" fontId="120" fillId="55" borderId="0" applyNumberFormat="0" applyBorder="0" applyAlignment="0" applyProtection="0"/>
    <xf numFmtId="0" fontId="31" fillId="29" borderId="0" applyNumberFormat="0" applyBorder="0" applyAlignment="0" applyProtection="0"/>
    <xf numFmtId="0" fontId="125" fillId="56" borderId="136" applyNumberFormat="0" applyAlignment="0" applyProtection="0"/>
    <xf numFmtId="0" fontId="126" fillId="57" borderId="137" applyNumberFormat="0" applyAlignment="0" applyProtection="0"/>
    <xf numFmtId="0" fontId="127" fillId="57" borderId="136" applyNumberFormat="0" applyAlignment="0" applyProtection="0"/>
    <xf numFmtId="0" fontId="128" fillId="0" borderId="138" applyNumberFormat="0" applyFill="0" applyAlignment="0" applyProtection="0"/>
    <xf numFmtId="0" fontId="119" fillId="58" borderId="139" applyNumberFormat="0" applyAlignment="0" applyProtection="0"/>
    <xf numFmtId="0" fontId="129" fillId="0" borderId="0" applyNumberFormat="0" applyFill="0" applyBorder="0" applyAlignment="0" applyProtection="0"/>
    <xf numFmtId="0" fontId="130" fillId="0" borderId="0" applyNumberFormat="0" applyFill="0" applyBorder="0" applyAlignment="0" applyProtection="0"/>
    <xf numFmtId="0" fontId="30" fillId="0" borderId="141" applyNumberFormat="0" applyFill="0" applyAlignment="0" applyProtection="0"/>
    <xf numFmtId="0" fontId="131" fillId="6" borderId="0" applyNumberFormat="0" applyBorder="0" applyAlignment="0" applyProtection="0"/>
    <xf numFmtId="0" fontId="78" fillId="60"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131"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131" fillId="67" borderId="0" applyNumberFormat="0" applyBorder="0" applyAlignment="0" applyProtection="0"/>
    <xf numFmtId="0" fontId="78" fillId="68" borderId="0" applyNumberFormat="0" applyBorder="0" applyAlignment="0" applyProtection="0"/>
    <xf numFmtId="0" fontId="78" fillId="69" borderId="0" applyNumberFormat="0" applyBorder="0" applyAlignment="0" applyProtection="0"/>
    <xf numFmtId="0" fontId="78" fillId="70" borderId="0" applyNumberFormat="0" applyBorder="0" applyAlignment="0" applyProtection="0"/>
    <xf numFmtId="0" fontId="131" fillId="71" borderId="0" applyNumberFormat="0" applyBorder="0" applyAlignment="0" applyProtection="0"/>
    <xf numFmtId="0" fontId="78" fillId="72" borderId="0" applyNumberFormat="0" applyBorder="0" applyAlignment="0" applyProtection="0"/>
    <xf numFmtId="0" fontId="78" fillId="73" borderId="0" applyNumberFormat="0" applyBorder="0" applyAlignment="0" applyProtection="0"/>
    <xf numFmtId="0" fontId="78" fillId="74" borderId="0" applyNumberFormat="0" applyBorder="0" applyAlignment="0" applyProtection="0"/>
    <xf numFmtId="0" fontId="131" fillId="75" borderId="0" applyNumberFormat="0" applyBorder="0" applyAlignment="0" applyProtection="0"/>
    <xf numFmtId="0" fontId="78" fillId="76" borderId="0" applyNumberFormat="0" applyBorder="0" applyAlignment="0" applyProtection="0"/>
    <xf numFmtId="0" fontId="78" fillId="77" borderId="0" applyNumberFormat="0" applyBorder="0" applyAlignment="0" applyProtection="0"/>
    <xf numFmtId="0" fontId="78" fillId="78" borderId="0" applyNumberFormat="0" applyBorder="0" applyAlignment="0" applyProtection="0"/>
    <xf numFmtId="0" fontId="131" fillId="79" borderId="0" applyNumberFormat="0" applyBorder="0" applyAlignment="0" applyProtection="0"/>
    <xf numFmtId="0" fontId="78" fillId="80" borderId="0" applyNumberFormat="0" applyBorder="0" applyAlignment="0" applyProtection="0"/>
    <xf numFmtId="0" fontId="78" fillId="81" borderId="0" applyNumberFormat="0" applyBorder="0" applyAlignment="0" applyProtection="0"/>
    <xf numFmtId="0" fontId="78" fillId="82" borderId="0" applyNumberFormat="0" applyBorder="0" applyAlignment="0" applyProtection="0"/>
    <xf numFmtId="0" fontId="78" fillId="59" borderId="140" applyNumberFormat="0" applyFont="0" applyAlignment="0" applyProtection="0"/>
    <xf numFmtId="43" fontId="5" fillId="0" borderId="0" applyFont="0" applyFill="0" applyBorder="0" applyAlignment="0" applyProtection="0"/>
    <xf numFmtId="0" fontId="132" fillId="0" borderId="0">
      <alignment vertical="top"/>
    </xf>
    <xf numFmtId="43" fontId="5" fillId="0" borderId="0" applyFont="0" applyFill="0" applyBorder="0" applyAlignment="0" applyProtection="0"/>
    <xf numFmtId="0" fontId="5" fillId="0" borderId="0"/>
    <xf numFmtId="43" fontId="5" fillId="0" borderId="0" applyFont="0" applyFill="0" applyBorder="0" applyAlignment="0" applyProtection="0"/>
    <xf numFmtId="0" fontId="5" fillId="0" borderId="0"/>
    <xf numFmtId="0" fontId="5" fillId="0" borderId="0"/>
    <xf numFmtId="0" fontId="133" fillId="29" borderId="0" applyNumberFormat="0" applyBorder="0" applyAlignment="0" applyProtection="0"/>
    <xf numFmtId="0" fontId="5" fillId="59" borderId="140" applyNumberFormat="0" applyFont="0" applyAlignment="0" applyProtection="0"/>
    <xf numFmtId="0" fontId="5" fillId="60" borderId="0" applyNumberFormat="0" applyBorder="0" applyAlignment="0" applyProtection="0"/>
    <xf numFmtId="0" fontId="5" fillId="61" borderId="0" applyNumberFormat="0" applyBorder="0" applyAlignment="0" applyProtection="0"/>
    <xf numFmtId="0" fontId="8" fillId="62" borderId="0" applyNumberFormat="0" applyBorder="0" applyAlignment="0" applyProtection="0"/>
    <xf numFmtId="0" fontId="5" fillId="64" borderId="0" applyNumberFormat="0" applyBorder="0" applyAlignment="0" applyProtection="0"/>
    <xf numFmtId="0" fontId="5" fillId="65" borderId="0" applyNumberFormat="0" applyBorder="0" applyAlignment="0" applyProtection="0"/>
    <xf numFmtId="0" fontId="8" fillId="66" borderId="0" applyNumberFormat="0" applyBorder="0" applyAlignment="0" applyProtection="0"/>
    <xf numFmtId="0" fontId="5" fillId="68" borderId="0" applyNumberFormat="0" applyBorder="0" applyAlignment="0" applyProtection="0"/>
    <xf numFmtId="0" fontId="5" fillId="69" borderId="0" applyNumberFormat="0" applyBorder="0" applyAlignment="0" applyProtection="0"/>
    <xf numFmtId="0" fontId="8" fillId="70" borderId="0" applyNumberFormat="0" applyBorder="0" applyAlignment="0" applyProtection="0"/>
    <xf numFmtId="0" fontId="5" fillId="72" borderId="0" applyNumberFormat="0" applyBorder="0" applyAlignment="0" applyProtection="0"/>
    <xf numFmtId="0" fontId="5" fillId="73" borderId="0" applyNumberFormat="0" applyBorder="0" applyAlignment="0" applyProtection="0"/>
    <xf numFmtId="0" fontId="8" fillId="74" borderId="0" applyNumberFormat="0" applyBorder="0" applyAlignment="0" applyProtection="0"/>
    <xf numFmtId="0" fontId="5" fillId="76" borderId="0" applyNumberFormat="0" applyBorder="0" applyAlignment="0" applyProtection="0"/>
    <xf numFmtId="0" fontId="5" fillId="77" borderId="0" applyNumberFormat="0" applyBorder="0" applyAlignment="0" applyProtection="0"/>
    <xf numFmtId="0" fontId="8" fillId="78" borderId="0" applyNumberFormat="0" applyBorder="0" applyAlignment="0" applyProtection="0"/>
    <xf numFmtId="0" fontId="5" fillId="80" borderId="0" applyNumberFormat="0" applyBorder="0" applyAlignment="0" applyProtection="0"/>
    <xf numFmtId="0" fontId="5" fillId="81" borderId="0" applyNumberFormat="0" applyBorder="0" applyAlignment="0" applyProtection="0"/>
    <xf numFmtId="0" fontId="8" fillId="82" borderId="0" applyNumberFormat="0" applyBorder="0" applyAlignment="0" applyProtection="0"/>
    <xf numFmtId="43" fontId="5" fillId="0" borderId="0" applyFont="0" applyFill="0" applyBorder="0" applyAlignment="0" applyProtection="0"/>
    <xf numFmtId="0" fontId="5" fillId="0" borderId="0"/>
    <xf numFmtId="43" fontId="5" fillId="0" borderId="0" applyFont="0" applyFill="0" applyBorder="0" applyAlignment="0" applyProtection="0"/>
    <xf numFmtId="43" fontId="78" fillId="0" borderId="0" applyFont="0" applyFill="0" applyBorder="0" applyAlignment="0" applyProtection="0"/>
    <xf numFmtId="0" fontId="5" fillId="59" borderId="140" applyNumberFormat="0" applyFont="0" applyAlignment="0" applyProtection="0"/>
    <xf numFmtId="0" fontId="5" fillId="60" borderId="0" applyNumberFormat="0" applyBorder="0" applyAlignment="0" applyProtection="0"/>
    <xf numFmtId="0" fontId="5" fillId="61" borderId="0" applyNumberFormat="0" applyBorder="0" applyAlignment="0" applyProtection="0"/>
    <xf numFmtId="0" fontId="5" fillId="64" borderId="0" applyNumberFormat="0" applyBorder="0" applyAlignment="0" applyProtection="0"/>
    <xf numFmtId="0" fontId="5" fillId="65" borderId="0" applyNumberFormat="0" applyBorder="0" applyAlignment="0" applyProtection="0"/>
    <xf numFmtId="0" fontId="5" fillId="68" borderId="0" applyNumberFormat="0" applyBorder="0" applyAlignment="0" applyProtection="0"/>
    <xf numFmtId="0" fontId="5" fillId="69" borderId="0" applyNumberFormat="0" applyBorder="0" applyAlignment="0" applyProtection="0"/>
    <xf numFmtId="0" fontId="5" fillId="72" borderId="0" applyNumberFormat="0" applyBorder="0" applyAlignment="0" applyProtection="0"/>
    <xf numFmtId="0" fontId="5" fillId="73" borderId="0" applyNumberFormat="0" applyBorder="0" applyAlignment="0" applyProtection="0"/>
    <xf numFmtId="0" fontId="5" fillId="76" borderId="0" applyNumberFormat="0" applyBorder="0" applyAlignment="0" applyProtection="0"/>
    <xf numFmtId="0" fontId="5" fillId="77" borderId="0" applyNumberFormat="0" applyBorder="0" applyAlignment="0" applyProtection="0"/>
    <xf numFmtId="0" fontId="5" fillId="80" borderId="0" applyNumberFormat="0" applyBorder="0" applyAlignment="0" applyProtection="0"/>
    <xf numFmtId="0" fontId="5" fillId="81" borderId="0" applyNumberFormat="0" applyBorder="0" applyAlignment="0" applyProtection="0"/>
    <xf numFmtId="0" fontId="5" fillId="59" borderId="140" applyNumberFormat="0" applyFont="0" applyAlignment="0" applyProtection="0"/>
    <xf numFmtId="0" fontId="5" fillId="60" borderId="0" applyNumberFormat="0" applyBorder="0" applyAlignment="0" applyProtection="0"/>
    <xf numFmtId="0" fontId="5" fillId="61" borderId="0" applyNumberFormat="0" applyBorder="0" applyAlignment="0" applyProtection="0"/>
    <xf numFmtId="0" fontId="5" fillId="64" borderId="0" applyNumberFormat="0" applyBorder="0" applyAlignment="0" applyProtection="0"/>
    <xf numFmtId="0" fontId="5" fillId="65" borderId="0" applyNumberFormat="0" applyBorder="0" applyAlignment="0" applyProtection="0"/>
    <xf numFmtId="0" fontId="5" fillId="68" borderId="0" applyNumberFormat="0" applyBorder="0" applyAlignment="0" applyProtection="0"/>
    <xf numFmtId="0" fontId="5" fillId="69" borderId="0" applyNumberFormat="0" applyBorder="0" applyAlignment="0" applyProtection="0"/>
    <xf numFmtId="0" fontId="5" fillId="72" borderId="0" applyNumberFormat="0" applyBorder="0" applyAlignment="0" applyProtection="0"/>
    <xf numFmtId="0" fontId="5" fillId="73" borderId="0" applyNumberFormat="0" applyBorder="0" applyAlignment="0" applyProtection="0"/>
    <xf numFmtId="0" fontId="5" fillId="76" borderId="0" applyNumberFormat="0" applyBorder="0" applyAlignment="0" applyProtection="0"/>
    <xf numFmtId="0" fontId="5" fillId="77" borderId="0" applyNumberFormat="0" applyBorder="0" applyAlignment="0" applyProtection="0"/>
    <xf numFmtId="0" fontId="5" fillId="80" borderId="0" applyNumberFormat="0" applyBorder="0" applyAlignment="0" applyProtection="0"/>
    <xf numFmtId="0" fontId="5" fillId="81" borderId="0" applyNumberFormat="0" applyBorder="0" applyAlignment="0" applyProtection="0"/>
    <xf numFmtId="43" fontId="5" fillId="0" borderId="0" applyFont="0" applyFill="0" applyBorder="0" applyAlignment="0" applyProtection="0"/>
    <xf numFmtId="0" fontId="5" fillId="62" borderId="0" applyNumberFormat="0" applyBorder="0" applyAlignment="0" applyProtection="0"/>
    <xf numFmtId="0" fontId="5" fillId="66" borderId="0" applyNumberFormat="0" applyBorder="0" applyAlignment="0" applyProtection="0"/>
    <xf numFmtId="0" fontId="5" fillId="70" borderId="0" applyNumberFormat="0" applyBorder="0" applyAlignment="0" applyProtection="0"/>
    <xf numFmtId="0" fontId="5" fillId="74" borderId="0" applyNumberFormat="0" applyBorder="0" applyAlignment="0" applyProtection="0"/>
    <xf numFmtId="0" fontId="5" fillId="78" borderId="0" applyNumberFormat="0" applyBorder="0" applyAlignment="0" applyProtection="0"/>
    <xf numFmtId="0" fontId="5" fillId="82" borderId="0" applyNumberFormat="0" applyBorder="0" applyAlignment="0" applyProtection="0"/>
    <xf numFmtId="0" fontId="5" fillId="0" borderId="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0" fontId="5" fillId="0" borderId="0"/>
    <xf numFmtId="0" fontId="121" fillId="0" borderId="142" applyNumberFormat="0" applyFill="0" applyAlignment="0" applyProtection="0"/>
    <xf numFmtId="0" fontId="122" fillId="0" borderId="143" applyNumberFormat="0" applyFill="0" applyAlignment="0" applyProtection="0"/>
    <xf numFmtId="0" fontId="123" fillId="0" borderId="144" applyNumberFormat="0" applyFill="0" applyAlignment="0" applyProtection="0"/>
    <xf numFmtId="0" fontId="123" fillId="0" borderId="0" applyNumberFormat="0" applyFill="0" applyBorder="0" applyAlignment="0" applyProtection="0"/>
    <xf numFmtId="0" fontId="124" fillId="54" borderId="0" applyNumberFormat="0" applyBorder="0" applyAlignment="0" applyProtection="0"/>
    <xf numFmtId="0" fontId="120" fillId="55" borderId="0" applyNumberFormat="0" applyBorder="0" applyAlignment="0" applyProtection="0"/>
    <xf numFmtId="0" fontId="125" fillId="56" borderId="136" applyNumberFormat="0" applyAlignment="0" applyProtection="0"/>
    <xf numFmtId="0" fontId="126" fillId="57" borderId="137" applyNumberFormat="0" applyAlignment="0" applyProtection="0"/>
    <xf numFmtId="0" fontId="127" fillId="57" borderId="136" applyNumberFormat="0" applyAlignment="0" applyProtection="0"/>
    <xf numFmtId="0" fontId="128" fillId="0" borderId="138" applyNumberFormat="0" applyFill="0" applyAlignment="0" applyProtection="0"/>
    <xf numFmtId="0" fontId="119" fillId="58" borderId="139" applyNumberFormat="0" applyAlignment="0" applyProtection="0"/>
    <xf numFmtId="0" fontId="129" fillId="0" borderId="0" applyNumberFormat="0" applyFill="0" applyBorder="0" applyAlignment="0" applyProtection="0"/>
    <xf numFmtId="0" fontId="130" fillId="0" borderId="0" applyNumberFormat="0" applyFill="0" applyBorder="0" applyAlignment="0" applyProtection="0"/>
    <xf numFmtId="0" fontId="30" fillId="0" borderId="141" applyNumberFormat="0" applyFill="0" applyAlignment="0" applyProtection="0"/>
    <xf numFmtId="0" fontId="131" fillId="6" borderId="0" applyNumberFormat="0" applyBorder="0" applyAlignment="0" applyProtection="0"/>
    <xf numFmtId="0" fontId="131" fillId="63" borderId="0" applyNumberFormat="0" applyBorder="0" applyAlignment="0" applyProtection="0"/>
    <xf numFmtId="0" fontId="131" fillId="67" borderId="0" applyNumberFormat="0" applyBorder="0" applyAlignment="0" applyProtection="0"/>
    <xf numFmtId="0" fontId="131" fillId="71" borderId="0" applyNumberFormat="0" applyBorder="0" applyAlignment="0" applyProtection="0"/>
    <xf numFmtId="0" fontId="131" fillId="75" borderId="0" applyNumberFormat="0" applyBorder="0" applyAlignment="0" applyProtection="0"/>
    <xf numFmtId="0" fontId="131" fillId="79" borderId="0" applyNumberFormat="0" applyBorder="0" applyAlignment="0" applyProtection="0"/>
    <xf numFmtId="0" fontId="125" fillId="56" borderId="136" applyNumberFormat="0" applyAlignment="0" applyProtection="0"/>
    <xf numFmtId="0" fontId="125" fillId="56" borderId="136" applyNumberFormat="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83" fillId="0" borderId="0" applyFont="0" applyFill="0" applyBorder="0" applyAlignment="0" applyProtection="0"/>
    <xf numFmtId="43"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43" fontId="5" fillId="0" borderId="0" applyFont="0" applyFill="0" applyBorder="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0" applyFont="0" applyFill="0" applyBorder="0" applyAlignment="0" applyProtection="0"/>
    <xf numFmtId="43" fontId="5" fillId="0" borderId="1" applyFont="0" applyFill="0" applyAlignment="0" applyProtection="0"/>
    <xf numFmtId="43" fontId="5" fillId="0" borderId="1" applyFont="0" applyFill="0" applyAlignment="0" applyProtection="0"/>
    <xf numFmtId="43" fontId="5" fillId="0" borderId="0" applyFont="0" applyFill="0" applyBorder="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0" applyFont="0" applyFill="0" applyBorder="0" applyAlignment="0" applyProtection="0"/>
    <xf numFmtId="43" fontId="5" fillId="0" borderId="1" applyFont="0" applyFill="0" applyAlignment="0" applyProtection="0"/>
    <xf numFmtId="43" fontId="5" fillId="0" borderId="1" applyFont="0" applyFill="0" applyAlignment="0" applyProtection="0"/>
    <xf numFmtId="43" fontId="5" fillId="0" borderId="0" applyFont="0" applyFill="0" applyBorder="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83" fillId="0" borderId="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83" fillId="0" borderId="0" applyFont="0" applyFill="0" applyBorder="0" applyAlignment="0" applyProtection="0"/>
    <xf numFmtId="43" fontId="5" fillId="0" borderId="1" applyFont="0" applyFill="0" applyAlignment="0" applyProtection="0"/>
    <xf numFmtId="43" fontId="5" fillId="0" borderId="0" applyFont="0" applyFill="0" applyBorder="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0" applyFont="0" applyFill="0" applyBorder="0" applyAlignment="0" applyProtection="0"/>
    <xf numFmtId="43" fontId="5" fillId="0" borderId="1" applyFont="0" applyFill="0" applyAlignment="0" applyProtection="0"/>
    <xf numFmtId="43" fontId="5" fillId="0" borderId="1" applyFont="0" applyFill="0" applyAlignment="0" applyProtection="0"/>
    <xf numFmtId="43" fontId="5" fillId="0" borderId="0" applyFont="0" applyFill="0" applyBorder="0" applyAlignment="0" applyProtection="0"/>
    <xf numFmtId="43" fontId="5" fillId="0" borderId="1" applyFont="0" applyFill="0" applyAlignment="0" applyProtection="0"/>
    <xf numFmtId="43" fontId="5" fillId="0" borderId="1" applyFont="0" applyFill="0" applyAlignment="0" applyProtection="0"/>
    <xf numFmtId="43" fontId="5" fillId="0" borderId="1" applyFont="0" applyFill="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8" fillId="0" borderId="0" applyFont="0" applyFill="0" applyBorder="0" applyAlignment="0" applyProtection="0"/>
    <xf numFmtId="43" fontId="5"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83" fillId="0" borderId="0" applyFont="0" applyFill="0" applyBorder="0" applyAlignment="0" applyProtection="0"/>
    <xf numFmtId="41" fontId="83" fillId="0" borderId="0" applyFont="0" applyFill="0" applyBorder="0" applyAlignment="0" applyProtection="0"/>
    <xf numFmtId="43" fontId="140" fillId="0" borderId="0" applyFont="0" applyFill="0" applyBorder="0" applyAlignment="0" applyProtection="0"/>
    <xf numFmtId="43" fontId="132" fillId="0" borderId="0" applyFont="0" applyFill="0" applyBorder="0" applyAlignment="0" applyProtection="0">
      <alignment vertical="top"/>
    </xf>
    <xf numFmtId="43" fontId="83" fillId="0" borderId="0" applyFont="0" applyFill="0" applyBorder="0" applyAlignment="0" applyProtection="0"/>
    <xf numFmtId="43" fontId="132" fillId="0" borderId="0" applyFont="0" applyFill="0" applyBorder="0" applyAlignment="0" applyProtection="0">
      <alignment vertical="top"/>
    </xf>
    <xf numFmtId="43" fontId="132" fillId="0" borderId="0" applyFont="0" applyFill="0" applyBorder="0" applyAlignment="0" applyProtection="0">
      <alignment vertical="top"/>
    </xf>
    <xf numFmtId="43" fontId="141" fillId="0" borderId="0" applyFont="0" applyFill="0" applyBorder="0" applyAlignment="0" applyProtection="0"/>
    <xf numFmtId="43" fontId="132"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3" fontId="78" fillId="0" borderId="0" applyFont="0" applyFill="0" applyBorder="0" applyAlignment="0" applyProtection="0"/>
    <xf numFmtId="0" fontId="196" fillId="0" borderId="0"/>
    <xf numFmtId="0" fontId="197" fillId="0" borderId="0" applyNumberFormat="0" applyFill="0" applyBorder="0" applyAlignment="0" applyProtection="0"/>
    <xf numFmtId="0" fontId="198" fillId="0" borderId="142" applyNumberFormat="0" applyFill="0" applyAlignment="0" applyProtection="0"/>
    <xf numFmtId="0" fontId="199" fillId="0" borderId="143" applyNumberFormat="0" applyFill="0" applyAlignment="0" applyProtection="0"/>
    <xf numFmtId="0" fontId="200" fillId="0" borderId="144" applyNumberFormat="0" applyFill="0" applyAlignment="0" applyProtection="0"/>
    <xf numFmtId="0" fontId="200" fillId="0" borderId="0" applyNumberFormat="0" applyFill="0" applyBorder="0" applyAlignment="0" applyProtection="0"/>
    <xf numFmtId="0" fontId="201" fillId="54" borderId="0" applyNumberFormat="0" applyBorder="0" applyAlignment="0" applyProtection="0"/>
    <xf numFmtId="0" fontId="202" fillId="55" borderId="0" applyNumberFormat="0" applyBorder="0" applyAlignment="0" applyProtection="0"/>
    <xf numFmtId="0" fontId="203" fillId="29" borderId="0" applyNumberFormat="0" applyBorder="0" applyAlignment="0" applyProtection="0"/>
    <xf numFmtId="0" fontId="204" fillId="56" borderId="136" applyNumberFormat="0" applyAlignment="0" applyProtection="0"/>
    <xf numFmtId="0" fontId="205" fillId="57" borderId="137" applyNumberFormat="0" applyAlignment="0" applyProtection="0"/>
    <xf numFmtId="0" fontId="206" fillId="57" borderId="136" applyNumberFormat="0" applyAlignment="0" applyProtection="0"/>
    <xf numFmtId="0" fontId="207" fillId="0" borderId="138" applyNumberFormat="0" applyFill="0" applyAlignment="0" applyProtection="0"/>
    <xf numFmtId="0" fontId="208" fillId="58" borderId="139" applyNumberFormat="0" applyAlignment="0" applyProtection="0"/>
    <xf numFmtId="0" fontId="209" fillId="0" borderId="0" applyNumberFormat="0" applyFill="0" applyBorder="0" applyAlignment="0" applyProtection="0"/>
    <xf numFmtId="0" fontId="196" fillId="59" borderId="140" applyNumberFormat="0" applyFont="0" applyAlignment="0" applyProtection="0"/>
    <xf numFmtId="0" fontId="210" fillId="0" borderId="0" applyNumberFormat="0" applyFill="0" applyBorder="0" applyAlignment="0" applyProtection="0"/>
    <xf numFmtId="0" fontId="211" fillId="0" borderId="141" applyNumberFormat="0" applyFill="0" applyAlignment="0" applyProtection="0"/>
    <xf numFmtId="0" fontId="212" fillId="6" borderId="0" applyNumberFormat="0" applyBorder="0" applyAlignment="0" applyProtection="0"/>
    <xf numFmtId="0" fontId="196" fillId="60" borderId="0" applyNumberFormat="0" applyBorder="0" applyAlignment="0" applyProtection="0"/>
    <xf numFmtId="0" fontId="196" fillId="61" borderId="0" applyNumberFormat="0" applyBorder="0" applyAlignment="0" applyProtection="0"/>
    <xf numFmtId="0" fontId="212" fillId="62" borderId="0" applyNumberFormat="0" applyBorder="0" applyAlignment="0" applyProtection="0"/>
    <xf numFmtId="0" fontId="212" fillId="63" borderId="0" applyNumberFormat="0" applyBorder="0" applyAlignment="0" applyProtection="0"/>
    <xf numFmtId="0" fontId="196" fillId="64" borderId="0" applyNumberFormat="0" applyBorder="0" applyAlignment="0" applyProtection="0"/>
    <xf numFmtId="0" fontId="196" fillId="65" borderId="0" applyNumberFormat="0" applyBorder="0" applyAlignment="0" applyProtection="0"/>
    <xf numFmtId="0" fontId="212" fillId="66" borderId="0" applyNumberFormat="0" applyBorder="0" applyAlignment="0" applyProtection="0"/>
    <xf numFmtId="0" fontId="212" fillId="67" borderId="0" applyNumberFormat="0" applyBorder="0" applyAlignment="0" applyProtection="0"/>
    <xf numFmtId="0" fontId="196" fillId="68" borderId="0" applyNumberFormat="0" applyBorder="0" applyAlignment="0" applyProtection="0"/>
    <xf numFmtId="0" fontId="196" fillId="69" borderId="0" applyNumberFormat="0" applyBorder="0" applyAlignment="0" applyProtection="0"/>
    <xf numFmtId="0" fontId="212" fillId="70" borderId="0" applyNumberFormat="0" applyBorder="0" applyAlignment="0" applyProtection="0"/>
    <xf numFmtId="0" fontId="212" fillId="71" borderId="0" applyNumberFormat="0" applyBorder="0" applyAlignment="0" applyProtection="0"/>
    <xf numFmtId="0" fontId="196" fillId="72" borderId="0" applyNumberFormat="0" applyBorder="0" applyAlignment="0" applyProtection="0"/>
    <xf numFmtId="0" fontId="196" fillId="73" borderId="0" applyNumberFormat="0" applyBorder="0" applyAlignment="0" applyProtection="0"/>
    <xf numFmtId="0" fontId="212" fillId="74" borderId="0" applyNumberFormat="0" applyBorder="0" applyAlignment="0" applyProtection="0"/>
    <xf numFmtId="0" fontId="212" fillId="75" borderId="0" applyNumberFormat="0" applyBorder="0" applyAlignment="0" applyProtection="0"/>
    <xf numFmtId="0" fontId="196" fillId="76" borderId="0" applyNumberFormat="0" applyBorder="0" applyAlignment="0" applyProtection="0"/>
    <xf numFmtId="0" fontId="196" fillId="77" borderId="0" applyNumberFormat="0" applyBorder="0" applyAlignment="0" applyProtection="0"/>
    <xf numFmtId="0" fontId="212" fillId="78" borderId="0" applyNumberFormat="0" applyBorder="0" applyAlignment="0" applyProtection="0"/>
    <xf numFmtId="0" fontId="212" fillId="79" borderId="0" applyNumberFormat="0" applyBorder="0" applyAlignment="0" applyProtection="0"/>
    <xf numFmtId="0" fontId="196" fillId="80" borderId="0" applyNumberFormat="0" applyBorder="0" applyAlignment="0" applyProtection="0"/>
    <xf numFmtId="0" fontId="196" fillId="81" borderId="0" applyNumberFormat="0" applyBorder="0" applyAlignment="0" applyProtection="0"/>
    <xf numFmtId="0" fontId="212" fillId="82" borderId="0" applyNumberFormat="0" applyBorder="0" applyAlignment="0" applyProtection="0"/>
    <xf numFmtId="0" fontId="196" fillId="0" borderId="0"/>
    <xf numFmtId="0" fontId="204" fillId="56" borderId="136" applyNumberFormat="0" applyAlignment="0" applyProtection="0"/>
  </cellStyleXfs>
  <cellXfs count="127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1" fillId="0" borderId="0" xfId="0" applyFont="1" applyAlignment="1">
      <alignment horizontal="center" vertical="center"/>
    </xf>
    <xf numFmtId="0" fontId="1" fillId="0" borderId="0" xfId="0" applyFont="1"/>
    <xf numFmtId="0" fontId="8" fillId="0" borderId="0" xfId="3"/>
    <xf numFmtId="0" fontId="8" fillId="0" borderId="0" xfId="3" applyAlignment="1">
      <alignment wrapText="1"/>
    </xf>
    <xf numFmtId="0" fontId="8" fillId="0" borderId="0" xfId="0" applyFont="1" applyAlignment="1">
      <alignment horizontal="center"/>
    </xf>
    <xf numFmtId="0" fontId="7" fillId="0" borderId="0" xfId="5" applyAlignment="1">
      <alignment horizontal="left"/>
    </xf>
    <xf numFmtId="0" fontId="6" fillId="0" borderId="0" xfId="6"/>
    <xf numFmtId="0" fontId="6" fillId="0" borderId="0" xfId="7">
      <alignment vertical="top"/>
    </xf>
    <xf numFmtId="0" fontId="0" fillId="0" borderId="4" xfId="0" applyBorder="1"/>
    <xf numFmtId="0" fontId="0" fillId="0" borderId="5" xfId="0" applyBorder="1"/>
    <xf numFmtId="0" fontId="0" fillId="0" borderId="4" xfId="0" applyBorder="1" applyAlignment="1">
      <alignment horizontal="center"/>
    </xf>
    <xf numFmtId="0" fontId="0" fillId="2" borderId="0" xfId="0" applyFill="1"/>
    <xf numFmtId="0" fontId="3" fillId="0" borderId="0" xfId="0" applyFont="1" applyAlignment="1">
      <alignment horizontal="center" vertical="center"/>
    </xf>
    <xf numFmtId="0" fontId="9" fillId="4" borderId="0" xfId="0" applyFont="1" applyFill="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center" vertical="center"/>
    </xf>
    <xf numFmtId="0" fontId="0" fillId="2" borderId="9" xfId="0" applyFill="1" applyBorder="1" applyAlignment="1">
      <alignment horizontal="center" vertical="center"/>
    </xf>
    <xf numFmtId="0" fontId="3" fillId="2" borderId="8" xfId="0" applyFont="1" applyFill="1" applyBorder="1" applyAlignment="1">
      <alignment horizontal="center" vertical="center"/>
    </xf>
    <xf numFmtId="0" fontId="0" fillId="0" borderId="0" xfId="0" applyAlignment="1">
      <alignment horizontal="left" wrapText="1" indent="2"/>
    </xf>
    <xf numFmtId="0" fontId="4" fillId="0" borderId="0" xfId="0" applyFont="1" applyAlignment="1">
      <alignment horizontal="left" wrapText="1" indent="1"/>
    </xf>
    <xf numFmtId="0" fontId="0" fillId="2" borderId="0" xfId="0" applyFill="1" applyAlignment="1">
      <alignment horizontal="center"/>
    </xf>
    <xf numFmtId="0" fontId="11" fillId="0" borderId="0" xfId="0" applyFont="1"/>
    <xf numFmtId="0" fontId="0" fillId="0" borderId="10" xfId="0" applyBorder="1" applyAlignment="1">
      <alignment horizontal="center" vertical="center"/>
    </xf>
    <xf numFmtId="166" fontId="1" fillId="3" borderId="2" xfId="0" applyNumberFormat="1" applyFont="1" applyFill="1" applyBorder="1" applyAlignment="1">
      <alignment horizontal="center" vertical="center"/>
    </xf>
    <xf numFmtId="166" fontId="1" fillId="3" borderId="0" xfId="0" applyNumberFormat="1" applyFont="1" applyFill="1" applyAlignment="1">
      <alignment horizontal="center" vertical="center"/>
    </xf>
    <xf numFmtId="166" fontId="1" fillId="3" borderId="3" xfId="0" applyNumberFormat="1" applyFont="1" applyFill="1" applyBorder="1" applyAlignment="1">
      <alignment horizontal="center" vertical="center"/>
    </xf>
    <xf numFmtId="166" fontId="10" fillId="3" borderId="2" xfId="0" applyNumberFormat="1" applyFont="1" applyFill="1" applyBorder="1" applyAlignment="1">
      <alignment horizontal="center" vertical="center"/>
    </xf>
    <xf numFmtId="166" fontId="10" fillId="3" borderId="0" xfId="0" applyNumberFormat="1" applyFont="1" applyFill="1" applyAlignment="1">
      <alignment horizontal="center" vertical="center"/>
    </xf>
    <xf numFmtId="166" fontId="10" fillId="3" borderId="3" xfId="0" applyNumberFormat="1" applyFont="1" applyFill="1" applyBorder="1" applyAlignment="1">
      <alignment horizontal="center" vertical="center"/>
    </xf>
    <xf numFmtId="0" fontId="0" fillId="0" borderId="0" xfId="0" applyAlignment="1">
      <alignment horizontal="left" wrapText="1" indent="3"/>
    </xf>
    <xf numFmtId="0" fontId="5" fillId="0" borderId="0" xfId="8">
      <alignment horizontal="right" vertical="center" indent="1"/>
    </xf>
    <xf numFmtId="0" fontId="13" fillId="0" borderId="0" xfId="7" applyFont="1" applyAlignment="1"/>
    <xf numFmtId="0" fontId="13" fillId="0" borderId="0" xfId="0" applyFont="1"/>
    <xf numFmtId="0" fontId="15" fillId="0" borderId="0" xfId="6" applyFont="1"/>
    <xf numFmtId="0" fontId="12" fillId="0" borderId="0" xfId="0" applyFont="1" applyAlignment="1">
      <alignment horizontal="center" vertical="center" wrapText="1"/>
    </xf>
    <xf numFmtId="0" fontId="0" fillId="0" borderId="17" xfId="0" applyBorder="1" applyAlignment="1">
      <alignment horizontal="center" vertical="center"/>
    </xf>
    <xf numFmtId="0" fontId="4" fillId="0" borderId="17" xfId="2" applyNumberFormat="1" applyFont="1" applyFill="1" applyBorder="1">
      <alignment horizontal="center" vertical="center"/>
    </xf>
    <xf numFmtId="167" fontId="0" fillId="0" borderId="17" xfId="9" applyNumberFormat="1" applyFont="1" applyFill="1" applyBorder="1">
      <alignment horizontal="center" vertical="center"/>
    </xf>
    <xf numFmtId="37" fontId="0" fillId="0" borderId="17" xfId="10" applyFont="1" applyFill="1" applyBorder="1">
      <alignment horizontal="center" vertical="center"/>
    </xf>
    <xf numFmtId="14" fontId="0" fillId="0" borderId="17" xfId="9" applyFont="1" applyFill="1" applyBorder="1">
      <alignment horizontal="center" vertical="center"/>
    </xf>
    <xf numFmtId="0" fontId="0" fillId="0" borderId="25" xfId="0" applyBorder="1" applyAlignment="1">
      <alignment horizontal="center" vertical="center"/>
    </xf>
    <xf numFmtId="0" fontId="10" fillId="3" borderId="17" xfId="0" applyFont="1" applyFill="1" applyBorder="1" applyAlignment="1">
      <alignment horizontal="center" vertical="center" shrinkToFit="1"/>
    </xf>
    <xf numFmtId="10" fontId="0" fillId="0" borderId="17" xfId="2" applyNumberFormat="1" applyFont="1" applyFill="1" applyBorder="1">
      <alignment horizontal="center" vertical="center"/>
    </xf>
    <xf numFmtId="10" fontId="3" fillId="0" borderId="17" xfId="2" applyNumberFormat="1" applyFont="1" applyFill="1" applyBorder="1">
      <alignment horizontal="center" vertical="center"/>
    </xf>
    <xf numFmtId="0" fontId="4" fillId="12" borderId="0" xfId="0" applyFont="1" applyFill="1" applyAlignment="1">
      <alignment horizontal="center" vertical="center"/>
    </xf>
    <xf numFmtId="0" fontId="4" fillId="11" borderId="0" xfId="0" applyFont="1" applyFill="1" applyAlignment="1">
      <alignment horizontal="center" vertical="center"/>
    </xf>
    <xf numFmtId="0" fontId="4" fillId="0" borderId="17" xfId="0" applyFont="1" applyBorder="1" applyAlignment="1">
      <alignment horizontal="center" vertical="center" wrapText="1"/>
    </xf>
    <xf numFmtId="0" fontId="4" fillId="0" borderId="17" xfId="0" applyFont="1" applyBorder="1" applyAlignment="1">
      <alignment horizontal="center" vertical="center"/>
    </xf>
    <xf numFmtId="167" fontId="18" fillId="11" borderId="33" xfId="0" applyNumberFormat="1" applyFont="1" applyFill="1" applyBorder="1"/>
    <xf numFmtId="0" fontId="18" fillId="15" borderId="32" xfId="0" applyFont="1" applyFill="1" applyBorder="1" applyAlignment="1">
      <alignment horizontal="center"/>
    </xf>
    <xf numFmtId="0" fontId="18" fillId="15" borderId="33" xfId="0" applyFont="1" applyFill="1" applyBorder="1" applyAlignment="1">
      <alignment horizontal="center"/>
    </xf>
    <xf numFmtId="0" fontId="18" fillId="15" borderId="31" xfId="0" applyFont="1" applyFill="1" applyBorder="1" applyAlignment="1">
      <alignment horizontal="center"/>
    </xf>
    <xf numFmtId="0" fontId="0" fillId="8" borderId="0" xfId="0" applyFill="1"/>
    <xf numFmtId="0" fontId="0" fillId="7" borderId="0" xfId="0" applyFill="1"/>
    <xf numFmtId="0" fontId="0" fillId="12" borderId="0" xfId="0" applyFill="1"/>
    <xf numFmtId="0" fontId="4" fillId="0" borderId="13" xfId="0" applyFont="1" applyBorder="1" applyAlignment="1">
      <alignment horizontal="center" vertical="center"/>
    </xf>
    <xf numFmtId="0" fontId="4" fillId="0" borderId="13" xfId="0" applyFont="1" applyBorder="1" applyAlignment="1">
      <alignment horizontal="center"/>
    </xf>
    <xf numFmtId="0" fontId="16" fillId="0" borderId="0" xfId="0" applyFont="1"/>
    <xf numFmtId="0" fontId="4" fillId="0" borderId="0" xfId="0" applyFont="1"/>
    <xf numFmtId="0" fontId="0" fillId="0" borderId="0" xfId="9" applyNumberFormat="1" applyFont="1" applyFill="1" applyBorder="1">
      <alignment horizontal="center" vertical="center"/>
    </xf>
    <xf numFmtId="167" fontId="0" fillId="0" borderId="17" xfId="9" applyNumberFormat="1" applyFont="1" applyFill="1" applyBorder="1" applyAlignment="1">
      <alignment horizontal="left" vertical="center" wrapText="1"/>
    </xf>
    <xf numFmtId="0" fontId="20" fillId="0" borderId="0" xfId="7" applyFont="1">
      <alignment vertical="top"/>
    </xf>
    <xf numFmtId="0" fontId="0" fillId="0" borderId="0" xfId="0" applyAlignment="1">
      <alignment wrapText="1"/>
    </xf>
    <xf numFmtId="0" fontId="0" fillId="0" borderId="4" xfId="0" applyBorder="1" applyAlignment="1">
      <alignment horizontal="center" wrapText="1"/>
    </xf>
    <xf numFmtId="0" fontId="0" fillId="0" borderId="0" xfId="0" applyAlignment="1">
      <alignment horizontal="center" vertical="center" wrapText="1"/>
    </xf>
    <xf numFmtId="14" fontId="0" fillId="0" borderId="17" xfId="9" applyFont="1" applyFill="1" applyBorder="1" applyAlignment="1">
      <alignment horizontal="left" vertical="center" wrapText="1"/>
    </xf>
    <xf numFmtId="14" fontId="0" fillId="0" borderId="0" xfId="9" applyFont="1" applyFill="1" applyBorder="1" applyAlignment="1">
      <alignment horizontal="center" vertical="center" wrapText="1"/>
    </xf>
    <xf numFmtId="0" fontId="0" fillId="2" borderId="0" xfId="0" applyFill="1" applyAlignment="1">
      <alignment horizontal="center" wrapText="1"/>
    </xf>
    <xf numFmtId="0" fontId="0" fillId="0" borderId="0" xfId="0" applyAlignment="1">
      <alignment horizontal="center" wrapText="1"/>
    </xf>
    <xf numFmtId="0" fontId="8" fillId="0" borderId="0" xfId="3" applyAlignment="1">
      <alignment horizontal="center" vertical="center"/>
    </xf>
    <xf numFmtId="0" fontId="0" fillId="0" borderId="17" xfId="0" applyBorder="1" applyAlignment="1">
      <alignment horizontal="center" vertical="center" shrinkToFit="1"/>
    </xf>
    <xf numFmtId="0" fontId="0" fillId="0" borderId="17" xfId="0" applyBorder="1" applyAlignment="1">
      <alignment horizontal="center" vertical="center" wrapText="1"/>
    </xf>
    <xf numFmtId="14" fontId="5" fillId="0" borderId="6" xfId="9" applyBorder="1" applyAlignment="1">
      <alignment vertical="center"/>
    </xf>
    <xf numFmtId="14" fontId="5" fillId="0" borderId="12" xfId="9" applyBorder="1" applyAlignment="1">
      <alignment vertical="center"/>
    </xf>
    <xf numFmtId="14" fontId="5" fillId="0" borderId="7" xfId="9" applyBorder="1" applyAlignment="1">
      <alignment vertical="center"/>
    </xf>
    <xf numFmtId="14" fontId="5" fillId="0" borderId="12" xfId="9" applyBorder="1" applyAlignment="1">
      <alignment vertical="center" wrapText="1"/>
    </xf>
    <xf numFmtId="0" fontId="0" fillId="2" borderId="0" xfId="0" applyFill="1" applyAlignment="1">
      <alignment wrapText="1"/>
    </xf>
    <xf numFmtId="167" fontId="21" fillId="0" borderId="17" xfId="9" applyNumberFormat="1" applyFont="1" applyFill="1" applyBorder="1">
      <alignment horizontal="center" vertical="center"/>
    </xf>
    <xf numFmtId="14" fontId="21" fillId="0" borderId="17" xfId="9" applyFont="1" applyFill="1" applyBorder="1">
      <alignment horizontal="center" vertical="center"/>
    </xf>
    <xf numFmtId="10" fontId="0" fillId="0" borderId="0" xfId="2" applyNumberFormat="1" applyFont="1" applyFill="1" applyBorder="1">
      <alignment horizontal="center" vertical="center"/>
    </xf>
    <xf numFmtId="0" fontId="0" fillId="0" borderId="0" xfId="0" pivotButton="1"/>
    <xf numFmtId="0" fontId="0" fillId="0" borderId="0" xfId="0" applyAlignment="1">
      <alignment horizontal="left"/>
    </xf>
    <xf numFmtId="167" fontId="5" fillId="0" borderId="17" xfId="9" applyNumberFormat="1" applyFont="1" applyFill="1" applyBorder="1" applyAlignment="1">
      <alignment horizontal="left" vertical="center" wrapText="1"/>
    </xf>
    <xf numFmtId="0" fontId="0" fillId="0" borderId="17" xfId="0" applyBorder="1" applyAlignment="1">
      <alignment horizontal="center" wrapText="1"/>
    </xf>
    <xf numFmtId="0" fontId="25" fillId="21" borderId="0" xfId="0" applyFont="1" applyFill="1" applyAlignment="1">
      <alignment horizontal="center" vertical="center"/>
    </xf>
    <xf numFmtId="0" fontId="25" fillId="0" borderId="0" xfId="0" applyFont="1" applyAlignment="1">
      <alignment horizontal="center" vertical="center"/>
    </xf>
    <xf numFmtId="0" fontId="25" fillId="0" borderId="0" xfId="0" applyFont="1" applyAlignment="1">
      <alignment vertical="center"/>
    </xf>
    <xf numFmtId="0" fontId="26" fillId="0" borderId="0" xfId="0" applyFont="1" applyAlignment="1">
      <alignment horizontal="right" vertical="center"/>
    </xf>
    <xf numFmtId="0" fontId="25" fillId="14" borderId="0" xfId="0" applyFont="1" applyFill="1" applyAlignment="1">
      <alignment horizontal="center" vertical="center"/>
    </xf>
    <xf numFmtId="15" fontId="25" fillId="0" borderId="0" xfId="0" applyNumberFormat="1" applyFont="1" applyAlignment="1">
      <alignment horizontal="center" vertical="center" wrapText="1"/>
    </xf>
    <xf numFmtId="0" fontId="25" fillId="16" borderId="0" xfId="0" applyFont="1" applyFill="1" applyAlignment="1">
      <alignment horizontal="center" vertical="center"/>
    </xf>
    <xf numFmtId="15" fontId="25" fillId="7" borderId="0" xfId="0" applyNumberFormat="1" applyFont="1" applyFill="1" applyAlignment="1">
      <alignment horizontal="center" vertical="center"/>
    </xf>
    <xf numFmtId="0" fontId="27" fillId="18" borderId="0" xfId="0" applyFont="1" applyFill="1" applyAlignment="1">
      <alignment horizontal="center" vertical="center"/>
    </xf>
    <xf numFmtId="15" fontId="28" fillId="20" borderId="0" xfId="0" applyNumberFormat="1" applyFont="1" applyFill="1" applyAlignment="1">
      <alignment horizontal="center" vertical="center"/>
    </xf>
    <xf numFmtId="0" fontId="29" fillId="18" borderId="34" xfId="0" applyFont="1" applyFill="1" applyBorder="1" applyAlignment="1">
      <alignment horizontal="center" vertical="center"/>
    </xf>
    <xf numFmtId="0" fontId="29" fillId="18" borderId="28" xfId="0" applyFont="1" applyFill="1" applyBorder="1" applyAlignment="1">
      <alignment horizontal="center" vertical="center"/>
    </xf>
    <xf numFmtId="0" fontId="24" fillId="19" borderId="15" xfId="0" applyFont="1" applyFill="1" applyBorder="1" applyAlignment="1">
      <alignment horizontal="center" vertical="center" wrapText="1"/>
    </xf>
    <xf numFmtId="0" fontId="24" fillId="19" borderId="16" xfId="0" applyFont="1" applyFill="1" applyBorder="1" applyAlignment="1">
      <alignment horizontal="center" vertical="center" wrapText="1"/>
    </xf>
    <xf numFmtId="16" fontId="24" fillId="19" borderId="20" xfId="0" applyNumberFormat="1" applyFont="1" applyFill="1" applyBorder="1" applyAlignment="1">
      <alignment horizontal="center" vertical="center" wrapText="1"/>
    </xf>
    <xf numFmtId="16" fontId="24" fillId="19" borderId="21" xfId="0" applyNumberFormat="1" applyFont="1" applyFill="1" applyBorder="1" applyAlignment="1">
      <alignment horizontal="center" vertical="center" wrapText="1"/>
    </xf>
    <xf numFmtId="0" fontId="25" fillId="21" borderId="22" xfId="0" applyFont="1" applyFill="1" applyBorder="1" applyAlignment="1">
      <alignment horizontal="center" vertical="center"/>
    </xf>
    <xf numFmtId="0" fontId="25" fillId="0" borderId="15" xfId="0" applyFont="1" applyBorder="1" applyAlignment="1">
      <alignment horizontal="center" vertical="center"/>
    </xf>
    <xf numFmtId="0" fontId="25" fillId="0" borderId="15" xfId="0" applyFont="1" applyBorder="1" applyAlignment="1">
      <alignment vertical="center"/>
    </xf>
    <xf numFmtId="0" fontId="26" fillId="0" borderId="15" xfId="0" applyFont="1" applyBorder="1" applyAlignment="1">
      <alignment horizontal="right" vertical="center"/>
    </xf>
    <xf numFmtId="0" fontId="25" fillId="14" borderId="15" xfId="0" applyFont="1" applyFill="1" applyBorder="1" applyAlignment="1">
      <alignment horizontal="center" vertical="center"/>
    </xf>
    <xf numFmtId="15" fontId="25" fillId="0" borderId="15" xfId="0" applyNumberFormat="1" applyFont="1" applyBorder="1" applyAlignment="1">
      <alignment horizontal="center" vertical="center" wrapText="1"/>
    </xf>
    <xf numFmtId="0" fontId="25" fillId="16" borderId="15" xfId="0" applyFont="1" applyFill="1" applyBorder="1" applyAlignment="1">
      <alignment horizontal="center" vertical="center"/>
    </xf>
    <xf numFmtId="15" fontId="25" fillId="7" borderId="15" xfId="0" applyNumberFormat="1" applyFont="1" applyFill="1" applyBorder="1" applyAlignment="1">
      <alignment horizontal="center" vertical="center"/>
    </xf>
    <xf numFmtId="15" fontId="25" fillId="7" borderId="16" xfId="0" applyNumberFormat="1" applyFont="1" applyFill="1" applyBorder="1" applyAlignment="1">
      <alignment horizontal="center" vertical="center"/>
    </xf>
    <xf numFmtId="0" fontId="25" fillId="21" borderId="24" xfId="0" applyFont="1" applyFill="1" applyBorder="1" applyAlignment="1">
      <alignment horizontal="center" vertical="center"/>
    </xf>
    <xf numFmtId="0" fontId="25" fillId="0" borderId="20" xfId="0" applyFont="1" applyBorder="1" applyAlignment="1">
      <alignment horizontal="center" vertical="center"/>
    </xf>
    <xf numFmtId="0" fontId="25" fillId="0" borderId="20" xfId="0" applyFont="1" applyBorder="1" applyAlignment="1">
      <alignment vertical="center"/>
    </xf>
    <xf numFmtId="0" fontId="26" fillId="0" borderId="20" xfId="0" applyFont="1" applyBorder="1" applyAlignment="1">
      <alignment horizontal="right" vertical="center"/>
    </xf>
    <xf numFmtId="0" fontId="25" fillId="14" borderId="20" xfId="0" applyFont="1" applyFill="1" applyBorder="1" applyAlignment="1">
      <alignment horizontal="center" vertical="center"/>
    </xf>
    <xf numFmtId="15" fontId="25" fillId="0" borderId="20" xfId="0" applyNumberFormat="1" applyFont="1" applyBorder="1" applyAlignment="1">
      <alignment horizontal="center" vertical="center" wrapText="1"/>
    </xf>
    <xf numFmtId="0" fontId="25" fillId="16" borderId="20" xfId="0" applyFont="1" applyFill="1" applyBorder="1" applyAlignment="1">
      <alignment horizontal="center" vertical="center"/>
    </xf>
    <xf numFmtId="15" fontId="25" fillId="7" borderId="20" xfId="0" applyNumberFormat="1" applyFont="1" applyFill="1" applyBorder="1" applyAlignment="1">
      <alignment horizontal="center" vertical="center"/>
    </xf>
    <xf numFmtId="15" fontId="25" fillId="7" borderId="21" xfId="0" applyNumberFormat="1" applyFont="1" applyFill="1" applyBorder="1" applyAlignment="1">
      <alignment horizontal="center" vertical="center"/>
    </xf>
    <xf numFmtId="0" fontId="29" fillId="18" borderId="11" xfId="0" applyFont="1" applyFill="1" applyBorder="1" applyAlignment="1">
      <alignment horizontal="center" vertical="center"/>
    </xf>
    <xf numFmtId="0" fontId="29" fillId="18" borderId="19" xfId="0" applyFont="1" applyFill="1" applyBorder="1" applyAlignment="1">
      <alignment horizontal="center" vertical="center"/>
    </xf>
    <xf numFmtId="0" fontId="13" fillId="13" borderId="17" xfId="0" applyFont="1" applyFill="1" applyBorder="1" applyAlignment="1">
      <alignment horizontal="center" vertical="center"/>
    </xf>
    <xf numFmtId="0" fontId="13" fillId="13" borderId="15" xfId="0" applyFont="1" applyFill="1" applyBorder="1" applyAlignment="1">
      <alignment horizontal="center" vertical="center"/>
    </xf>
    <xf numFmtId="0" fontId="12" fillId="13" borderId="15" xfId="0" applyFont="1" applyFill="1" applyBorder="1" applyAlignment="1">
      <alignment horizontal="center" vertical="center"/>
    </xf>
    <xf numFmtId="0" fontId="19" fillId="13" borderId="17" xfId="0" applyFont="1" applyFill="1" applyBorder="1" applyAlignment="1">
      <alignment horizontal="center" vertical="center"/>
    </xf>
    <xf numFmtId="0" fontId="12" fillId="13" borderId="17" xfId="0" applyFont="1" applyFill="1" applyBorder="1" applyAlignment="1">
      <alignment horizontal="center" vertical="center" wrapText="1"/>
    </xf>
    <xf numFmtId="0" fontId="13" fillId="13" borderId="20" xfId="0" applyFont="1" applyFill="1" applyBorder="1" applyAlignment="1">
      <alignment horizontal="center" vertical="center"/>
    </xf>
    <xf numFmtId="16" fontId="12" fillId="23" borderId="43" xfId="0" applyNumberFormat="1" applyFont="1" applyFill="1" applyBorder="1" applyAlignment="1">
      <alignment horizontal="center" vertical="center" wrapText="1"/>
    </xf>
    <xf numFmtId="16" fontId="12" fillId="23" borderId="44" xfId="0" applyNumberFormat="1" applyFont="1" applyFill="1" applyBorder="1" applyAlignment="1">
      <alignment horizontal="center" vertical="center" wrapText="1"/>
    </xf>
    <xf numFmtId="16" fontId="12" fillId="23" borderId="45" xfId="0" applyNumberFormat="1" applyFont="1" applyFill="1" applyBorder="1" applyAlignment="1">
      <alignment horizontal="center" vertical="center" wrapText="1"/>
    </xf>
    <xf numFmtId="16" fontId="12" fillId="23" borderId="54" xfId="0" applyNumberFormat="1" applyFont="1" applyFill="1" applyBorder="1" applyAlignment="1">
      <alignment horizontal="center" vertical="center" wrapText="1"/>
    </xf>
    <xf numFmtId="0" fontId="13" fillId="13" borderId="36" xfId="0" applyFont="1" applyFill="1" applyBorder="1" applyAlignment="1">
      <alignment horizontal="center" vertical="center"/>
    </xf>
    <xf numFmtId="0" fontId="12" fillId="13" borderId="17" xfId="0" applyFont="1" applyFill="1" applyBorder="1" applyAlignment="1">
      <alignment horizontal="center" vertical="center"/>
    </xf>
    <xf numFmtId="0" fontId="12" fillId="13" borderId="20" xfId="0" applyFont="1" applyFill="1" applyBorder="1" applyAlignment="1">
      <alignment horizontal="center" vertical="center"/>
    </xf>
    <xf numFmtId="0" fontId="13" fillId="8" borderId="17" xfId="0" applyFont="1" applyFill="1" applyBorder="1" applyAlignment="1">
      <alignment horizontal="center" vertical="center"/>
    </xf>
    <xf numFmtId="0" fontId="12" fillId="8" borderId="17" xfId="0" applyFont="1" applyFill="1" applyBorder="1" applyAlignment="1">
      <alignment horizontal="center" vertical="center"/>
    </xf>
    <xf numFmtId="0" fontId="12" fillId="28" borderId="17" xfId="0" applyFont="1" applyFill="1" applyBorder="1" applyAlignment="1">
      <alignment horizontal="center" vertical="center" wrapText="1"/>
    </xf>
    <xf numFmtId="0" fontId="13" fillId="28" borderId="17" xfId="0" applyFont="1" applyFill="1" applyBorder="1" applyAlignment="1">
      <alignment horizontal="center" vertical="center"/>
    </xf>
    <xf numFmtId="16" fontId="12" fillId="23" borderId="69" xfId="0" applyNumberFormat="1" applyFont="1" applyFill="1" applyBorder="1" applyAlignment="1">
      <alignment horizontal="center" vertical="center" wrapText="1"/>
    </xf>
    <xf numFmtId="0" fontId="13" fillId="13" borderId="67" xfId="0" applyFont="1" applyFill="1" applyBorder="1" applyAlignment="1">
      <alignment horizontal="center" vertical="center"/>
    </xf>
    <xf numFmtId="0" fontId="3" fillId="13" borderId="15" xfId="13" applyFont="1" applyFill="1" applyBorder="1" applyAlignment="1">
      <alignment horizontal="center" vertical="center"/>
    </xf>
    <xf numFmtId="0" fontId="3" fillId="13" borderId="18" xfId="13" applyFont="1" applyFill="1" applyBorder="1" applyAlignment="1">
      <alignment horizontal="center" vertical="center"/>
    </xf>
    <xf numFmtId="0" fontId="3" fillId="0" borderId="20" xfId="13" applyFont="1" applyBorder="1" applyAlignment="1">
      <alignment horizontal="center" vertical="center"/>
    </xf>
    <xf numFmtId="0" fontId="3" fillId="13" borderId="20" xfId="13" applyFont="1" applyFill="1" applyBorder="1" applyAlignment="1">
      <alignment horizontal="center" vertical="center"/>
    </xf>
    <xf numFmtId="0" fontId="3" fillId="13" borderId="21" xfId="13" applyFont="1" applyFill="1" applyBorder="1" applyAlignment="1">
      <alignment horizontal="center" vertical="center"/>
    </xf>
    <xf numFmtId="0" fontId="3" fillId="13" borderId="16" xfId="13" applyFont="1" applyFill="1" applyBorder="1" applyAlignment="1">
      <alignment horizontal="center" vertical="center"/>
    </xf>
    <xf numFmtId="0" fontId="12" fillId="13" borderId="36" xfId="0" applyFont="1" applyFill="1" applyBorder="1" applyAlignment="1">
      <alignment horizontal="center" vertical="center"/>
    </xf>
    <xf numFmtId="0" fontId="33" fillId="13" borderId="17" xfId="0" applyFont="1" applyFill="1" applyBorder="1" applyAlignment="1">
      <alignment horizontal="center" vertical="center"/>
    </xf>
    <xf numFmtId="0" fontId="16" fillId="0" borderId="0" xfId="0" applyFont="1" applyAlignment="1">
      <alignment vertical="center"/>
    </xf>
    <xf numFmtId="0" fontId="12" fillId="28" borderId="0" xfId="0" applyFont="1" applyFill="1" applyAlignment="1">
      <alignment horizontal="center" vertical="center"/>
    </xf>
    <xf numFmtId="0" fontId="12" fillId="8" borderId="0" xfId="0" applyFont="1" applyFill="1" applyAlignment="1">
      <alignment horizontal="center" vertical="center"/>
    </xf>
    <xf numFmtId="0" fontId="17" fillId="0" borderId="0" xfId="0" applyFont="1" applyAlignment="1">
      <alignment vertical="center"/>
    </xf>
    <xf numFmtId="0" fontId="12" fillId="14" borderId="0" xfId="0" applyFont="1" applyFill="1" applyAlignment="1">
      <alignment horizontal="center" vertical="center"/>
    </xf>
    <xf numFmtId="0" fontId="12" fillId="0" borderId="0" xfId="0" applyFont="1" applyAlignment="1">
      <alignment vertical="center"/>
    </xf>
    <xf numFmtId="0" fontId="18" fillId="15" borderId="26" xfId="0" applyFont="1" applyFill="1" applyBorder="1" applyAlignment="1">
      <alignment horizontal="center" vertical="center"/>
    </xf>
    <xf numFmtId="0" fontId="18" fillId="15" borderId="41" xfId="0" applyFont="1" applyFill="1" applyBorder="1" applyAlignment="1">
      <alignment horizontal="center" vertical="center"/>
    </xf>
    <xf numFmtId="0" fontId="18" fillId="15" borderId="14" xfId="0" applyFont="1" applyFill="1" applyBorder="1" applyAlignment="1">
      <alignment horizontal="center" vertical="center"/>
    </xf>
    <xf numFmtId="0" fontId="13" fillId="0" borderId="0" xfId="0" applyFont="1" applyAlignment="1">
      <alignment vertical="center"/>
    </xf>
    <xf numFmtId="0" fontId="0" fillId="13" borderId="0" xfId="0" applyFill="1"/>
    <xf numFmtId="0" fontId="5" fillId="13" borderId="0" xfId="13" applyFill="1" applyAlignment="1">
      <alignment horizontal="center" vertical="center"/>
    </xf>
    <xf numFmtId="0" fontId="13" fillId="13" borderId="0" xfId="13" applyFont="1" applyFill="1" applyAlignment="1">
      <alignment horizontal="center" vertical="center"/>
    </xf>
    <xf numFmtId="0" fontId="4" fillId="13" borderId="0" xfId="13" applyFont="1" applyFill="1" applyAlignment="1">
      <alignment horizontal="center" vertical="center"/>
    </xf>
    <xf numFmtId="0" fontId="5" fillId="0" borderId="0" xfId="13" applyAlignment="1">
      <alignment horizontal="center" vertical="center"/>
    </xf>
    <xf numFmtId="0" fontId="3" fillId="13" borderId="25" xfId="13" applyFont="1" applyFill="1" applyBorder="1" applyAlignment="1">
      <alignment horizontal="center" vertical="center"/>
    </xf>
    <xf numFmtId="0" fontId="3" fillId="13" borderId="61" xfId="13" applyFont="1" applyFill="1" applyBorder="1" applyAlignment="1">
      <alignment horizontal="center" vertical="center"/>
    </xf>
    <xf numFmtId="0" fontId="3" fillId="13" borderId="59" xfId="13" applyFont="1" applyFill="1" applyBorder="1" applyAlignment="1">
      <alignment horizontal="center" vertical="center"/>
    </xf>
    <xf numFmtId="0" fontId="34" fillId="0" borderId="0" xfId="0" applyFont="1" applyAlignment="1">
      <alignment horizontal="center"/>
    </xf>
    <xf numFmtId="0" fontId="34" fillId="0" borderId="0" xfId="0" applyFont="1" applyAlignment="1">
      <alignment horizontal="left"/>
    </xf>
    <xf numFmtId="0" fontId="35" fillId="22" borderId="29" xfId="0" applyFont="1" applyFill="1" applyBorder="1" applyAlignment="1">
      <alignment horizontal="center"/>
    </xf>
    <xf numFmtId="0" fontId="35" fillId="22" borderId="42" xfId="0" applyFont="1" applyFill="1" applyBorder="1" applyAlignment="1">
      <alignment horizontal="center"/>
    </xf>
    <xf numFmtId="0" fontId="35" fillId="0" borderId="0" xfId="0" applyFont="1" applyAlignment="1">
      <alignment horizontal="center"/>
    </xf>
    <xf numFmtId="16" fontId="0" fillId="0" borderId="0" xfId="0" applyNumberFormat="1" applyAlignment="1">
      <alignment horizontal="center"/>
    </xf>
    <xf numFmtId="0" fontId="12" fillId="0" borderId="17" xfId="0" applyFont="1" applyBorder="1" applyAlignment="1">
      <alignment vertical="center"/>
    </xf>
    <xf numFmtId="0" fontId="13" fillId="0" borderId="17" xfId="0" applyFont="1" applyBorder="1" applyAlignment="1">
      <alignment vertical="center"/>
    </xf>
    <xf numFmtId="0" fontId="13" fillId="0" borderId="18" xfId="0" applyFont="1" applyBorder="1" applyAlignment="1">
      <alignment vertical="center"/>
    </xf>
    <xf numFmtId="0" fontId="13" fillId="32" borderId="17" xfId="0" applyFont="1" applyFill="1" applyBorder="1" applyAlignment="1">
      <alignment horizontal="center" vertical="center"/>
    </xf>
    <xf numFmtId="0" fontId="13" fillId="32" borderId="20" xfId="0" applyFont="1" applyFill="1" applyBorder="1" applyAlignment="1">
      <alignment horizontal="center" vertical="center"/>
    </xf>
    <xf numFmtId="0" fontId="12" fillId="22" borderId="65" xfId="0" applyFont="1" applyFill="1" applyBorder="1" applyAlignment="1">
      <alignment horizontal="center" vertical="center" wrapText="1"/>
    </xf>
    <xf numFmtId="0" fontId="12" fillId="22" borderId="14" xfId="0" applyFont="1" applyFill="1" applyBorder="1" applyAlignment="1">
      <alignment horizontal="center" vertical="center" wrapText="1"/>
    </xf>
    <xf numFmtId="0" fontId="12" fillId="0" borderId="17" xfId="0" applyFont="1" applyBorder="1" applyAlignment="1">
      <alignment horizontal="left" vertical="center"/>
    </xf>
    <xf numFmtId="0" fontId="12" fillId="0" borderId="17" xfId="0" applyFont="1" applyBorder="1" applyAlignment="1">
      <alignment horizontal="center" vertical="center"/>
    </xf>
    <xf numFmtId="0" fontId="12" fillId="8" borderId="17" xfId="0" applyFont="1" applyFill="1" applyBorder="1" applyAlignment="1">
      <alignment horizontal="center" vertical="center" wrapText="1"/>
    </xf>
    <xf numFmtId="0" fontId="12" fillId="28" borderId="17" xfId="0" applyFont="1" applyFill="1" applyBorder="1" applyAlignment="1">
      <alignment horizontal="center" vertical="center"/>
    </xf>
    <xf numFmtId="0" fontId="12" fillId="0" borderId="22" xfId="0" applyFont="1" applyBorder="1" applyAlignment="1">
      <alignment horizontal="left" vertical="center"/>
    </xf>
    <xf numFmtId="0" fontId="12" fillId="0" borderId="15" xfId="0" applyFont="1" applyBorder="1" applyAlignment="1">
      <alignment horizontal="center" vertical="center"/>
    </xf>
    <xf numFmtId="0" fontId="12" fillId="0" borderId="15" xfId="0" applyFont="1" applyBorder="1" applyAlignment="1">
      <alignment horizontal="left" vertical="center"/>
    </xf>
    <xf numFmtId="0" fontId="12" fillId="0" borderId="15" xfId="0" applyFont="1" applyBorder="1" applyAlignment="1">
      <alignment vertical="center"/>
    </xf>
    <xf numFmtId="0" fontId="13" fillId="0" borderId="15" xfId="0" applyFont="1" applyBorder="1" applyAlignment="1">
      <alignment vertical="center"/>
    </xf>
    <xf numFmtId="0" fontId="12" fillId="0" borderId="23" xfId="0" applyFont="1" applyBorder="1" applyAlignment="1">
      <alignment horizontal="left" vertical="center"/>
    </xf>
    <xf numFmtId="0" fontId="12" fillId="0" borderId="24" xfId="0" applyFont="1" applyBorder="1" applyAlignment="1">
      <alignment horizontal="left" vertical="center"/>
    </xf>
    <xf numFmtId="0" fontId="12" fillId="0" borderId="20" xfId="0" applyFont="1" applyBorder="1" applyAlignment="1">
      <alignment horizontal="center" vertical="center"/>
    </xf>
    <xf numFmtId="0" fontId="12" fillId="0" borderId="20" xfId="0" applyFont="1" applyBorder="1" applyAlignment="1">
      <alignment horizontal="left" vertical="center"/>
    </xf>
    <xf numFmtId="0" fontId="12" fillId="0" borderId="20" xfId="0" applyFont="1" applyBorder="1" applyAlignment="1">
      <alignment vertical="center"/>
    </xf>
    <xf numFmtId="0" fontId="12" fillId="28" borderId="20" xfId="0" applyFont="1" applyFill="1" applyBorder="1" applyAlignment="1">
      <alignment horizontal="center" vertical="center"/>
    </xf>
    <xf numFmtId="0" fontId="12" fillId="32" borderId="17" xfId="0" applyFont="1" applyFill="1" applyBorder="1" applyAlignment="1">
      <alignment horizontal="center" vertical="center"/>
    </xf>
    <xf numFmtId="0" fontId="12" fillId="13" borderId="36" xfId="0" applyFont="1" applyFill="1" applyBorder="1" applyAlignment="1">
      <alignment horizontal="center" vertical="center" wrapText="1"/>
    </xf>
    <xf numFmtId="0" fontId="13" fillId="0" borderId="37" xfId="0" applyFont="1" applyBorder="1" applyAlignment="1">
      <alignment vertical="center"/>
    </xf>
    <xf numFmtId="0" fontId="13" fillId="0" borderId="38" xfId="0" applyFont="1" applyBorder="1" applyAlignment="1">
      <alignment vertical="center"/>
    </xf>
    <xf numFmtId="0" fontId="18" fillId="33" borderId="65" xfId="0" applyFont="1" applyFill="1" applyBorder="1" applyAlignment="1">
      <alignment horizontal="center" vertical="center"/>
    </xf>
    <xf numFmtId="0" fontId="18" fillId="33" borderId="35" xfId="0" applyFont="1" applyFill="1" applyBorder="1" applyAlignment="1">
      <alignment horizontal="center" vertical="center"/>
    </xf>
    <xf numFmtId="16" fontId="12" fillId="33" borderId="35" xfId="0" applyNumberFormat="1" applyFont="1" applyFill="1" applyBorder="1" applyAlignment="1">
      <alignment horizontal="center" vertical="center" wrapText="1"/>
    </xf>
    <xf numFmtId="0" fontId="13" fillId="33" borderId="11" xfId="0" applyFont="1" applyFill="1" applyBorder="1" applyAlignment="1">
      <alignment horizontal="center" vertical="center"/>
    </xf>
    <xf numFmtId="0" fontId="12" fillId="33" borderId="46" xfId="0" applyFont="1" applyFill="1" applyBorder="1" applyAlignment="1">
      <alignment horizontal="center" vertical="center" wrapText="1"/>
    </xf>
    <xf numFmtId="0" fontId="12" fillId="33" borderId="46" xfId="0" applyFont="1" applyFill="1" applyBorder="1" applyAlignment="1">
      <alignment horizontal="center" vertical="center"/>
    </xf>
    <xf numFmtId="0" fontId="13" fillId="33" borderId="46" xfId="0" applyFont="1" applyFill="1" applyBorder="1" applyAlignment="1">
      <alignment horizontal="center" vertical="center"/>
    </xf>
    <xf numFmtId="0" fontId="13" fillId="33" borderId="46" xfId="0" applyFont="1" applyFill="1" applyBorder="1" applyAlignment="1">
      <alignment vertical="center"/>
    </xf>
    <xf numFmtId="0" fontId="36" fillId="26" borderId="29" xfId="0" applyFont="1" applyFill="1" applyBorder="1" applyAlignment="1">
      <alignment horizontal="center" vertical="center"/>
    </xf>
    <xf numFmtId="0" fontId="36" fillId="26" borderId="42" xfId="0" applyFont="1" applyFill="1" applyBorder="1" applyAlignment="1">
      <alignment horizontal="center" vertical="center"/>
    </xf>
    <xf numFmtId="0" fontId="36" fillId="26" borderId="30" xfId="0" applyFont="1" applyFill="1" applyBorder="1" applyAlignment="1">
      <alignment horizontal="center" vertical="center"/>
    </xf>
    <xf numFmtId="0" fontId="12" fillId="34" borderId="15" xfId="0" applyFont="1" applyFill="1" applyBorder="1" applyAlignment="1">
      <alignment horizontal="center" vertical="center"/>
    </xf>
    <xf numFmtId="0" fontId="12" fillId="34" borderId="38" xfId="0" applyFont="1" applyFill="1" applyBorder="1" applyAlignment="1">
      <alignment horizontal="center" vertical="center" wrapText="1"/>
    </xf>
    <xf numFmtId="0" fontId="13" fillId="34" borderId="16" xfId="0" applyFont="1" applyFill="1" applyBorder="1" applyAlignment="1">
      <alignment horizontal="center" vertical="center"/>
    </xf>
    <xf numFmtId="0" fontId="12" fillId="34" borderId="17" xfId="0" applyFont="1" applyFill="1" applyBorder="1" applyAlignment="1">
      <alignment horizontal="center" vertical="center"/>
    </xf>
    <xf numFmtId="0" fontId="12" fillId="34" borderId="38" xfId="0" applyFont="1" applyFill="1" applyBorder="1" applyAlignment="1">
      <alignment horizontal="center" vertical="center"/>
    </xf>
    <xf numFmtId="0" fontId="13" fillId="34" borderId="38" xfId="0" applyFont="1" applyFill="1" applyBorder="1" applyAlignment="1">
      <alignment vertical="center"/>
    </xf>
    <xf numFmtId="0" fontId="13" fillId="34" borderId="17" xfId="0" applyFont="1" applyFill="1" applyBorder="1" applyAlignment="1">
      <alignment vertical="center"/>
    </xf>
    <xf numFmtId="0" fontId="13" fillId="34" borderId="18" xfId="0" applyFont="1" applyFill="1" applyBorder="1" applyAlignment="1">
      <alignment vertical="center"/>
    </xf>
    <xf numFmtId="0" fontId="37" fillId="34" borderId="38" xfId="0" applyFont="1" applyFill="1" applyBorder="1" applyAlignment="1">
      <alignment horizontal="center" vertical="center" wrapText="1"/>
    </xf>
    <xf numFmtId="0" fontId="39" fillId="19" borderId="31" xfId="0" applyFont="1" applyFill="1" applyBorder="1" applyAlignment="1">
      <alignment horizontal="center" vertical="center" wrapText="1"/>
    </xf>
    <xf numFmtId="0" fontId="39" fillId="37" borderId="13" xfId="0" applyFont="1" applyFill="1" applyBorder="1" applyAlignment="1">
      <alignment horizontal="center" vertical="center"/>
    </xf>
    <xf numFmtId="0" fontId="39" fillId="37" borderId="33" xfId="0" applyFont="1" applyFill="1" applyBorder="1" applyAlignment="1">
      <alignment horizontal="center" vertical="center"/>
    </xf>
    <xf numFmtId="0" fontId="39" fillId="38" borderId="33" xfId="0" applyFont="1" applyFill="1" applyBorder="1" applyAlignment="1">
      <alignment horizontal="center" vertical="center"/>
    </xf>
    <xf numFmtId="0" fontId="39" fillId="20" borderId="33" xfId="0" applyFont="1" applyFill="1" applyBorder="1" applyAlignment="1">
      <alignment horizontal="center" vertical="center"/>
    </xf>
    <xf numFmtId="0" fontId="39" fillId="11" borderId="33" xfId="0" applyFont="1" applyFill="1" applyBorder="1" applyAlignment="1">
      <alignment horizontal="center" vertical="center"/>
    </xf>
    <xf numFmtId="0" fontId="39" fillId="8" borderId="33" xfId="0" applyFont="1" applyFill="1" applyBorder="1" applyAlignment="1">
      <alignment horizontal="center" vertical="center"/>
    </xf>
    <xf numFmtId="0" fontId="39" fillId="0" borderId="47" xfId="0" applyFont="1" applyBorder="1" applyAlignment="1">
      <alignment horizontal="center" vertical="center" wrapText="1"/>
    </xf>
    <xf numFmtId="0" fontId="39" fillId="0" borderId="66" xfId="0" applyFont="1" applyBorder="1" applyAlignment="1">
      <alignment horizontal="center" vertical="center"/>
    </xf>
    <xf numFmtId="0" fontId="39" fillId="0" borderId="34" xfId="0" applyFont="1" applyBorder="1" applyAlignment="1">
      <alignment horizontal="center" vertical="center"/>
    </xf>
    <xf numFmtId="0" fontId="3" fillId="13" borderId="0" xfId="13" applyFont="1" applyFill="1" applyAlignment="1">
      <alignment horizontal="center" vertical="center"/>
    </xf>
    <xf numFmtId="0" fontId="1" fillId="13" borderId="0" xfId="13" applyFont="1" applyFill="1" applyAlignment="1">
      <alignment horizontal="center" vertical="center"/>
    </xf>
    <xf numFmtId="0" fontId="38" fillId="12" borderId="22" xfId="13" applyFont="1" applyFill="1" applyBorder="1" applyAlignment="1">
      <alignment horizontal="center" vertical="center"/>
    </xf>
    <xf numFmtId="0" fontId="38" fillId="12" borderId="15" xfId="13" applyFont="1" applyFill="1" applyBorder="1" applyAlignment="1">
      <alignment horizontal="center" vertical="center"/>
    </xf>
    <xf numFmtId="0" fontId="38" fillId="12" borderId="67" xfId="13" applyFont="1" applyFill="1" applyBorder="1" applyAlignment="1">
      <alignment horizontal="center" vertical="center"/>
    </xf>
    <xf numFmtId="0" fontId="38" fillId="36" borderId="22" xfId="13" applyFont="1" applyFill="1" applyBorder="1" applyAlignment="1">
      <alignment horizontal="center" vertical="center"/>
    </xf>
    <xf numFmtId="0" fontId="38" fillId="36" borderId="15" xfId="13" applyFont="1" applyFill="1" applyBorder="1" applyAlignment="1">
      <alignment horizontal="center" vertical="center"/>
    </xf>
    <xf numFmtId="16" fontId="38" fillId="24" borderId="23" xfId="13" applyNumberFormat="1" applyFont="1" applyFill="1" applyBorder="1" applyAlignment="1">
      <alignment horizontal="center" vertical="center"/>
    </xf>
    <xf numFmtId="16" fontId="38" fillId="24" borderId="17" xfId="13" applyNumberFormat="1" applyFont="1" applyFill="1" applyBorder="1" applyAlignment="1">
      <alignment horizontal="center" vertical="center"/>
    </xf>
    <xf numFmtId="16" fontId="38" fillId="26" borderId="23" xfId="13" applyNumberFormat="1" applyFont="1" applyFill="1" applyBorder="1" applyAlignment="1">
      <alignment horizontal="center" vertical="center"/>
    </xf>
    <xf numFmtId="16" fontId="38" fillId="26" borderId="17" xfId="13" applyNumberFormat="1" applyFont="1" applyFill="1" applyBorder="1" applyAlignment="1">
      <alignment horizontal="center" vertical="center"/>
    </xf>
    <xf numFmtId="16" fontId="38" fillId="26" borderId="36" xfId="13" applyNumberFormat="1" applyFont="1" applyFill="1" applyBorder="1" applyAlignment="1">
      <alignment horizontal="center" vertical="center"/>
    </xf>
    <xf numFmtId="16" fontId="38" fillId="24" borderId="72" xfId="13" applyNumberFormat="1" applyFont="1" applyFill="1" applyBorder="1" applyAlignment="1">
      <alignment horizontal="center" vertical="center"/>
    </xf>
    <xf numFmtId="16" fontId="38" fillId="26" borderId="72" xfId="13" applyNumberFormat="1" applyFont="1" applyFill="1" applyBorder="1" applyAlignment="1">
      <alignment horizontal="center" vertical="center"/>
    </xf>
    <xf numFmtId="0" fontId="3" fillId="0" borderId="15" xfId="13" applyFont="1" applyBorder="1" applyAlignment="1">
      <alignment horizontal="center" vertical="center"/>
    </xf>
    <xf numFmtId="0" fontId="3" fillId="13" borderId="20" xfId="13" applyFont="1" applyFill="1" applyBorder="1" applyAlignment="1">
      <alignment horizontal="center" vertical="center" shrinkToFit="1"/>
    </xf>
    <xf numFmtId="0" fontId="3" fillId="13" borderId="15" xfId="13" applyFont="1" applyFill="1" applyBorder="1" applyAlignment="1">
      <alignment horizontal="center" vertical="center" wrapText="1"/>
    </xf>
    <xf numFmtId="0" fontId="3" fillId="13" borderId="16" xfId="13" applyFont="1" applyFill="1" applyBorder="1" applyAlignment="1">
      <alignment horizontal="center" vertical="center" wrapText="1"/>
    </xf>
    <xf numFmtId="0" fontId="44" fillId="8" borderId="17" xfId="0" applyFont="1" applyFill="1" applyBorder="1" applyAlignment="1">
      <alignment horizontal="center" vertical="center" wrapText="1"/>
    </xf>
    <xf numFmtId="0" fontId="45" fillId="0" borderId="17" xfId="0" applyFont="1" applyBorder="1" applyAlignment="1">
      <alignment vertical="center"/>
    </xf>
    <xf numFmtId="0" fontId="19" fillId="0" borderId="17" xfId="0" applyFont="1" applyBorder="1" applyAlignment="1">
      <alignment vertical="center"/>
    </xf>
    <xf numFmtId="0" fontId="44" fillId="13" borderId="17" xfId="0" applyFont="1" applyFill="1" applyBorder="1" applyAlignment="1">
      <alignment horizontal="center" vertical="center" wrapText="1"/>
    </xf>
    <xf numFmtId="0" fontId="19" fillId="13" borderId="17" xfId="0" applyFont="1" applyFill="1" applyBorder="1" applyAlignment="1">
      <alignment vertical="center"/>
    </xf>
    <xf numFmtId="0" fontId="3" fillId="13" borderId="37" xfId="13" applyFont="1" applyFill="1" applyBorder="1" applyAlignment="1">
      <alignment horizontal="center" vertical="center"/>
    </xf>
    <xf numFmtId="0" fontId="46" fillId="30" borderId="17" xfId="0" applyFont="1" applyFill="1" applyBorder="1" applyAlignment="1">
      <alignment horizontal="center" vertical="center" wrapText="1"/>
    </xf>
    <xf numFmtId="0" fontId="46" fillId="30" borderId="17" xfId="0" applyFont="1" applyFill="1" applyBorder="1" applyAlignment="1">
      <alignment horizontal="left" vertical="center" wrapText="1"/>
    </xf>
    <xf numFmtId="168" fontId="46" fillId="30" borderId="77" xfId="0" applyNumberFormat="1" applyFont="1" applyFill="1" applyBorder="1" applyAlignment="1">
      <alignment horizontal="center" vertical="center" wrapText="1"/>
    </xf>
    <xf numFmtId="168" fontId="46" fillId="30" borderId="17" xfId="0" applyNumberFormat="1" applyFont="1" applyFill="1" applyBorder="1" applyAlignment="1">
      <alignment horizontal="center" vertical="center" wrapText="1"/>
    </xf>
    <xf numFmtId="168" fontId="46" fillId="30" borderId="38" xfId="0" applyNumberFormat="1" applyFont="1" applyFill="1" applyBorder="1" applyAlignment="1">
      <alignment horizontal="center" vertical="center" wrapText="1"/>
    </xf>
    <xf numFmtId="0" fontId="46" fillId="30" borderId="36" xfId="0" applyFont="1" applyFill="1" applyBorder="1" applyAlignment="1">
      <alignment horizontal="center" vertical="center" wrapText="1"/>
    </xf>
    <xf numFmtId="0" fontId="47" fillId="30" borderId="17" xfId="0" applyFont="1" applyFill="1" applyBorder="1" applyAlignment="1">
      <alignment horizontal="center" vertical="center" wrapText="1"/>
    </xf>
    <xf numFmtId="0" fontId="48" fillId="30" borderId="17" xfId="17" applyFont="1" applyFill="1" applyBorder="1" applyAlignment="1">
      <alignment horizontal="center" vertical="center" wrapText="1"/>
    </xf>
    <xf numFmtId="0" fontId="49" fillId="30" borderId="17" xfId="17" applyFont="1" applyFill="1" applyBorder="1" applyAlignment="1">
      <alignment horizontal="center" vertical="center" wrapText="1"/>
    </xf>
    <xf numFmtId="0" fontId="50" fillId="0" borderId="0" xfId="0" applyFont="1"/>
    <xf numFmtId="0" fontId="50" fillId="0" borderId="77" xfId="0" applyFont="1" applyBorder="1" applyAlignment="1">
      <alignment horizontal="center"/>
    </xf>
    <xf numFmtId="0" fontId="50" fillId="0" borderId="62" xfId="0" applyFont="1" applyBorder="1" applyAlignment="1">
      <alignment horizontal="center" wrapText="1"/>
    </xf>
    <xf numFmtId="0" fontId="50" fillId="0" borderId="62" xfId="0" applyFont="1" applyBorder="1" applyAlignment="1">
      <alignment horizontal="center"/>
    </xf>
    <xf numFmtId="0" fontId="50" fillId="0" borderId="62" xfId="0" applyFont="1" applyBorder="1" applyAlignment="1">
      <alignment horizontal="center" vertical="center"/>
    </xf>
    <xf numFmtId="0" fontId="50" fillId="0" borderId="62" xfId="0" applyFont="1" applyBorder="1" applyAlignment="1">
      <alignment horizontal="center" vertical="center" wrapText="1"/>
    </xf>
    <xf numFmtId="0" fontId="51" fillId="0" borderId="17" xfId="0" applyFont="1" applyBorder="1" applyAlignment="1">
      <alignment horizontal="center" vertical="center"/>
    </xf>
    <xf numFmtId="0" fontId="50" fillId="0" borderId="62" xfId="0" applyFont="1" applyBorder="1" applyAlignment="1">
      <alignment horizontal="left" vertical="center" wrapText="1"/>
    </xf>
    <xf numFmtId="0" fontId="32" fillId="0" borderId="17" xfId="0" applyFont="1" applyBorder="1" applyAlignment="1">
      <alignment horizontal="center"/>
    </xf>
    <xf numFmtId="0" fontId="50" fillId="0" borderId="38" xfId="0" applyFont="1" applyBorder="1" applyAlignment="1">
      <alignment horizontal="center"/>
    </xf>
    <xf numFmtId="169" fontId="47" fillId="39" borderId="62" xfId="0" applyNumberFormat="1" applyFont="1" applyFill="1" applyBorder="1" applyAlignment="1">
      <alignment horizontal="center" vertical="center" wrapText="1"/>
    </xf>
    <xf numFmtId="0" fontId="32" fillId="0" borderId="17" xfId="0" applyFont="1" applyBorder="1" applyAlignment="1">
      <alignment horizontal="center" vertical="center"/>
    </xf>
    <xf numFmtId="0" fontId="50" fillId="0" borderId="62" xfId="0" applyFont="1" applyBorder="1"/>
    <xf numFmtId="0" fontId="50" fillId="0" borderId="17" xfId="0" applyFont="1" applyBorder="1" applyAlignment="1">
      <alignment horizontal="center"/>
    </xf>
    <xf numFmtId="0" fontId="50" fillId="0" borderId="0" xfId="0" applyFont="1" applyAlignment="1">
      <alignment horizontal="center"/>
    </xf>
    <xf numFmtId="0" fontId="50" fillId="0" borderId="17" xfId="0" applyFont="1" applyBorder="1" applyAlignment="1">
      <alignment horizontal="center" wrapText="1"/>
    </xf>
    <xf numFmtId="0" fontId="50" fillId="0" borderId="17" xfId="0" applyFont="1" applyBorder="1" applyAlignment="1">
      <alignment horizontal="left"/>
    </xf>
    <xf numFmtId="0" fontId="50" fillId="8" borderId="17" xfId="0" applyFont="1" applyFill="1" applyBorder="1" applyAlignment="1">
      <alignment horizontal="center"/>
    </xf>
    <xf numFmtId="170" fontId="46" fillId="0" borderId="17" xfId="0" applyNumberFormat="1" applyFont="1" applyBorder="1" applyAlignment="1">
      <alignment horizontal="center" wrapText="1"/>
    </xf>
    <xf numFmtId="0" fontId="50" fillId="13" borderId="17" xfId="0" applyFont="1" applyFill="1" applyBorder="1" applyAlignment="1">
      <alignment horizontal="center"/>
    </xf>
    <xf numFmtId="0" fontId="50" fillId="0" borderId="17" xfId="0" applyFont="1" applyBorder="1"/>
    <xf numFmtId="0" fontId="50" fillId="8" borderId="62" xfId="0" applyFont="1" applyFill="1" applyBorder="1" applyAlignment="1">
      <alignment horizontal="center"/>
    </xf>
    <xf numFmtId="0" fontId="51" fillId="0" borderId="62" xfId="0" applyFont="1" applyBorder="1" applyAlignment="1">
      <alignment horizontal="center" vertical="center"/>
    </xf>
    <xf numFmtId="0" fontId="50" fillId="0" borderId="62" xfId="0" applyFont="1" applyBorder="1" applyAlignment="1">
      <alignment horizontal="left"/>
    </xf>
    <xf numFmtId="170" fontId="46" fillId="0" borderId="62" xfId="0" applyNumberFormat="1" applyFont="1" applyBorder="1" applyAlignment="1">
      <alignment horizontal="center" wrapText="1"/>
    </xf>
    <xf numFmtId="0" fontId="32" fillId="0" borderId="62" xfId="0" applyFont="1" applyBorder="1" applyAlignment="1">
      <alignment horizontal="center"/>
    </xf>
    <xf numFmtId="0" fontId="50" fillId="8" borderId="17" xfId="0" applyFont="1" applyFill="1" applyBorder="1" applyAlignment="1">
      <alignment horizontal="center" wrapText="1"/>
    </xf>
    <xf numFmtId="0" fontId="50" fillId="13" borderId="62" xfId="0" applyFont="1" applyFill="1" applyBorder="1" applyAlignment="1">
      <alignment horizontal="center"/>
    </xf>
    <xf numFmtId="0" fontId="50" fillId="40" borderId="17" xfId="0" applyFont="1" applyFill="1" applyBorder="1" applyAlignment="1">
      <alignment horizontal="center"/>
    </xf>
    <xf numFmtId="0" fontId="50" fillId="41" borderId="17" xfId="0" applyFont="1" applyFill="1" applyBorder="1" applyAlignment="1">
      <alignment horizontal="center"/>
    </xf>
    <xf numFmtId="0" fontId="52" fillId="0" borderId="17" xfId="0" applyFont="1" applyBorder="1" applyAlignment="1">
      <alignment horizontal="left"/>
    </xf>
    <xf numFmtId="0" fontId="50" fillId="0" borderId="0" xfId="0" applyFont="1" applyAlignment="1">
      <alignment horizontal="left"/>
    </xf>
    <xf numFmtId="0" fontId="32" fillId="13" borderId="0" xfId="0" applyFont="1" applyFill="1" applyAlignment="1">
      <alignment horizontal="center"/>
    </xf>
    <xf numFmtId="0" fontId="50" fillId="13" borderId="0" xfId="0" applyFont="1" applyFill="1" applyAlignment="1">
      <alignment horizontal="center"/>
    </xf>
    <xf numFmtId="0" fontId="32" fillId="0" borderId="0" xfId="0" applyFont="1" applyAlignment="1">
      <alignment horizontal="center"/>
    </xf>
    <xf numFmtId="169" fontId="47" fillId="13" borderId="62" xfId="0" applyNumberFormat="1" applyFont="1" applyFill="1" applyBorder="1" applyAlignment="1">
      <alignment horizontal="center" vertical="center" wrapText="1"/>
    </xf>
    <xf numFmtId="0" fontId="53" fillId="0" borderId="17" xfId="0" applyFont="1" applyBorder="1" applyAlignment="1">
      <alignment horizontal="center"/>
    </xf>
    <xf numFmtId="0" fontId="0" fillId="0" borderId="17" xfId="0" applyBorder="1" applyAlignment="1">
      <alignment horizontal="center"/>
    </xf>
    <xf numFmtId="0" fontId="46" fillId="30" borderId="17" xfId="0" applyFont="1" applyFill="1" applyBorder="1" applyAlignment="1">
      <alignment horizontal="center"/>
    </xf>
    <xf numFmtId="0" fontId="55" fillId="10" borderId="17" xfId="0" applyFont="1" applyFill="1" applyBorder="1" applyAlignment="1">
      <alignment horizontal="center" vertical="center" wrapText="1"/>
    </xf>
    <xf numFmtId="0" fontId="46" fillId="0" borderId="62" xfId="0" applyFont="1" applyBorder="1" applyAlignment="1">
      <alignment horizontal="center"/>
    </xf>
    <xf numFmtId="0" fontId="32" fillId="0" borderId="78" xfId="0" applyFont="1" applyBorder="1" applyAlignment="1">
      <alignment horizontal="center" vertical="center"/>
    </xf>
    <xf numFmtId="0" fontId="32" fillId="0" borderId="78" xfId="0" applyFont="1" applyBorder="1" applyAlignment="1">
      <alignment horizontal="center"/>
    </xf>
    <xf numFmtId="170" fontId="46" fillId="8" borderId="17" xfId="0" applyNumberFormat="1" applyFont="1" applyFill="1" applyBorder="1" applyAlignment="1">
      <alignment horizontal="center" wrapText="1"/>
    </xf>
    <xf numFmtId="0" fontId="50" fillId="42" borderId="17" xfId="0" applyFont="1" applyFill="1" applyBorder="1" applyAlignment="1">
      <alignment horizontal="center"/>
    </xf>
    <xf numFmtId="0" fontId="50" fillId="24" borderId="17" xfId="0" applyFont="1" applyFill="1" applyBorder="1" applyAlignment="1">
      <alignment horizontal="center"/>
    </xf>
    <xf numFmtId="0" fontId="52" fillId="0" borderId="17" xfId="0" applyFont="1" applyBorder="1"/>
    <xf numFmtId="0" fontId="51" fillId="8" borderId="17" xfId="0" applyFont="1" applyFill="1" applyBorder="1" applyAlignment="1">
      <alignment horizontal="center" vertical="center"/>
    </xf>
    <xf numFmtId="0" fontId="46" fillId="0" borderId="0" xfId="0" applyFont="1" applyAlignment="1">
      <alignment horizontal="center"/>
    </xf>
    <xf numFmtId="0" fontId="50" fillId="0" borderId="17" xfId="0" applyFont="1" applyBorder="1" applyAlignment="1">
      <alignment horizontal="center" vertical="center"/>
    </xf>
    <xf numFmtId="0" fontId="50" fillId="0" borderId="17" xfId="0" applyFont="1" applyBorder="1" applyAlignment="1">
      <alignment horizontal="center" vertical="center" wrapText="1"/>
    </xf>
    <xf numFmtId="0" fontId="50" fillId="0" borderId="17" xfId="0" applyFont="1" applyBorder="1" applyAlignment="1">
      <alignment horizontal="left" vertical="center" wrapText="1"/>
    </xf>
    <xf numFmtId="169" fontId="47" fillId="39" borderId="17" xfId="0" applyNumberFormat="1" applyFont="1" applyFill="1" applyBorder="1" applyAlignment="1">
      <alignment horizontal="center" vertical="center" wrapText="1"/>
    </xf>
    <xf numFmtId="16" fontId="0" fillId="0" borderId="17" xfId="0" applyNumberFormat="1" applyBorder="1" applyAlignment="1">
      <alignment horizontal="center"/>
    </xf>
    <xf numFmtId="0" fontId="50" fillId="13" borderId="62" xfId="0" applyFont="1" applyFill="1" applyBorder="1" applyAlignment="1">
      <alignment horizontal="center" wrapText="1"/>
    </xf>
    <xf numFmtId="0" fontId="50" fillId="13" borderId="62" xfId="0" applyFont="1" applyFill="1" applyBorder="1" applyAlignment="1">
      <alignment horizontal="center" vertical="center"/>
    </xf>
    <xf numFmtId="0" fontId="50" fillId="13" borderId="62" xfId="0" applyFont="1" applyFill="1" applyBorder="1" applyAlignment="1">
      <alignment horizontal="center" vertical="center" wrapText="1"/>
    </xf>
    <xf numFmtId="0" fontId="51" fillId="13" borderId="17" xfId="0" applyFont="1" applyFill="1" applyBorder="1" applyAlignment="1">
      <alignment horizontal="center" vertical="center"/>
    </xf>
    <xf numFmtId="0" fontId="50" fillId="13" borderId="62" xfId="0" applyFont="1" applyFill="1" applyBorder="1" applyAlignment="1">
      <alignment horizontal="left" vertical="center" wrapText="1"/>
    </xf>
    <xf numFmtId="0" fontId="32" fillId="13" borderId="77" xfId="0" applyFont="1" applyFill="1" applyBorder="1" applyAlignment="1">
      <alignment horizontal="center"/>
    </xf>
    <xf numFmtId="0" fontId="50" fillId="13" borderId="62" xfId="0" applyFont="1" applyFill="1" applyBorder="1"/>
    <xf numFmtId="0" fontId="50" fillId="13" borderId="38" xfId="0" applyFont="1" applyFill="1" applyBorder="1" applyAlignment="1">
      <alignment horizontal="center"/>
    </xf>
    <xf numFmtId="0" fontId="50" fillId="13" borderId="77" xfId="0" applyFont="1" applyFill="1" applyBorder="1" applyAlignment="1">
      <alignment horizontal="center"/>
    </xf>
    <xf numFmtId="170" fontId="46" fillId="13" borderId="62" xfId="0" applyNumberFormat="1" applyFont="1" applyFill="1" applyBorder="1" applyAlignment="1">
      <alignment horizontal="center" wrapText="1"/>
    </xf>
    <xf numFmtId="0" fontId="50" fillId="13" borderId="17" xfId="0" applyFont="1" applyFill="1" applyBorder="1"/>
    <xf numFmtId="170" fontId="46" fillId="13" borderId="17" xfId="0" applyNumberFormat="1" applyFont="1" applyFill="1" applyBorder="1" applyAlignment="1">
      <alignment horizontal="center" wrapText="1"/>
    </xf>
    <xf numFmtId="0" fontId="50" fillId="13" borderId="17" xfId="0" applyFont="1" applyFill="1" applyBorder="1" applyAlignment="1">
      <alignment horizontal="center" wrapText="1"/>
    </xf>
    <xf numFmtId="0" fontId="51" fillId="13" borderId="62" xfId="0" applyFont="1" applyFill="1" applyBorder="1" applyAlignment="1">
      <alignment horizontal="center" vertical="center"/>
    </xf>
    <xf numFmtId="0" fontId="44" fillId="28" borderId="17" xfId="0" applyFont="1" applyFill="1" applyBorder="1" applyAlignment="1">
      <alignment horizontal="center" vertical="center" wrapText="1"/>
    </xf>
    <xf numFmtId="0" fontId="45" fillId="28" borderId="17" xfId="0" applyFont="1" applyFill="1" applyBorder="1" applyAlignment="1">
      <alignment horizontal="center" vertical="center"/>
    </xf>
    <xf numFmtId="0" fontId="19" fillId="28" borderId="17" xfId="0" applyFont="1" applyFill="1" applyBorder="1" applyAlignment="1">
      <alignment horizontal="center" vertical="center"/>
    </xf>
    <xf numFmtId="0" fontId="13" fillId="13" borderId="17" xfId="0" applyFont="1" applyFill="1" applyBorder="1" applyAlignment="1">
      <alignment horizontal="center" wrapText="1"/>
    </xf>
    <xf numFmtId="0" fontId="13" fillId="13" borderId="17" xfId="0" applyFont="1" applyFill="1" applyBorder="1" applyAlignment="1">
      <alignment horizontal="center"/>
    </xf>
    <xf numFmtId="0" fontId="13" fillId="13" borderId="17" xfId="0" applyFont="1" applyFill="1" applyBorder="1" applyAlignment="1">
      <alignment horizontal="center" vertical="center" wrapText="1"/>
    </xf>
    <xf numFmtId="0" fontId="13" fillId="13" borderId="17" xfId="0" applyFont="1" applyFill="1" applyBorder="1" applyAlignment="1">
      <alignment horizontal="left" vertical="center" wrapText="1"/>
    </xf>
    <xf numFmtId="0" fontId="13" fillId="13" borderId="17" xfId="0" applyFont="1" applyFill="1" applyBorder="1"/>
    <xf numFmtId="169" fontId="12" fillId="13" borderId="17" xfId="0" applyNumberFormat="1" applyFont="1" applyFill="1" applyBorder="1" applyAlignment="1">
      <alignment horizontal="center" vertical="center" wrapText="1"/>
    </xf>
    <xf numFmtId="170" fontId="12" fillId="13" borderId="17" xfId="0" applyNumberFormat="1" applyFont="1" applyFill="1" applyBorder="1" applyAlignment="1">
      <alignment horizontal="center" wrapText="1"/>
    </xf>
    <xf numFmtId="0" fontId="12" fillId="43" borderId="15" xfId="0" applyFont="1" applyFill="1" applyBorder="1" applyAlignment="1">
      <alignment horizontal="center" vertical="center" wrapText="1"/>
    </xf>
    <xf numFmtId="0" fontId="12" fillId="43" borderId="15" xfId="0" applyFont="1" applyFill="1" applyBorder="1" applyAlignment="1">
      <alignment horizontal="left" vertical="center" wrapText="1"/>
    </xf>
    <xf numFmtId="168" fontId="12" fillId="43" borderId="15" xfId="0" applyNumberFormat="1" applyFont="1" applyFill="1" applyBorder="1" applyAlignment="1">
      <alignment horizontal="center" vertical="center" wrapText="1"/>
    </xf>
    <xf numFmtId="0" fontId="12" fillId="43" borderId="15" xfId="17" applyFont="1" applyFill="1" applyBorder="1" applyAlignment="1">
      <alignment horizontal="center" vertical="center" wrapText="1"/>
    </xf>
    <xf numFmtId="0" fontId="12" fillId="43" borderId="16" xfId="17" applyFont="1" applyFill="1" applyBorder="1" applyAlignment="1">
      <alignment horizontal="center" vertical="center" wrapText="1"/>
    </xf>
    <xf numFmtId="0" fontId="12" fillId="13" borderId="23" xfId="0" applyFont="1" applyFill="1" applyBorder="1" applyAlignment="1">
      <alignment horizontal="center"/>
    </xf>
    <xf numFmtId="0" fontId="13" fillId="0" borderId="18" xfId="0" applyFont="1" applyBorder="1"/>
    <xf numFmtId="0" fontId="13" fillId="13" borderId="24" xfId="0" applyFont="1" applyFill="1" applyBorder="1"/>
    <xf numFmtId="0" fontId="13" fillId="13" borderId="20" xfId="0" applyFont="1" applyFill="1" applyBorder="1" applyAlignment="1">
      <alignment horizontal="center" wrapText="1"/>
    </xf>
    <xf numFmtId="0" fontId="13" fillId="13" borderId="20" xfId="0" applyFont="1" applyFill="1" applyBorder="1" applyAlignment="1">
      <alignment horizontal="center"/>
    </xf>
    <xf numFmtId="0" fontId="13" fillId="13" borderId="20" xfId="0" applyFont="1" applyFill="1" applyBorder="1" applyAlignment="1">
      <alignment horizontal="center" vertical="center" wrapText="1"/>
    </xf>
    <xf numFmtId="0" fontId="13" fillId="13" borderId="20" xfId="0" applyFont="1" applyFill="1" applyBorder="1" applyAlignment="1">
      <alignment horizontal="left" vertical="center" wrapText="1"/>
    </xf>
    <xf numFmtId="0" fontId="13" fillId="13" borderId="20" xfId="0" applyFont="1" applyFill="1" applyBorder="1"/>
    <xf numFmtId="169" fontId="12" fillId="13" borderId="20" xfId="0" applyNumberFormat="1" applyFont="1" applyFill="1" applyBorder="1" applyAlignment="1">
      <alignment horizontal="center" vertical="center" wrapText="1"/>
    </xf>
    <xf numFmtId="0" fontId="13" fillId="0" borderId="21" xfId="0" applyFont="1" applyBorder="1"/>
    <xf numFmtId="0" fontId="12" fillId="43" borderId="22" xfId="0" applyFont="1" applyFill="1" applyBorder="1" applyAlignment="1">
      <alignment horizontal="center" vertical="center"/>
    </xf>
    <xf numFmtId="0" fontId="32" fillId="13" borderId="17" xfId="0" applyFont="1" applyFill="1" applyBorder="1" applyAlignment="1">
      <alignment horizontal="center"/>
    </xf>
    <xf numFmtId="0" fontId="50" fillId="0" borderId="0" xfId="0" applyFont="1" applyAlignment="1">
      <alignment vertical="center"/>
    </xf>
    <xf numFmtId="0" fontId="50" fillId="13" borderId="17" xfId="0" applyFont="1" applyFill="1" applyBorder="1" applyAlignment="1">
      <alignment horizontal="center" vertical="center"/>
    </xf>
    <xf numFmtId="0" fontId="50" fillId="13" borderId="17" xfId="0" applyFont="1" applyFill="1" applyBorder="1" applyAlignment="1">
      <alignment horizontal="center" vertical="center" wrapText="1"/>
    </xf>
    <xf numFmtId="0" fontId="50" fillId="13" borderId="17" xfId="0" applyFont="1" applyFill="1" applyBorder="1" applyAlignment="1">
      <alignment horizontal="left" vertical="center" wrapText="1"/>
    </xf>
    <xf numFmtId="169" fontId="47" fillId="13" borderId="17" xfId="0" applyNumberFormat="1" applyFont="1" applyFill="1" applyBorder="1" applyAlignment="1">
      <alignment horizontal="center" vertical="center" wrapText="1"/>
    </xf>
    <xf numFmtId="0" fontId="32" fillId="13" borderId="17" xfId="0" applyFont="1" applyFill="1" applyBorder="1" applyAlignment="1">
      <alignment horizontal="center" vertical="center"/>
    </xf>
    <xf numFmtId="16" fontId="50" fillId="13" borderId="17" xfId="0" applyNumberFormat="1" applyFont="1" applyFill="1" applyBorder="1" applyAlignment="1">
      <alignment horizontal="center"/>
    </xf>
    <xf numFmtId="0" fontId="52" fillId="13" borderId="17" xfId="0" applyFont="1" applyFill="1" applyBorder="1"/>
    <xf numFmtId="0" fontId="12" fillId="13" borderId="17" xfId="0" applyFont="1" applyFill="1" applyBorder="1" applyAlignment="1">
      <alignment horizontal="center"/>
    </xf>
    <xf numFmtId="0" fontId="56" fillId="13" borderId="17" xfId="0" applyFont="1" applyFill="1" applyBorder="1" applyAlignment="1">
      <alignment horizontal="center" vertical="center"/>
    </xf>
    <xf numFmtId="0" fontId="1" fillId="13" borderId="17" xfId="0" applyFont="1" applyFill="1" applyBorder="1" applyAlignment="1">
      <alignment horizontal="center"/>
    </xf>
    <xf numFmtId="169" fontId="14" fillId="13" borderId="17" xfId="0" applyNumberFormat="1" applyFont="1" applyFill="1" applyBorder="1" applyAlignment="1">
      <alignment horizontal="center" vertical="center" wrapText="1"/>
    </xf>
    <xf numFmtId="0" fontId="1" fillId="13" borderId="17" xfId="0" applyFont="1" applyFill="1" applyBorder="1" applyAlignment="1">
      <alignment horizontal="center" vertical="center"/>
    </xf>
    <xf numFmtId="16" fontId="13" fillId="13" borderId="17" xfId="0" applyNumberFormat="1" applyFont="1" applyFill="1" applyBorder="1" applyAlignment="1">
      <alignment horizontal="center"/>
    </xf>
    <xf numFmtId="0" fontId="57" fillId="13" borderId="17" xfId="0" applyFont="1" applyFill="1" applyBorder="1"/>
    <xf numFmtId="0" fontId="12" fillId="26" borderId="17" xfId="0" applyFont="1" applyFill="1" applyBorder="1" applyAlignment="1">
      <alignment horizontal="center" vertical="center"/>
    </xf>
    <xf numFmtId="0" fontId="12" fillId="26" borderId="17" xfId="0" applyFont="1" applyFill="1" applyBorder="1" applyAlignment="1">
      <alignment horizontal="center" vertical="center" wrapText="1"/>
    </xf>
    <xf numFmtId="0" fontId="12" fillId="26" borderId="17" xfId="0" applyFont="1" applyFill="1" applyBorder="1" applyAlignment="1">
      <alignment horizontal="left" vertical="center" wrapText="1"/>
    </xf>
    <xf numFmtId="168" fontId="12" fillId="26" borderId="17" xfId="0" applyNumberFormat="1" applyFont="1" applyFill="1" applyBorder="1" applyAlignment="1">
      <alignment horizontal="center" vertical="center" wrapText="1"/>
    </xf>
    <xf numFmtId="0" fontId="14" fillId="26" borderId="17" xfId="0" applyFont="1" applyFill="1" applyBorder="1" applyAlignment="1">
      <alignment horizontal="center" vertical="center" wrapText="1"/>
    </xf>
    <xf numFmtId="0" fontId="55" fillId="26" borderId="17" xfId="0" applyFont="1" applyFill="1" applyBorder="1" applyAlignment="1">
      <alignment horizontal="center" vertical="center" wrapText="1"/>
    </xf>
    <xf numFmtId="0" fontId="30" fillId="26" borderId="17" xfId="17" applyFont="1" applyFill="1" applyBorder="1" applyAlignment="1">
      <alignment horizontal="center" vertical="center" wrapText="1"/>
    </xf>
    <xf numFmtId="0" fontId="40" fillId="26" borderId="17" xfId="17" applyFont="1" applyFill="1" applyBorder="1" applyAlignment="1">
      <alignment horizontal="center" vertical="center" wrapText="1"/>
    </xf>
    <xf numFmtId="0" fontId="13" fillId="26" borderId="17" xfId="0" applyFont="1" applyFill="1" applyBorder="1" applyAlignment="1">
      <alignment horizontal="center" vertical="center"/>
    </xf>
    <xf numFmtId="0" fontId="13" fillId="26" borderId="17" xfId="0" applyFont="1" applyFill="1" applyBorder="1" applyAlignment="1">
      <alignment vertical="center"/>
    </xf>
    <xf numFmtId="0" fontId="0" fillId="5" borderId="62" xfId="0" applyFill="1" applyBorder="1" applyAlignment="1">
      <alignment horizontal="center"/>
    </xf>
    <xf numFmtId="0" fontId="46" fillId="5" borderId="62" xfId="0" applyFont="1" applyFill="1" applyBorder="1" applyAlignment="1">
      <alignment horizontal="center" vertical="center" wrapText="1"/>
    </xf>
    <xf numFmtId="0" fontId="12" fillId="5" borderId="62" xfId="0" applyFont="1" applyFill="1" applyBorder="1" applyAlignment="1">
      <alignment horizontal="center" vertical="center" wrapText="1"/>
    </xf>
    <xf numFmtId="0" fontId="12" fillId="5" borderId="62" xfId="0" applyFont="1" applyFill="1" applyBorder="1" applyAlignment="1">
      <alignment horizontal="left" vertical="center" wrapText="1"/>
    </xf>
    <xf numFmtId="168" fontId="12" fillId="5" borderId="62" xfId="0" applyNumberFormat="1" applyFont="1" applyFill="1" applyBorder="1" applyAlignment="1">
      <alignment horizontal="center" vertical="center" wrapText="1"/>
    </xf>
    <xf numFmtId="0" fontId="30" fillId="5" borderId="62" xfId="0" applyFont="1" applyFill="1" applyBorder="1" applyAlignment="1">
      <alignment horizontal="center" vertical="center" wrapText="1"/>
    </xf>
    <xf numFmtId="0" fontId="30" fillId="5" borderId="62" xfId="17" applyFont="1" applyFill="1" applyBorder="1" applyAlignment="1">
      <alignment horizontal="center" vertical="center" wrapText="1"/>
    </xf>
    <xf numFmtId="0" fontId="13" fillId="5" borderId="62" xfId="0" applyFont="1" applyFill="1" applyBorder="1" applyAlignment="1">
      <alignment horizontal="center"/>
    </xf>
    <xf numFmtId="0" fontId="13" fillId="5" borderId="62" xfId="0" applyFont="1" applyFill="1" applyBorder="1"/>
    <xf numFmtId="0" fontId="0" fillId="13" borderId="17" xfId="0" applyFill="1" applyBorder="1" applyAlignment="1">
      <alignment horizontal="center" vertical="center" wrapText="1"/>
    </xf>
    <xf numFmtId="0" fontId="0" fillId="13" borderId="17" xfId="0" applyFill="1" applyBorder="1" applyAlignment="1">
      <alignment horizontal="center"/>
    </xf>
    <xf numFmtId="0" fontId="0" fillId="13" borderId="25" xfId="0" applyFill="1" applyBorder="1" applyAlignment="1">
      <alignment horizontal="center"/>
    </xf>
    <xf numFmtId="170" fontId="46" fillId="31" borderId="17" xfId="0" applyNumberFormat="1" applyFont="1" applyFill="1" applyBorder="1" applyAlignment="1">
      <alignment horizontal="center" wrapText="1"/>
    </xf>
    <xf numFmtId="0" fontId="59" fillId="8" borderId="17" xfId="0" applyFont="1" applyFill="1" applyBorder="1" applyAlignment="1">
      <alignment horizontal="center" vertical="center"/>
    </xf>
    <xf numFmtId="16" fontId="60" fillId="0" borderId="17" xfId="0" applyNumberFormat="1" applyFont="1" applyBorder="1" applyAlignment="1">
      <alignment horizontal="center" vertical="center"/>
    </xf>
    <xf numFmtId="0" fontId="60" fillId="13" borderId="17" xfId="0" applyFont="1" applyFill="1" applyBorder="1" applyAlignment="1">
      <alignment horizontal="center" vertical="center"/>
    </xf>
    <xf numFmtId="16" fontId="60" fillId="13" borderId="17" xfId="0" applyNumberFormat="1" applyFont="1" applyFill="1" applyBorder="1" applyAlignment="1">
      <alignment horizontal="center" vertical="center"/>
    </xf>
    <xf numFmtId="0" fontId="60" fillId="13" borderId="17" xfId="0" applyFont="1" applyFill="1" applyBorder="1" applyAlignment="1">
      <alignment horizontal="center" vertical="center" wrapText="1"/>
    </xf>
    <xf numFmtId="0" fontId="0" fillId="13" borderId="0" xfId="0" applyFill="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1" xfId="0" applyBorder="1"/>
    <xf numFmtId="0" fontId="0" fillId="0" borderId="56" xfId="0" applyBorder="1" applyAlignment="1">
      <alignment horizontal="center"/>
    </xf>
    <xf numFmtId="0" fontId="0" fillId="0" borderId="59" xfId="0" applyBorder="1"/>
    <xf numFmtId="0" fontId="4" fillId="0" borderId="0" xfId="0" applyFont="1" applyAlignment="1">
      <alignment horizontal="center"/>
    </xf>
    <xf numFmtId="0" fontId="4" fillId="31" borderId="15" xfId="0" applyFont="1" applyFill="1" applyBorder="1" applyAlignment="1">
      <alignment horizontal="center"/>
    </xf>
    <xf numFmtId="0" fontId="4" fillId="31" borderId="16" xfId="0" applyFont="1" applyFill="1" applyBorder="1" applyAlignment="1">
      <alignment horizontal="center"/>
    </xf>
    <xf numFmtId="0" fontId="4" fillId="0" borderId="23" xfId="0" applyFont="1" applyBorder="1" applyAlignment="1">
      <alignment horizontal="center"/>
    </xf>
    <xf numFmtId="0" fontId="0" fillId="0" borderId="18" xfId="0" applyBorder="1" applyAlignment="1">
      <alignment horizontal="center"/>
    </xf>
    <xf numFmtId="0" fontId="4" fillId="0" borderId="24" xfId="0" applyFont="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4" fillId="0" borderId="26" xfId="0" applyFont="1" applyBorder="1"/>
    <xf numFmtId="0" fontId="0" fillId="36" borderId="20" xfId="0" applyFill="1" applyBorder="1" applyAlignment="1">
      <alignment horizontal="center"/>
    </xf>
    <xf numFmtId="0" fontId="0" fillId="35" borderId="17" xfId="0" applyFill="1" applyBorder="1" applyAlignment="1">
      <alignment horizontal="center"/>
    </xf>
    <xf numFmtId="0" fontId="0" fillId="35" borderId="20" xfId="0" applyFill="1" applyBorder="1" applyAlignment="1">
      <alignment horizontal="center"/>
    </xf>
    <xf numFmtId="0" fontId="4" fillId="0" borderId="56" xfId="0" applyFont="1" applyBorder="1"/>
    <xf numFmtId="0" fontId="0" fillId="0" borderId="25" xfId="0" applyBorder="1" applyAlignment="1">
      <alignment horizontal="center"/>
    </xf>
    <xf numFmtId="0" fontId="0" fillId="0" borderId="59" xfId="0" applyBorder="1" applyAlignment="1">
      <alignment horizontal="center"/>
    </xf>
    <xf numFmtId="0" fontId="0" fillId="8" borderId="20" xfId="0" applyFill="1" applyBorder="1" applyAlignment="1">
      <alignment horizontal="center"/>
    </xf>
    <xf numFmtId="0" fontId="0" fillId="25" borderId="20" xfId="0" applyFill="1" applyBorder="1" applyAlignment="1">
      <alignment horizontal="center"/>
    </xf>
    <xf numFmtId="0" fontId="0" fillId="8" borderId="21" xfId="0" applyFill="1" applyBorder="1" applyAlignment="1">
      <alignment horizontal="center"/>
    </xf>
    <xf numFmtId="0" fontId="4" fillId="31" borderId="22" xfId="0" applyFont="1" applyFill="1" applyBorder="1" applyAlignment="1">
      <alignment horizontal="center"/>
    </xf>
    <xf numFmtId="0" fontId="0" fillId="8" borderId="24" xfId="0" applyFill="1" applyBorder="1" applyAlignment="1">
      <alignment horizontal="center"/>
    </xf>
    <xf numFmtId="0" fontId="0" fillId="22" borderId="20" xfId="0" applyFill="1" applyBorder="1" applyAlignment="1">
      <alignment horizontal="center"/>
    </xf>
    <xf numFmtId="0" fontId="0" fillId="44" borderId="25" xfId="0" applyFill="1" applyBorder="1" applyAlignment="1">
      <alignment horizontal="center"/>
    </xf>
    <xf numFmtId="0" fontId="0" fillId="44" borderId="20" xfId="0" applyFill="1" applyBorder="1" applyAlignment="1">
      <alignment horizontal="center"/>
    </xf>
    <xf numFmtId="0" fontId="61" fillId="0" borderId="0" xfId="0" applyFont="1" applyAlignment="1">
      <alignment horizontal="center"/>
    </xf>
    <xf numFmtId="0" fontId="61" fillId="0" borderId="0" xfId="0" applyFont="1" applyAlignment="1">
      <alignment horizontal="left"/>
    </xf>
    <xf numFmtId="0" fontId="0" fillId="0" borderId="0" xfId="0" applyAlignment="1">
      <alignment horizontal="left" vertical="center" indent="1"/>
    </xf>
    <xf numFmtId="0" fontId="4" fillId="0" borderId="0" xfId="0" applyFont="1" applyAlignment="1">
      <alignment vertical="center"/>
    </xf>
    <xf numFmtId="0" fontId="63" fillId="8" borderId="13" xfId="0" applyFont="1" applyFill="1" applyBorder="1" applyAlignment="1">
      <alignment horizontal="center" vertical="center" wrapText="1"/>
    </xf>
    <xf numFmtId="0" fontId="63" fillId="8" borderId="33" xfId="0" applyFont="1" applyFill="1" applyBorder="1" applyAlignment="1">
      <alignment horizontal="center" vertical="center" wrapText="1"/>
    </xf>
    <xf numFmtId="0" fontId="63" fillId="8" borderId="33" xfId="0" applyFont="1" applyFill="1" applyBorder="1" applyAlignment="1">
      <alignment vertical="center" wrapText="1"/>
    </xf>
    <xf numFmtId="0" fontId="64" fillId="0" borderId="66" xfId="0" applyFont="1" applyBorder="1" applyAlignment="1">
      <alignment horizontal="center" vertical="center"/>
    </xf>
    <xf numFmtId="0" fontId="64" fillId="0" borderId="34" xfId="0" applyFont="1" applyBorder="1" applyAlignment="1">
      <alignment horizontal="center" vertical="center"/>
    </xf>
    <xf numFmtId="15" fontId="64" fillId="0" borderId="34" xfId="0" applyNumberFormat="1" applyFont="1" applyBorder="1" applyAlignment="1">
      <alignment horizontal="center" vertical="center"/>
    </xf>
    <xf numFmtId="0" fontId="62" fillId="0" borderId="34" xfId="0" applyFont="1" applyBorder="1" applyAlignment="1">
      <alignment vertical="center"/>
    </xf>
    <xf numFmtId="0" fontId="65" fillId="0" borderId="66" xfId="0" applyFont="1" applyBorder="1" applyAlignment="1">
      <alignment horizontal="center" vertical="center"/>
    </xf>
    <xf numFmtId="0" fontId="65" fillId="0" borderId="34" xfId="0" applyFont="1" applyBorder="1" applyAlignment="1">
      <alignment horizontal="center" vertical="center"/>
    </xf>
    <xf numFmtId="15" fontId="65" fillId="0" borderId="34" xfId="0" applyNumberFormat="1" applyFont="1" applyBorder="1" applyAlignment="1">
      <alignment horizontal="center" vertical="center"/>
    </xf>
    <xf numFmtId="0" fontId="4" fillId="0" borderId="58" xfId="0" applyFont="1" applyBorder="1"/>
    <xf numFmtId="0" fontId="4" fillId="0" borderId="39" xfId="0" applyFont="1" applyBorder="1" applyAlignment="1">
      <alignment horizontal="center"/>
    </xf>
    <xf numFmtId="0" fontId="4" fillId="0" borderId="40" xfId="0" applyFont="1" applyBorder="1" applyAlignment="1">
      <alignment horizontal="center"/>
    </xf>
    <xf numFmtId="0" fontId="0" fillId="25" borderId="21" xfId="0" applyFill="1" applyBorder="1" applyAlignment="1">
      <alignment horizontal="center"/>
    </xf>
    <xf numFmtId="0" fontId="0" fillId="35" borderId="23" xfId="0" applyFill="1" applyBorder="1" applyAlignment="1">
      <alignment horizontal="center"/>
    </xf>
    <xf numFmtId="0" fontId="0" fillId="35" borderId="18" xfId="0" applyFill="1" applyBorder="1" applyAlignment="1">
      <alignment horizontal="center"/>
    </xf>
    <xf numFmtId="0" fontId="0" fillId="35" borderId="24" xfId="0" applyFill="1" applyBorder="1" applyAlignment="1">
      <alignment horizontal="center"/>
    </xf>
    <xf numFmtId="0" fontId="0" fillId="35" borderId="21" xfId="0" applyFill="1" applyBorder="1" applyAlignment="1">
      <alignment horizontal="center"/>
    </xf>
    <xf numFmtId="0" fontId="51" fillId="0" borderId="79" xfId="0" applyFont="1" applyBorder="1" applyAlignment="1">
      <alignment horizontal="center" vertical="center"/>
    </xf>
    <xf numFmtId="0" fontId="51" fillId="0" borderId="79" xfId="0" applyFont="1" applyBorder="1" applyAlignment="1">
      <alignment horizontal="left" vertical="center"/>
    </xf>
    <xf numFmtId="0" fontId="66" fillId="0" borderId="79" xfId="0" applyFont="1" applyBorder="1" applyAlignment="1">
      <alignment horizontal="center" vertical="center"/>
    </xf>
    <xf numFmtId="0" fontId="66" fillId="0" borderId="79" xfId="15" applyFont="1" applyBorder="1" applyAlignment="1">
      <alignment horizontal="left" vertical="center"/>
    </xf>
    <xf numFmtId="40" fontId="66" fillId="0" borderId="79" xfId="15" applyNumberFormat="1" applyFont="1" applyBorder="1" applyAlignment="1">
      <alignment horizontal="left" vertical="center"/>
    </xf>
    <xf numFmtId="0" fontId="66" fillId="0" borderId="79" xfId="0" applyFont="1" applyBorder="1" applyAlignment="1">
      <alignment horizontal="left" vertical="center"/>
    </xf>
    <xf numFmtId="1" fontId="66" fillId="0" borderId="79" xfId="0" applyNumberFormat="1" applyFont="1" applyBorder="1" applyAlignment="1">
      <alignment horizontal="left" vertical="center" wrapText="1"/>
    </xf>
    <xf numFmtId="0" fontId="66" fillId="0" borderId="79" xfId="0" applyFont="1" applyBorder="1"/>
    <xf numFmtId="0" fontId="66" fillId="0" borderId="79" xfId="0" applyFont="1" applyBorder="1" applyAlignment="1">
      <alignment horizontal="left"/>
    </xf>
    <xf numFmtId="0" fontId="66" fillId="0" borderId="79" xfId="18" applyFont="1" applyBorder="1" applyAlignment="1">
      <alignment horizontal="left" vertical="center"/>
    </xf>
    <xf numFmtId="0" fontId="66" fillId="0" borderId="0" xfId="0" applyFont="1"/>
    <xf numFmtId="0" fontId="66" fillId="0" borderId="0" xfId="0" applyFont="1" applyAlignment="1">
      <alignment horizontal="center"/>
    </xf>
    <xf numFmtId="0" fontId="38" fillId="36" borderId="18" xfId="13" applyFont="1" applyFill="1" applyBorder="1" applyAlignment="1">
      <alignment horizontal="center" vertical="center"/>
    </xf>
    <xf numFmtId="0" fontId="67" fillId="0" borderId="27" xfId="13" applyFont="1" applyBorder="1" applyAlignment="1">
      <alignment horizontal="center" vertical="center"/>
    </xf>
    <xf numFmtId="0" fontId="53" fillId="13" borderId="17" xfId="0" applyFont="1" applyFill="1" applyBorder="1" applyAlignment="1">
      <alignment horizontal="center"/>
    </xf>
    <xf numFmtId="0" fontId="53" fillId="13" borderId="17" xfId="0" applyFont="1" applyFill="1" applyBorder="1" applyAlignment="1">
      <alignment horizontal="center" vertical="center"/>
    </xf>
    <xf numFmtId="0" fontId="68" fillId="0" borderId="0" xfId="0" applyFont="1"/>
    <xf numFmtId="0" fontId="69" fillId="31" borderId="80" xfId="19" applyFont="1" applyFill="1" applyBorder="1" applyAlignment="1">
      <alignment horizontal="center" vertical="center"/>
    </xf>
    <xf numFmtId="0" fontId="69" fillId="31" borderId="81" xfId="19" applyFont="1" applyFill="1" applyBorder="1" applyAlignment="1">
      <alignment horizontal="center"/>
    </xf>
    <xf numFmtId="16" fontId="69" fillId="31" borderId="81" xfId="19" applyNumberFormat="1" applyFont="1" applyFill="1" applyBorder="1" applyAlignment="1">
      <alignment horizontal="center"/>
    </xf>
    <xf numFmtId="16" fontId="69" fillId="31" borderId="82" xfId="19" applyNumberFormat="1" applyFont="1" applyFill="1" applyBorder="1" applyAlignment="1">
      <alignment horizontal="center"/>
    </xf>
    <xf numFmtId="16" fontId="69" fillId="33" borderId="32" xfId="19" applyNumberFormat="1" applyFont="1" applyFill="1" applyBorder="1" applyAlignment="1">
      <alignment horizontal="center"/>
    </xf>
    <xf numFmtId="16" fontId="69" fillId="31" borderId="80" xfId="19" applyNumberFormat="1" applyFont="1" applyFill="1" applyBorder="1" applyAlignment="1">
      <alignment horizontal="center"/>
    </xf>
    <xf numFmtId="0" fontId="68" fillId="0" borderId="0" xfId="19" applyFont="1"/>
    <xf numFmtId="0" fontId="69" fillId="26" borderId="80" xfId="19" applyFont="1" applyFill="1" applyBorder="1" applyAlignment="1">
      <alignment horizontal="center" vertical="center"/>
    </xf>
    <xf numFmtId="0" fontId="68" fillId="26" borderId="81" xfId="19" applyFont="1" applyFill="1" applyBorder="1" applyAlignment="1">
      <alignment horizontal="center" vertical="center"/>
    </xf>
    <xf numFmtId="16" fontId="68" fillId="26" borderId="81" xfId="19" applyNumberFormat="1" applyFont="1" applyFill="1" applyBorder="1" applyAlignment="1">
      <alignment horizontal="center" vertical="center"/>
    </xf>
    <xf numFmtId="16" fontId="68" fillId="26" borderId="82" xfId="19" applyNumberFormat="1" applyFont="1" applyFill="1" applyBorder="1" applyAlignment="1">
      <alignment horizontal="center" vertical="center"/>
    </xf>
    <xf numFmtId="16" fontId="68" fillId="33" borderId="32" xfId="19" applyNumberFormat="1" applyFont="1" applyFill="1" applyBorder="1" applyAlignment="1">
      <alignment horizontal="center" vertical="center"/>
    </xf>
    <xf numFmtId="16" fontId="68" fillId="26" borderId="80" xfId="19" applyNumberFormat="1" applyFont="1" applyFill="1" applyBorder="1" applyAlignment="1">
      <alignment horizontal="center" vertical="center"/>
    </xf>
    <xf numFmtId="0" fontId="68" fillId="0" borderId="0" xfId="19" applyFont="1" applyAlignment="1">
      <alignment horizontal="center" vertical="center"/>
    </xf>
    <xf numFmtId="0" fontId="68" fillId="0" borderId="0" xfId="0" applyFont="1" applyAlignment="1">
      <alignment horizontal="center" vertical="center"/>
    </xf>
    <xf numFmtId="0" fontId="69" fillId="45" borderId="13" xfId="19" applyFont="1" applyFill="1" applyBorder="1" applyAlignment="1">
      <alignment horizontal="center"/>
    </xf>
    <xf numFmtId="0" fontId="69" fillId="13" borderId="83" xfId="19" applyFont="1" applyFill="1" applyBorder="1" applyAlignment="1">
      <alignment horizontal="center"/>
    </xf>
    <xf numFmtId="0" fontId="69" fillId="13" borderId="84" xfId="19" applyFont="1" applyFill="1" applyBorder="1" applyAlignment="1">
      <alignment horizontal="center"/>
    </xf>
    <xf numFmtId="0" fontId="69" fillId="33" borderId="51" xfId="19" applyFont="1" applyFill="1" applyBorder="1" applyAlignment="1">
      <alignment horizontal="center"/>
    </xf>
    <xf numFmtId="0" fontId="69" fillId="13" borderId="85" xfId="19" applyFont="1" applyFill="1" applyBorder="1" applyAlignment="1">
      <alignment horizontal="center"/>
    </xf>
    <xf numFmtId="0" fontId="69" fillId="0" borderId="0" xfId="19" applyFont="1" applyAlignment="1">
      <alignment horizontal="center"/>
    </xf>
    <xf numFmtId="0" fontId="69" fillId="47" borderId="31" xfId="19" applyFont="1" applyFill="1" applyBorder="1" applyAlignment="1">
      <alignment horizontal="center" vertical="center"/>
    </xf>
    <xf numFmtId="16" fontId="69" fillId="26" borderId="15" xfId="19" applyNumberFormat="1" applyFont="1" applyFill="1" applyBorder="1" applyAlignment="1">
      <alignment horizontal="center" vertical="center"/>
    </xf>
    <xf numFmtId="16" fontId="69" fillId="26" borderId="16" xfId="19" applyNumberFormat="1" applyFont="1" applyFill="1" applyBorder="1" applyAlignment="1">
      <alignment horizontal="center" vertical="center"/>
    </xf>
    <xf numFmtId="16" fontId="69" fillId="33" borderId="32" xfId="19" applyNumberFormat="1" applyFont="1" applyFill="1" applyBorder="1" applyAlignment="1">
      <alignment horizontal="center" vertical="center"/>
    </xf>
    <xf numFmtId="16" fontId="69" fillId="47" borderId="86" xfId="19" applyNumberFormat="1" applyFont="1" applyFill="1" applyBorder="1" applyAlignment="1">
      <alignment horizontal="center" vertical="center"/>
    </xf>
    <xf numFmtId="16" fontId="69" fillId="47" borderId="81" xfId="19" applyNumberFormat="1" applyFont="1" applyFill="1" applyBorder="1" applyAlignment="1">
      <alignment horizontal="center" vertical="center"/>
    </xf>
    <xf numFmtId="16" fontId="69" fillId="47" borderId="82" xfId="19" applyNumberFormat="1" applyFont="1" applyFill="1" applyBorder="1" applyAlignment="1">
      <alignment horizontal="center" vertical="center"/>
    </xf>
    <xf numFmtId="0" fontId="69" fillId="45" borderId="85" xfId="19" applyFont="1" applyFill="1" applyBorder="1" applyAlignment="1">
      <alignment horizontal="center"/>
    </xf>
    <xf numFmtId="0" fontId="68" fillId="13" borderId="83" xfId="19" applyFont="1" applyFill="1" applyBorder="1" applyAlignment="1">
      <alignment horizontal="center"/>
    </xf>
    <xf numFmtId="0" fontId="69" fillId="13" borderId="51" xfId="19" applyFont="1" applyFill="1" applyBorder="1" applyAlignment="1">
      <alignment horizontal="center"/>
    </xf>
    <xf numFmtId="0" fontId="69" fillId="13" borderId="87" xfId="19" applyFont="1" applyFill="1" applyBorder="1" applyAlignment="1">
      <alignment horizontal="center"/>
    </xf>
    <xf numFmtId="0" fontId="69" fillId="0" borderId="27" xfId="19" applyFont="1" applyBorder="1" applyAlignment="1">
      <alignment horizontal="center"/>
    </xf>
    <xf numFmtId="0" fontId="68" fillId="0" borderId="0" xfId="19" applyFont="1" applyAlignment="1">
      <alignment horizontal="center"/>
    </xf>
    <xf numFmtId="0" fontId="69" fillId="0" borderId="28" xfId="19" applyFont="1" applyBorder="1" applyAlignment="1">
      <alignment horizontal="center"/>
    </xf>
    <xf numFmtId="0" fontId="68" fillId="0" borderId="28" xfId="19" applyFont="1" applyBorder="1"/>
    <xf numFmtId="0" fontId="68" fillId="0" borderId="28" xfId="0" applyFont="1" applyBorder="1"/>
    <xf numFmtId="0" fontId="68" fillId="0" borderId="27" xfId="0" applyFont="1" applyBorder="1"/>
    <xf numFmtId="0" fontId="69" fillId="0" borderId="23" xfId="0" applyFont="1" applyBorder="1" applyAlignment="1">
      <alignment horizontal="center"/>
    </xf>
    <xf numFmtId="0" fontId="69" fillId="42" borderId="17" xfId="0" applyFont="1" applyFill="1" applyBorder="1" applyAlignment="1">
      <alignment horizontal="center"/>
    </xf>
    <xf numFmtId="0" fontId="69" fillId="42" borderId="18" xfId="0" applyFont="1" applyFill="1" applyBorder="1" applyAlignment="1">
      <alignment horizontal="center"/>
    </xf>
    <xf numFmtId="0" fontId="69" fillId="0" borderId="17" xfId="0" applyFont="1" applyBorder="1" applyAlignment="1">
      <alignment horizontal="center"/>
    </xf>
    <xf numFmtId="0" fontId="69" fillId="0" borderId="18" xfId="0" applyFont="1" applyBorder="1" applyAlignment="1">
      <alignment horizontal="center"/>
    </xf>
    <xf numFmtId="0" fontId="69" fillId="25" borderId="24" xfId="0" applyFont="1" applyFill="1" applyBorder="1" applyAlignment="1">
      <alignment horizontal="center"/>
    </xf>
    <xf numFmtId="0" fontId="69" fillId="25" borderId="20" xfId="0" applyFont="1" applyFill="1" applyBorder="1" applyAlignment="1">
      <alignment horizontal="center"/>
    </xf>
    <xf numFmtId="0" fontId="69" fillId="25" borderId="21" xfId="0" applyFont="1" applyFill="1" applyBorder="1" applyAlignment="1">
      <alignment horizontal="center"/>
    </xf>
    <xf numFmtId="0" fontId="3" fillId="13" borderId="15" xfId="13" applyFont="1" applyFill="1" applyBorder="1" applyAlignment="1">
      <alignment vertical="center"/>
    </xf>
    <xf numFmtId="0" fontId="3" fillId="13" borderId="74" xfId="13" applyFont="1" applyFill="1" applyBorder="1" applyAlignment="1">
      <alignment horizontal="center" vertical="center"/>
    </xf>
    <xf numFmtId="0" fontId="41" fillId="27" borderId="78" xfId="13" applyFont="1" applyFill="1" applyBorder="1" applyAlignment="1">
      <alignment vertical="center"/>
    </xf>
    <xf numFmtId="0" fontId="38" fillId="36" borderId="16" xfId="13" applyFont="1" applyFill="1" applyBorder="1" applyAlignment="1">
      <alignment horizontal="center" vertical="center"/>
    </xf>
    <xf numFmtId="0" fontId="38" fillId="31" borderId="17" xfId="13" applyFont="1" applyFill="1" applyBorder="1" applyAlignment="1">
      <alignment horizontal="center" vertical="center"/>
    </xf>
    <xf numFmtId="0" fontId="38" fillId="31" borderId="18" xfId="13" applyFont="1" applyFill="1" applyBorder="1" applyAlignment="1">
      <alignment horizontal="center" vertical="center"/>
    </xf>
    <xf numFmtId="0" fontId="40" fillId="22" borderId="65" xfId="13" applyFont="1" applyFill="1" applyBorder="1" applyAlignment="1">
      <alignment horizontal="center" vertical="center"/>
    </xf>
    <xf numFmtId="0" fontId="38" fillId="22" borderId="35" xfId="13" applyFont="1" applyFill="1" applyBorder="1" applyAlignment="1">
      <alignment horizontal="center" vertical="center"/>
    </xf>
    <xf numFmtId="0" fontId="38" fillId="22" borderId="11" xfId="13" applyFont="1" applyFill="1" applyBorder="1" applyAlignment="1">
      <alignment horizontal="center" vertical="center"/>
    </xf>
    <xf numFmtId="0" fontId="38" fillId="22" borderId="46" xfId="13" applyFont="1" applyFill="1" applyBorder="1" applyAlignment="1">
      <alignment horizontal="center" vertical="center"/>
    </xf>
    <xf numFmtId="0" fontId="38" fillId="36" borderId="38" xfId="13" applyFont="1" applyFill="1" applyBorder="1" applyAlignment="1">
      <alignment horizontal="center" vertical="center"/>
    </xf>
    <xf numFmtId="16" fontId="38" fillId="24" borderId="38" xfId="13" applyNumberFormat="1" applyFont="1" applyFill="1" applyBorder="1" applyAlignment="1">
      <alignment horizontal="center" vertical="center"/>
    </xf>
    <xf numFmtId="16" fontId="38" fillId="24" borderId="75" xfId="13" applyNumberFormat="1" applyFont="1" applyFill="1" applyBorder="1" applyAlignment="1">
      <alignment horizontal="center" vertical="center"/>
    </xf>
    <xf numFmtId="0" fontId="38" fillId="36" borderId="25" xfId="13" applyFont="1" applyFill="1" applyBorder="1" applyAlignment="1">
      <alignment horizontal="center" vertical="center"/>
    </xf>
    <xf numFmtId="0" fontId="38" fillId="36" borderId="56" xfId="13" applyFont="1" applyFill="1" applyBorder="1" applyAlignment="1">
      <alignment horizontal="center" vertical="center"/>
    </xf>
    <xf numFmtId="0" fontId="38" fillId="36" borderId="59" xfId="13" applyFont="1" applyFill="1" applyBorder="1" applyAlignment="1">
      <alignment horizontal="center" vertical="center"/>
    </xf>
    <xf numFmtId="16" fontId="38" fillId="24" borderId="18" xfId="13" applyNumberFormat="1" applyFont="1" applyFill="1" applyBorder="1" applyAlignment="1">
      <alignment horizontal="center" vertical="center"/>
    </xf>
    <xf numFmtId="16" fontId="38" fillId="26" borderId="18" xfId="13" applyNumberFormat="1" applyFont="1" applyFill="1" applyBorder="1" applyAlignment="1">
      <alignment horizontal="center" vertical="center"/>
    </xf>
    <xf numFmtId="16" fontId="38" fillId="24" borderId="62" xfId="13" applyNumberFormat="1" applyFont="1" applyFill="1" applyBorder="1" applyAlignment="1">
      <alignment horizontal="center" vertical="center"/>
    </xf>
    <xf numFmtId="16" fontId="38" fillId="24" borderId="73" xfId="13" applyNumberFormat="1" applyFont="1" applyFill="1" applyBorder="1" applyAlignment="1">
      <alignment horizontal="center" vertical="center"/>
    </xf>
    <xf numFmtId="16" fontId="38" fillId="26" borderId="62" xfId="13" applyNumberFormat="1" applyFont="1" applyFill="1" applyBorder="1" applyAlignment="1">
      <alignment horizontal="center" vertical="center"/>
    </xf>
    <xf numFmtId="16" fontId="38" fillId="26" borderId="73" xfId="13" applyNumberFormat="1" applyFont="1" applyFill="1" applyBorder="1" applyAlignment="1">
      <alignment horizontal="center" vertical="center"/>
    </xf>
    <xf numFmtId="0" fontId="3" fillId="13" borderId="94" xfId="13" applyFont="1" applyFill="1" applyBorder="1" applyAlignment="1">
      <alignment horizontal="center" vertical="center"/>
    </xf>
    <xf numFmtId="0" fontId="3" fillId="13" borderId="52" xfId="13" applyFont="1" applyFill="1" applyBorder="1" applyAlignment="1">
      <alignment horizontal="center" vertical="center"/>
    </xf>
    <xf numFmtId="0" fontId="73" fillId="50" borderId="17" xfId="0" applyFont="1" applyFill="1" applyBorder="1" applyAlignment="1">
      <alignment horizontal="center" vertical="center"/>
    </xf>
    <xf numFmtId="0" fontId="51" fillId="0" borderId="17" xfId="0" applyFont="1" applyBorder="1" applyAlignment="1">
      <alignment horizontal="left" vertical="center"/>
    </xf>
    <xf numFmtId="0" fontId="75" fillId="0" borderId="17" xfId="0" applyFont="1" applyBorder="1" applyAlignment="1">
      <alignment horizontal="center" vertical="center"/>
    </xf>
    <xf numFmtId="0" fontId="0" fillId="0" borderId="17" xfId="0" applyBorder="1"/>
    <xf numFmtId="0" fontId="74" fillId="0" borderId="0" xfId="0" applyFont="1" applyAlignment="1">
      <alignment vertical="center"/>
    </xf>
    <xf numFmtId="0" fontId="75" fillId="0" borderId="0" xfId="0" applyFont="1" applyAlignment="1">
      <alignment horizontal="center" vertical="center"/>
    </xf>
    <xf numFmtId="4" fontId="0" fillId="0" borderId="0" xfId="0" applyNumberFormat="1"/>
    <xf numFmtId="0" fontId="76" fillId="0" borderId="0" xfId="0" applyFont="1"/>
    <xf numFmtId="164" fontId="0" fillId="0" borderId="0" xfId="20" applyFont="1"/>
    <xf numFmtId="16" fontId="13" fillId="0" borderId="17" xfId="0" applyNumberFormat="1" applyFont="1" applyBorder="1"/>
    <xf numFmtId="16" fontId="0" fillId="0" borderId="17" xfId="0" applyNumberFormat="1" applyBorder="1"/>
    <xf numFmtId="0" fontId="0" fillId="0" borderId="18" xfId="0" applyBorder="1"/>
    <xf numFmtId="0" fontId="0" fillId="0" borderId="23" xfId="0" applyBorder="1"/>
    <xf numFmtId="0" fontId="0" fillId="0" borderId="24" xfId="0" applyBorder="1"/>
    <xf numFmtId="16" fontId="0" fillId="0" borderId="20" xfId="0" applyNumberFormat="1" applyBorder="1"/>
    <xf numFmtId="0" fontId="53" fillId="48" borderId="23" xfId="0" applyFont="1" applyFill="1" applyBorder="1" applyAlignment="1">
      <alignment horizontal="center"/>
    </xf>
    <xf numFmtId="0" fontId="13" fillId="48" borderId="23" xfId="0" applyFont="1" applyFill="1" applyBorder="1" applyAlignment="1">
      <alignment horizontal="center"/>
    </xf>
    <xf numFmtId="0" fontId="0" fillId="48" borderId="23" xfId="0" applyFill="1" applyBorder="1"/>
    <xf numFmtId="0" fontId="38" fillId="13" borderId="0" xfId="13" applyFont="1" applyFill="1" applyAlignment="1">
      <alignment horizontal="center" vertical="center"/>
    </xf>
    <xf numFmtId="0" fontId="4" fillId="0" borderId="0" xfId="13" applyFont="1" applyAlignment="1">
      <alignment horizontal="center" vertical="center"/>
    </xf>
    <xf numFmtId="0" fontId="5" fillId="13" borderId="56" xfId="13" applyFill="1" applyBorder="1" applyAlignment="1">
      <alignment horizontal="center" vertical="center"/>
    </xf>
    <xf numFmtId="171" fontId="5" fillId="13" borderId="0" xfId="13" applyNumberFormat="1" applyFill="1" applyAlignment="1">
      <alignment horizontal="center" vertical="center"/>
    </xf>
    <xf numFmtId="0" fontId="3" fillId="13" borderId="60" xfId="13" applyFont="1" applyFill="1" applyBorder="1" applyAlignment="1">
      <alignment horizontal="center" vertical="center"/>
    </xf>
    <xf numFmtId="0" fontId="5" fillId="13" borderId="38" xfId="13" applyFill="1" applyBorder="1" applyAlignment="1">
      <alignment horizontal="center" vertical="center"/>
    </xf>
    <xf numFmtId="0" fontId="5" fillId="13" borderId="15" xfId="13" applyFill="1" applyBorder="1" applyAlignment="1">
      <alignment horizontal="center" vertical="center"/>
    </xf>
    <xf numFmtId="0" fontId="12" fillId="5" borderId="94" xfId="0" applyFont="1" applyFill="1" applyBorder="1" applyAlignment="1">
      <alignment wrapText="1"/>
    </xf>
    <xf numFmtId="0" fontId="14" fillId="27" borderId="32" xfId="13" applyFont="1" applyFill="1" applyBorder="1" applyAlignment="1">
      <alignment horizontal="center" vertical="center"/>
    </xf>
    <xf numFmtId="0" fontId="14" fillId="25" borderId="76" xfId="13" applyFont="1" applyFill="1" applyBorder="1" applyAlignment="1">
      <alignment horizontal="center" vertical="center"/>
    </xf>
    <xf numFmtId="0" fontId="14" fillId="25" borderId="77" xfId="13" applyFont="1" applyFill="1" applyBorder="1" applyAlignment="1">
      <alignment horizontal="center" vertical="center"/>
    </xf>
    <xf numFmtId="0" fontId="40" fillId="22" borderId="13" xfId="13" applyFont="1" applyFill="1" applyBorder="1" applyAlignment="1">
      <alignment horizontal="center" vertical="center"/>
    </xf>
    <xf numFmtId="0" fontId="3" fillId="13" borderId="94" xfId="13" applyFont="1" applyFill="1" applyBorder="1" applyAlignment="1">
      <alignment horizontal="center" vertical="center" wrapText="1"/>
    </xf>
    <xf numFmtId="0" fontId="53" fillId="13" borderId="17" xfId="0" applyFont="1" applyFill="1" applyBorder="1" applyAlignment="1">
      <alignment horizontal="left"/>
    </xf>
    <xf numFmtId="14" fontId="54" fillId="52" borderId="17" xfId="0" applyNumberFormat="1" applyFont="1" applyFill="1" applyBorder="1" applyAlignment="1">
      <alignment horizontal="center" vertical="center" wrapText="1"/>
    </xf>
    <xf numFmtId="168" fontId="54" fillId="52" borderId="17" xfId="0" applyNumberFormat="1" applyFont="1" applyFill="1" applyBorder="1" applyAlignment="1">
      <alignment horizontal="center" vertical="center" wrapText="1"/>
    </xf>
    <xf numFmtId="167" fontId="54" fillId="36" borderId="17" xfId="0" applyNumberFormat="1" applyFont="1" applyFill="1" applyBorder="1" applyAlignment="1">
      <alignment horizontal="center" vertical="center" wrapText="1"/>
    </xf>
    <xf numFmtId="167" fontId="54" fillId="28" borderId="17" xfId="0" applyNumberFormat="1" applyFont="1" applyFill="1" applyBorder="1" applyAlignment="1">
      <alignment horizontal="center" vertical="center" wrapText="1"/>
    </xf>
    <xf numFmtId="14" fontId="54" fillId="52" borderId="17" xfId="0" applyNumberFormat="1" applyFont="1" applyFill="1" applyBorder="1" applyAlignment="1">
      <alignment horizontal="left" vertical="center" wrapText="1"/>
    </xf>
    <xf numFmtId="168" fontId="53" fillId="13" borderId="17" xfId="0" applyNumberFormat="1" applyFont="1" applyFill="1" applyBorder="1" applyAlignment="1">
      <alignment horizontal="center"/>
    </xf>
    <xf numFmtId="167" fontId="53" fillId="13" borderId="17" xfId="0" applyNumberFormat="1" applyFont="1" applyFill="1" applyBorder="1" applyAlignment="1">
      <alignment horizontal="center"/>
    </xf>
    <xf numFmtId="0" fontId="53" fillId="13" borderId="0" xfId="0" applyFont="1" applyFill="1" applyAlignment="1">
      <alignment horizontal="center"/>
    </xf>
    <xf numFmtId="167" fontId="53" fillId="0" borderId="0" xfId="0" applyNumberFormat="1" applyFont="1" applyAlignment="1">
      <alignment horizontal="center"/>
    </xf>
    <xf numFmtId="0" fontId="53" fillId="0" borderId="0" xfId="0" applyFont="1" applyAlignment="1">
      <alignment horizontal="center"/>
    </xf>
    <xf numFmtId="168" fontId="53" fillId="0" borderId="0" xfId="0" applyNumberFormat="1" applyFont="1" applyAlignment="1">
      <alignment horizontal="center"/>
    </xf>
    <xf numFmtId="167" fontId="53" fillId="0" borderId="0" xfId="0" applyNumberFormat="1" applyFont="1" applyAlignment="1">
      <alignment horizontal="center" vertical="center" wrapText="1"/>
    </xf>
    <xf numFmtId="0" fontId="53" fillId="0" borderId="0" xfId="0" applyFont="1" applyAlignment="1">
      <alignment horizontal="left"/>
    </xf>
    <xf numFmtId="167" fontId="53" fillId="13" borderId="0" xfId="0" applyNumberFormat="1" applyFont="1" applyFill="1" applyAlignment="1">
      <alignment horizontal="center" vertical="center" wrapText="1"/>
    </xf>
    <xf numFmtId="0" fontId="53" fillId="0" borderId="0" xfId="0" applyFont="1" applyAlignment="1">
      <alignment horizontal="center" vertical="center" wrapText="1"/>
    </xf>
    <xf numFmtId="0" fontId="53" fillId="0" borderId="0" xfId="0" applyFont="1" applyAlignment="1">
      <alignment horizontal="left" vertical="center" wrapText="1"/>
    </xf>
    <xf numFmtId="16" fontId="38" fillId="24" borderId="56" xfId="13" applyNumberFormat="1" applyFont="1" applyFill="1" applyBorder="1" applyAlignment="1">
      <alignment horizontal="center" vertical="center"/>
    </xf>
    <xf numFmtId="16" fontId="38" fillId="24" borderId="25" xfId="13" applyNumberFormat="1" applyFont="1" applyFill="1" applyBorder="1" applyAlignment="1">
      <alignment horizontal="center" vertical="center"/>
    </xf>
    <xf numFmtId="16" fontId="38" fillId="24" borderId="59" xfId="13" applyNumberFormat="1" applyFont="1" applyFill="1" applyBorder="1" applyAlignment="1">
      <alignment horizontal="center" vertical="center"/>
    </xf>
    <xf numFmtId="0" fontId="38" fillId="36" borderId="48" xfId="13" applyFont="1" applyFill="1" applyBorder="1" applyAlignment="1">
      <alignment horizontal="center" vertical="center"/>
    </xf>
    <xf numFmtId="0" fontId="38" fillId="36" borderId="50" xfId="13" applyFont="1" applyFill="1" applyBorder="1" applyAlignment="1">
      <alignment horizontal="center" vertical="center"/>
    </xf>
    <xf numFmtId="0" fontId="38" fillId="36" borderId="49" xfId="13" applyFont="1" applyFill="1" applyBorder="1" applyAlignment="1">
      <alignment horizontal="center" vertical="center"/>
    </xf>
    <xf numFmtId="16" fontId="38" fillId="26" borderId="56" xfId="13" applyNumberFormat="1" applyFont="1" applyFill="1" applyBorder="1" applyAlignment="1">
      <alignment horizontal="center" vertical="center"/>
    </xf>
    <xf numFmtId="16" fontId="38" fillId="26" borderId="25" xfId="13" applyNumberFormat="1" applyFont="1" applyFill="1" applyBorder="1" applyAlignment="1">
      <alignment horizontal="center" vertical="center"/>
    </xf>
    <xf numFmtId="16" fontId="38" fillId="26" borderId="59" xfId="13" applyNumberFormat="1" applyFont="1" applyFill="1" applyBorder="1" applyAlignment="1">
      <alignment horizontal="center" vertical="center"/>
    </xf>
    <xf numFmtId="0" fontId="38" fillId="31" borderId="48" xfId="13" applyFont="1" applyFill="1" applyBorder="1" applyAlignment="1">
      <alignment horizontal="center" vertical="center"/>
    </xf>
    <xf numFmtId="0" fontId="38" fillId="31" borderId="50" xfId="13" applyFont="1" applyFill="1" applyBorder="1" applyAlignment="1">
      <alignment horizontal="center" vertical="center"/>
    </xf>
    <xf numFmtId="0" fontId="38" fillId="31" borderId="49" xfId="13" applyFont="1" applyFill="1" applyBorder="1" applyAlignment="1">
      <alignment horizontal="center" vertical="center"/>
    </xf>
    <xf numFmtId="0" fontId="38" fillId="31" borderId="29" xfId="13" applyFont="1" applyFill="1" applyBorder="1" applyAlignment="1">
      <alignment horizontal="center" vertical="center"/>
    </xf>
    <xf numFmtId="0" fontId="38" fillId="31" borderId="42" xfId="13" applyFont="1" applyFill="1" applyBorder="1" applyAlignment="1">
      <alignment horizontal="center" vertical="center"/>
    </xf>
    <xf numFmtId="0" fontId="38" fillId="31" borderId="30" xfId="13" applyFont="1" applyFill="1" applyBorder="1" applyAlignment="1">
      <alignment horizontal="center" vertical="center"/>
    </xf>
    <xf numFmtId="0" fontId="81" fillId="13" borderId="0" xfId="0" applyFont="1" applyFill="1" applyAlignment="1">
      <alignment horizontal="center"/>
    </xf>
    <xf numFmtId="167" fontId="81" fillId="13" borderId="0" xfId="0" applyNumberFormat="1" applyFont="1" applyFill="1" applyAlignment="1">
      <alignment horizontal="center" vertical="center" wrapText="1"/>
    </xf>
    <xf numFmtId="167" fontId="82" fillId="52" borderId="17" xfId="0" applyNumberFormat="1" applyFont="1" applyFill="1" applyBorder="1" applyAlignment="1">
      <alignment horizontal="center" vertical="center" wrapText="1"/>
    </xf>
    <xf numFmtId="167" fontId="81" fillId="13" borderId="17" xfId="0" applyNumberFormat="1" applyFont="1" applyFill="1" applyBorder="1" applyAlignment="1">
      <alignment horizontal="center"/>
    </xf>
    <xf numFmtId="0" fontId="79" fillId="0" borderId="0" xfId="0" applyFont="1"/>
    <xf numFmtId="0" fontId="38" fillId="36" borderId="23" xfId="13" applyFont="1" applyFill="1" applyBorder="1" applyAlignment="1">
      <alignment horizontal="center" vertical="center"/>
    </xf>
    <xf numFmtId="0" fontId="38" fillId="36" borderId="17" xfId="13" applyFont="1" applyFill="1" applyBorder="1" applyAlignment="1">
      <alignment horizontal="center" vertical="center"/>
    </xf>
    <xf numFmtId="0" fontId="13" fillId="0" borderId="0" xfId="0" applyFont="1" applyAlignment="1">
      <alignment horizontal="center"/>
    </xf>
    <xf numFmtId="0" fontId="5" fillId="32" borderId="17" xfId="13" applyFill="1" applyBorder="1" applyAlignment="1">
      <alignment horizontal="center" vertical="center"/>
    </xf>
    <xf numFmtId="0" fontId="38" fillId="22" borderId="98" xfId="13" applyFont="1" applyFill="1" applyBorder="1" applyAlignment="1">
      <alignment horizontal="center" vertical="center"/>
    </xf>
    <xf numFmtId="0" fontId="14" fillId="25" borderId="97" xfId="13" applyFont="1" applyFill="1" applyBorder="1" applyAlignment="1">
      <alignment horizontal="center" vertical="center"/>
    </xf>
    <xf numFmtId="16" fontId="38" fillId="26" borderId="70" xfId="13" applyNumberFormat="1" applyFont="1" applyFill="1" applyBorder="1" applyAlignment="1">
      <alignment horizontal="center" vertical="center"/>
    </xf>
    <xf numFmtId="0" fontId="42" fillId="0" borderId="22" xfId="13" applyFont="1" applyBorder="1" applyAlignment="1">
      <alignment horizontal="center" vertical="center"/>
    </xf>
    <xf numFmtId="0" fontId="77" fillId="0" borderId="15" xfId="13" applyFont="1" applyBorder="1" applyAlignment="1">
      <alignment horizontal="center" vertical="center"/>
    </xf>
    <xf numFmtId="0" fontId="1" fillId="0" borderId="15" xfId="13" applyFont="1" applyBorder="1" applyAlignment="1">
      <alignment horizontal="center" vertical="center"/>
    </xf>
    <xf numFmtId="0" fontId="42" fillId="0" borderId="24" xfId="13" applyFont="1" applyBorder="1" applyAlignment="1">
      <alignment horizontal="center" vertical="center"/>
    </xf>
    <xf numFmtId="0" fontId="77" fillId="0" borderId="20" xfId="13" applyFont="1" applyBorder="1" applyAlignment="1">
      <alignment horizontal="center" vertical="center"/>
    </xf>
    <xf numFmtId="0" fontId="1" fillId="0" borderId="20" xfId="13" applyFont="1" applyBorder="1" applyAlignment="1">
      <alignment horizontal="center" vertical="center"/>
    </xf>
    <xf numFmtId="0" fontId="3" fillId="13" borderId="78" xfId="13" applyFont="1" applyFill="1" applyBorder="1" applyAlignment="1">
      <alignment horizontal="center" vertical="center"/>
    </xf>
    <xf numFmtId="0" fontId="42" fillId="0" borderId="72" xfId="13" applyFont="1" applyBorder="1" applyAlignment="1">
      <alignment horizontal="center" vertical="center"/>
    </xf>
    <xf numFmtId="0" fontId="77" fillId="0" borderId="62" xfId="13" applyFont="1" applyBorder="1" applyAlignment="1">
      <alignment horizontal="center" vertical="center"/>
    </xf>
    <xf numFmtId="0" fontId="1" fillId="0" borderId="62" xfId="13" applyFont="1" applyBorder="1" applyAlignment="1">
      <alignment horizontal="center" vertical="center"/>
    </xf>
    <xf numFmtId="0" fontId="3" fillId="13" borderId="62" xfId="13" applyFont="1" applyFill="1" applyBorder="1" applyAlignment="1">
      <alignment horizontal="center" vertical="center"/>
    </xf>
    <xf numFmtId="0" fontId="3" fillId="13" borderId="73" xfId="13" applyFont="1" applyFill="1" applyBorder="1" applyAlignment="1">
      <alignment horizontal="center" vertical="center"/>
    </xf>
    <xf numFmtId="0" fontId="3" fillId="13" borderId="15" xfId="13" applyFont="1" applyFill="1" applyBorder="1" applyAlignment="1">
      <alignment horizontal="center" vertical="center" shrinkToFit="1"/>
    </xf>
    <xf numFmtId="0" fontId="3" fillId="0" borderId="62" xfId="13" applyFont="1" applyBorder="1" applyAlignment="1">
      <alignment horizontal="center" vertical="center"/>
    </xf>
    <xf numFmtId="0" fontId="3" fillId="0" borderId="15" xfId="13" applyFont="1" applyBorder="1" applyAlignment="1">
      <alignment horizontal="center" vertical="center" shrinkToFit="1"/>
    </xf>
    <xf numFmtId="0" fontId="3" fillId="0" borderId="62" xfId="13" applyFont="1" applyBorder="1" applyAlignment="1">
      <alignment horizontal="center" vertical="center" shrinkToFit="1"/>
    </xf>
    <xf numFmtId="0" fontId="5" fillId="13" borderId="62" xfId="13" applyFill="1" applyBorder="1" applyAlignment="1">
      <alignment horizontal="center" vertical="center"/>
    </xf>
    <xf numFmtId="0" fontId="3" fillId="13" borderId="59" xfId="13" applyFont="1" applyFill="1" applyBorder="1" applyAlignment="1">
      <alignment horizontal="center" vertical="center" wrapText="1"/>
    </xf>
    <xf numFmtId="0" fontId="3" fillId="13" borderId="60" xfId="13" applyFont="1" applyFill="1" applyBorder="1" applyAlignment="1">
      <alignment horizontal="center" vertical="center" wrapText="1"/>
    </xf>
    <xf numFmtId="0" fontId="3" fillId="13" borderId="62" xfId="13" applyFont="1" applyFill="1" applyBorder="1" applyAlignment="1">
      <alignment vertical="center"/>
    </xf>
    <xf numFmtId="0" fontId="43" fillId="0" borderId="22" xfId="13" applyFont="1" applyBorder="1" applyAlignment="1">
      <alignment horizontal="center" vertical="center"/>
    </xf>
    <xf numFmtId="0" fontId="3" fillId="0" borderId="15" xfId="13" applyFont="1" applyBorder="1" applyAlignment="1">
      <alignment horizontal="center" vertical="center" wrapText="1"/>
    </xf>
    <xf numFmtId="0" fontId="43" fillId="0" borderId="24" xfId="13" applyFont="1" applyBorder="1" applyAlignment="1">
      <alignment horizontal="center" vertical="center"/>
    </xf>
    <xf numFmtId="0" fontId="43" fillId="0" borderId="72" xfId="13" applyFont="1" applyBorder="1" applyAlignment="1">
      <alignment horizontal="center" vertical="center"/>
    </xf>
    <xf numFmtId="0" fontId="3" fillId="0" borderId="62" xfId="13" applyFont="1" applyBorder="1" applyAlignment="1">
      <alignment horizontal="center" vertical="center" wrapText="1"/>
    </xf>
    <xf numFmtId="0" fontId="3" fillId="13" borderId="62" xfId="13" applyFont="1" applyFill="1" applyBorder="1" applyAlignment="1">
      <alignment horizontal="center" vertical="center" wrapText="1"/>
    </xf>
    <xf numFmtId="0" fontId="3" fillId="13" borderId="73" xfId="13" applyFont="1" applyFill="1" applyBorder="1" applyAlignment="1">
      <alignment horizontal="center" vertical="center" wrapText="1"/>
    </xf>
    <xf numFmtId="0" fontId="53" fillId="0" borderId="0" xfId="0" applyFont="1"/>
    <xf numFmtId="0" fontId="34" fillId="7" borderId="56" xfId="0" applyFont="1" applyFill="1" applyBorder="1" applyAlignment="1">
      <alignment horizontal="center"/>
    </xf>
    <xf numFmtId="0" fontId="34" fillId="7" borderId="25" xfId="0" applyFont="1" applyFill="1" applyBorder="1" applyAlignment="1">
      <alignment horizontal="center"/>
    </xf>
    <xf numFmtId="0" fontId="34" fillId="7" borderId="23" xfId="0" applyFont="1" applyFill="1" applyBorder="1" applyAlignment="1">
      <alignment horizontal="center"/>
    </xf>
    <xf numFmtId="0" fontId="34" fillId="7" borderId="17" xfId="0" applyFont="1" applyFill="1" applyBorder="1" applyAlignment="1">
      <alignment horizontal="center"/>
    </xf>
    <xf numFmtId="0" fontId="34" fillId="7" borderId="24" xfId="0" applyFont="1" applyFill="1" applyBorder="1" applyAlignment="1">
      <alignment horizontal="center"/>
    </xf>
    <xf numFmtId="0" fontId="34" fillId="7" borderId="20" xfId="0" applyFont="1" applyFill="1" applyBorder="1" applyAlignment="1">
      <alignment horizontal="center"/>
    </xf>
    <xf numFmtId="0" fontId="35" fillId="26" borderId="29" xfId="0" applyFont="1" applyFill="1" applyBorder="1" applyAlignment="1">
      <alignment horizontal="center"/>
    </xf>
    <xf numFmtId="0" fontId="35" fillId="26" borderId="42" xfId="0" applyFont="1" applyFill="1" applyBorder="1" applyAlignment="1">
      <alignment horizontal="center"/>
    </xf>
    <xf numFmtId="0" fontId="35" fillId="26" borderId="30" xfId="0" applyFont="1" applyFill="1" applyBorder="1" applyAlignment="1">
      <alignment horizontal="center"/>
    </xf>
    <xf numFmtId="0" fontId="34" fillId="8" borderId="18" xfId="0" applyFont="1" applyFill="1" applyBorder="1" applyAlignment="1">
      <alignment horizontal="center"/>
    </xf>
    <xf numFmtId="0" fontId="34" fillId="7" borderId="65" xfId="0" applyFont="1" applyFill="1" applyBorder="1" applyAlignment="1">
      <alignment horizontal="center"/>
    </xf>
    <xf numFmtId="0" fontId="34" fillId="8" borderId="35" xfId="0" applyFont="1" applyFill="1" applyBorder="1" applyAlignment="1">
      <alignment horizontal="center"/>
    </xf>
    <xf numFmtId="0" fontId="35" fillId="22" borderId="30" xfId="0" applyFont="1" applyFill="1" applyBorder="1" applyAlignment="1">
      <alignment horizontal="center"/>
    </xf>
    <xf numFmtId="0" fontId="34" fillId="45" borderId="60" xfId="0" applyFont="1" applyFill="1" applyBorder="1" applyAlignment="1">
      <alignment horizontal="center"/>
    </xf>
    <xf numFmtId="0" fontId="34" fillId="45" borderId="34" xfId="0" applyFont="1" applyFill="1" applyBorder="1" applyAlignment="1">
      <alignment horizontal="center"/>
    </xf>
    <xf numFmtId="0" fontId="35" fillId="43" borderId="29" xfId="0" applyFont="1" applyFill="1" applyBorder="1" applyAlignment="1">
      <alignment horizontal="center"/>
    </xf>
    <xf numFmtId="0" fontId="35" fillId="43" borderId="42" xfId="0" applyFont="1" applyFill="1" applyBorder="1" applyAlignment="1">
      <alignment horizontal="center"/>
    </xf>
    <xf numFmtId="0" fontId="35" fillId="43" borderId="30" xfId="0" applyFont="1" applyFill="1" applyBorder="1" applyAlignment="1">
      <alignment horizontal="center"/>
    </xf>
    <xf numFmtId="0" fontId="34" fillId="45" borderId="68" xfId="0" applyFont="1" applyFill="1" applyBorder="1" applyAlignment="1">
      <alignment horizontal="center"/>
    </xf>
    <xf numFmtId="0" fontId="34" fillId="45" borderId="66" xfId="0" applyFont="1" applyFill="1" applyBorder="1" applyAlignment="1">
      <alignment horizontal="center"/>
    </xf>
    <xf numFmtId="0" fontId="35" fillId="22" borderId="33" xfId="0" applyFont="1" applyFill="1" applyBorder="1" applyAlignment="1">
      <alignment horizontal="left"/>
    </xf>
    <xf numFmtId="0" fontId="35" fillId="22" borderId="28" xfId="0" applyFont="1" applyFill="1" applyBorder="1" applyAlignment="1">
      <alignment horizontal="left"/>
    </xf>
    <xf numFmtId="0" fontId="34" fillId="0" borderId="60" xfId="0" applyFont="1" applyBorder="1" applyAlignment="1">
      <alignment horizontal="left"/>
    </xf>
    <xf numFmtId="0" fontId="34" fillId="0" borderId="52" xfId="0" applyFont="1" applyBorder="1" applyAlignment="1">
      <alignment horizontal="left"/>
    </xf>
    <xf numFmtId="0" fontId="34" fillId="0" borderId="53" xfId="0" applyFont="1" applyBorder="1" applyAlignment="1">
      <alignment horizontal="left"/>
    </xf>
    <xf numFmtId="0" fontId="34" fillId="53" borderId="46" xfId="0" applyFont="1" applyFill="1" applyBorder="1" applyAlignment="1">
      <alignment horizontal="center"/>
    </xf>
    <xf numFmtId="0" fontId="34" fillId="53" borderId="19" xfId="0" applyFont="1" applyFill="1" applyBorder="1" applyAlignment="1">
      <alignment horizontal="center"/>
    </xf>
    <xf numFmtId="0" fontId="34" fillId="47" borderId="66" xfId="0" applyFont="1" applyFill="1" applyBorder="1" applyAlignment="1">
      <alignment horizontal="center"/>
    </xf>
    <xf numFmtId="0" fontId="34" fillId="47" borderId="56" xfId="0" applyFont="1" applyFill="1" applyBorder="1" applyAlignment="1">
      <alignment horizontal="center"/>
    </xf>
    <xf numFmtId="0" fontId="34" fillId="47" borderId="25" xfId="0" applyFont="1" applyFill="1" applyBorder="1" applyAlignment="1">
      <alignment horizontal="center"/>
    </xf>
    <xf numFmtId="0" fontId="34" fillId="47" borderId="59" xfId="0" applyFont="1" applyFill="1" applyBorder="1" applyAlignment="1">
      <alignment horizontal="center"/>
    </xf>
    <xf numFmtId="0" fontId="34" fillId="47" borderId="23" xfId="0" applyFont="1" applyFill="1" applyBorder="1" applyAlignment="1">
      <alignment horizontal="center"/>
    </xf>
    <xf numFmtId="0" fontId="34" fillId="47" borderId="17" xfId="0" applyFont="1" applyFill="1" applyBorder="1" applyAlignment="1">
      <alignment horizontal="center"/>
    </xf>
    <xf numFmtId="0" fontId="34" fillId="47" borderId="18" xfId="0" applyFont="1" applyFill="1" applyBorder="1" applyAlignment="1">
      <alignment horizontal="center"/>
    </xf>
    <xf numFmtId="0" fontId="34" fillId="8" borderId="23" xfId="0" applyFont="1" applyFill="1" applyBorder="1" applyAlignment="1">
      <alignment horizontal="center"/>
    </xf>
    <xf numFmtId="0" fontId="34" fillId="44" borderId="17" xfId="0" applyFont="1" applyFill="1" applyBorder="1" applyAlignment="1">
      <alignment horizontal="center"/>
    </xf>
    <xf numFmtId="0" fontId="34" fillId="44" borderId="20" xfId="0" applyFont="1" applyFill="1" applyBorder="1" applyAlignment="1">
      <alignment horizontal="center"/>
    </xf>
    <xf numFmtId="0" fontId="34" fillId="44" borderId="18" xfId="0" applyFont="1" applyFill="1" applyBorder="1" applyAlignment="1">
      <alignment horizontal="center"/>
    </xf>
    <xf numFmtId="0" fontId="34" fillId="44" borderId="21" xfId="0" applyFont="1" applyFill="1" applyBorder="1" applyAlignment="1">
      <alignment horizontal="center"/>
    </xf>
    <xf numFmtId="0" fontId="34" fillId="44" borderId="23" xfId="0" applyFont="1" applyFill="1" applyBorder="1" applyAlignment="1">
      <alignment horizontal="center"/>
    </xf>
    <xf numFmtId="0" fontId="34" fillId="44" borderId="24" xfId="0" applyFont="1" applyFill="1" applyBorder="1" applyAlignment="1">
      <alignment horizontal="center"/>
    </xf>
    <xf numFmtId="0" fontId="34" fillId="31" borderId="68" xfId="0" applyFont="1" applyFill="1" applyBorder="1" applyAlignment="1">
      <alignment horizontal="center"/>
    </xf>
    <xf numFmtId="0" fontId="34" fillId="31" borderId="66" xfId="0" applyFont="1" applyFill="1" applyBorder="1" applyAlignment="1">
      <alignment horizontal="center"/>
    </xf>
    <xf numFmtId="0" fontId="35" fillId="0" borderId="58" xfId="0" applyFont="1" applyBorder="1" applyAlignment="1">
      <alignment horizontal="center"/>
    </xf>
    <xf numFmtId="0" fontId="35" fillId="0" borderId="39" xfId="0" applyFont="1" applyBorder="1" applyAlignment="1">
      <alignment horizontal="center"/>
    </xf>
    <xf numFmtId="0" fontId="35" fillId="0" borderId="40" xfId="0" applyFont="1" applyBorder="1" applyAlignment="1">
      <alignment horizontal="center"/>
    </xf>
    <xf numFmtId="0" fontId="34" fillId="8" borderId="17" xfId="0" applyFont="1" applyFill="1" applyBorder="1" applyAlignment="1">
      <alignment horizontal="center"/>
    </xf>
    <xf numFmtId="0" fontId="5" fillId="32" borderId="18" xfId="13" applyFill="1" applyBorder="1" applyAlignment="1">
      <alignment horizontal="center" vertical="center"/>
    </xf>
    <xf numFmtId="0" fontId="84" fillId="13" borderId="0" xfId="13" applyFont="1" applyFill="1" applyAlignment="1">
      <alignment horizontal="left" vertical="center"/>
    </xf>
    <xf numFmtId="0" fontId="4" fillId="51" borderId="0" xfId="13" applyFont="1" applyFill="1" applyAlignment="1">
      <alignment horizontal="center" vertical="center"/>
    </xf>
    <xf numFmtId="0" fontId="85" fillId="0" borderId="0" xfId="0" applyFont="1" applyAlignment="1">
      <alignment horizontal="left" vertical="center"/>
    </xf>
    <xf numFmtId="0" fontId="4" fillId="32" borderId="0" xfId="13" applyFont="1" applyFill="1" applyAlignment="1">
      <alignment horizontal="center" vertical="center"/>
    </xf>
    <xf numFmtId="0" fontId="84" fillId="13" borderId="0" xfId="13" applyFont="1" applyFill="1" applyAlignment="1">
      <alignment horizontal="center" vertical="center"/>
    </xf>
    <xf numFmtId="0" fontId="4" fillId="49" borderId="0" xfId="13" applyFont="1" applyFill="1" applyAlignment="1">
      <alignment horizontal="center" vertical="center"/>
    </xf>
    <xf numFmtId="16" fontId="4" fillId="24" borderId="17" xfId="13" applyNumberFormat="1" applyFont="1" applyFill="1" applyBorder="1" applyAlignment="1">
      <alignment horizontal="center" vertical="center"/>
    </xf>
    <xf numFmtId="16" fontId="4" fillId="26" borderId="17" xfId="13" applyNumberFormat="1" applyFont="1" applyFill="1" applyBorder="1" applyAlignment="1">
      <alignment horizontal="center" vertical="center"/>
    </xf>
    <xf numFmtId="16" fontId="4" fillId="24" borderId="18" xfId="13" applyNumberFormat="1" applyFont="1" applyFill="1" applyBorder="1" applyAlignment="1">
      <alignment horizontal="center" vertical="center"/>
    </xf>
    <xf numFmtId="16" fontId="4" fillId="26" borderId="18" xfId="13" applyNumberFormat="1" applyFont="1" applyFill="1" applyBorder="1" applyAlignment="1">
      <alignment horizontal="center" vertical="center"/>
    </xf>
    <xf numFmtId="16" fontId="4" fillId="24" borderId="20" xfId="13" applyNumberFormat="1" applyFont="1" applyFill="1" applyBorder="1" applyAlignment="1">
      <alignment horizontal="center" vertical="center"/>
    </xf>
    <xf numFmtId="16" fontId="4" fillId="26" borderId="20" xfId="13" applyNumberFormat="1" applyFont="1" applyFill="1" applyBorder="1" applyAlignment="1">
      <alignment horizontal="center" vertical="center"/>
    </xf>
    <xf numFmtId="16" fontId="4" fillId="24" borderId="21" xfId="13" applyNumberFormat="1" applyFont="1" applyFill="1" applyBorder="1" applyAlignment="1">
      <alignment horizontal="center" vertical="center"/>
    </xf>
    <xf numFmtId="16" fontId="4" fillId="26" borderId="21" xfId="13" applyNumberFormat="1" applyFont="1" applyFill="1" applyBorder="1" applyAlignment="1">
      <alignment horizontal="center" vertical="center"/>
    </xf>
    <xf numFmtId="0" fontId="4" fillId="13" borderId="64" xfId="13" applyFont="1" applyFill="1" applyBorder="1" applyAlignment="1">
      <alignment horizontal="center" vertical="center"/>
    </xf>
    <xf numFmtId="0" fontId="5" fillId="0" borderId="56" xfId="13" applyBorder="1" applyAlignment="1">
      <alignment horizontal="center" vertical="center"/>
    </xf>
    <xf numFmtId="0" fontId="5" fillId="0" borderId="59" xfId="13" applyBorder="1" applyAlignment="1">
      <alignment horizontal="center" vertical="center"/>
    </xf>
    <xf numFmtId="16" fontId="5" fillId="0" borderId="23" xfId="13" applyNumberFormat="1" applyBorder="1" applyAlignment="1">
      <alignment horizontal="center" vertical="center"/>
    </xf>
    <xf numFmtId="16" fontId="5" fillId="0" borderId="18" xfId="13" applyNumberFormat="1" applyBorder="1" applyAlignment="1">
      <alignment horizontal="center" vertical="center"/>
    </xf>
    <xf numFmtId="0" fontId="4" fillId="13" borderId="56" xfId="13" applyFont="1" applyFill="1" applyBorder="1" applyAlignment="1">
      <alignment horizontal="center" vertical="center"/>
    </xf>
    <xf numFmtId="0" fontId="5" fillId="0" borderId="22" xfId="13" applyBorder="1" applyAlignment="1">
      <alignment horizontal="center" vertical="center"/>
    </xf>
    <xf numFmtId="0" fontId="5" fillId="0" borderId="16" xfId="13" applyBorder="1" applyAlignment="1">
      <alignment horizontal="center" vertical="center"/>
    </xf>
    <xf numFmtId="0" fontId="5" fillId="0" borderId="36" xfId="13" applyBorder="1" applyAlignment="1">
      <alignment horizontal="center" vertical="center"/>
    </xf>
    <xf numFmtId="16" fontId="5" fillId="0" borderId="72" xfId="13" applyNumberFormat="1" applyBorder="1" applyAlignment="1">
      <alignment horizontal="center" vertical="center"/>
    </xf>
    <xf numFmtId="16" fontId="5" fillId="0" borderId="73" xfId="13" applyNumberFormat="1" applyBorder="1" applyAlignment="1">
      <alignment horizontal="center" vertical="center"/>
    </xf>
    <xf numFmtId="0" fontId="5" fillId="0" borderId="67" xfId="13" applyBorder="1" applyAlignment="1">
      <alignment horizontal="center" vertical="center"/>
    </xf>
    <xf numFmtId="0" fontId="5" fillId="0" borderId="17" xfId="13" applyBorder="1" applyAlignment="1">
      <alignment horizontal="center" vertical="center" wrapText="1"/>
    </xf>
    <xf numFmtId="0" fontId="5" fillId="13" borderId="17" xfId="13" applyFill="1" applyBorder="1" applyAlignment="1">
      <alignment horizontal="center" vertical="center" wrapText="1"/>
    </xf>
    <xf numFmtId="16" fontId="5" fillId="0" borderId="36" xfId="13" applyNumberFormat="1" applyBorder="1" applyAlignment="1">
      <alignment horizontal="center" vertical="center"/>
    </xf>
    <xf numFmtId="0" fontId="54" fillId="30" borderId="102" xfId="0" applyFont="1" applyFill="1" applyBorder="1" applyAlignment="1">
      <alignment horizontal="center" vertical="center" wrapText="1"/>
    </xf>
    <xf numFmtId="168" fontId="54" fillId="30" borderId="102" xfId="0" applyNumberFormat="1" applyFont="1" applyFill="1" applyBorder="1" applyAlignment="1">
      <alignment horizontal="center" vertical="center" wrapText="1"/>
    </xf>
    <xf numFmtId="0" fontId="91" fillId="30" borderId="102" xfId="0" applyFont="1" applyFill="1" applyBorder="1" applyAlignment="1">
      <alignment horizontal="center" vertical="center" wrapText="1"/>
    </xf>
    <xf numFmtId="172" fontId="92" fillId="10" borderId="102" xfId="0" applyNumberFormat="1" applyFont="1" applyFill="1" applyBorder="1" applyAlignment="1">
      <alignment horizontal="center" vertical="center" wrapText="1"/>
    </xf>
    <xf numFmtId="0" fontId="91" fillId="30" borderId="102" xfId="17" applyFont="1" applyFill="1" applyBorder="1" applyAlignment="1">
      <alignment horizontal="center" vertical="center" wrapText="1"/>
    </xf>
    <xf numFmtId="0" fontId="54" fillId="0" borderId="102" xfId="0" applyFont="1" applyBorder="1" applyAlignment="1">
      <alignment horizontal="center" vertical="center"/>
    </xf>
    <xf numFmtId="0" fontId="53" fillId="13" borderId="102" xfId="0" applyFont="1" applyFill="1" applyBorder="1" applyAlignment="1">
      <alignment horizontal="center"/>
    </xf>
    <xf numFmtId="0" fontId="83" fillId="13" borderId="102" xfId="0" applyFont="1" applyFill="1" applyBorder="1" applyAlignment="1">
      <alignment horizontal="center" vertical="center"/>
    </xf>
    <xf numFmtId="0" fontId="53" fillId="13" borderId="102" xfId="0" applyFont="1" applyFill="1" applyBorder="1"/>
    <xf numFmtId="14" fontId="53" fillId="13" borderId="102" xfId="0" applyNumberFormat="1" applyFont="1" applyFill="1" applyBorder="1" applyAlignment="1">
      <alignment horizontal="center"/>
    </xf>
    <xf numFmtId="170" fontId="53" fillId="13" borderId="102" xfId="0" applyNumberFormat="1" applyFont="1" applyFill="1" applyBorder="1" applyAlignment="1">
      <alignment horizontal="center" wrapText="1"/>
    </xf>
    <xf numFmtId="172" fontId="53" fillId="13" borderId="102" xfId="0" applyNumberFormat="1" applyFont="1" applyFill="1" applyBorder="1" applyAlignment="1">
      <alignment horizontal="center" wrapText="1"/>
    </xf>
    <xf numFmtId="0" fontId="83" fillId="13" borderId="102" xfId="0" applyFont="1" applyFill="1" applyBorder="1" applyAlignment="1">
      <alignment horizontal="center"/>
    </xf>
    <xf numFmtId="0" fontId="53" fillId="0" borderId="102" xfId="0" applyFont="1" applyBorder="1"/>
    <xf numFmtId="172" fontId="83" fillId="13" borderId="102" xfId="0" applyNumberFormat="1" applyFont="1" applyFill="1" applyBorder="1" applyAlignment="1">
      <alignment horizontal="center"/>
    </xf>
    <xf numFmtId="0" fontId="83" fillId="13" borderId="0" xfId="0" applyFont="1" applyFill="1" applyAlignment="1">
      <alignment horizontal="center"/>
    </xf>
    <xf numFmtId="172" fontId="83" fillId="13" borderId="0" xfId="0" applyNumberFormat="1" applyFont="1" applyFill="1" applyAlignment="1">
      <alignment horizontal="center"/>
    </xf>
    <xf numFmtId="0" fontId="83" fillId="0" borderId="0" xfId="0" applyFont="1" applyAlignment="1">
      <alignment horizontal="center"/>
    </xf>
    <xf numFmtId="172" fontId="53" fillId="0" borderId="0" xfId="0" applyNumberFormat="1" applyFont="1"/>
    <xf numFmtId="0" fontId="13" fillId="7" borderId="104" xfId="0" applyFont="1" applyFill="1" applyBorder="1" applyAlignment="1">
      <alignment horizontal="center"/>
    </xf>
    <xf numFmtId="0" fontId="13" fillId="7" borderId="102" xfId="0" applyFont="1" applyFill="1" applyBorder="1" applyAlignment="1">
      <alignment horizontal="center"/>
    </xf>
    <xf numFmtId="0" fontId="13" fillId="0" borderId="102" xfId="0" applyFont="1" applyBorder="1" applyAlignment="1">
      <alignment horizontal="center"/>
    </xf>
    <xf numFmtId="0" fontId="46" fillId="5" borderId="52" xfId="0" applyFont="1" applyFill="1" applyBorder="1" applyAlignment="1">
      <alignment horizontal="center" vertical="center" wrapText="1"/>
    </xf>
    <xf numFmtId="0" fontId="30" fillId="0" borderId="39" xfId="13" applyFont="1" applyBorder="1" applyAlignment="1">
      <alignment horizontal="center" vertical="center"/>
    </xf>
    <xf numFmtId="0" fontId="12" fillId="0" borderId="39" xfId="13" applyFont="1" applyBorder="1" applyAlignment="1">
      <alignment horizontal="center" vertical="center"/>
    </xf>
    <xf numFmtId="0" fontId="12" fillId="0" borderId="40" xfId="13" applyFont="1" applyBorder="1" applyAlignment="1">
      <alignment horizontal="center" vertical="center"/>
    </xf>
    <xf numFmtId="0" fontId="13" fillId="7" borderId="106" xfId="0" applyFont="1" applyFill="1" applyBorder="1" applyAlignment="1">
      <alignment horizontal="center"/>
    </xf>
    <xf numFmtId="0" fontId="46" fillId="44" borderId="107" xfId="0" applyFont="1" applyFill="1" applyBorder="1" applyAlignment="1">
      <alignment horizontal="center" vertical="center"/>
    </xf>
    <xf numFmtId="0" fontId="13" fillId="0" borderId="105" xfId="0" applyFont="1" applyBorder="1" applyAlignment="1">
      <alignment horizontal="center"/>
    </xf>
    <xf numFmtId="0" fontId="12" fillId="28" borderId="109" xfId="0" applyFont="1" applyFill="1" applyBorder="1" applyAlignment="1">
      <alignment wrapText="1"/>
    </xf>
    <xf numFmtId="0" fontId="46" fillId="44" borderId="99" xfId="0" applyFont="1" applyFill="1" applyBorder="1" applyAlignment="1">
      <alignment horizontal="center" vertical="center"/>
    </xf>
    <xf numFmtId="0" fontId="34" fillId="7" borderId="59" xfId="0" applyFont="1" applyFill="1" applyBorder="1" applyAlignment="1">
      <alignment horizontal="center"/>
    </xf>
    <xf numFmtId="0" fontId="34" fillId="7" borderId="18" xfId="0" applyFont="1" applyFill="1" applyBorder="1" applyAlignment="1">
      <alignment horizontal="center"/>
    </xf>
    <xf numFmtId="0" fontId="34" fillId="7" borderId="21" xfId="0" applyFont="1" applyFill="1" applyBorder="1" applyAlignment="1">
      <alignment horizontal="center"/>
    </xf>
    <xf numFmtId="0" fontId="34" fillId="7" borderId="60" xfId="0" applyFont="1" applyFill="1" applyBorder="1" applyAlignment="1">
      <alignment horizontal="center"/>
    </xf>
    <xf numFmtId="0" fontId="34" fillId="7" borderId="34" xfId="0" applyFont="1" applyFill="1" applyBorder="1" applyAlignment="1">
      <alignment horizontal="center"/>
    </xf>
    <xf numFmtId="0" fontId="46" fillId="44" borderId="100" xfId="0" applyFont="1" applyFill="1" applyBorder="1" applyAlignment="1">
      <alignment horizontal="center" vertical="center"/>
    </xf>
    <xf numFmtId="0" fontId="13" fillId="0" borderId="101" xfId="0" applyFont="1" applyBorder="1" applyAlignment="1">
      <alignment horizontal="center"/>
    </xf>
    <xf numFmtId="0" fontId="46" fillId="44" borderId="32" xfId="0" applyFont="1" applyFill="1" applyBorder="1" applyAlignment="1">
      <alignment horizontal="center" vertical="center"/>
    </xf>
    <xf numFmtId="0" fontId="46" fillId="44" borderId="114" xfId="0" applyFont="1" applyFill="1" applyBorder="1" applyAlignment="1">
      <alignment horizontal="center" vertical="center"/>
    </xf>
    <xf numFmtId="0" fontId="46" fillId="44" borderId="115" xfId="0" applyFont="1" applyFill="1" applyBorder="1" applyAlignment="1">
      <alignment horizontal="center" vertical="center"/>
    </xf>
    <xf numFmtId="0" fontId="46" fillId="44" borderId="116" xfId="0" applyFont="1" applyFill="1" applyBorder="1" applyAlignment="1">
      <alignment horizontal="center" vertical="center"/>
    </xf>
    <xf numFmtId="0" fontId="46" fillId="44" borderId="117" xfId="0" applyFont="1" applyFill="1" applyBorder="1" applyAlignment="1">
      <alignment horizontal="center" vertical="center"/>
    </xf>
    <xf numFmtId="0" fontId="46" fillId="28" borderId="118" xfId="0" applyFont="1" applyFill="1" applyBorder="1" applyAlignment="1">
      <alignment horizontal="center" vertical="center" wrapText="1"/>
    </xf>
    <xf numFmtId="0" fontId="30" fillId="13" borderId="71" xfId="13" applyFont="1" applyFill="1" applyBorder="1" applyAlignment="1">
      <alignment horizontal="center" vertical="center"/>
    </xf>
    <xf numFmtId="0" fontId="13" fillId="7" borderId="119" xfId="0" applyFont="1" applyFill="1" applyBorder="1" applyAlignment="1">
      <alignment horizontal="center"/>
    </xf>
    <xf numFmtId="0" fontId="13" fillId="7" borderId="120" xfId="0" applyFont="1" applyFill="1" applyBorder="1" applyAlignment="1">
      <alignment horizontal="center"/>
    </xf>
    <xf numFmtId="0" fontId="13" fillId="7" borderId="121" xfId="0" applyFont="1" applyFill="1" applyBorder="1" applyAlignment="1">
      <alignment horizontal="center"/>
    </xf>
    <xf numFmtId="0" fontId="13" fillId="0" borderId="122" xfId="0" applyFont="1" applyBorder="1" applyAlignment="1">
      <alignment horizontal="center"/>
    </xf>
    <xf numFmtId="0" fontId="13" fillId="0" borderId="121" xfId="0" applyFont="1" applyBorder="1" applyAlignment="1">
      <alignment horizontal="center"/>
    </xf>
    <xf numFmtId="0" fontId="13" fillId="0" borderId="123" xfId="0" applyFont="1" applyBorder="1" applyAlignment="1">
      <alignment horizontal="center"/>
    </xf>
    <xf numFmtId="0" fontId="13" fillId="28" borderId="125" xfId="0" applyFont="1" applyFill="1" applyBorder="1" applyAlignment="1">
      <alignment horizontal="center"/>
    </xf>
    <xf numFmtId="0" fontId="13" fillId="28" borderId="126" xfId="0" applyFont="1" applyFill="1" applyBorder="1" applyAlignment="1">
      <alignment horizontal="center"/>
    </xf>
    <xf numFmtId="0" fontId="13" fillId="7" borderId="127" xfId="0" applyFont="1" applyFill="1" applyBorder="1" applyAlignment="1">
      <alignment horizontal="center"/>
    </xf>
    <xf numFmtId="0" fontId="13" fillId="7" borderId="128" xfId="0" applyFont="1" applyFill="1" applyBorder="1" applyAlignment="1">
      <alignment horizontal="center"/>
    </xf>
    <xf numFmtId="0" fontId="13" fillId="7" borderId="129" xfId="0" applyFont="1" applyFill="1" applyBorder="1" applyAlignment="1">
      <alignment horizontal="center"/>
    </xf>
    <xf numFmtId="0" fontId="13" fillId="0" borderId="130" xfId="0" applyFont="1" applyBorder="1" applyAlignment="1">
      <alignment horizontal="center"/>
    </xf>
    <xf numFmtId="0" fontId="13" fillId="0" borderId="129" xfId="0" applyFont="1" applyBorder="1" applyAlignment="1">
      <alignment horizontal="center"/>
    </xf>
    <xf numFmtId="0" fontId="13" fillId="0" borderId="131" xfId="0" applyFont="1" applyBorder="1" applyAlignment="1">
      <alignment horizontal="center"/>
    </xf>
    <xf numFmtId="0" fontId="13" fillId="28" borderId="132" xfId="0" applyFont="1" applyFill="1" applyBorder="1" applyAlignment="1">
      <alignment horizontal="center"/>
    </xf>
    <xf numFmtId="0" fontId="46" fillId="32" borderId="134" xfId="0" applyFont="1" applyFill="1" applyBorder="1" applyAlignment="1">
      <alignment horizontal="center" vertical="center"/>
    </xf>
    <xf numFmtId="16" fontId="46" fillId="32" borderId="129" xfId="0" applyNumberFormat="1" applyFont="1" applyFill="1" applyBorder="1" applyAlignment="1">
      <alignment horizontal="center" vertical="center"/>
    </xf>
    <xf numFmtId="0" fontId="46" fillId="32" borderId="129" xfId="0" applyFont="1" applyFill="1" applyBorder="1" applyAlignment="1">
      <alignment horizontal="center" vertical="center"/>
    </xf>
    <xf numFmtId="0" fontId="13" fillId="0" borderId="77" xfId="0" applyFont="1" applyBorder="1" applyAlignment="1">
      <alignment horizontal="center"/>
    </xf>
    <xf numFmtId="0" fontId="13" fillId="0" borderId="96" xfId="0" applyFont="1" applyBorder="1" applyAlignment="1">
      <alignment horizontal="center"/>
    </xf>
    <xf numFmtId="0" fontId="13" fillId="0" borderId="17" xfId="0" applyFont="1" applyBorder="1" applyAlignment="1">
      <alignment horizontal="center"/>
    </xf>
    <xf numFmtId="0" fontId="18" fillId="13" borderId="0" xfId="13" applyFont="1" applyFill="1" applyAlignment="1">
      <alignment horizontal="center" vertical="center"/>
    </xf>
    <xf numFmtId="0" fontId="8" fillId="13" borderId="0" xfId="13" applyFont="1" applyFill="1" applyAlignment="1">
      <alignment horizontal="center" vertical="center"/>
    </xf>
    <xf numFmtId="0" fontId="13" fillId="0" borderId="22" xfId="0" applyFont="1" applyBorder="1" applyAlignment="1">
      <alignment horizontal="center"/>
    </xf>
    <xf numFmtId="0" fontId="13" fillId="0" borderId="15" xfId="0" applyFont="1" applyBorder="1" applyAlignment="1">
      <alignment horizontal="center"/>
    </xf>
    <xf numFmtId="0" fontId="13" fillId="0" borderId="16" xfId="0" applyFont="1" applyBorder="1" applyAlignment="1">
      <alignment horizontal="center"/>
    </xf>
    <xf numFmtId="0" fontId="13" fillId="0" borderId="23" xfId="0" applyFont="1" applyBorder="1" applyAlignment="1">
      <alignment horizontal="center"/>
    </xf>
    <xf numFmtId="0" fontId="13" fillId="0" borderId="18" xfId="0" applyFont="1" applyBorder="1" applyAlignment="1">
      <alignment horizontal="center"/>
    </xf>
    <xf numFmtId="0" fontId="13" fillId="0" borderId="24" xfId="0" applyFont="1" applyBorder="1" applyAlignment="1">
      <alignment horizontal="center"/>
    </xf>
    <xf numFmtId="0" fontId="13" fillId="0" borderId="20" xfId="0" applyFont="1" applyBorder="1" applyAlignment="1">
      <alignment horizontal="center"/>
    </xf>
    <xf numFmtId="0" fontId="13" fillId="0" borderId="21" xfId="0" applyFont="1" applyBorder="1" applyAlignment="1">
      <alignment horizontal="center"/>
    </xf>
    <xf numFmtId="0" fontId="13" fillId="8" borderId="17" xfId="0" applyFont="1" applyFill="1" applyBorder="1" applyAlignment="1">
      <alignment horizontal="center"/>
    </xf>
    <xf numFmtId="0" fontId="13" fillId="0" borderId="11" xfId="0" applyFont="1" applyBorder="1" applyAlignment="1">
      <alignment horizontal="center"/>
    </xf>
    <xf numFmtId="0" fontId="13" fillId="0" borderId="46" xfId="0" applyFont="1" applyBorder="1" applyAlignment="1">
      <alignment horizontal="center"/>
    </xf>
    <xf numFmtId="0" fontId="13" fillId="0" borderId="19" xfId="0" applyFont="1" applyBorder="1" applyAlignment="1">
      <alignment horizontal="center"/>
    </xf>
    <xf numFmtId="0" fontId="46" fillId="32" borderId="131" xfId="0" applyFont="1" applyFill="1" applyBorder="1" applyAlignment="1">
      <alignment horizontal="center" vertical="center"/>
    </xf>
    <xf numFmtId="0" fontId="13" fillId="7" borderId="123" xfId="0" applyFont="1" applyFill="1" applyBorder="1" applyAlignment="1">
      <alignment horizontal="center"/>
    </xf>
    <xf numFmtId="0" fontId="13" fillId="7" borderId="105" xfId="0" applyFont="1" applyFill="1" applyBorder="1" applyAlignment="1">
      <alignment horizontal="center"/>
    </xf>
    <xf numFmtId="0" fontId="13" fillId="7" borderId="131" xfId="0" applyFont="1" applyFill="1" applyBorder="1" applyAlignment="1">
      <alignment horizontal="center"/>
    </xf>
    <xf numFmtId="0" fontId="13" fillId="7" borderId="0" xfId="0" applyFont="1" applyFill="1" applyAlignment="1">
      <alignment horizontal="center"/>
    </xf>
    <xf numFmtId="0" fontId="13" fillId="8" borderId="0" xfId="0" applyFont="1" applyFill="1" applyAlignment="1">
      <alignment horizontal="center"/>
    </xf>
    <xf numFmtId="16" fontId="46" fillId="8" borderId="17" xfId="0" applyNumberFormat="1" applyFont="1" applyFill="1" applyBorder="1" applyAlignment="1">
      <alignment horizontal="center" vertical="center"/>
    </xf>
    <xf numFmtId="0" fontId="46" fillId="8" borderId="36" xfId="0" applyFont="1" applyFill="1" applyBorder="1" applyAlignment="1">
      <alignment horizontal="center" vertical="center" wrapText="1"/>
    </xf>
    <xf numFmtId="0" fontId="13" fillId="0" borderId="59" xfId="0" applyFont="1" applyBorder="1" applyAlignment="1">
      <alignment horizontal="center"/>
    </xf>
    <xf numFmtId="0" fontId="13" fillId="8" borderId="36" xfId="0" applyFont="1" applyFill="1" applyBorder="1" applyAlignment="1">
      <alignment horizontal="center"/>
    </xf>
    <xf numFmtId="0" fontId="13" fillId="0" borderId="78" xfId="0" applyFont="1" applyBorder="1" applyAlignment="1">
      <alignment horizontal="center"/>
    </xf>
    <xf numFmtId="0" fontId="46" fillId="44" borderId="26" xfId="0" applyFont="1" applyFill="1" applyBorder="1" applyAlignment="1">
      <alignment horizontal="center" vertical="center" wrapText="1"/>
    </xf>
    <xf numFmtId="0" fontId="46" fillId="44" borderId="44" xfId="0" applyFont="1" applyFill="1" applyBorder="1" applyAlignment="1">
      <alignment horizontal="center" vertical="center" wrapText="1"/>
    </xf>
    <xf numFmtId="0" fontId="46" fillId="44" borderId="135" xfId="0" applyFont="1" applyFill="1" applyBorder="1" applyAlignment="1">
      <alignment horizontal="center" vertical="center"/>
    </xf>
    <xf numFmtId="16" fontId="46" fillId="8" borderId="36" xfId="0" applyNumberFormat="1" applyFont="1" applyFill="1" applyBorder="1" applyAlignment="1">
      <alignment horizontal="center" vertical="center"/>
    </xf>
    <xf numFmtId="0" fontId="5" fillId="13" borderId="59" xfId="13" applyFill="1" applyBorder="1" applyAlignment="1">
      <alignment horizontal="center" vertical="center"/>
    </xf>
    <xf numFmtId="0" fontId="5" fillId="13" borderId="23" xfId="13" applyFill="1" applyBorder="1" applyAlignment="1">
      <alignment horizontal="center" vertical="center"/>
    </xf>
    <xf numFmtId="0" fontId="5" fillId="13" borderId="36" xfId="13" applyFill="1" applyBorder="1" applyAlignment="1">
      <alignment horizontal="center" vertical="center"/>
    </xf>
    <xf numFmtId="0" fontId="5" fillId="13" borderId="17" xfId="13" applyFill="1" applyBorder="1" applyAlignment="1">
      <alignment horizontal="center" vertical="center"/>
    </xf>
    <xf numFmtId="0" fontId="5" fillId="13" borderId="18" xfId="13" applyFill="1" applyBorder="1" applyAlignment="1">
      <alignment horizontal="center" vertical="center"/>
    </xf>
    <xf numFmtId="0" fontId="5" fillId="0" borderId="18" xfId="13" applyBorder="1" applyAlignment="1">
      <alignment horizontal="center" vertical="center" wrapText="1"/>
    </xf>
    <xf numFmtId="0" fontId="5" fillId="0" borderId="23" xfId="13" applyBorder="1" applyAlignment="1">
      <alignment horizontal="center" vertical="center"/>
    </xf>
    <xf numFmtId="0" fontId="5" fillId="0" borderId="17" xfId="13" applyBorder="1" applyAlignment="1">
      <alignment horizontal="center" vertical="center"/>
    </xf>
    <xf numFmtId="0" fontId="5" fillId="0" borderId="18" xfId="13" applyBorder="1" applyAlignment="1">
      <alignment horizontal="center" vertical="center"/>
    </xf>
    <xf numFmtId="173" fontId="38" fillId="13" borderId="18" xfId="13" applyNumberFormat="1" applyFont="1" applyFill="1" applyBorder="1" applyAlignment="1">
      <alignment horizontal="center" vertical="center"/>
    </xf>
    <xf numFmtId="0" fontId="4" fillId="36" borderId="17" xfId="13" applyFont="1" applyFill="1" applyBorder="1" applyAlignment="1">
      <alignment horizontal="center" vertical="center"/>
    </xf>
    <xf numFmtId="173" fontId="38" fillId="13" borderId="17" xfId="13" applyNumberFormat="1" applyFont="1" applyFill="1" applyBorder="1" applyAlignment="1">
      <alignment horizontal="center" vertical="center"/>
    </xf>
    <xf numFmtId="171" fontId="5" fillId="13" borderId="17" xfId="13" applyNumberFormat="1" applyFill="1" applyBorder="1" applyAlignment="1">
      <alignment horizontal="center" vertical="center"/>
    </xf>
    <xf numFmtId="16" fontId="4" fillId="0" borderId="0" xfId="13" applyNumberFormat="1" applyFont="1" applyAlignment="1">
      <alignment horizontal="center" vertical="center"/>
    </xf>
    <xf numFmtId="173" fontId="38" fillId="0" borderId="0" xfId="13" applyNumberFormat="1" applyFont="1" applyAlignment="1">
      <alignment horizontal="center" vertical="center"/>
    </xf>
    <xf numFmtId="9" fontId="5" fillId="0" borderId="0" xfId="2" applyFont="1" applyFill="1" applyBorder="1">
      <alignment horizontal="center" vertical="center"/>
    </xf>
    <xf numFmtId="171" fontId="5" fillId="0" borderId="0" xfId="13" applyNumberFormat="1" applyAlignment="1">
      <alignment horizontal="center" vertical="center"/>
    </xf>
    <xf numFmtId="9" fontId="4" fillId="13" borderId="17" xfId="2" applyFont="1" applyFill="1" applyBorder="1">
      <alignment horizontal="center" vertical="center"/>
    </xf>
    <xf numFmtId="0" fontId="5" fillId="44" borderId="17" xfId="13" applyFill="1" applyBorder="1" applyAlignment="1">
      <alignment horizontal="center" vertical="center"/>
    </xf>
    <xf numFmtId="0" fontId="97" fillId="0" borderId="38" xfId="13" applyFont="1" applyBorder="1" applyAlignment="1">
      <alignment horizontal="center" vertical="center"/>
    </xf>
    <xf numFmtId="0" fontId="97" fillId="32" borderId="38" xfId="13" applyFont="1" applyFill="1" applyBorder="1" applyAlignment="1">
      <alignment horizontal="center" vertical="center"/>
    </xf>
    <xf numFmtId="0" fontId="97" fillId="44" borderId="17" xfId="13" applyFont="1" applyFill="1" applyBorder="1" applyAlignment="1">
      <alignment horizontal="center" vertical="center"/>
    </xf>
    <xf numFmtId="0" fontId="97" fillId="0" borderId="17" xfId="13" applyFont="1" applyBorder="1" applyAlignment="1">
      <alignment horizontal="center" vertical="center"/>
    </xf>
    <xf numFmtId="0" fontId="97" fillId="32" borderId="17" xfId="13" applyFont="1" applyFill="1" applyBorder="1" applyAlignment="1">
      <alignment horizontal="center" vertical="center"/>
    </xf>
    <xf numFmtId="0" fontId="98" fillId="13" borderId="0" xfId="13" applyFont="1" applyFill="1" applyAlignment="1">
      <alignment horizontal="left" vertical="center"/>
    </xf>
    <xf numFmtId="0" fontId="96" fillId="22" borderId="22" xfId="13" applyFont="1" applyFill="1" applyBorder="1" applyAlignment="1">
      <alignment horizontal="center" vertical="center"/>
    </xf>
    <xf numFmtId="0" fontId="96" fillId="22" borderId="15" xfId="13" applyFont="1" applyFill="1" applyBorder="1" applyAlignment="1">
      <alignment horizontal="center" vertical="center"/>
    </xf>
    <xf numFmtId="0" fontId="4" fillId="22" borderId="23" xfId="13" applyFont="1" applyFill="1" applyBorder="1" applyAlignment="1">
      <alignment horizontal="center" vertical="center"/>
    </xf>
    <xf numFmtId="0" fontId="4" fillId="36" borderId="18" xfId="13" applyFont="1" applyFill="1" applyBorder="1" applyAlignment="1">
      <alignment horizontal="center" vertical="center"/>
    </xf>
    <xf numFmtId="0" fontId="5" fillId="44" borderId="18" xfId="13" applyFill="1" applyBorder="1" applyAlignment="1">
      <alignment horizontal="center" vertical="center"/>
    </xf>
    <xf numFmtId="9" fontId="4" fillId="13" borderId="18" xfId="2" applyFont="1" applyFill="1" applyBorder="1">
      <alignment horizontal="center" vertical="center"/>
    </xf>
    <xf numFmtId="0" fontId="4" fillId="22" borderId="24" xfId="13" applyFont="1" applyFill="1" applyBorder="1" applyAlignment="1">
      <alignment horizontal="center" vertical="center"/>
    </xf>
    <xf numFmtId="0" fontId="97" fillId="44" borderId="37" xfId="13" applyFont="1" applyFill="1" applyBorder="1" applyAlignment="1">
      <alignment horizontal="center" vertical="center"/>
    </xf>
    <xf numFmtId="0" fontId="5" fillId="44" borderId="15" xfId="13" applyFill="1" applyBorder="1" applyAlignment="1">
      <alignment horizontal="center" vertical="center"/>
    </xf>
    <xf numFmtId="0" fontId="97" fillId="44" borderId="15" xfId="13" applyFont="1" applyFill="1" applyBorder="1" applyAlignment="1">
      <alignment horizontal="center" vertical="center"/>
    </xf>
    <xf numFmtId="0" fontId="4" fillId="44" borderId="0" xfId="13" applyFont="1" applyFill="1" applyAlignment="1">
      <alignment horizontal="center" vertical="center"/>
    </xf>
    <xf numFmtId="171" fontId="4" fillId="13" borderId="50" xfId="13" applyNumberFormat="1" applyFont="1" applyFill="1" applyBorder="1" applyAlignment="1">
      <alignment horizontal="center" vertical="center"/>
    </xf>
    <xf numFmtId="171" fontId="4" fillId="13" borderId="17" xfId="13" applyNumberFormat="1" applyFont="1" applyFill="1" applyBorder="1" applyAlignment="1">
      <alignment horizontal="center" vertical="center"/>
    </xf>
    <xf numFmtId="171" fontId="4" fillId="13" borderId="20" xfId="13" applyNumberFormat="1" applyFont="1" applyFill="1" applyBorder="1" applyAlignment="1">
      <alignment horizontal="center" vertical="center"/>
    </xf>
    <xf numFmtId="0" fontId="4" fillId="13" borderId="0" xfId="13" applyFont="1" applyFill="1" applyAlignment="1">
      <alignment horizontal="left" vertical="center"/>
    </xf>
    <xf numFmtId="0" fontId="4" fillId="22" borderId="17" xfId="13" applyFont="1" applyFill="1" applyBorder="1" applyAlignment="1">
      <alignment horizontal="center" vertical="center"/>
    </xf>
    <xf numFmtId="0" fontId="4" fillId="22" borderId="20" xfId="13" applyFont="1" applyFill="1" applyBorder="1" applyAlignment="1">
      <alignment horizontal="center" vertical="center"/>
    </xf>
    <xf numFmtId="0" fontId="5" fillId="44" borderId="16" xfId="13" applyFill="1" applyBorder="1" applyAlignment="1">
      <alignment horizontal="center" vertical="center"/>
    </xf>
    <xf numFmtId="0" fontId="13" fillId="13" borderId="17" xfId="13" applyFont="1" applyFill="1" applyBorder="1" applyAlignment="1">
      <alignment horizontal="center" vertical="center" wrapText="1"/>
    </xf>
    <xf numFmtId="0" fontId="5" fillId="13" borderId="25" xfId="13" applyFill="1" applyBorder="1" applyAlignment="1">
      <alignment horizontal="center" vertical="center" wrapText="1"/>
    </xf>
    <xf numFmtId="0" fontId="94" fillId="0" borderId="17" xfId="0" applyFont="1" applyBorder="1" applyAlignment="1">
      <alignment horizontal="center" vertical="center" wrapText="1"/>
    </xf>
    <xf numFmtId="0" fontId="54" fillId="22" borderId="17" xfId="0" applyFont="1" applyFill="1" applyBorder="1" applyAlignment="1">
      <alignment horizontal="center" vertical="center"/>
    </xf>
    <xf numFmtId="0" fontId="54" fillId="22" borderId="17" xfId="0" applyFont="1" applyFill="1" applyBorder="1" applyAlignment="1">
      <alignment horizontal="center" vertical="center" wrapText="1"/>
    </xf>
    <xf numFmtId="0" fontId="100" fillId="0" borderId="0" xfId="0" applyFont="1" applyAlignment="1">
      <alignment horizontal="left" vertical="center"/>
    </xf>
    <xf numFmtId="0" fontId="100" fillId="0" borderId="0" xfId="0" applyFont="1" applyAlignment="1">
      <alignment horizontal="center" vertical="center"/>
    </xf>
    <xf numFmtId="174" fontId="101" fillId="0" borderId="0" xfId="0" applyNumberFormat="1" applyFont="1" applyAlignment="1">
      <alignment horizontal="center" vertical="center"/>
    </xf>
    <xf numFmtId="174" fontId="100" fillId="0" borderId="0" xfId="0" applyNumberFormat="1" applyFont="1" applyAlignment="1">
      <alignment horizontal="center" vertical="center"/>
    </xf>
    <xf numFmtId="3" fontId="101" fillId="0" borderId="0" xfId="0" applyNumberFormat="1" applyFont="1" applyAlignment="1">
      <alignment horizontal="center" vertical="center"/>
    </xf>
    <xf numFmtId="0" fontId="102" fillId="0" borderId="0" xfId="0" applyFont="1" applyAlignment="1">
      <alignment horizontal="center" vertical="center"/>
    </xf>
    <xf numFmtId="174" fontId="101" fillId="0" borderId="0" xfId="0" applyNumberFormat="1" applyFont="1" applyAlignment="1">
      <alignment vertical="center"/>
    </xf>
    <xf numFmtId="174" fontId="100" fillId="0" borderId="0" xfId="0" applyNumberFormat="1" applyFont="1" applyAlignment="1">
      <alignment vertical="center"/>
    </xf>
    <xf numFmtId="0" fontId="103" fillId="0" borderId="0" xfId="0" applyFont="1" applyAlignment="1">
      <alignment vertical="center"/>
    </xf>
    <xf numFmtId="17" fontId="102" fillId="0" borderId="0" xfId="0" applyNumberFormat="1" applyFont="1" applyAlignment="1">
      <alignment vertical="center"/>
    </xf>
    <xf numFmtId="0" fontId="102" fillId="0" borderId="0" xfId="0" applyFont="1" applyAlignment="1">
      <alignment vertical="center"/>
    </xf>
    <xf numFmtId="0" fontId="100" fillId="0" borderId="17" xfId="0" applyFont="1" applyBorder="1" applyAlignment="1">
      <alignment horizontal="center" vertical="center"/>
    </xf>
    <xf numFmtId="0" fontId="101" fillId="0" borderId="17" xfId="0" applyFont="1" applyBorder="1" applyAlignment="1">
      <alignment horizontal="center" vertical="center"/>
    </xf>
    <xf numFmtId="9" fontId="102" fillId="0" borderId="17" xfId="0" applyNumberFormat="1" applyFont="1" applyBorder="1" applyAlignment="1">
      <alignment horizontal="center" vertical="center"/>
    </xf>
    <xf numFmtId="9" fontId="103" fillId="0" borderId="17" xfId="0" applyNumberFormat="1" applyFont="1" applyBorder="1" applyAlignment="1">
      <alignment horizontal="center" vertical="center"/>
    </xf>
    <xf numFmtId="9" fontId="104" fillId="0" borderId="17" xfId="0" applyNumberFormat="1" applyFont="1" applyBorder="1" applyAlignment="1">
      <alignment horizontal="center" vertical="center"/>
    </xf>
    <xf numFmtId="0" fontId="102" fillId="26" borderId="22" xfId="0" applyFont="1" applyFill="1" applyBorder="1" applyAlignment="1">
      <alignment horizontal="center" vertical="center"/>
    </xf>
    <xf numFmtId="0" fontId="102" fillId="26" borderId="15" xfId="0" applyFont="1" applyFill="1" applyBorder="1" applyAlignment="1">
      <alignment horizontal="center" vertical="center"/>
    </xf>
    <xf numFmtId="17" fontId="103" fillId="26" borderId="15" xfId="0" applyNumberFormat="1" applyFont="1" applyFill="1" applyBorder="1" applyAlignment="1">
      <alignment horizontal="center" vertical="center"/>
    </xf>
    <xf numFmtId="17" fontId="103" fillId="26" borderId="16" xfId="0" applyNumberFormat="1" applyFont="1" applyFill="1" applyBorder="1" applyAlignment="1">
      <alignment horizontal="center" vertical="center"/>
    </xf>
    <xf numFmtId="0" fontId="100" fillId="0" borderId="23" xfId="0" applyFont="1" applyBorder="1" applyAlignment="1">
      <alignment horizontal="center" vertical="center"/>
    </xf>
    <xf numFmtId="9" fontId="103" fillId="0" borderId="18" xfId="0" applyNumberFormat="1" applyFont="1" applyBorder="1" applyAlignment="1">
      <alignment horizontal="center" vertical="center"/>
    </xf>
    <xf numFmtId="0" fontId="100" fillId="0" borderId="24" xfId="0" applyFont="1" applyBorder="1" applyAlignment="1">
      <alignment horizontal="center" vertical="center"/>
    </xf>
    <xf numFmtId="0" fontId="100" fillId="0" borderId="20" xfId="0" applyFont="1" applyBorder="1" applyAlignment="1">
      <alignment horizontal="center" vertical="center"/>
    </xf>
    <xf numFmtId="9" fontId="102" fillId="0" borderId="20" xfId="0" applyNumberFormat="1" applyFont="1" applyBorder="1" applyAlignment="1">
      <alignment horizontal="center" vertical="center"/>
    </xf>
    <xf numFmtId="9" fontId="103" fillId="0" borderId="20" xfId="0" applyNumberFormat="1" applyFont="1" applyBorder="1" applyAlignment="1">
      <alignment horizontal="center" vertical="center"/>
    </xf>
    <xf numFmtId="9" fontId="103" fillId="0" borderId="21" xfId="0" applyNumberFormat="1" applyFont="1" applyBorder="1" applyAlignment="1">
      <alignment horizontal="center" vertical="center"/>
    </xf>
    <xf numFmtId="0" fontId="97" fillId="44" borderId="74" xfId="13" applyFont="1" applyFill="1" applyBorder="1" applyAlignment="1">
      <alignment horizontal="center" vertical="center"/>
    </xf>
    <xf numFmtId="0" fontId="5" fillId="44" borderId="25" xfId="13" applyFill="1" applyBorder="1" applyAlignment="1">
      <alignment horizontal="center" vertical="center"/>
    </xf>
    <xf numFmtId="0" fontId="5" fillId="44" borderId="59" xfId="13" applyFill="1" applyBorder="1" applyAlignment="1">
      <alignment horizontal="center" vertical="center"/>
    </xf>
    <xf numFmtId="0" fontId="4" fillId="31" borderId="17" xfId="13" applyFont="1" applyFill="1" applyBorder="1" applyAlignment="1">
      <alignment horizontal="center" vertical="center"/>
    </xf>
    <xf numFmtId="0" fontId="4" fillId="31" borderId="18" xfId="13" applyFont="1" applyFill="1" applyBorder="1" applyAlignment="1">
      <alignment horizontal="center" vertical="center"/>
    </xf>
    <xf numFmtId="0" fontId="5" fillId="13" borderId="17" xfId="13" applyFill="1" applyBorder="1" applyAlignment="1">
      <alignment vertical="center" wrapText="1"/>
    </xf>
    <xf numFmtId="0" fontId="5" fillId="13" borderId="25" xfId="13" applyFill="1" applyBorder="1" applyAlignment="1">
      <alignment vertical="center" wrapText="1"/>
    </xf>
    <xf numFmtId="0" fontId="5" fillId="8" borderId="17" xfId="13" applyFill="1" applyBorder="1" applyAlignment="1">
      <alignment horizontal="center" vertical="center"/>
    </xf>
    <xf numFmtId="0" fontId="53" fillId="0" borderId="17" xfId="0" applyFont="1" applyBorder="1" applyAlignment="1">
      <alignment horizontal="center" vertical="center"/>
    </xf>
    <xf numFmtId="16" fontId="53" fillId="0" borderId="17" xfId="0" applyNumberFormat="1" applyFont="1" applyBorder="1" applyAlignment="1">
      <alignment horizontal="center" vertical="center"/>
    </xf>
    <xf numFmtId="0" fontId="4" fillId="32" borderId="23" xfId="13" applyFont="1" applyFill="1" applyBorder="1" applyAlignment="1">
      <alignment horizontal="center" vertical="center"/>
    </xf>
    <xf numFmtId="0" fontId="4" fillId="32" borderId="36" xfId="13" applyFont="1" applyFill="1" applyBorder="1" applyAlignment="1">
      <alignment horizontal="center" vertical="center"/>
    </xf>
    <xf numFmtId="0" fontId="4" fillId="49" borderId="18" xfId="13" applyFont="1" applyFill="1" applyBorder="1" applyAlignment="1">
      <alignment horizontal="center" vertical="center"/>
    </xf>
    <xf numFmtId="0" fontId="4" fillId="49" borderId="23" xfId="13" applyFont="1" applyFill="1" applyBorder="1" applyAlignment="1">
      <alignment horizontal="center" vertical="center"/>
    </xf>
    <xf numFmtId="0" fontId="93" fillId="0" borderId="17" xfId="0" applyFont="1" applyBorder="1" applyAlignment="1">
      <alignment horizontal="center" vertical="center" wrapText="1"/>
    </xf>
    <xf numFmtId="168" fontId="94" fillId="0" borderId="17" xfId="0" applyNumberFormat="1" applyFont="1" applyBorder="1" applyAlignment="1">
      <alignment horizontal="center" vertical="center" wrapText="1"/>
    </xf>
    <xf numFmtId="0" fontId="93" fillId="0" borderId="0" xfId="0" applyFont="1" applyAlignment="1">
      <alignment horizontal="center"/>
    </xf>
    <xf numFmtId="0" fontId="1" fillId="0" borderId="0" xfId="0" applyFont="1" applyAlignment="1">
      <alignment horizontal="center"/>
    </xf>
    <xf numFmtId="0" fontId="5" fillId="0" borderId="36" xfId="13" applyBorder="1" applyAlignment="1">
      <alignment horizontal="center" vertical="center" wrapText="1"/>
    </xf>
    <xf numFmtId="171" fontId="5" fillId="13" borderId="36" xfId="13" applyNumberFormat="1" applyFill="1" applyBorder="1" applyAlignment="1">
      <alignment horizontal="center" vertical="center"/>
    </xf>
    <xf numFmtId="0" fontId="38" fillId="0" borderId="18" xfId="13" applyFont="1" applyBorder="1" applyAlignment="1">
      <alignment horizontal="center" vertical="center"/>
    </xf>
    <xf numFmtId="171" fontId="5" fillId="13" borderId="23" xfId="13" applyNumberFormat="1" applyFill="1" applyBorder="1" applyAlignment="1">
      <alignment horizontal="center" vertical="center"/>
    </xf>
    <xf numFmtId="171" fontId="5" fillId="13" borderId="18" xfId="13" applyNumberFormat="1" applyFill="1" applyBorder="1" applyAlignment="1">
      <alignment horizontal="center" vertical="center"/>
    </xf>
    <xf numFmtId="16" fontId="5" fillId="0" borderId="70" xfId="13" applyNumberFormat="1" applyBorder="1" applyAlignment="1">
      <alignment horizontal="center" vertical="center"/>
    </xf>
    <xf numFmtId="0" fontId="5" fillId="0" borderId="22" xfId="13" applyBorder="1" applyAlignment="1">
      <alignment horizontal="center" vertical="center" wrapText="1"/>
    </xf>
    <xf numFmtId="0" fontId="5" fillId="0" borderId="67" xfId="13" applyBorder="1" applyAlignment="1">
      <alignment horizontal="center" vertical="center" wrapText="1"/>
    </xf>
    <xf numFmtId="0" fontId="5" fillId="0" borderId="16" xfId="13" applyBorder="1" applyAlignment="1">
      <alignment horizontal="center" vertical="center" wrapText="1"/>
    </xf>
    <xf numFmtId="173" fontId="4" fillId="13" borderId="0" xfId="13" applyNumberFormat="1" applyFont="1" applyFill="1" applyAlignment="1">
      <alignment horizontal="center" vertical="center"/>
    </xf>
    <xf numFmtId="0" fontId="30" fillId="22" borderId="22" xfId="13" applyFont="1" applyFill="1" applyBorder="1" applyAlignment="1">
      <alignment horizontal="center" vertical="center"/>
    </xf>
    <xf numFmtId="0" fontId="4" fillId="13" borderId="23" xfId="13" applyFont="1" applyFill="1" applyBorder="1" applyAlignment="1">
      <alignment horizontal="center" vertical="center"/>
    </xf>
    <xf numFmtId="0" fontId="67" fillId="0" borderId="43" xfId="13" applyFont="1" applyBorder="1" applyAlignment="1">
      <alignment horizontal="center" vertical="center"/>
    </xf>
    <xf numFmtId="0" fontId="67" fillId="0" borderId="64" xfId="13" applyFont="1" applyBorder="1" applyAlignment="1">
      <alignment horizontal="center" vertical="center"/>
    </xf>
    <xf numFmtId="173" fontId="67" fillId="0" borderId="48" xfId="13" applyNumberFormat="1" applyFont="1" applyBorder="1" applyAlignment="1">
      <alignment horizontal="center" vertical="center"/>
    </xf>
    <xf numFmtId="173" fontId="4" fillId="35" borderId="21" xfId="13" applyNumberFormat="1" applyFont="1" applyFill="1" applyBorder="1" applyAlignment="1">
      <alignment horizontal="center" vertical="center"/>
    </xf>
    <xf numFmtId="173" fontId="4" fillId="35" borderId="57" xfId="13" applyNumberFormat="1" applyFont="1" applyFill="1" applyBorder="1" applyAlignment="1">
      <alignment horizontal="center" vertical="center"/>
    </xf>
    <xf numFmtId="173" fontId="4" fillId="35" borderId="24" xfId="13" applyNumberFormat="1" applyFont="1" applyFill="1" applyBorder="1" applyAlignment="1">
      <alignment horizontal="center" vertical="center"/>
    </xf>
    <xf numFmtId="0" fontId="4" fillId="13" borderId="72" xfId="13" applyFont="1" applyFill="1" applyBorder="1" applyAlignment="1">
      <alignment horizontal="center" vertical="center"/>
    </xf>
    <xf numFmtId="0" fontId="67" fillId="0" borderId="48" xfId="13" applyFont="1" applyBorder="1" applyAlignment="1">
      <alignment horizontal="center" vertical="center"/>
    </xf>
    <xf numFmtId="0" fontId="89" fillId="0" borderId="43" xfId="13" applyFont="1" applyBorder="1" applyAlignment="1">
      <alignment horizontal="center" vertical="center"/>
    </xf>
    <xf numFmtId="0" fontId="38" fillId="0" borderId="36" xfId="13" applyFont="1" applyBorder="1" applyAlignment="1">
      <alignment horizontal="center" vertical="center"/>
    </xf>
    <xf numFmtId="0" fontId="3" fillId="13" borderId="22" xfId="13" applyFont="1" applyFill="1" applyBorder="1" applyAlignment="1">
      <alignment horizontal="center" vertical="center"/>
    </xf>
    <xf numFmtId="0" fontId="89" fillId="0" borderId="64" xfId="13" applyFont="1" applyBorder="1" applyAlignment="1">
      <alignment horizontal="center" vertical="center"/>
    </xf>
    <xf numFmtId="171" fontId="5" fillId="13" borderId="72" xfId="13" applyNumberFormat="1" applyFill="1" applyBorder="1" applyAlignment="1">
      <alignment horizontal="center" vertical="center"/>
    </xf>
    <xf numFmtId="0" fontId="5" fillId="13" borderId="22" xfId="13" applyFill="1" applyBorder="1" applyAlignment="1">
      <alignment horizontal="center" vertical="center"/>
    </xf>
    <xf numFmtId="0" fontId="5" fillId="13" borderId="16" xfId="13" applyFill="1" applyBorder="1" applyAlignment="1">
      <alignment horizontal="center" vertical="center"/>
    </xf>
    <xf numFmtId="171" fontId="67" fillId="0" borderId="27" xfId="13" applyNumberFormat="1" applyFont="1" applyBorder="1" applyAlignment="1">
      <alignment horizontal="center" vertical="center"/>
    </xf>
    <xf numFmtId="171" fontId="67" fillId="0" borderId="47" xfId="13" applyNumberFormat="1" applyFont="1" applyBorder="1" applyAlignment="1">
      <alignment horizontal="center" vertical="center"/>
    </xf>
    <xf numFmtId="0" fontId="4" fillId="36" borderId="36" xfId="13" applyFont="1" applyFill="1" applyBorder="1" applyAlignment="1">
      <alignment horizontal="center" vertical="center"/>
    </xf>
    <xf numFmtId="16" fontId="4" fillId="24" borderId="36" xfId="13" applyNumberFormat="1" applyFont="1" applyFill="1" applyBorder="1" applyAlignment="1">
      <alignment horizontal="center" vertical="center"/>
    </xf>
    <xf numFmtId="0" fontId="4" fillId="31" borderId="23" xfId="13" applyFont="1" applyFill="1" applyBorder="1" applyAlignment="1">
      <alignment horizontal="center" vertical="center"/>
    </xf>
    <xf numFmtId="16" fontId="4" fillId="26" borderId="23" xfId="13" applyNumberFormat="1" applyFont="1" applyFill="1" applyBorder="1" applyAlignment="1">
      <alignment horizontal="center" vertical="center"/>
    </xf>
    <xf numFmtId="0" fontId="38" fillId="51" borderId="36" xfId="13" applyFont="1" applyFill="1" applyBorder="1" applyAlignment="1">
      <alignment horizontal="center" vertical="center"/>
    </xf>
    <xf numFmtId="0" fontId="5" fillId="13" borderId="67" xfId="13" applyFill="1" applyBorder="1" applyAlignment="1">
      <alignment horizontal="center" vertical="center"/>
    </xf>
    <xf numFmtId="171" fontId="5" fillId="13" borderId="73" xfId="13" applyNumberFormat="1" applyFill="1" applyBorder="1" applyAlignment="1">
      <alignment horizontal="center" vertical="center"/>
    </xf>
    <xf numFmtId="0" fontId="5" fillId="0" borderId="39" xfId="13" applyBorder="1" applyAlignment="1">
      <alignment horizontal="center" vertical="center" wrapText="1"/>
    </xf>
    <xf numFmtId="0" fontId="53" fillId="0" borderId="17" xfId="0" applyFont="1" applyBorder="1" applyAlignment="1">
      <alignment horizontal="center" vertical="center" wrapText="1"/>
    </xf>
    <xf numFmtId="0" fontId="5" fillId="0" borderId="61" xfId="13" applyBorder="1" applyAlignment="1">
      <alignment horizontal="center" vertical="center"/>
    </xf>
    <xf numFmtId="0" fontId="38" fillId="32" borderId="36" xfId="13" applyFont="1" applyFill="1" applyBorder="1" applyAlignment="1">
      <alignment horizontal="center" vertical="center"/>
    </xf>
    <xf numFmtId="0" fontId="5" fillId="13" borderId="61" xfId="13" applyFill="1" applyBorder="1" applyAlignment="1">
      <alignment horizontal="center" vertical="center"/>
    </xf>
    <xf numFmtId="171" fontId="5" fillId="13" borderId="70" xfId="13" applyNumberFormat="1" applyFill="1" applyBorder="1" applyAlignment="1">
      <alignment horizontal="center" vertical="center"/>
    </xf>
    <xf numFmtId="0" fontId="94" fillId="30" borderId="17" xfId="0" applyFont="1" applyFill="1" applyBorder="1" applyAlignment="1">
      <alignment horizontal="center" vertical="center" wrapText="1"/>
    </xf>
    <xf numFmtId="0" fontId="33" fillId="30" borderId="17" xfId="0" applyFont="1" applyFill="1" applyBorder="1" applyAlignment="1">
      <alignment horizontal="center" vertical="center" wrapText="1"/>
    </xf>
    <xf numFmtId="168" fontId="33" fillId="30" borderId="17" xfId="0" applyNumberFormat="1" applyFont="1" applyFill="1" applyBorder="1" applyAlignment="1">
      <alignment horizontal="center" vertical="center" wrapText="1"/>
    </xf>
    <xf numFmtId="168" fontId="0" fillId="0" borderId="17" xfId="0" applyNumberFormat="1" applyBorder="1" applyAlignment="1">
      <alignment horizontal="center"/>
    </xf>
    <xf numFmtId="168" fontId="0" fillId="0" borderId="17" xfId="0" applyNumberFormat="1" applyBorder="1" applyAlignment="1">
      <alignment horizontal="center" vertical="center"/>
    </xf>
    <xf numFmtId="16" fontId="0" fillId="0" borderId="0" xfId="0" applyNumberFormat="1"/>
    <xf numFmtId="0" fontId="1" fillId="0" borderId="17" xfId="0" applyFont="1" applyBorder="1" applyAlignment="1">
      <alignment horizontal="center"/>
    </xf>
    <xf numFmtId="16" fontId="4" fillId="26" borderId="36" xfId="13" applyNumberFormat="1" applyFont="1" applyFill="1" applyBorder="1" applyAlignment="1">
      <alignment horizontal="center" vertical="center"/>
    </xf>
    <xf numFmtId="0" fontId="38" fillId="51" borderId="18" xfId="13" applyFont="1" applyFill="1" applyBorder="1" applyAlignment="1">
      <alignment horizontal="center" vertical="center"/>
    </xf>
    <xf numFmtId="0" fontId="4" fillId="31" borderId="36" xfId="13" applyFont="1" applyFill="1" applyBorder="1" applyAlignment="1">
      <alignment horizontal="center" vertical="center"/>
    </xf>
    <xf numFmtId="0" fontId="5" fillId="0" borderId="39" xfId="13" applyBorder="1" applyAlignment="1">
      <alignment horizontal="center" vertical="center"/>
    </xf>
    <xf numFmtId="0" fontId="5" fillId="0" borderId="63" xfId="13" applyBorder="1" applyAlignment="1">
      <alignment horizontal="center" vertical="center"/>
    </xf>
    <xf numFmtId="0" fontId="89" fillId="0" borderId="27" xfId="13" applyFont="1" applyBorder="1" applyAlignment="1">
      <alignment horizontal="center" vertical="center"/>
    </xf>
    <xf numFmtId="0" fontId="5" fillId="0" borderId="64" xfId="13" applyBorder="1" applyAlignment="1">
      <alignment horizontal="center" vertical="center"/>
    </xf>
    <xf numFmtId="171" fontId="67" fillId="0" borderId="35" xfId="13" applyNumberFormat="1" applyFont="1" applyBorder="1" applyAlignment="1">
      <alignment horizontal="center" vertical="center"/>
    </xf>
    <xf numFmtId="0" fontId="4" fillId="13" borderId="35" xfId="13" applyFont="1" applyFill="1" applyBorder="1" applyAlignment="1">
      <alignment horizontal="center" vertical="center"/>
    </xf>
    <xf numFmtId="171" fontId="67" fillId="0" borderId="66" xfId="13" applyNumberFormat="1" applyFont="1" applyBorder="1" applyAlignment="1">
      <alignment horizontal="center" vertical="center"/>
    </xf>
    <xf numFmtId="0" fontId="89" fillId="0" borderId="35" xfId="13" applyFont="1" applyBorder="1" applyAlignment="1">
      <alignment horizontal="center" vertical="center"/>
    </xf>
    <xf numFmtId="0" fontId="38" fillId="0" borderId="39" xfId="13" applyFont="1" applyBorder="1" applyAlignment="1">
      <alignment horizontal="center" vertical="center"/>
    </xf>
    <xf numFmtId="0" fontId="5" fillId="0" borderId="71" xfId="13" applyBorder="1" applyAlignment="1">
      <alignment horizontal="center" vertical="center"/>
    </xf>
    <xf numFmtId="0" fontId="4" fillId="49" borderId="17" xfId="13" applyFont="1" applyFill="1" applyBorder="1" applyAlignment="1">
      <alignment horizontal="center" vertical="center"/>
    </xf>
    <xf numFmtId="0" fontId="4" fillId="36" borderId="39" xfId="13" applyFont="1" applyFill="1" applyBorder="1" applyAlignment="1">
      <alignment horizontal="center" vertical="center"/>
    </xf>
    <xf numFmtId="16" fontId="4" fillId="24" borderId="39" xfId="13" applyNumberFormat="1" applyFont="1" applyFill="1" applyBorder="1" applyAlignment="1">
      <alignment horizontal="center" vertical="center"/>
    </xf>
    <xf numFmtId="0" fontId="4" fillId="36" borderId="61" xfId="13" applyFont="1" applyFill="1" applyBorder="1" applyAlignment="1">
      <alignment horizontal="center" vertical="center"/>
    </xf>
    <xf numFmtId="0" fontId="4" fillId="36" borderId="58" xfId="13" applyFont="1" applyFill="1" applyBorder="1" applyAlignment="1">
      <alignment horizontal="center" vertical="center"/>
    </xf>
    <xf numFmtId="0" fontId="4" fillId="36" borderId="59" xfId="13" applyFont="1" applyFill="1" applyBorder="1" applyAlignment="1">
      <alignment horizontal="center" vertical="center"/>
    </xf>
    <xf numFmtId="0" fontId="4" fillId="51" borderId="59" xfId="13" applyFont="1" applyFill="1" applyBorder="1" applyAlignment="1">
      <alignment horizontal="center" vertical="center"/>
    </xf>
    <xf numFmtId="0" fontId="4" fillId="51" borderId="18" xfId="13" applyFont="1" applyFill="1" applyBorder="1" applyAlignment="1">
      <alignment horizontal="center" vertical="center"/>
    </xf>
    <xf numFmtId="0" fontId="30" fillId="22" borderId="67" xfId="13" applyFont="1" applyFill="1" applyBorder="1" applyAlignment="1">
      <alignment horizontal="center" vertical="center"/>
    </xf>
    <xf numFmtId="0" fontId="4" fillId="22" borderId="36" xfId="13" applyFont="1" applyFill="1" applyBorder="1" applyAlignment="1">
      <alignment horizontal="center" vertical="center"/>
    </xf>
    <xf numFmtId="0" fontId="4" fillId="22" borderId="57" xfId="13" applyFont="1" applyFill="1" applyBorder="1" applyAlignment="1">
      <alignment horizontal="center" vertical="center"/>
    </xf>
    <xf numFmtId="0" fontId="78" fillId="0" borderId="67" xfId="13" applyFont="1" applyBorder="1" applyAlignment="1">
      <alignment horizontal="center" vertical="center"/>
    </xf>
    <xf numFmtId="0" fontId="78" fillId="0" borderId="36" xfId="13" applyFont="1" applyBorder="1" applyAlignment="1">
      <alignment horizontal="center" vertical="center"/>
    </xf>
    <xf numFmtId="0" fontId="88" fillId="0" borderId="36" xfId="13" applyFont="1" applyBorder="1" applyAlignment="1">
      <alignment horizontal="center" vertical="center"/>
    </xf>
    <xf numFmtId="173" fontId="105" fillId="35" borderId="57" xfId="13" applyNumberFormat="1" applyFont="1" applyFill="1" applyBorder="1" applyAlignment="1">
      <alignment horizontal="center" vertical="center"/>
    </xf>
    <xf numFmtId="0" fontId="5" fillId="0" borderId="70" xfId="13" applyBorder="1" applyAlignment="1">
      <alignment horizontal="center" vertical="center"/>
    </xf>
    <xf numFmtId="171" fontId="78" fillId="0" borderId="36" xfId="13" applyNumberFormat="1" applyFont="1" applyBorder="1" applyAlignment="1">
      <alignment horizontal="center" vertical="center"/>
    </xf>
    <xf numFmtId="0" fontId="78" fillId="0" borderId="61" xfId="13" applyFont="1" applyBorder="1" applyAlignment="1">
      <alignment horizontal="center" vertical="center"/>
    </xf>
    <xf numFmtId="0" fontId="5" fillId="0" borderId="25" xfId="13" applyBorder="1" applyAlignment="1">
      <alignment horizontal="center" vertical="center"/>
    </xf>
    <xf numFmtId="16" fontId="5" fillId="0" borderId="24" xfId="13" applyNumberFormat="1" applyBorder="1" applyAlignment="1">
      <alignment horizontal="center" vertical="center"/>
    </xf>
    <xf numFmtId="16" fontId="5" fillId="0" borderId="21" xfId="13" applyNumberFormat="1" applyBorder="1" applyAlignment="1">
      <alignment horizontal="center" vertical="center"/>
    </xf>
    <xf numFmtId="0" fontId="5" fillId="0" borderId="15" xfId="13" applyBorder="1" applyAlignment="1">
      <alignment horizontal="center" vertical="center"/>
    </xf>
    <xf numFmtId="16" fontId="5" fillId="0" borderId="17" xfId="13" applyNumberFormat="1" applyBorder="1" applyAlignment="1">
      <alignment horizontal="center" vertical="center"/>
    </xf>
    <xf numFmtId="16" fontId="5" fillId="0" borderId="20" xfId="13" applyNumberFormat="1" applyBorder="1" applyAlignment="1">
      <alignment horizontal="center" vertical="center"/>
    </xf>
    <xf numFmtId="0" fontId="1" fillId="0" borderId="17" xfId="0" applyFont="1" applyBorder="1"/>
    <xf numFmtId="0" fontId="4" fillId="32" borderId="17" xfId="13" applyFont="1" applyFill="1" applyBorder="1" applyAlignment="1">
      <alignment horizontal="center" vertical="center"/>
    </xf>
    <xf numFmtId="0" fontId="4" fillId="32" borderId="18" xfId="13" applyFont="1" applyFill="1" applyBorder="1" applyAlignment="1">
      <alignment horizontal="center" vertical="center"/>
    </xf>
    <xf numFmtId="0" fontId="4" fillId="0" borderId="23" xfId="13" applyFont="1" applyBorder="1" applyAlignment="1">
      <alignment horizontal="center" vertical="center"/>
    </xf>
    <xf numFmtId="16" fontId="53" fillId="0" borderId="17" xfId="0" applyNumberFormat="1" applyFont="1" applyBorder="1" applyAlignment="1">
      <alignment horizontal="center" vertical="center" wrapText="1"/>
    </xf>
    <xf numFmtId="0" fontId="3" fillId="13" borderId="67" xfId="13" applyFont="1" applyFill="1" applyBorder="1" applyAlignment="1">
      <alignment horizontal="center" vertical="center"/>
    </xf>
    <xf numFmtId="0" fontId="5" fillId="0" borderId="58" xfId="13" applyBorder="1" applyAlignment="1">
      <alignment horizontal="center" vertical="center"/>
    </xf>
    <xf numFmtId="16" fontId="5" fillId="0" borderId="39" xfId="13" applyNumberFormat="1" applyBorder="1" applyAlignment="1">
      <alignment horizontal="center" vertical="center"/>
    </xf>
    <xf numFmtId="16" fontId="5" fillId="0" borderId="154" xfId="13" applyNumberFormat="1" applyBorder="1" applyAlignment="1">
      <alignment horizontal="center" vertical="center"/>
    </xf>
    <xf numFmtId="0" fontId="4" fillId="51" borderId="17" xfId="13" applyFont="1" applyFill="1" applyBorder="1" applyAlignment="1">
      <alignment horizontal="center" vertical="center"/>
    </xf>
    <xf numFmtId="16" fontId="5" fillId="0" borderId="57" xfId="13" applyNumberFormat="1" applyBorder="1" applyAlignment="1">
      <alignment horizontal="center" vertical="center"/>
    </xf>
    <xf numFmtId="0" fontId="3" fillId="0" borderId="18" xfId="13" applyFont="1" applyBorder="1" applyAlignment="1">
      <alignment horizontal="center" vertical="center"/>
    </xf>
    <xf numFmtId="0" fontId="4" fillId="51" borderId="36" xfId="13" applyFont="1" applyFill="1" applyBorder="1" applyAlignment="1">
      <alignment horizontal="center" vertical="center"/>
    </xf>
    <xf numFmtId="0" fontId="4" fillId="31" borderId="38" xfId="13" applyFont="1" applyFill="1" applyBorder="1" applyAlignment="1">
      <alignment horizontal="center" vertical="center"/>
    </xf>
    <xf numFmtId="16" fontId="4" fillId="26" borderId="38" xfId="13" applyNumberFormat="1" applyFont="1" applyFill="1" applyBorder="1" applyAlignment="1">
      <alignment horizontal="center" vertical="center"/>
    </xf>
    <xf numFmtId="0" fontId="5" fillId="0" borderId="38" xfId="13" applyBorder="1" applyAlignment="1">
      <alignment horizontal="center" vertical="center"/>
    </xf>
    <xf numFmtId="0" fontId="5" fillId="13" borderId="74" xfId="13" applyFill="1" applyBorder="1" applyAlignment="1">
      <alignment horizontal="center" vertical="center"/>
    </xf>
    <xf numFmtId="173" fontId="4" fillId="35" borderId="155" xfId="13" applyNumberFormat="1" applyFont="1" applyFill="1" applyBorder="1" applyAlignment="1">
      <alignment horizontal="center" vertical="center"/>
    </xf>
    <xf numFmtId="0" fontId="5" fillId="0" borderId="37" xfId="13" applyBorder="1" applyAlignment="1">
      <alignment horizontal="center" vertical="center"/>
    </xf>
    <xf numFmtId="16" fontId="5" fillId="0" borderId="38" xfId="13" applyNumberFormat="1" applyBorder="1" applyAlignment="1">
      <alignment horizontal="center" vertical="center"/>
    </xf>
    <xf numFmtId="16" fontId="5" fillId="0" borderId="155" xfId="13" applyNumberFormat="1" applyBorder="1" applyAlignment="1">
      <alignment horizontal="center" vertical="center"/>
    </xf>
    <xf numFmtId="0" fontId="5" fillId="0" borderId="74" xfId="13" applyBorder="1" applyAlignment="1">
      <alignment horizontal="center" vertical="center"/>
    </xf>
    <xf numFmtId="16" fontId="5" fillId="0" borderId="75" xfId="13" applyNumberFormat="1" applyBorder="1" applyAlignment="1">
      <alignment horizontal="center" vertical="center"/>
    </xf>
    <xf numFmtId="0" fontId="5" fillId="13" borderId="37" xfId="13" applyFill="1" applyBorder="1" applyAlignment="1">
      <alignment horizontal="center" vertical="center"/>
    </xf>
    <xf numFmtId="0" fontId="4" fillId="0" borderId="38" xfId="13" applyFont="1" applyBorder="1" applyAlignment="1">
      <alignment horizontal="center" vertical="center"/>
    </xf>
    <xf numFmtId="0" fontId="38" fillId="0" borderId="77" xfId="13" applyFont="1" applyBorder="1" applyAlignment="1">
      <alignment horizontal="center" vertical="center"/>
    </xf>
    <xf numFmtId="0" fontId="5" fillId="0" borderId="37" xfId="13" applyBorder="1" applyAlignment="1">
      <alignment horizontal="center" vertical="center" wrapText="1"/>
    </xf>
    <xf numFmtId="0" fontId="5" fillId="0" borderId="77" xfId="13" applyBorder="1" applyAlignment="1">
      <alignment horizontal="center" vertical="center" wrapText="1"/>
    </xf>
    <xf numFmtId="0" fontId="5" fillId="0" borderId="77" xfId="13" applyBorder="1" applyAlignment="1">
      <alignment horizontal="center" vertical="center"/>
    </xf>
    <xf numFmtId="171" fontId="5" fillId="13" borderId="38" xfId="13" applyNumberFormat="1" applyFill="1" applyBorder="1" applyAlignment="1">
      <alignment horizontal="center" vertical="center"/>
    </xf>
    <xf numFmtId="173" fontId="4" fillId="35" borderId="40" xfId="13" applyNumberFormat="1" applyFont="1" applyFill="1" applyBorder="1" applyAlignment="1">
      <alignment horizontal="center" vertical="center"/>
    </xf>
    <xf numFmtId="16" fontId="4" fillId="24" borderId="40" xfId="13" applyNumberFormat="1" applyFont="1" applyFill="1" applyBorder="1" applyAlignment="1">
      <alignment horizontal="center" vertical="center"/>
    </xf>
    <xf numFmtId="16" fontId="4" fillId="24" borderId="57" xfId="13" applyNumberFormat="1" applyFont="1" applyFill="1" applyBorder="1" applyAlignment="1">
      <alignment horizontal="center" vertical="center"/>
    </xf>
    <xf numFmtId="16" fontId="4" fillId="26" borderId="24" xfId="13" applyNumberFormat="1" applyFont="1" applyFill="1" applyBorder="1" applyAlignment="1">
      <alignment horizontal="center" vertical="center"/>
    </xf>
    <xf numFmtId="16" fontId="4" fillId="26" borderId="57" xfId="13" applyNumberFormat="1" applyFont="1" applyFill="1" applyBorder="1" applyAlignment="1">
      <alignment horizontal="center" vertical="center"/>
    </xf>
    <xf numFmtId="16" fontId="4" fillId="26" borderId="155" xfId="13" applyNumberFormat="1" applyFont="1" applyFill="1" applyBorder="1" applyAlignment="1">
      <alignment horizontal="center" vertical="center"/>
    </xf>
    <xf numFmtId="171" fontId="5" fillId="13" borderId="39" xfId="13" applyNumberFormat="1" applyFill="1" applyBorder="1" applyAlignment="1">
      <alignment horizontal="center" vertical="center"/>
    </xf>
    <xf numFmtId="0" fontId="4" fillId="49" borderId="36" xfId="13" applyFont="1" applyFill="1" applyBorder="1" applyAlignment="1">
      <alignment horizontal="center" vertical="center"/>
    </xf>
    <xf numFmtId="0" fontId="38" fillId="51" borderId="39" xfId="13" applyFont="1" applyFill="1" applyBorder="1" applyAlignment="1">
      <alignment horizontal="center" vertical="center"/>
    </xf>
    <xf numFmtId="0" fontId="5" fillId="13" borderId="39" xfId="13" applyFill="1" applyBorder="1" applyAlignment="1">
      <alignment horizontal="center" vertical="center"/>
    </xf>
    <xf numFmtId="0" fontId="38" fillId="51" borderId="38" xfId="13" applyFont="1" applyFill="1" applyBorder="1" applyAlignment="1">
      <alignment horizontal="center" vertical="center"/>
    </xf>
    <xf numFmtId="0" fontId="4" fillId="49" borderId="38" xfId="13" applyFont="1" applyFill="1" applyBorder="1" applyAlignment="1">
      <alignment horizontal="center" vertical="center"/>
    </xf>
    <xf numFmtId="0" fontId="5" fillId="13" borderId="77" xfId="13" applyFill="1" applyBorder="1" applyAlignment="1">
      <alignment horizontal="center" vertical="center"/>
    </xf>
    <xf numFmtId="0" fontId="42" fillId="0" borderId="64" xfId="13" applyFont="1" applyBorder="1" applyAlignment="1">
      <alignment horizontal="center" vertical="center"/>
    </xf>
    <xf numFmtId="0" fontId="215" fillId="0" borderId="17" xfId="0" applyFont="1" applyBorder="1" applyAlignment="1">
      <alignment horizontal="center" vertical="center" wrapText="1"/>
    </xf>
    <xf numFmtId="167" fontId="3" fillId="0" borderId="17" xfId="0" applyNumberFormat="1" applyFont="1" applyBorder="1" applyAlignment="1">
      <alignment horizontal="center"/>
    </xf>
    <xf numFmtId="168" fontId="3" fillId="0" borderId="17" xfId="0" applyNumberFormat="1" applyFont="1" applyBorder="1" applyAlignment="1">
      <alignment horizontal="center"/>
    </xf>
    <xf numFmtId="0" fontId="3" fillId="0" borderId="17" xfId="0" applyFont="1" applyBorder="1" applyAlignment="1">
      <alignment horizontal="center"/>
    </xf>
    <xf numFmtId="0" fontId="216" fillId="0" borderId="17" xfId="0" applyFont="1" applyBorder="1" applyAlignment="1">
      <alignment horizontal="center"/>
    </xf>
    <xf numFmtId="0" fontId="97" fillId="0" borderId="17" xfId="0" applyFont="1" applyBorder="1" applyAlignment="1">
      <alignment horizontal="center" vertical="center" wrapText="1"/>
    </xf>
    <xf numFmtId="0" fontId="0" fillId="31" borderId="17" xfId="0" applyFill="1" applyBorder="1" applyAlignment="1">
      <alignment horizontal="center" vertical="center"/>
    </xf>
    <xf numFmtId="168" fontId="0" fillId="31" borderId="17" xfId="0" applyNumberFormat="1" applyFill="1" applyBorder="1" applyAlignment="1">
      <alignment horizontal="center" vertical="center"/>
    </xf>
    <xf numFmtId="0" fontId="0" fillId="45" borderId="17" xfId="0" applyFill="1" applyBorder="1" applyAlignment="1">
      <alignment horizontal="center" vertical="center"/>
    </xf>
    <xf numFmtId="0" fontId="0" fillId="8" borderId="17" xfId="0" applyFill="1" applyBorder="1" applyAlignment="1">
      <alignment horizontal="center" vertical="center"/>
    </xf>
    <xf numFmtId="0" fontId="3" fillId="0" borderId="36" xfId="13" applyFont="1" applyBorder="1" applyAlignment="1">
      <alignment horizontal="center" vertical="center"/>
    </xf>
    <xf numFmtId="0" fontId="4" fillId="0" borderId="36" xfId="13" applyFont="1" applyBorder="1" applyAlignment="1">
      <alignment horizontal="center" vertical="center"/>
    </xf>
    <xf numFmtId="196" fontId="4" fillId="35" borderId="57" xfId="13" applyNumberFormat="1" applyFont="1" applyFill="1" applyBorder="1" applyAlignment="1">
      <alignment horizontal="center" vertical="center"/>
    </xf>
    <xf numFmtId="0" fontId="1" fillId="8" borderId="17" xfId="0" applyFont="1" applyFill="1" applyBorder="1" applyAlignment="1">
      <alignment horizontal="center"/>
    </xf>
    <xf numFmtId="0" fontId="97" fillId="8" borderId="17" xfId="0" applyFont="1" applyFill="1" applyBorder="1" applyAlignment="1">
      <alignment horizontal="center" vertical="center" wrapText="1"/>
    </xf>
    <xf numFmtId="0" fontId="1" fillId="8" borderId="17" xfId="0" applyFont="1" applyFill="1" applyBorder="1"/>
    <xf numFmtId="167" fontId="1" fillId="8" borderId="17" xfId="0" applyNumberFormat="1" applyFont="1" applyFill="1" applyBorder="1" applyAlignment="1">
      <alignment horizontal="center"/>
    </xf>
    <xf numFmtId="0" fontId="4" fillId="32" borderId="38" xfId="13" applyFont="1" applyFill="1" applyBorder="1" applyAlignment="1">
      <alignment horizontal="center" vertical="center"/>
    </xf>
    <xf numFmtId="196" fontId="4" fillId="35" borderId="24" xfId="13" applyNumberFormat="1" applyFont="1" applyFill="1" applyBorder="1" applyAlignment="1">
      <alignment horizontal="center" vertical="center"/>
    </xf>
    <xf numFmtId="0" fontId="13" fillId="0" borderId="36" xfId="0" applyFont="1" applyBorder="1" applyAlignment="1">
      <alignment horizontal="center"/>
    </xf>
    <xf numFmtId="0" fontId="216" fillId="0" borderId="36" xfId="0" applyFont="1" applyBorder="1" applyAlignment="1">
      <alignment horizontal="center"/>
    </xf>
    <xf numFmtId="0" fontId="9" fillId="10" borderId="0" xfId="0" applyFont="1" applyFill="1" applyAlignment="1">
      <alignment horizontal="center" vertical="center"/>
    </xf>
    <xf numFmtId="0" fontId="14" fillId="5" borderId="0" xfId="0" applyFont="1" applyFill="1" applyAlignment="1">
      <alignment horizontal="center" vertical="center"/>
    </xf>
    <xf numFmtId="0" fontId="10" fillId="7" borderId="0" xfId="11" applyFont="1" applyFill="1" applyAlignment="1">
      <alignment horizontal="center" vertical="center"/>
    </xf>
    <xf numFmtId="0" fontId="14" fillId="9" borderId="0" xfId="0" applyFont="1" applyFill="1" applyAlignment="1">
      <alignment horizontal="center" vertical="center"/>
    </xf>
    <xf numFmtId="0" fontId="9" fillId="8" borderId="0" xfId="0" applyFont="1" applyFill="1" applyAlignment="1">
      <alignment horizontal="center" vertical="center"/>
    </xf>
    <xf numFmtId="17" fontId="86" fillId="31" borderId="76" xfId="13" applyNumberFormat="1" applyFont="1" applyFill="1" applyBorder="1" applyAlignment="1">
      <alignment horizontal="center" vertical="center"/>
    </xf>
    <xf numFmtId="0" fontId="86" fillId="31" borderId="76" xfId="13" applyFont="1" applyFill="1" applyBorder="1" applyAlignment="1">
      <alignment horizontal="center" vertical="center"/>
    </xf>
    <xf numFmtId="0" fontId="86" fillId="36" borderId="71" xfId="13" applyFont="1" applyFill="1" applyBorder="1" applyAlignment="1">
      <alignment horizontal="center" vertical="center"/>
    </xf>
    <xf numFmtId="0" fontId="86" fillId="36" borderId="76" xfId="13" applyFont="1" applyFill="1" applyBorder="1" applyAlignment="1">
      <alignment horizontal="center" vertical="center"/>
    </xf>
    <xf numFmtId="0" fontId="86" fillId="36" borderId="94" xfId="13" applyFont="1" applyFill="1" applyBorder="1" applyAlignment="1">
      <alignment horizontal="center" vertical="center"/>
    </xf>
    <xf numFmtId="17" fontId="86" fillId="31" borderId="71" xfId="13" applyNumberFormat="1" applyFont="1" applyFill="1" applyBorder="1" applyAlignment="1">
      <alignment horizontal="center" vertical="center"/>
    </xf>
    <xf numFmtId="0" fontId="86" fillId="31" borderId="94" xfId="13" applyFont="1" applyFill="1" applyBorder="1" applyAlignment="1">
      <alignment horizontal="center" vertical="center"/>
    </xf>
    <xf numFmtId="195" fontId="84" fillId="13" borderId="0" xfId="13" applyNumberFormat="1" applyFont="1" applyFill="1" applyAlignment="1">
      <alignment horizontal="center" vertical="center"/>
    </xf>
    <xf numFmtId="0" fontId="4" fillId="22" borderId="15" xfId="13" applyFont="1" applyFill="1" applyBorder="1" applyAlignment="1">
      <alignment horizontal="center" vertical="center"/>
    </xf>
    <xf numFmtId="0" fontId="4" fillId="22" borderId="17" xfId="13" applyFont="1" applyFill="1" applyBorder="1" applyAlignment="1">
      <alignment horizontal="center" vertical="center"/>
    </xf>
    <xf numFmtId="0" fontId="4" fillId="22" borderId="20" xfId="13" applyFont="1" applyFill="1" applyBorder="1" applyAlignment="1">
      <alignment horizontal="center" vertical="center"/>
    </xf>
    <xf numFmtId="0" fontId="5" fillId="0" borderId="25" xfId="13" applyBorder="1" applyAlignment="1">
      <alignment horizontal="center" vertical="center"/>
    </xf>
    <xf numFmtId="0" fontId="5" fillId="0" borderId="17" xfId="13" applyBorder="1" applyAlignment="1">
      <alignment horizontal="center" vertical="center"/>
    </xf>
    <xf numFmtId="0" fontId="5" fillId="0" borderId="62" xfId="13" applyBorder="1" applyAlignment="1">
      <alignment horizontal="center" vertical="center"/>
    </xf>
    <xf numFmtId="0" fontId="87" fillId="0" borderId="25" xfId="13" applyFont="1" applyBorder="1" applyAlignment="1">
      <alignment horizontal="center" vertical="center"/>
    </xf>
    <xf numFmtId="0" fontId="87" fillId="0" borderId="17" xfId="13" applyFont="1" applyBorder="1" applyAlignment="1">
      <alignment horizontal="center" vertical="center"/>
    </xf>
    <xf numFmtId="0" fontId="87" fillId="0" borderId="20" xfId="13" applyFont="1" applyBorder="1" applyAlignment="1">
      <alignment horizontal="center" vertical="center"/>
    </xf>
    <xf numFmtId="0" fontId="87" fillId="0" borderId="44" xfId="13" applyFont="1" applyBorder="1" applyAlignment="1">
      <alignment horizontal="center" vertical="center"/>
    </xf>
    <xf numFmtId="0" fontId="87" fillId="0" borderId="63" xfId="13" applyFont="1" applyBorder="1" applyAlignment="1">
      <alignment horizontal="center" vertical="center"/>
    </xf>
    <xf numFmtId="0" fontId="87" fillId="0" borderId="50" xfId="13" applyFont="1" applyBorder="1" applyAlignment="1">
      <alignment horizontal="center" vertical="center"/>
    </xf>
    <xf numFmtId="0" fontId="95" fillId="0" borderId="43" xfId="13" applyFont="1" applyBorder="1" applyAlignment="1">
      <alignment horizontal="center" vertical="center" wrapText="1"/>
    </xf>
    <xf numFmtId="0" fontId="95" fillId="0" borderId="64" xfId="13" applyFont="1" applyBorder="1" applyAlignment="1">
      <alignment horizontal="center" vertical="center" wrapText="1"/>
    </xf>
    <xf numFmtId="0" fontId="5" fillId="0" borderId="63" xfId="13" applyBorder="1" applyAlignment="1">
      <alignment horizontal="center" vertical="center"/>
    </xf>
    <xf numFmtId="0" fontId="89" fillId="0" borderId="65" xfId="13" applyFont="1" applyBorder="1" applyAlignment="1">
      <alignment horizontal="center" vertical="center"/>
    </xf>
    <xf numFmtId="0" fontId="89" fillId="0" borderId="35" xfId="13" applyFont="1" applyBorder="1" applyAlignment="1">
      <alignment horizontal="center" vertical="center"/>
    </xf>
    <xf numFmtId="0" fontId="90" fillId="0" borderId="43" xfId="13" applyFont="1" applyBorder="1" applyAlignment="1">
      <alignment horizontal="center" vertical="center"/>
    </xf>
    <xf numFmtId="0" fontId="90" fillId="0" borderId="64" xfId="13" applyFont="1" applyBorder="1" applyAlignment="1">
      <alignment horizontal="center" vertical="center"/>
    </xf>
    <xf numFmtId="0" fontId="90" fillId="0" borderId="48" xfId="13" applyFont="1" applyBorder="1" applyAlignment="1">
      <alignment horizontal="center" vertical="center"/>
    </xf>
    <xf numFmtId="0" fontId="90" fillId="0" borderId="44" xfId="13" applyFont="1" applyBorder="1" applyAlignment="1">
      <alignment horizontal="center" vertical="center"/>
    </xf>
    <xf numFmtId="0" fontId="90" fillId="0" borderId="63" xfId="13" applyFont="1" applyBorder="1" applyAlignment="1">
      <alignment horizontal="center" vertical="center"/>
    </xf>
    <xf numFmtId="0" fontId="90" fillId="0" borderId="50" xfId="13" applyFont="1" applyBorder="1" applyAlignment="1">
      <alignment horizontal="center" vertical="center"/>
    </xf>
    <xf numFmtId="0" fontId="5" fillId="0" borderId="56" xfId="13" applyBorder="1" applyAlignment="1">
      <alignment horizontal="center" vertical="center"/>
    </xf>
    <xf numFmtId="0" fontId="5" fillId="0" borderId="23" xfId="13" applyBorder="1" applyAlignment="1">
      <alignment horizontal="center" vertical="center"/>
    </xf>
    <xf numFmtId="0" fontId="5" fillId="0" borderId="72" xfId="13" applyBorder="1" applyAlignment="1">
      <alignment horizontal="center" vertical="center"/>
    </xf>
    <xf numFmtId="0" fontId="86" fillId="31" borderId="67" xfId="13" applyFont="1" applyFill="1" applyBorder="1" applyAlignment="1">
      <alignment horizontal="center" vertical="center"/>
    </xf>
    <xf numFmtId="0" fontId="5" fillId="13" borderId="62" xfId="13" applyFill="1" applyBorder="1" applyAlignment="1">
      <alignment horizontal="center" vertical="center"/>
    </xf>
    <xf numFmtId="0" fontId="5" fillId="13" borderId="25" xfId="13" applyFill="1" applyBorder="1" applyAlignment="1">
      <alignment horizontal="center" vertical="center"/>
    </xf>
    <xf numFmtId="0" fontId="5" fillId="13" borderId="62" xfId="13" applyFill="1" applyBorder="1" applyAlignment="1">
      <alignment horizontal="center" vertical="center" wrapText="1"/>
    </xf>
    <xf numFmtId="0" fontId="5" fillId="13" borderId="25" xfId="13" applyFill="1" applyBorder="1" applyAlignment="1">
      <alignment horizontal="center" vertical="center" wrapText="1"/>
    </xf>
    <xf numFmtId="0" fontId="95" fillId="0" borderId="43" xfId="13" applyFont="1" applyBorder="1" applyAlignment="1">
      <alignment horizontal="center" vertical="center"/>
    </xf>
    <xf numFmtId="0" fontId="95" fillId="0" borderId="64" xfId="13" applyFont="1" applyBorder="1" applyAlignment="1">
      <alignment horizontal="center" vertical="center"/>
    </xf>
    <xf numFmtId="0" fontId="95" fillId="0" borderId="56" xfId="13" applyFont="1" applyBorder="1" applyAlignment="1">
      <alignment horizontal="center" vertical="center"/>
    </xf>
    <xf numFmtId="0" fontId="95" fillId="0" borderId="22" xfId="13" applyFont="1" applyBorder="1" applyAlignment="1">
      <alignment horizontal="center" vertical="center" wrapText="1"/>
    </xf>
    <xf numFmtId="0" fontId="95" fillId="0" borderId="23" xfId="13" applyFont="1" applyBorder="1" applyAlignment="1">
      <alignment horizontal="center" vertical="center"/>
    </xf>
    <xf numFmtId="0" fontId="95" fillId="0" borderId="24" xfId="13" applyFont="1" applyBorder="1" applyAlignment="1">
      <alignment horizontal="center" vertical="center"/>
    </xf>
    <xf numFmtId="9" fontId="4" fillId="13" borderId="20" xfId="2" applyFont="1" applyFill="1" applyBorder="1">
      <alignment horizontal="center" vertical="center"/>
    </xf>
    <xf numFmtId="9" fontId="4" fillId="13" borderId="21" xfId="2" applyFont="1" applyFill="1" applyBorder="1">
      <alignment horizontal="center" vertical="center"/>
    </xf>
    <xf numFmtId="0" fontId="95" fillId="0" borderId="72" xfId="13" applyFont="1" applyBorder="1" applyAlignment="1">
      <alignment horizontal="center" vertical="center"/>
    </xf>
    <xf numFmtId="0" fontId="95" fillId="0" borderId="48" xfId="13" applyFont="1" applyBorder="1" applyAlignment="1">
      <alignment horizontal="center" vertical="center"/>
    </xf>
    <xf numFmtId="9" fontId="4" fillId="13" borderId="50" xfId="2" applyFont="1" applyFill="1" applyBorder="1">
      <alignment horizontal="center" vertical="center"/>
    </xf>
    <xf numFmtId="9" fontId="4" fillId="13" borderId="49" xfId="2" applyFont="1" applyFill="1" applyBorder="1">
      <alignment horizontal="center" vertical="center"/>
    </xf>
    <xf numFmtId="0" fontId="95" fillId="0" borderId="22" xfId="13" applyFont="1" applyBorder="1" applyAlignment="1">
      <alignment horizontal="center" vertical="center"/>
    </xf>
    <xf numFmtId="0" fontId="95" fillId="0" borderId="23" xfId="13" applyFont="1" applyBorder="1" applyAlignment="1">
      <alignment horizontal="center" vertical="center" wrapText="1"/>
    </xf>
    <xf numFmtId="0" fontId="95" fillId="0" borderId="24" xfId="13" applyFont="1" applyBorder="1" applyAlignment="1">
      <alignment horizontal="center" vertical="center" wrapText="1"/>
    </xf>
    <xf numFmtId="0" fontId="5" fillId="13" borderId="17" xfId="13" applyFill="1" applyBorder="1" applyAlignment="1">
      <alignment horizontal="center" vertical="center"/>
    </xf>
    <xf numFmtId="0" fontId="5" fillId="13" borderId="17" xfId="13" applyFill="1" applyBorder="1" applyAlignment="1">
      <alignment horizontal="center" vertical="center" wrapText="1"/>
    </xf>
    <xf numFmtId="0" fontId="5" fillId="8" borderId="62" xfId="13" applyFill="1" applyBorder="1" applyAlignment="1">
      <alignment horizontal="center" vertical="center"/>
    </xf>
    <xf numFmtId="0" fontId="5" fillId="8" borderId="25" xfId="13" applyFill="1" applyBorder="1" applyAlignment="1">
      <alignment horizontal="center" vertical="center"/>
    </xf>
    <xf numFmtId="0" fontId="5" fillId="13" borderId="63" xfId="13" applyFill="1" applyBorder="1" applyAlignment="1">
      <alignment horizontal="center" vertical="center"/>
    </xf>
    <xf numFmtId="0" fontId="86" fillId="31" borderId="15" xfId="13" applyFont="1" applyFill="1" applyBorder="1" applyAlignment="1">
      <alignment horizontal="center" vertical="center"/>
    </xf>
    <xf numFmtId="0" fontId="86" fillId="31" borderId="16" xfId="13" applyFont="1" applyFill="1" applyBorder="1" applyAlignment="1">
      <alignment horizontal="center" vertical="center"/>
    </xf>
    <xf numFmtId="0" fontId="5" fillId="13" borderId="63" xfId="13" applyFill="1" applyBorder="1" applyAlignment="1">
      <alignment horizontal="center" vertical="center" wrapText="1"/>
    </xf>
    <xf numFmtId="0" fontId="5" fillId="8" borderId="63" xfId="13" applyFill="1" applyBorder="1" applyAlignment="1">
      <alignment horizontal="center" vertical="center"/>
    </xf>
    <xf numFmtId="0" fontId="5" fillId="13" borderId="38" xfId="13" applyFill="1" applyBorder="1" applyAlignment="1">
      <alignment horizontal="center" vertical="center"/>
    </xf>
    <xf numFmtId="0" fontId="4" fillId="36" borderId="15" xfId="13" applyFont="1" applyFill="1" applyBorder="1" applyAlignment="1">
      <alignment horizontal="center" vertical="center"/>
    </xf>
    <xf numFmtId="0" fontId="4" fillId="36" borderId="16" xfId="13" applyFont="1" applyFill="1" applyBorder="1" applyAlignment="1">
      <alignment horizontal="center" vertical="center"/>
    </xf>
    <xf numFmtId="0" fontId="41" fillId="27" borderId="29" xfId="13" applyFont="1" applyFill="1" applyBorder="1" applyAlignment="1">
      <alignment horizontal="center" vertical="center"/>
    </xf>
    <xf numFmtId="0" fontId="41" fillId="27" borderId="42" xfId="13" applyFont="1" applyFill="1" applyBorder="1" applyAlignment="1">
      <alignment horizontal="center" vertical="center"/>
    </xf>
    <xf numFmtId="0" fontId="41" fillId="27" borderId="55" xfId="13" applyFont="1" applyFill="1" applyBorder="1" applyAlignment="1">
      <alignment horizontal="center" vertical="center"/>
    </xf>
    <xf numFmtId="0" fontId="41" fillId="36" borderId="31" xfId="13" applyFont="1" applyFill="1" applyBorder="1" applyAlignment="1">
      <alignment horizontal="center" vertical="center"/>
    </xf>
    <xf numFmtId="0" fontId="41" fillId="36" borderId="32" xfId="13" applyFont="1" applyFill="1" applyBorder="1" applyAlignment="1">
      <alignment horizontal="center" vertical="center"/>
    </xf>
    <xf numFmtId="0" fontId="41" fillId="36" borderId="33" xfId="13" applyFont="1" applyFill="1" applyBorder="1" applyAlignment="1">
      <alignment horizontal="center" vertical="center"/>
    </xf>
    <xf numFmtId="0" fontId="41" fillId="31" borderId="31" xfId="13" applyFont="1" applyFill="1" applyBorder="1" applyAlignment="1">
      <alignment horizontal="center" vertical="center"/>
    </xf>
    <xf numFmtId="0" fontId="41" fillId="31" borderId="32" xfId="13" applyFont="1" applyFill="1" applyBorder="1" applyAlignment="1">
      <alignment horizontal="center" vertical="center"/>
    </xf>
    <xf numFmtId="0" fontId="41" fillId="31" borderId="33" xfId="13" applyFont="1" applyFill="1" applyBorder="1" applyAlignment="1">
      <alignment horizontal="center" vertical="center"/>
    </xf>
    <xf numFmtId="0" fontId="41" fillId="31" borderId="26" xfId="13" applyFont="1" applyFill="1" applyBorder="1" applyAlignment="1">
      <alignment horizontal="center" vertical="center"/>
    </xf>
    <xf numFmtId="0" fontId="41" fillId="31" borderId="41" xfId="13" applyFont="1" applyFill="1" applyBorder="1" applyAlignment="1">
      <alignment horizontal="center" vertical="center"/>
    </xf>
    <xf numFmtId="0" fontId="41" fillId="31" borderId="14" xfId="13" applyFont="1" applyFill="1" applyBorder="1" applyAlignment="1">
      <alignment horizontal="center" vertical="center"/>
    </xf>
    <xf numFmtId="0" fontId="80" fillId="13" borderId="78" xfId="0" applyFont="1" applyFill="1" applyBorder="1" applyAlignment="1">
      <alignment horizontal="center" vertical="center" wrapText="1"/>
    </xf>
    <xf numFmtId="0" fontId="0" fillId="36" borderId="41" xfId="0" applyFill="1" applyBorder="1" applyAlignment="1">
      <alignment horizontal="center"/>
    </xf>
    <xf numFmtId="0" fontId="0" fillId="36" borderId="14" xfId="0" applyFill="1" applyBorder="1" applyAlignment="1">
      <alignment horizontal="center"/>
    </xf>
    <xf numFmtId="0" fontId="4" fillId="22" borderId="71" xfId="0" applyFont="1" applyFill="1" applyBorder="1" applyAlignment="1">
      <alignment horizontal="center" vertical="center"/>
    </xf>
    <xf numFmtId="0" fontId="4" fillId="22" borderId="39" xfId="0" applyFont="1" applyFill="1" applyBorder="1" applyAlignment="1">
      <alignment horizontal="center" vertical="center"/>
    </xf>
    <xf numFmtId="0" fontId="0" fillId="36" borderId="51" xfId="0" applyFill="1" applyBorder="1" applyAlignment="1">
      <alignment horizontal="center"/>
    </xf>
    <xf numFmtId="0" fontId="0" fillId="24" borderId="51" xfId="0" applyFill="1" applyBorder="1" applyAlignment="1">
      <alignment horizontal="center"/>
    </xf>
    <xf numFmtId="0" fontId="0" fillId="24" borderId="41" xfId="0" applyFill="1" applyBorder="1" applyAlignment="1">
      <alignment horizontal="center"/>
    </xf>
    <xf numFmtId="0" fontId="0" fillId="35" borderId="41" xfId="0" applyFill="1" applyBorder="1" applyAlignment="1">
      <alignment horizontal="center"/>
    </xf>
    <xf numFmtId="0" fontId="0" fillId="45" borderId="31" xfId="0" applyFill="1" applyBorder="1" applyAlignment="1">
      <alignment horizontal="center"/>
    </xf>
    <xf numFmtId="0" fontId="0" fillId="45" borderId="32" xfId="0" applyFill="1" applyBorder="1" applyAlignment="1">
      <alignment horizontal="center"/>
    </xf>
    <xf numFmtId="0" fontId="0" fillId="45" borderId="33" xfId="0" applyFill="1" applyBorder="1" applyAlignment="1">
      <alignment horizontal="center"/>
    </xf>
    <xf numFmtId="0" fontId="4" fillId="22" borderId="26" xfId="0" applyFont="1" applyFill="1" applyBorder="1" applyAlignment="1">
      <alignment horizontal="center" vertical="center"/>
    </xf>
    <xf numFmtId="0" fontId="4" fillId="22" borderId="47" xfId="0" applyFont="1" applyFill="1" applyBorder="1" applyAlignment="1">
      <alignment horizontal="center" vertical="center"/>
    </xf>
    <xf numFmtId="0" fontId="0" fillId="46" borderId="31" xfId="0" applyFill="1" applyBorder="1" applyAlignment="1">
      <alignment horizontal="center"/>
    </xf>
    <xf numFmtId="0" fontId="0" fillId="46" borderId="32" xfId="0" applyFill="1" applyBorder="1" applyAlignment="1">
      <alignment horizontal="center"/>
    </xf>
    <xf numFmtId="0" fontId="0" fillId="46" borderId="33" xfId="0" applyFill="1" applyBorder="1" applyAlignment="1">
      <alignment horizontal="center"/>
    </xf>
    <xf numFmtId="0" fontId="4" fillId="22" borderId="43" xfId="0" applyFont="1" applyFill="1" applyBorder="1" applyAlignment="1">
      <alignment horizontal="center" vertical="center"/>
    </xf>
    <xf numFmtId="0" fontId="4" fillId="22" borderId="48" xfId="0" applyFont="1" applyFill="1" applyBorder="1" applyAlignment="1">
      <alignment horizontal="center" vertical="center"/>
    </xf>
    <xf numFmtId="0" fontId="4" fillId="0" borderId="28" xfId="0" applyFont="1" applyBorder="1" applyAlignment="1">
      <alignment horizontal="center" vertical="center"/>
    </xf>
    <xf numFmtId="0" fontId="53" fillId="0" borderId="62" xfId="0" applyFont="1" applyBorder="1" applyAlignment="1">
      <alignment horizontal="center" vertical="center" wrapText="1"/>
    </xf>
    <xf numFmtId="0" fontId="53" fillId="0" borderId="25" xfId="0" applyFont="1" applyBorder="1" applyAlignment="1">
      <alignment horizontal="center" vertical="center" wrapText="1"/>
    </xf>
    <xf numFmtId="16" fontId="53" fillId="0" borderId="62" xfId="0" applyNumberFormat="1" applyFont="1" applyBorder="1" applyAlignment="1">
      <alignment horizontal="center" vertical="center" wrapText="1"/>
    </xf>
    <xf numFmtId="16" fontId="53" fillId="0" borderId="25" xfId="0" applyNumberFormat="1" applyFont="1" applyBorder="1" applyAlignment="1">
      <alignment horizontal="center" vertical="center" wrapText="1"/>
    </xf>
    <xf numFmtId="0" fontId="53" fillId="0" borderId="62" xfId="0" applyFont="1" applyBorder="1" applyAlignment="1">
      <alignment horizontal="left" vertical="center" wrapText="1"/>
    </xf>
    <xf numFmtId="0" fontId="53" fillId="0" borderId="25" xfId="0" applyFont="1" applyBorder="1" applyAlignment="1">
      <alignment horizontal="left" vertical="center" wrapText="1"/>
    </xf>
    <xf numFmtId="0" fontId="53" fillId="0" borderId="62" xfId="0" applyFont="1" applyBorder="1" applyAlignment="1">
      <alignment horizontal="center" vertical="center"/>
    </xf>
    <xf numFmtId="0" fontId="53" fillId="0" borderId="63" xfId="0" applyFont="1" applyBorder="1" applyAlignment="1">
      <alignment horizontal="center" vertical="center"/>
    </xf>
    <xf numFmtId="0" fontId="53" fillId="0" borderId="25" xfId="0" applyFont="1" applyBorder="1" applyAlignment="1">
      <alignment horizontal="center" vertical="center"/>
    </xf>
    <xf numFmtId="16" fontId="53" fillId="0" borderId="62" xfId="0" applyNumberFormat="1" applyFont="1" applyBorder="1" applyAlignment="1">
      <alignment horizontal="center" vertical="center"/>
    </xf>
    <xf numFmtId="16" fontId="53" fillId="0" borderId="63" xfId="0" applyNumberFormat="1" applyFont="1" applyBorder="1" applyAlignment="1">
      <alignment horizontal="center" vertical="center"/>
    </xf>
    <xf numFmtId="16" fontId="53" fillId="0" borderId="25" xfId="0" applyNumberFormat="1" applyFont="1" applyBorder="1" applyAlignment="1">
      <alignment horizontal="center" vertical="center"/>
    </xf>
    <xf numFmtId="0" fontId="53" fillId="0" borderId="62" xfId="0" applyFont="1" applyBorder="1" applyAlignment="1">
      <alignment horizontal="center" vertical="top" wrapText="1"/>
    </xf>
    <xf numFmtId="0" fontId="53" fillId="0" borderId="25" xfId="0" applyFont="1" applyBorder="1" applyAlignment="1">
      <alignment horizontal="center" vertical="top" wrapText="1"/>
    </xf>
    <xf numFmtId="0" fontId="69" fillId="0" borderId="17" xfId="0" applyFont="1" applyBorder="1" applyAlignment="1">
      <alignment horizontal="center" vertical="center"/>
    </xf>
    <xf numFmtId="0" fontId="69" fillId="31" borderId="65" xfId="19" applyFont="1" applyFill="1" applyBorder="1" applyAlignment="1">
      <alignment horizontal="center" vertical="center"/>
    </xf>
    <xf numFmtId="0" fontId="69" fillId="31" borderId="35" xfId="19" applyFont="1" applyFill="1" applyBorder="1" applyAlignment="1">
      <alignment horizontal="center" vertical="center"/>
    </xf>
    <xf numFmtId="0" fontId="69" fillId="31" borderId="66" xfId="19" applyFont="1" applyFill="1" applyBorder="1" applyAlignment="1">
      <alignment horizontal="center" vertical="center"/>
    </xf>
    <xf numFmtId="0" fontId="69" fillId="39" borderId="65" xfId="19" applyFont="1" applyFill="1" applyBorder="1" applyAlignment="1">
      <alignment horizontal="center" vertical="center"/>
    </xf>
    <xf numFmtId="0" fontId="69" fillId="39" borderId="66" xfId="19" applyFont="1" applyFill="1" applyBorder="1" applyAlignment="1">
      <alignment horizontal="center" vertical="center"/>
    </xf>
    <xf numFmtId="0" fontId="69" fillId="22" borderId="31" xfId="19" applyFont="1" applyFill="1" applyBorder="1" applyAlignment="1">
      <alignment horizontal="center" wrapText="1"/>
    </xf>
    <xf numFmtId="0" fontId="69" fillId="22" borderId="32" xfId="19" applyFont="1" applyFill="1" applyBorder="1" applyAlignment="1">
      <alignment horizontal="center" wrapText="1"/>
    </xf>
    <xf numFmtId="0" fontId="70" fillId="0" borderId="88" xfId="19" applyFont="1" applyBorder="1" applyAlignment="1">
      <alignment horizontal="left" vertical="center"/>
    </xf>
    <xf numFmtId="0" fontId="70" fillId="0" borderId="89" xfId="19" applyFont="1" applyBorder="1" applyAlignment="1">
      <alignment horizontal="left" vertical="center"/>
    </xf>
    <xf numFmtId="0" fontId="70" fillId="0" borderId="90" xfId="19" applyFont="1" applyBorder="1" applyAlignment="1">
      <alignment horizontal="left" vertical="center"/>
    </xf>
    <xf numFmtId="0" fontId="70" fillId="0" borderId="91" xfId="19" applyFont="1" applyBorder="1" applyAlignment="1">
      <alignment horizontal="left" vertical="center"/>
    </xf>
    <xf numFmtId="0" fontId="70" fillId="0" borderId="92" xfId="19" applyFont="1" applyBorder="1" applyAlignment="1">
      <alignment horizontal="left" vertical="center"/>
    </xf>
    <xf numFmtId="0" fontId="70" fillId="0" borderId="93" xfId="19" applyFont="1" applyBorder="1" applyAlignment="1">
      <alignment horizontal="left" vertical="center"/>
    </xf>
    <xf numFmtId="17" fontId="4" fillId="31" borderId="43" xfId="0" quotePrefix="1" applyNumberFormat="1" applyFont="1" applyFill="1" applyBorder="1" applyAlignment="1">
      <alignment horizontal="center" vertical="center"/>
    </xf>
    <xf numFmtId="0" fontId="4" fillId="31" borderId="44" xfId="0" applyFont="1" applyFill="1" applyBorder="1" applyAlignment="1">
      <alignment horizontal="center" vertical="center"/>
    </xf>
    <xf numFmtId="0" fontId="4" fillId="31" borderId="69" xfId="0" applyFont="1" applyFill="1" applyBorder="1" applyAlignment="1">
      <alignment horizontal="center" vertical="center"/>
    </xf>
    <xf numFmtId="0" fontId="4" fillId="31" borderId="45" xfId="0" applyFont="1" applyFill="1" applyBorder="1" applyAlignment="1">
      <alignment horizontal="center" vertical="center"/>
    </xf>
    <xf numFmtId="0" fontId="18" fillId="15" borderId="31" xfId="0" applyFont="1" applyFill="1" applyBorder="1" applyAlignment="1">
      <alignment horizontal="center" vertical="center"/>
    </xf>
    <xf numFmtId="0" fontId="18" fillId="15" borderId="32" xfId="0" applyFont="1" applyFill="1" applyBorder="1" applyAlignment="1">
      <alignment horizontal="center" vertical="center"/>
    </xf>
    <xf numFmtId="0" fontId="18" fillId="15" borderId="33" xfId="0" applyFont="1" applyFill="1" applyBorder="1" applyAlignment="1">
      <alignment horizontal="center" vertical="center"/>
    </xf>
    <xf numFmtId="0" fontId="35" fillId="53" borderId="11" xfId="0" applyFont="1" applyFill="1" applyBorder="1" applyAlignment="1">
      <alignment horizontal="center" vertical="center"/>
    </xf>
    <xf numFmtId="0" fontId="35" fillId="53" borderId="46" xfId="0" applyFont="1" applyFill="1" applyBorder="1" applyAlignment="1">
      <alignment horizontal="center" vertical="center"/>
    </xf>
    <xf numFmtId="0" fontId="35" fillId="45" borderId="65" xfId="0" applyFont="1" applyFill="1" applyBorder="1" applyAlignment="1">
      <alignment horizontal="center" vertical="center" wrapText="1"/>
    </xf>
    <xf numFmtId="0" fontId="35" fillId="45" borderId="66" xfId="0" applyFont="1" applyFill="1" applyBorder="1" applyAlignment="1">
      <alignment horizontal="center" vertical="center"/>
    </xf>
    <xf numFmtId="0" fontId="35" fillId="31" borderId="65" xfId="0" applyFont="1" applyFill="1" applyBorder="1" applyAlignment="1">
      <alignment horizontal="center" vertical="center" wrapText="1"/>
    </xf>
    <xf numFmtId="0" fontId="35" fillId="31" borderId="66" xfId="0" applyFont="1" applyFill="1" applyBorder="1" applyAlignment="1">
      <alignment horizontal="center" vertical="center"/>
    </xf>
    <xf numFmtId="0" fontId="35" fillId="22" borderId="65" xfId="0" applyFont="1" applyFill="1" applyBorder="1" applyAlignment="1">
      <alignment horizontal="center" vertical="center"/>
    </xf>
    <xf numFmtId="0" fontId="35" fillId="22" borderId="66" xfId="0" applyFont="1" applyFill="1" applyBorder="1" applyAlignment="1">
      <alignment horizontal="center" vertical="center"/>
    </xf>
    <xf numFmtId="0" fontId="35" fillId="26" borderId="31" xfId="0" applyFont="1" applyFill="1" applyBorder="1" applyAlignment="1">
      <alignment horizontal="center"/>
    </xf>
    <xf numFmtId="0" fontId="35" fillId="26" borderId="32" xfId="0" applyFont="1" applyFill="1" applyBorder="1" applyAlignment="1">
      <alignment horizontal="center"/>
    </xf>
    <xf numFmtId="0" fontId="35" fillId="26" borderId="33" xfId="0" applyFont="1" applyFill="1" applyBorder="1" applyAlignment="1">
      <alignment horizontal="center"/>
    </xf>
    <xf numFmtId="0" fontId="35" fillId="43" borderId="31" xfId="0" applyFont="1" applyFill="1" applyBorder="1" applyAlignment="1">
      <alignment horizontal="center"/>
    </xf>
    <xf numFmtId="0" fontId="35" fillId="43" borderId="32" xfId="0" applyFont="1" applyFill="1" applyBorder="1" applyAlignment="1">
      <alignment horizontal="center"/>
    </xf>
    <xf numFmtId="0" fontId="35" fillId="43" borderId="33" xfId="0" applyFont="1" applyFill="1" applyBorder="1" applyAlignment="1">
      <alignment horizontal="center"/>
    </xf>
    <xf numFmtId="0" fontId="35" fillId="22" borderId="31" xfId="0" applyFont="1" applyFill="1" applyBorder="1" applyAlignment="1">
      <alignment horizontal="center"/>
    </xf>
    <xf numFmtId="0" fontId="35" fillId="22" borderId="32" xfId="0" applyFont="1" applyFill="1" applyBorder="1" applyAlignment="1">
      <alignment horizontal="center"/>
    </xf>
    <xf numFmtId="0" fontId="35" fillId="22" borderId="33" xfId="0" applyFont="1" applyFill="1" applyBorder="1" applyAlignment="1">
      <alignment horizontal="center"/>
    </xf>
    <xf numFmtId="0" fontId="35" fillId="7" borderId="65" xfId="0" applyFont="1" applyFill="1" applyBorder="1" applyAlignment="1">
      <alignment horizontal="center" vertical="center" wrapText="1"/>
    </xf>
    <xf numFmtId="0" fontId="35" fillId="7" borderId="66" xfId="0" applyFont="1" applyFill="1" applyBorder="1" applyAlignment="1">
      <alignment horizontal="center" vertical="center"/>
    </xf>
    <xf numFmtId="0" fontId="0" fillId="51" borderId="27" xfId="0" applyFill="1" applyBorder="1" applyAlignment="1">
      <alignment horizontal="center" vertical="center"/>
    </xf>
    <xf numFmtId="0" fontId="12" fillId="31" borderId="26" xfId="0" applyFont="1" applyFill="1" applyBorder="1" applyAlignment="1">
      <alignment horizontal="center" vertical="center"/>
    </xf>
    <xf numFmtId="0" fontId="12" fillId="31" borderId="27" xfId="0" applyFont="1" applyFill="1" applyBorder="1" applyAlignment="1">
      <alignment horizontal="center" vertical="center"/>
    </xf>
    <xf numFmtId="0" fontId="12" fillId="8" borderId="110" xfId="0" applyFont="1" applyFill="1" applyBorder="1" applyAlignment="1">
      <alignment horizontal="center" wrapText="1"/>
    </xf>
    <xf numFmtId="0" fontId="12" fillId="8" borderId="111" xfId="0" applyFont="1" applyFill="1" applyBorder="1" applyAlignment="1">
      <alignment horizontal="center" wrapText="1"/>
    </xf>
    <xf numFmtId="0" fontId="4" fillId="44" borderId="112" xfId="0" applyFont="1" applyFill="1" applyBorder="1" applyAlignment="1">
      <alignment horizontal="center"/>
    </xf>
    <xf numFmtId="0" fontId="4" fillId="44" borderId="113" xfId="0" applyFont="1" applyFill="1" applyBorder="1" applyAlignment="1">
      <alignment horizontal="center"/>
    </xf>
    <xf numFmtId="0" fontId="4" fillId="44" borderId="103" xfId="0" applyFont="1" applyFill="1" applyBorder="1" applyAlignment="1">
      <alignment horizontal="center"/>
    </xf>
    <xf numFmtId="0" fontId="4" fillId="44" borderId="108" xfId="0" applyFont="1" applyFill="1" applyBorder="1" applyAlignment="1">
      <alignment horizontal="center"/>
    </xf>
    <xf numFmtId="0" fontId="4" fillId="32" borderId="133" xfId="0" applyFont="1" applyFill="1" applyBorder="1" applyAlignment="1">
      <alignment horizontal="center"/>
    </xf>
    <xf numFmtId="0" fontId="4" fillId="32" borderId="124" xfId="0" applyFont="1" applyFill="1" applyBorder="1" applyAlignment="1">
      <alignment horizontal="center"/>
    </xf>
    <xf numFmtId="0" fontId="4" fillId="32" borderId="41" xfId="0" applyFont="1" applyFill="1" applyBorder="1" applyAlignment="1">
      <alignment horizontal="center"/>
    </xf>
    <xf numFmtId="0" fontId="4" fillId="32" borderId="14" xfId="0" applyFont="1" applyFill="1" applyBorder="1" applyAlignment="1">
      <alignment horizontal="center"/>
    </xf>
    <xf numFmtId="0" fontId="74" fillId="0" borderId="75" xfId="0" applyFont="1" applyBorder="1" applyAlignment="1">
      <alignment horizontal="center" vertical="center"/>
    </xf>
    <xf numFmtId="0" fontId="74" fillId="0" borderId="95" xfId="0" applyFont="1" applyBorder="1" applyAlignment="1">
      <alignment horizontal="center" vertical="center"/>
    </xf>
    <xf numFmtId="0" fontId="71" fillId="33" borderId="17" xfId="0" applyFont="1" applyFill="1" applyBorder="1" applyAlignment="1">
      <alignment horizontal="center" vertical="center"/>
    </xf>
    <xf numFmtId="0" fontId="74" fillId="0" borderId="17" xfId="0" applyFont="1" applyBorder="1" applyAlignment="1">
      <alignment horizontal="center" vertical="center"/>
    </xf>
    <xf numFmtId="0" fontId="4" fillId="0" borderId="11" xfId="0" applyFont="1" applyBorder="1" applyAlignment="1">
      <alignment horizontal="center" vertical="center"/>
    </xf>
    <xf numFmtId="0" fontId="4" fillId="0" borderId="35" xfId="0" applyFont="1" applyBorder="1" applyAlignment="1">
      <alignment horizontal="center" vertical="center"/>
    </xf>
    <xf numFmtId="0" fontId="4" fillId="0" borderId="19" xfId="0" applyFont="1" applyBorder="1" applyAlignment="1">
      <alignment horizontal="center" vertical="center"/>
    </xf>
    <xf numFmtId="0" fontId="0" fillId="8" borderId="31" xfId="0" applyFill="1" applyBorder="1" applyAlignment="1">
      <alignment horizontal="center"/>
    </xf>
    <xf numFmtId="0" fontId="0" fillId="8" borderId="32" xfId="0" applyFill="1" applyBorder="1" applyAlignment="1">
      <alignment horizontal="center"/>
    </xf>
    <xf numFmtId="0" fontId="0" fillId="8" borderId="33" xfId="0" applyFill="1" applyBorder="1" applyAlignment="1">
      <alignment horizontal="center"/>
    </xf>
    <xf numFmtId="0" fontId="0" fillId="12" borderId="31" xfId="0" applyFill="1" applyBorder="1" applyAlignment="1">
      <alignment horizontal="center"/>
    </xf>
    <xf numFmtId="0" fontId="0" fillId="12" borderId="32" xfId="0" applyFill="1" applyBorder="1" applyAlignment="1">
      <alignment horizontal="center"/>
    </xf>
    <xf numFmtId="0" fontId="0" fillId="12" borderId="33" xfId="0" applyFill="1" applyBorder="1" applyAlignment="1">
      <alignment horizontal="center"/>
    </xf>
    <xf numFmtId="0" fontId="0" fillId="7" borderId="31" xfId="0" applyFill="1" applyBorder="1" applyAlignment="1">
      <alignment horizontal="center" vertical="center"/>
    </xf>
    <xf numFmtId="0" fontId="0" fillId="7" borderId="32" xfId="0" applyFill="1" applyBorder="1" applyAlignment="1">
      <alignment horizontal="center" vertical="center"/>
    </xf>
    <xf numFmtId="0" fontId="0" fillId="7" borderId="33" xfId="0" applyFill="1" applyBorder="1" applyAlignment="1">
      <alignment horizontal="center" vertical="center"/>
    </xf>
    <xf numFmtId="0" fontId="0" fillId="8" borderId="31" xfId="0" applyFill="1" applyBorder="1" applyAlignment="1">
      <alignment horizontal="center" vertical="center"/>
    </xf>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0" fillId="12" borderId="31" xfId="0" applyFill="1" applyBorder="1" applyAlignment="1">
      <alignment horizontal="center" vertical="center"/>
    </xf>
    <xf numFmtId="0" fontId="0" fillId="12" borderId="32" xfId="0" applyFill="1" applyBorder="1" applyAlignment="1">
      <alignment horizontal="center" vertical="center"/>
    </xf>
    <xf numFmtId="0" fontId="0" fillId="12" borderId="33" xfId="0" applyFill="1" applyBorder="1" applyAlignment="1">
      <alignment horizontal="center" vertical="center"/>
    </xf>
    <xf numFmtId="0" fontId="18" fillId="15" borderId="32" xfId="0" applyFont="1" applyFill="1" applyBorder="1" applyAlignment="1">
      <alignment horizontal="center"/>
    </xf>
    <xf numFmtId="0" fontId="18" fillId="15" borderId="33" xfId="0" applyFont="1" applyFill="1" applyBorder="1" applyAlignment="1">
      <alignment horizontal="center"/>
    </xf>
    <xf numFmtId="0" fontId="18" fillId="15" borderId="31" xfId="0" applyFont="1" applyFill="1" applyBorder="1" applyAlignment="1">
      <alignment horizontal="center"/>
    </xf>
    <xf numFmtId="0" fontId="23" fillId="18" borderId="14" xfId="0" applyFont="1" applyFill="1" applyBorder="1" applyAlignment="1">
      <alignment horizontal="center" vertical="center" wrapText="1"/>
    </xf>
    <xf numFmtId="0" fontId="23" fillId="18" borderId="34" xfId="0" applyFont="1" applyFill="1" applyBorder="1" applyAlignment="1">
      <alignment horizontal="center" vertical="center" wrapText="1"/>
    </xf>
    <xf numFmtId="0" fontId="22" fillId="20" borderId="26" xfId="0" applyFont="1" applyFill="1" applyBorder="1" applyAlignment="1">
      <alignment horizontal="center" vertical="center" wrapText="1"/>
    </xf>
    <xf numFmtId="0" fontId="22" fillId="20" borderId="47" xfId="0" applyFont="1" applyFill="1" applyBorder="1" applyAlignment="1">
      <alignment horizontal="center" vertical="center" wrapText="1"/>
    </xf>
    <xf numFmtId="0" fontId="23" fillId="18" borderId="11" xfId="0" applyFont="1" applyFill="1" applyBorder="1" applyAlignment="1">
      <alignment horizontal="center" vertical="center" wrapText="1"/>
    </xf>
    <xf numFmtId="0" fontId="23" fillId="18" borderId="19" xfId="0" applyFont="1" applyFill="1" applyBorder="1" applyAlignment="1">
      <alignment horizontal="center" vertical="center" wrapText="1"/>
    </xf>
    <xf numFmtId="0" fontId="22" fillId="0" borderId="15" xfId="0" applyFont="1" applyBorder="1" applyAlignment="1">
      <alignment horizontal="center" vertical="center" wrapText="1"/>
    </xf>
    <xf numFmtId="0" fontId="22" fillId="0" borderId="20" xfId="0" applyFont="1" applyBorder="1" applyAlignment="1">
      <alignment horizontal="center" vertical="center" wrapText="1"/>
    </xf>
    <xf numFmtId="0" fontId="23" fillId="18" borderId="15" xfId="0" applyFont="1" applyFill="1" applyBorder="1" applyAlignment="1">
      <alignment horizontal="center" vertical="center" wrapText="1"/>
    </xf>
    <xf numFmtId="0" fontId="23" fillId="18" borderId="20" xfId="0" applyFont="1" applyFill="1" applyBorder="1" applyAlignment="1">
      <alignment horizontal="center" vertical="center" wrapText="1"/>
    </xf>
    <xf numFmtId="0" fontId="22" fillId="17" borderId="15" xfId="0" applyFont="1" applyFill="1" applyBorder="1" applyAlignment="1">
      <alignment horizontal="center" vertical="center" wrapText="1"/>
    </xf>
    <xf numFmtId="0" fontId="22" fillId="17" borderId="20" xfId="0" applyFont="1" applyFill="1" applyBorder="1" applyAlignment="1">
      <alignment horizontal="center" vertical="center" wrapText="1"/>
    </xf>
    <xf numFmtId="0" fontId="24" fillId="19" borderId="15" xfId="0" applyFont="1" applyFill="1" applyBorder="1" applyAlignment="1">
      <alignment horizontal="center" vertical="center" wrapText="1"/>
    </xf>
    <xf numFmtId="0" fontId="24" fillId="19" borderId="20" xfId="0" applyFont="1" applyFill="1" applyBorder="1" applyAlignment="1">
      <alignment horizontal="center" vertical="center" wrapText="1"/>
    </xf>
    <xf numFmtId="0" fontId="22" fillId="17" borderId="15" xfId="0" applyFont="1" applyFill="1" applyBorder="1" applyAlignment="1">
      <alignment vertical="center" wrapText="1"/>
    </xf>
    <xf numFmtId="0" fontId="22" fillId="17" borderId="20" xfId="0" applyFont="1" applyFill="1" applyBorder="1" applyAlignment="1">
      <alignment vertical="center" wrapText="1"/>
    </xf>
    <xf numFmtId="0" fontId="22" fillId="17" borderId="22" xfId="0" applyFont="1" applyFill="1" applyBorder="1" applyAlignment="1">
      <alignment horizontal="center" vertical="center" wrapText="1"/>
    </xf>
    <xf numFmtId="0" fontId="22" fillId="17" borderId="24" xfId="0" applyFont="1" applyFill="1" applyBorder="1" applyAlignment="1">
      <alignment horizontal="center" vertical="center" wrapText="1"/>
    </xf>
  </cellXfs>
  <cellStyles count="4266">
    <cellStyle name="?￠’e?`" xfId="396" xr:uid="{5F21D2FC-E429-4178-B613-278E10890F6B}"/>
    <cellStyle name="_2005 MCF-2 Base Plan  (2)" xfId="397" xr:uid="{FAB8E437-60B3-478B-932B-67573E3FFD37}"/>
    <cellStyle name="_2005 MCF-2 Base Plan  (2)_TFT MCF V2_00(WITH COST REDUCTION) rev.01" xfId="398" xr:uid="{2FF494D2-F2BD-4700-97F4-A6638B78C90C}"/>
    <cellStyle name="_ACT ANALYSIS " xfId="399" xr:uid="{3BF95B43-5E70-425C-95A2-117D3457B8E7}"/>
    <cellStyle name="_Analysis" xfId="400" xr:uid="{7D8FAB92-B554-41F8-A531-FB2324099366}"/>
    <cellStyle name="_Analysis_Final - November 08" xfId="401" xr:uid="{3028EAE0-9041-4C1D-90FA-C94B03314723}"/>
    <cellStyle name="_Analysis_Income S." xfId="402" xr:uid="{6C8E4969-F961-4807-84CE-998DE6CB0932}"/>
    <cellStyle name="_Analysis_Income S. (1)" xfId="403" xr:uid="{C3FFEF93-5D2F-4957-BAC8-E7AB0158149E}"/>
    <cellStyle name="_Analysis_Kai_shipment summary may '05" xfId="404" xr:uid="{DB2EED6B-7578-47FA-8256-7FEDD943C6D8}"/>
    <cellStyle name="_BL" xfId="405" xr:uid="{CA1BF11D-4B67-4BD7-ABF8-3E3E655820CB}"/>
    <cellStyle name="_BL analysis" xfId="406" xr:uid="{A65C55BD-51B3-43B1-B0F0-79E4DA08953C}"/>
    <cellStyle name="_BL-Analysis" xfId="407" xr:uid="{72470CCC-0310-4EC5-B7F2-87784A1975B4}"/>
    <cellStyle name="_Book1" xfId="408" xr:uid="{5238B422-B92E-4DBF-B620-4A86335F7D0F}"/>
    <cellStyle name="_Income S." xfId="409" xr:uid="{FEA7A4A4-350B-4695-9452-9EBD0D78683B}"/>
    <cellStyle name="_Income S. (1)" xfId="410" xr:uid="{2DA1ACDC-B163-487B-B908-45FBB5FD7C6D}"/>
    <cellStyle name="_Kai_shipment summary may '05" xfId="411" xr:uid="{20D8A308-1942-4021-838C-4E62030AE4C1}"/>
    <cellStyle name="_MBL Apr 2008-New Format" xfId="412" xr:uid="{9971B654-3FB9-464D-9BBA-BF7B6EA5BEB3}"/>
    <cellStyle name="_MCF FY05 05-07c IF2 COS RED" xfId="413" xr:uid="{3AFBABC1-9728-44B2-B564-B563846DCBE5}"/>
    <cellStyle name="_MCF FY05 05-08a IF2 COS RED" xfId="414" xr:uid="{2D90B97D-DB97-4121-AA17-90F839F830D1}"/>
    <cellStyle name="_MCF FY05 05-08b IF4 COS RED" xfId="415" xr:uid="{27DFA148-C0F3-45C0-A28B-3170B8D2A9F5}"/>
    <cellStyle name="_MCF FY05 V1 Rev01 OL" xfId="416" xr:uid="{D2F9E569-9503-410E-9850-272B22430D90}"/>
    <cellStyle name="_MCF Plan vs Actual" xfId="417" xr:uid="{E07C566E-83AE-4E7F-A5C8-1DD6E5CB2EBE}"/>
    <cellStyle name="_MCF Plan vs Actual_Kai_shipment summary may '05" xfId="418" xr:uid="{2646495C-8006-44B0-8AE7-A1E58C250696}"/>
    <cellStyle name="_MCF-V1   2005 (Backlight)" xfId="419" xr:uid="{DB71BDCA-6E19-4112-880D-2D14AF07CA48}"/>
    <cellStyle name="_MCF-V1   2005 (Backlight)_Final - November 08" xfId="420" xr:uid="{1C96FDD5-1A01-4C47-90DB-F2045215BAFF}"/>
    <cellStyle name="_Ozawa_OL for YE (3) (1)" xfId="421" xr:uid="{795962B5-36A6-49BC-8FF7-9276EFAB2A49}"/>
    <cellStyle name="_TFT MCF V2_00(WITH COST REDUCTION) rev.01" xfId="422" xr:uid="{2F5B40C8-DFAA-4AE2-BA39-228EB9BAD06B}"/>
    <cellStyle name="_TFT MCF V2-00(WITH COST REDUCTION) rev.02" xfId="423" xr:uid="{D783012B-7314-4E4E-93C3-641242B94B7A}"/>
    <cellStyle name="0,0_x000d__x000a_NA_x000d__x000a_" xfId="424" xr:uid="{D89A9620-01DE-456C-AD40-D2DA00043B0C}"/>
    <cellStyle name="20% - Accent1" xfId="46" builtinId="30" customBuiltin="1"/>
    <cellStyle name="20% - Accent1 2" xfId="128" xr:uid="{1B08C82A-AA99-4E0E-9A26-F4EFFBC91B08}"/>
    <cellStyle name="20% - Accent1 2 2" xfId="210" xr:uid="{2DA680CC-A119-4E7C-B935-1D68EDE8626F}"/>
    <cellStyle name="20% - Accent1 2 2 2" xfId="290" xr:uid="{5D130CA7-60CB-4AC2-ACB6-D9C968D6BFA4}"/>
    <cellStyle name="20% - Accent1 2 2 3" xfId="1257" xr:uid="{B5F5AC83-3D6D-4B43-BF9B-802D0BDA62F3}"/>
    <cellStyle name="20% - Accent1 2 3" xfId="265" xr:uid="{81D50E90-2D03-4BF4-A32A-0AA569194DD6}"/>
    <cellStyle name="20% - Accent1 2 3 2" xfId="1314" xr:uid="{13B33E5B-B0EC-4CEA-9523-71742EF3B5BF}"/>
    <cellStyle name="20% - Accent1 2 4" xfId="561" xr:uid="{684CE2F5-B798-4AC1-907A-2D92F917E9E9}"/>
    <cellStyle name="20% - Accent1 2 5" xfId="181" xr:uid="{B896DA10-6FFB-4213-9EA0-4D5A45233E97}"/>
    <cellStyle name="20% - Accent1 2 6" xfId="2229" xr:uid="{8614CBAD-D97B-4C1D-84D1-79CD86038064}"/>
    <cellStyle name="20% - Accent1 2 7" xfId="2018" xr:uid="{AAF5D054-8DEC-4D93-9868-2244C902A75A}"/>
    <cellStyle name="20% - Accent1 3" xfId="242" xr:uid="{281461AD-4426-470D-8BEE-41CB01E6A8B5}"/>
    <cellStyle name="20% - Accent1 3 2" xfId="1203" xr:uid="{F3BAAC47-2A67-467C-A6A5-5C6053D0FA08}"/>
    <cellStyle name="20% - Accent1 3 3" xfId="2262" xr:uid="{23585C21-7763-4B9F-A924-5AD7D5774D0F}"/>
    <cellStyle name="20% - Accent1 3 4" xfId="2019" xr:uid="{EBABC88A-244B-4A4D-92E0-3178C85D9906}"/>
    <cellStyle name="20% - Accent1 4" xfId="325" xr:uid="{DEF98EAA-D56E-4265-8F94-8EF363FB7814}"/>
    <cellStyle name="20% - Accent1 4 2" xfId="2285" xr:uid="{941D18EC-B965-40B2-94D5-AA82B05A2A74}"/>
    <cellStyle name="20% - Accent1 4 3" xfId="2020" xr:uid="{9FA2FF72-1B66-433B-9AD0-4C84E3DA99CA}"/>
    <cellStyle name="20% - Accent1 5" xfId="339" xr:uid="{7811D247-7DD6-449D-B224-624656090976}"/>
    <cellStyle name="20% - Accent1 5 2" xfId="2298" xr:uid="{54C1EC0E-741D-4FA7-A03A-EDFABC2EF3B6}"/>
    <cellStyle name="20% - Accent1 5 3" xfId="2021" xr:uid="{CD30C729-0BD1-475A-A398-F4734861F7DD}"/>
    <cellStyle name="20% - Accent1 6" xfId="353" xr:uid="{EE420EAA-DAEF-4711-B49B-C3F8810C54B7}"/>
    <cellStyle name="20% - Accent1 7" xfId="371" xr:uid="{03DA2639-D92A-417A-8512-FACE958EDD4B}"/>
    <cellStyle name="20% - Accent1 8" xfId="4241" xr:uid="{794E479C-AC2D-43C4-97A5-EB1E144CA3B6}"/>
    <cellStyle name="20% - Accent2" xfId="50" builtinId="34" customBuiltin="1"/>
    <cellStyle name="20% - Accent2 2" xfId="132" xr:uid="{FD81885C-EB53-4C3B-8036-44044DFDD418}"/>
    <cellStyle name="20% - Accent2 2 2" xfId="213" xr:uid="{FFA5A403-531B-4D73-AF77-FC09391C2F64}"/>
    <cellStyle name="20% - Accent2 2 2 2" xfId="293" xr:uid="{3A2AF604-03FB-4D60-9268-BBA7BEDAA383}"/>
    <cellStyle name="20% - Accent2 2 2 3" xfId="1259" xr:uid="{5AB9EADA-2207-4D99-B268-64493811F22F}"/>
    <cellStyle name="20% - Accent2 2 3" xfId="268" xr:uid="{EC9A05A2-A695-47EC-AE18-0096837DF797}"/>
    <cellStyle name="20% - Accent2 2 3 2" xfId="1318" xr:uid="{4543E447-8A95-4643-BE94-0BBDE36AAC5D}"/>
    <cellStyle name="20% - Accent2 2 4" xfId="564" xr:uid="{7259C569-231A-4D77-9B3B-FA30DD7FFC72}"/>
    <cellStyle name="20% - Accent2 2 5" xfId="185" xr:uid="{3FD2C151-32B9-40B6-B06B-D31191CA6233}"/>
    <cellStyle name="20% - Accent2 2 6" xfId="2233" xr:uid="{7648FB28-7C02-4BF1-A992-FBD05DF4B4FD}"/>
    <cellStyle name="20% - Accent2 2 7" xfId="2022" xr:uid="{33D90768-E384-48E6-9ADC-65808515114F}"/>
    <cellStyle name="20% - Accent2 3" xfId="245" xr:uid="{1821B1BD-7DCC-423E-A3B1-FE9427E3B912}"/>
    <cellStyle name="20% - Accent2 3 2" xfId="1207" xr:uid="{8CC3117A-B90A-4A7B-A436-64401215D2D9}"/>
    <cellStyle name="20% - Accent2 3 3" xfId="2265" xr:uid="{A9E07CAF-FE0D-44C7-ABAA-08DCE08C4101}"/>
    <cellStyle name="20% - Accent2 3 4" xfId="2023" xr:uid="{A8B57748-0049-488C-B46A-55E8DC74E0FF}"/>
    <cellStyle name="20% - Accent2 4" xfId="327" xr:uid="{95095016-4AEF-495A-B8DE-33A9930FD5CC}"/>
    <cellStyle name="20% - Accent2 4 2" xfId="2287" xr:uid="{61A696EF-8BE2-4A98-998E-77FF9F2F062B}"/>
    <cellStyle name="20% - Accent2 4 3" xfId="2024" xr:uid="{E7660E26-B74A-43F3-B4F1-876215832061}"/>
    <cellStyle name="20% - Accent2 5" xfId="341" xr:uid="{B2B87F18-8BF8-4128-A9CD-B1B2D2E981E6}"/>
    <cellStyle name="20% - Accent2 5 2" xfId="2300" xr:uid="{1B11D84A-82E9-479E-B628-8F266B1B2DFC}"/>
    <cellStyle name="20% - Accent2 5 3" xfId="2025" xr:uid="{0FBC63FF-B0D1-4B84-B271-C5E3A17333E4}"/>
    <cellStyle name="20% - Accent2 6" xfId="355" xr:uid="{54D5108A-5977-4474-8057-F23A2E866D29}"/>
    <cellStyle name="20% - Accent2 7" xfId="374" xr:uid="{EF95B47B-1F87-4D4D-987C-EB8C026A9DC5}"/>
    <cellStyle name="20% - Accent2 8" xfId="4245" xr:uid="{8D28D4CE-3B3C-4A89-935D-FC3029975840}"/>
    <cellStyle name="20% - Accent3" xfId="54" builtinId="38" customBuiltin="1"/>
    <cellStyle name="20% - Accent3 2" xfId="136" xr:uid="{4417272E-486B-48B9-A44C-6EB6AA8F8557}"/>
    <cellStyle name="20% - Accent3 2 2" xfId="216" xr:uid="{F34AE292-7849-431C-8CAB-656D4B917DD0}"/>
    <cellStyle name="20% - Accent3 2 2 2" xfId="296" xr:uid="{3D01FE9E-3CA7-4303-BAE5-F2C9443B773E}"/>
    <cellStyle name="20% - Accent3 2 2 3" xfId="1261" xr:uid="{3006CCA0-2DF3-4444-AF45-3059CECA0ED7}"/>
    <cellStyle name="20% - Accent3 2 3" xfId="271" xr:uid="{FE820528-F871-4FFB-8ACD-B815BB8053D1}"/>
    <cellStyle name="20% - Accent3 2 3 2" xfId="1322" xr:uid="{C7110315-9D55-4030-A083-D8E6D8BE2D62}"/>
    <cellStyle name="20% - Accent3 2 4" xfId="567" xr:uid="{E997472A-6B75-48EC-A19E-BDF8E8439AD9}"/>
    <cellStyle name="20% - Accent3 2 5" xfId="189" xr:uid="{5269DF51-71F6-408E-8C60-E353B370FBC3}"/>
    <cellStyle name="20% - Accent3 2 6" xfId="2237" xr:uid="{524D577E-58F8-4610-A834-2FB6CC76DF95}"/>
    <cellStyle name="20% - Accent3 2 7" xfId="2026" xr:uid="{192E623D-7BE4-436D-B482-47E0DDF62619}"/>
    <cellStyle name="20% - Accent3 3" xfId="248" xr:uid="{0CB0B2D6-BC8D-404F-9745-6030B9B9F08E}"/>
    <cellStyle name="20% - Accent3 3 2" xfId="1211" xr:uid="{464F6726-5C2D-4496-938F-EDBC0DC848DB}"/>
    <cellStyle name="20% - Accent3 3 3" xfId="2268" xr:uid="{E0A2C34B-5EA7-4B05-BDDC-95C9628836C4}"/>
    <cellStyle name="20% - Accent3 3 4" xfId="2027" xr:uid="{A99E3B9C-FB7C-4042-A2C7-DA646D9CB13D}"/>
    <cellStyle name="20% - Accent3 4" xfId="329" xr:uid="{AC20CBD4-F54D-4058-A9A5-537840FC8CD8}"/>
    <cellStyle name="20% - Accent3 4 2" xfId="2289" xr:uid="{5FCCD8FC-AF3A-4690-A5A6-73151A6AB273}"/>
    <cellStyle name="20% - Accent3 4 3" xfId="2028" xr:uid="{F7D01F17-4A37-4A68-B962-574444987BA8}"/>
    <cellStyle name="20% - Accent3 5" xfId="343" xr:uid="{B23432CE-7E90-4E15-A539-369B8973DC43}"/>
    <cellStyle name="20% - Accent3 5 2" xfId="2302" xr:uid="{ABA65CFA-2781-483B-AE25-68840CA4E1A9}"/>
    <cellStyle name="20% - Accent3 5 3" xfId="2029" xr:uid="{D94E9BAA-E81D-469B-9815-B1477262B07E}"/>
    <cellStyle name="20% - Accent3 6" xfId="357" xr:uid="{B30273D4-F95F-4CC5-8EBA-2F7EAAC1D1C2}"/>
    <cellStyle name="20% - Accent3 7" xfId="377" xr:uid="{13B1B706-17C6-4D50-8312-BD47E6C9E584}"/>
    <cellStyle name="20% - Accent3 8" xfId="4249" xr:uid="{FCAB9884-301F-4084-B98D-2859741B2631}"/>
    <cellStyle name="20% - Accent4" xfId="58" builtinId="42" customBuiltin="1"/>
    <cellStyle name="20% - Accent4 2" xfId="140" xr:uid="{C0E51393-091F-4ECE-AC23-BCF19730FAE3}"/>
    <cellStyle name="20% - Accent4 2 2" xfId="219" xr:uid="{CC53BC09-55D0-44EA-8750-732ED8116823}"/>
    <cellStyle name="20% - Accent4 2 2 2" xfId="299" xr:uid="{1B362621-6947-4891-B06C-29D19CDA715D}"/>
    <cellStyle name="20% - Accent4 2 2 3" xfId="1263" xr:uid="{56220CDD-1039-4F6C-BA02-AB57E8C33302}"/>
    <cellStyle name="20% - Accent4 2 3" xfId="274" xr:uid="{E0044D42-09F4-4195-A635-08C07D6A664F}"/>
    <cellStyle name="20% - Accent4 2 3 2" xfId="1326" xr:uid="{1CCE65A3-C5A7-441F-B107-495ECAF1D1AD}"/>
    <cellStyle name="20% - Accent4 2 4" xfId="570" xr:uid="{4342D045-7157-4EB9-AB7A-AE24066F50ED}"/>
    <cellStyle name="20% - Accent4 2 5" xfId="193" xr:uid="{88411924-7E40-43C8-9F42-B554590B7777}"/>
    <cellStyle name="20% - Accent4 2 6" xfId="2241" xr:uid="{B05C9811-C55C-432E-AEA1-EB5BF003DAC2}"/>
    <cellStyle name="20% - Accent4 2 7" xfId="2030" xr:uid="{082B8F44-596E-4D76-B44C-6F027A31D7DA}"/>
    <cellStyle name="20% - Accent4 3" xfId="251" xr:uid="{F47FBF9A-55B9-474E-A8FB-41BAA92744CE}"/>
    <cellStyle name="20% - Accent4 3 2" xfId="1215" xr:uid="{CBAB84AF-7D7A-4AC0-A77F-7B70601379B4}"/>
    <cellStyle name="20% - Accent4 3 3" xfId="2271" xr:uid="{34245E7D-54DD-4D61-84ED-3693039F3BDB}"/>
    <cellStyle name="20% - Accent4 3 4" xfId="2031" xr:uid="{D6DD2B78-6A48-41D4-B71E-C3F951CB097C}"/>
    <cellStyle name="20% - Accent4 4" xfId="331" xr:uid="{85FF7C6F-401D-4F6A-87A7-475C22449596}"/>
    <cellStyle name="20% - Accent4 4 2" xfId="2291" xr:uid="{C5A3C85D-CF46-40AD-BB4F-9DCC97D11DC2}"/>
    <cellStyle name="20% - Accent4 4 3" xfId="2032" xr:uid="{4C8D2639-D743-483A-A9B9-8D0A41E543B0}"/>
    <cellStyle name="20% - Accent4 5" xfId="345" xr:uid="{0BC3A838-6B2A-4453-9D0F-2A0FB5940E2D}"/>
    <cellStyle name="20% - Accent4 5 2" xfId="2304" xr:uid="{C3B39794-8278-4AA8-A77D-051597ADD631}"/>
    <cellStyle name="20% - Accent4 5 3" xfId="2033" xr:uid="{033CC109-A538-4E2B-B997-21CE35B4FE5C}"/>
    <cellStyle name="20% - Accent4 6" xfId="359" xr:uid="{969FFA63-55C3-40B9-83DF-25A799A448BA}"/>
    <cellStyle name="20% - Accent4 7" xfId="380" xr:uid="{F36DC56E-E93B-4D98-9EB6-47BDCE9DDEC2}"/>
    <cellStyle name="20% - Accent4 8" xfId="4253" xr:uid="{02699CC1-9F78-41C8-9023-54B7CD406CF7}"/>
    <cellStyle name="20% - Accent5" xfId="62" builtinId="46" customBuiltin="1"/>
    <cellStyle name="20% - Accent5 2" xfId="144" xr:uid="{3B053A08-4519-4BFF-B18C-3503C2210200}"/>
    <cellStyle name="20% - Accent5 2 2" xfId="222" xr:uid="{A9424DED-5D42-47FF-97D7-EF2F17B65C59}"/>
    <cellStyle name="20% - Accent5 2 2 2" xfId="302" xr:uid="{4A58722D-4646-4C59-96D7-1013ACC45FEC}"/>
    <cellStyle name="20% - Accent5 2 2 3" xfId="1265" xr:uid="{1862CE37-944B-475F-A9C6-9C8C9F76DE61}"/>
    <cellStyle name="20% - Accent5 2 3" xfId="277" xr:uid="{60D35383-12D2-4582-A177-E97B989F44DC}"/>
    <cellStyle name="20% - Accent5 2 3 2" xfId="1330" xr:uid="{CB587069-D6BE-485A-B5B2-72DFDB420DDF}"/>
    <cellStyle name="20% - Accent5 2 4" xfId="573" xr:uid="{D6391F58-D3BC-4CB6-A53B-A615C9E52465}"/>
    <cellStyle name="20% - Accent5 2 5" xfId="197" xr:uid="{8B2C0A6C-C9A5-4EB3-BBE7-C1CAA6D47E24}"/>
    <cellStyle name="20% - Accent5 2 6" xfId="2245" xr:uid="{A9791735-9199-44AF-9962-ECCA1D2215DF}"/>
    <cellStyle name="20% - Accent5 2 7" xfId="2034" xr:uid="{02A6BB67-4A79-4075-893E-4D5F06A14984}"/>
    <cellStyle name="20% - Accent5 3" xfId="254" xr:uid="{24224046-5CBF-4F99-AFD0-115606D273AC}"/>
    <cellStyle name="20% - Accent5 3 2" xfId="1219" xr:uid="{28D07439-C386-4079-AA70-80BB8511E6F5}"/>
    <cellStyle name="20% - Accent5 3 3" xfId="2274" xr:uid="{04B6A3D7-DB90-436B-A958-CF6419A0CFEB}"/>
    <cellStyle name="20% - Accent5 3 4" xfId="2035" xr:uid="{91395671-DBE3-47F7-B95D-D7376D07EBC6}"/>
    <cellStyle name="20% - Accent5 4" xfId="333" xr:uid="{BD0F7245-3510-4CDF-98BD-B0D65E589FB5}"/>
    <cellStyle name="20% - Accent5 4 2" xfId="2293" xr:uid="{B505181C-4650-4B71-9C9D-F71534D75945}"/>
    <cellStyle name="20% - Accent5 4 3" xfId="2036" xr:uid="{A12F08CE-F8B7-4CBC-9C40-81DA820D3F5C}"/>
    <cellStyle name="20% - Accent5 5" xfId="347" xr:uid="{098599FB-3C5E-4D8A-B26A-8FF10F334C9B}"/>
    <cellStyle name="20% - Accent5 5 2" xfId="2306" xr:uid="{7A488463-B655-4CFA-8876-CD20C68377A3}"/>
    <cellStyle name="20% - Accent5 5 3" xfId="2037" xr:uid="{52FC16DF-9C7C-4C8F-A5C9-142028401E79}"/>
    <cellStyle name="20% - Accent5 6" xfId="361" xr:uid="{AD93E4CB-1DEB-48CF-9D16-0BA1522E0AB0}"/>
    <cellStyle name="20% - Accent5 7" xfId="383" xr:uid="{27DAC091-3980-4F06-A51A-4472ED019D92}"/>
    <cellStyle name="20% - Accent5 8" xfId="4257" xr:uid="{728A2D76-576C-4EF6-B2BC-29E21D7C5425}"/>
    <cellStyle name="20% - Accent6" xfId="66" builtinId="50" customBuiltin="1"/>
    <cellStyle name="20% - Accent6 2" xfId="148" xr:uid="{2726B7DE-6D2E-406A-BE23-231C1685D248}"/>
    <cellStyle name="20% - Accent6 2 2" xfId="225" xr:uid="{1D60D322-6C6B-4BB1-934F-4BF1E760D95C}"/>
    <cellStyle name="20% - Accent6 2 2 2" xfId="305" xr:uid="{B8804E44-22B7-4C86-8639-C93E9F9D5258}"/>
    <cellStyle name="20% - Accent6 2 2 3" xfId="1267" xr:uid="{F849DE22-FCA9-4BD9-8892-E00D753760E2}"/>
    <cellStyle name="20% - Accent6 2 3" xfId="280" xr:uid="{1D70AC87-8E9C-47D8-9066-819785F48AA6}"/>
    <cellStyle name="20% - Accent6 2 3 2" xfId="1334" xr:uid="{7974CDDF-52B7-4730-88BE-0D04DB2A9E7E}"/>
    <cellStyle name="20% - Accent6 2 4" xfId="576" xr:uid="{CF35C01C-9337-45F6-A9B9-C0DD97A0E508}"/>
    <cellStyle name="20% - Accent6 2 5" xfId="201" xr:uid="{562C7F94-1744-4A50-BDAF-3D5B9DE13449}"/>
    <cellStyle name="20% - Accent6 2 6" xfId="2249" xr:uid="{D90B4A70-4961-4CA7-A2B7-93D52197FE0B}"/>
    <cellStyle name="20% - Accent6 2 7" xfId="2038" xr:uid="{9FB2DE32-1128-446E-BF8F-6CF6DF08514D}"/>
    <cellStyle name="20% - Accent6 3" xfId="257" xr:uid="{842B9378-D068-43B6-8BC2-9DA17FDA6E7E}"/>
    <cellStyle name="20% - Accent6 3 2" xfId="1223" xr:uid="{95204249-1869-4F7D-87B4-7CABDE6B8755}"/>
    <cellStyle name="20% - Accent6 3 3" xfId="2277" xr:uid="{543A061E-7EDE-42F4-9834-642938BB7956}"/>
    <cellStyle name="20% - Accent6 3 4" xfId="2039" xr:uid="{3D97F66E-1394-4136-83A7-D574D0B81DD9}"/>
    <cellStyle name="20% - Accent6 4" xfId="335" xr:uid="{DCEC2E03-9100-4B7E-9A8B-38ECD0132AE1}"/>
    <cellStyle name="20% - Accent6 4 2" xfId="2295" xr:uid="{3134E28B-1FFB-4C50-A625-6D307CAA12C0}"/>
    <cellStyle name="20% - Accent6 4 3" xfId="2040" xr:uid="{9BD75F1B-82AF-4152-BF86-50CBD5BC82B1}"/>
    <cellStyle name="20% - Accent6 5" xfId="349" xr:uid="{1231E4F6-4F53-4756-B363-2032AFF2459B}"/>
    <cellStyle name="20% - Accent6 5 2" xfId="2308" xr:uid="{A8FA8029-D055-410C-8AA2-9381CBD59D27}"/>
    <cellStyle name="20% - Accent6 5 3" xfId="2041" xr:uid="{4CB21057-19AA-4E3C-BEA0-3781027B8128}"/>
    <cellStyle name="20% - Accent6 6" xfId="363" xr:uid="{7348DBAC-5673-4EBA-B78D-B28133469C3F}"/>
    <cellStyle name="20% - Accent6 7" xfId="386" xr:uid="{D895817D-B8A1-4AFE-95A2-DA7CB55DC127}"/>
    <cellStyle name="20% - Accent6 8" xfId="4261" xr:uid="{BAA4BF3E-4136-41BB-AD84-7DD992C249F1}"/>
    <cellStyle name="20% - アクセント 1" xfId="425" xr:uid="{F96793A0-2A47-4A4A-9C2F-CE0F2F463B92}"/>
    <cellStyle name="20% - アクセント 2" xfId="426" xr:uid="{5207914A-93F7-4305-9CE2-828A0B93D7CC}"/>
    <cellStyle name="20% - アクセント 3" xfId="427" xr:uid="{69D11620-D461-4B35-8592-31DA4747986B}"/>
    <cellStyle name="20% - アクセント 4" xfId="428" xr:uid="{B891E3A4-8AE0-4D26-BC9C-6CFD25DED12F}"/>
    <cellStyle name="20% - アクセント 5" xfId="429" xr:uid="{D0B6AFBA-4FDD-4A23-B1DC-B7BB265E87F4}"/>
    <cellStyle name="20% - アクセント 6" xfId="430" xr:uid="{F2521C4A-A674-4B4B-A26A-4B686E2A1970}"/>
    <cellStyle name="40% - Accent1" xfId="47" builtinId="31" customBuiltin="1"/>
    <cellStyle name="40% - Accent1 2" xfId="129" xr:uid="{F1025655-89CA-479E-B21A-4A4DF7AD1DC8}"/>
    <cellStyle name="40% - Accent1 2 2" xfId="211" xr:uid="{FE7D305B-286F-4558-A627-AFEA680CE6F0}"/>
    <cellStyle name="40% - Accent1 2 2 2" xfId="291" xr:uid="{14368CDA-5990-485F-8B22-67770951D919}"/>
    <cellStyle name="40% - Accent1 2 2 3" xfId="1258" xr:uid="{831D2210-8CE7-4F43-87A2-50289D297951}"/>
    <cellStyle name="40% - Accent1 2 3" xfId="266" xr:uid="{B4E42956-5CE1-4174-A003-11D8FB8546EC}"/>
    <cellStyle name="40% - Accent1 2 3 2" xfId="1315" xr:uid="{E014A265-3F38-4F95-9ADA-995388C59BBD}"/>
    <cellStyle name="40% - Accent1 2 4" xfId="562" xr:uid="{F0636C5E-239E-454F-B6D1-47D3CAEA59FB}"/>
    <cellStyle name="40% - Accent1 2 5" xfId="182" xr:uid="{6422ECA7-B3DF-467C-ABC8-4DE7F106B050}"/>
    <cellStyle name="40% - Accent1 2 6" xfId="2230" xr:uid="{9EB769AB-CF92-47DD-B9C4-01A0CED62556}"/>
    <cellStyle name="40% - Accent1 2 7" xfId="2042" xr:uid="{7B321EF5-D0C5-4650-B42D-497B15E6FB22}"/>
    <cellStyle name="40% - Accent1 3" xfId="243" xr:uid="{364ED1FD-CADE-4C34-8270-5EB5C62F1840}"/>
    <cellStyle name="40% - Accent1 3 2" xfId="1204" xr:uid="{D1B5A0E7-B193-4461-9EED-93E80157272F}"/>
    <cellStyle name="40% - Accent1 3 3" xfId="2263" xr:uid="{8D039248-DF09-4743-9200-84E6CC92741D}"/>
    <cellStyle name="40% - Accent1 3 4" xfId="2043" xr:uid="{66A322E0-FDB5-4CDA-8A58-12FEFC7F9374}"/>
    <cellStyle name="40% - Accent1 4" xfId="326" xr:uid="{CBB3FC9A-2D3A-49F7-B872-B49C6E35B0FD}"/>
    <cellStyle name="40% - Accent1 4 2" xfId="2286" xr:uid="{0DE9BAD8-7508-402F-945B-3DE1FCEB889B}"/>
    <cellStyle name="40% - Accent1 4 3" xfId="2044" xr:uid="{6235249A-CFD7-4A07-BB57-0BE458897BE4}"/>
    <cellStyle name="40% - Accent1 5" xfId="340" xr:uid="{C219F5EF-F67B-4522-BFB9-FDEFE74E32AA}"/>
    <cellStyle name="40% - Accent1 5 2" xfId="2299" xr:uid="{4F3E8B1E-BF3E-4F26-B7DF-A165AD44E545}"/>
    <cellStyle name="40% - Accent1 5 3" xfId="2045" xr:uid="{6415D19A-4544-4B61-AEF7-BA076004D623}"/>
    <cellStyle name="40% - Accent1 6" xfId="354" xr:uid="{039F2F07-E34A-4C92-A2EF-1E937302914A}"/>
    <cellStyle name="40% - Accent1 7" xfId="372" xr:uid="{5D7FCBD9-60C4-4176-9548-793AD9623F24}"/>
    <cellStyle name="40% - Accent1 8" xfId="4242" xr:uid="{514C2C35-6F54-4839-9A34-52118119A173}"/>
    <cellStyle name="40% - Accent2" xfId="51" builtinId="35" customBuiltin="1"/>
    <cellStyle name="40% - Accent2 2" xfId="133" xr:uid="{01DCA7D3-40BC-4463-A864-2D9FE16D1ADC}"/>
    <cellStyle name="40% - Accent2 2 2" xfId="214" xr:uid="{D8E9AB60-4D71-4CA2-8311-0F122B325EF8}"/>
    <cellStyle name="40% - Accent2 2 2 2" xfId="294" xr:uid="{A0D6FBA6-4859-4706-B1BD-B9368B85FE86}"/>
    <cellStyle name="40% - Accent2 2 2 3" xfId="1260" xr:uid="{559BDBE4-44DC-4495-BD54-D69DD2BCD1E5}"/>
    <cellStyle name="40% - Accent2 2 3" xfId="269" xr:uid="{22738299-2E27-487C-9BFB-AF98D7D847F3}"/>
    <cellStyle name="40% - Accent2 2 3 2" xfId="1319" xr:uid="{0ADE7EA0-E710-4B92-B200-9CA7445E740E}"/>
    <cellStyle name="40% - Accent2 2 4" xfId="565" xr:uid="{A694C44B-4EE7-4E9C-AF57-42911F8AA775}"/>
    <cellStyle name="40% - Accent2 2 5" xfId="186" xr:uid="{FC628875-A018-4446-ABDD-AB69FC92C657}"/>
    <cellStyle name="40% - Accent2 2 6" xfId="2234" xr:uid="{1C19A666-C537-47E9-957D-8109EC338069}"/>
    <cellStyle name="40% - Accent2 2 7" xfId="2046" xr:uid="{03D4FC2B-E85C-4B8B-A1CB-E0A5443868C5}"/>
    <cellStyle name="40% - Accent2 3" xfId="246" xr:uid="{72B64B83-72AF-499C-886E-AF672F74E79E}"/>
    <cellStyle name="40% - Accent2 3 2" xfId="1208" xr:uid="{2BC0DF78-77C0-47E1-9836-CEABE68AB81F}"/>
    <cellStyle name="40% - Accent2 3 3" xfId="2266" xr:uid="{148E8815-FC2E-4239-BAAE-4CDA49E74E5F}"/>
    <cellStyle name="40% - Accent2 3 4" xfId="2047" xr:uid="{2FB0DBDA-5257-4237-9FAC-9C9BF6DB082F}"/>
    <cellStyle name="40% - Accent2 4" xfId="328" xr:uid="{28E8FAD9-E832-4724-BA9F-00B57F00D718}"/>
    <cellStyle name="40% - Accent2 4 2" xfId="2288" xr:uid="{CEAB0459-8DFC-48AC-AE42-6EEDF5CCE7D7}"/>
    <cellStyle name="40% - Accent2 4 3" xfId="2048" xr:uid="{B37EC55B-84BC-4F37-B2AA-825E39DDB1B6}"/>
    <cellStyle name="40% - Accent2 5" xfId="342" xr:uid="{8967D124-604C-438D-8673-B130200C769A}"/>
    <cellStyle name="40% - Accent2 5 2" xfId="2301" xr:uid="{5E46227A-A25B-4AB0-87C6-512F3DCD647F}"/>
    <cellStyle name="40% - Accent2 5 3" xfId="2049" xr:uid="{64E96846-4319-41DE-9269-20E49EFA5A39}"/>
    <cellStyle name="40% - Accent2 6" xfId="356" xr:uid="{645D878F-BB66-4A09-B06E-5C9A7E25D1C1}"/>
    <cellStyle name="40% - Accent2 7" xfId="375" xr:uid="{9EF4A4B9-096B-44BE-B30F-6E5773D28C42}"/>
    <cellStyle name="40% - Accent2 8" xfId="4246" xr:uid="{4F92B39C-196F-47F3-9D3D-C26A34DC92CC}"/>
    <cellStyle name="40% - Accent3" xfId="55" builtinId="39" customBuiltin="1"/>
    <cellStyle name="40% - Accent3 2" xfId="137" xr:uid="{DB94C87A-EFEF-4849-B174-0536B17F7DB9}"/>
    <cellStyle name="40% - Accent3 2 2" xfId="217" xr:uid="{82F23C92-E1CB-4661-9007-B5F64A0826DB}"/>
    <cellStyle name="40% - Accent3 2 2 2" xfId="297" xr:uid="{B52B0160-B7E7-4F0D-BA6C-C2BFCDC810AC}"/>
    <cellStyle name="40% - Accent3 2 2 3" xfId="1262" xr:uid="{FD8B53A1-EA94-40D7-9F7B-0EDA9C1611B1}"/>
    <cellStyle name="40% - Accent3 2 3" xfId="272" xr:uid="{E22BF8F8-F547-4F7A-9D3B-15544C06FBEB}"/>
    <cellStyle name="40% - Accent3 2 3 2" xfId="1323" xr:uid="{A136D3F0-E0A9-4210-9F7F-F73012DDFC31}"/>
    <cellStyle name="40% - Accent3 2 4" xfId="568" xr:uid="{C5BC4FBD-7314-40AD-B94A-F37C27825D67}"/>
    <cellStyle name="40% - Accent3 2 5" xfId="190" xr:uid="{E0E00418-72B9-418A-8243-73D5EAB8DB30}"/>
    <cellStyle name="40% - Accent3 2 6" xfId="2238" xr:uid="{BEB5A6EF-DEB5-4702-ADBA-E5935ED92BA1}"/>
    <cellStyle name="40% - Accent3 2 7" xfId="2050" xr:uid="{508D4E52-BFD9-407C-A8AC-F530AFDC1060}"/>
    <cellStyle name="40% - Accent3 3" xfId="249" xr:uid="{68E78400-F5F7-44F6-8752-2EEEB319FD82}"/>
    <cellStyle name="40% - Accent3 3 2" xfId="1212" xr:uid="{A12E7DE9-7FF6-400D-84D5-C6E9CBBE575F}"/>
    <cellStyle name="40% - Accent3 3 3" xfId="2269" xr:uid="{E8B511BC-1B2E-4C70-AE82-192D957C2FA7}"/>
    <cellStyle name="40% - Accent3 3 4" xfId="2051" xr:uid="{2833E916-0EA3-40AD-B68A-1D947C02C47F}"/>
    <cellStyle name="40% - Accent3 4" xfId="330" xr:uid="{B6B0AB0E-3C4D-4F30-81D9-048CE14EFD45}"/>
    <cellStyle name="40% - Accent3 4 2" xfId="2290" xr:uid="{64D2173A-714D-497A-A088-0D639301C416}"/>
    <cellStyle name="40% - Accent3 4 3" xfId="2052" xr:uid="{07594CAC-2E31-473E-AE9E-9A7C8E7AEF7A}"/>
    <cellStyle name="40% - Accent3 5" xfId="344" xr:uid="{A3B12397-55B4-4700-B58A-BED484E9FCF0}"/>
    <cellStyle name="40% - Accent3 5 2" xfId="2303" xr:uid="{8DFEA39E-ABAA-4F97-AEAB-24BB3D2BFF3A}"/>
    <cellStyle name="40% - Accent3 5 3" xfId="2053" xr:uid="{9928BE6A-3610-42B0-83F2-004D0D51B2FF}"/>
    <cellStyle name="40% - Accent3 6" xfId="358" xr:uid="{066063B7-2526-4C06-8FD4-DDD1273CEA9C}"/>
    <cellStyle name="40% - Accent3 7" xfId="378" xr:uid="{5999DD08-2E69-4809-B1B6-E86226A1BE4F}"/>
    <cellStyle name="40% - Accent3 8" xfId="4250" xr:uid="{FED7B0EA-9A59-40C2-9910-8558D649B997}"/>
    <cellStyle name="40% - Accent4" xfId="59" builtinId="43" customBuiltin="1"/>
    <cellStyle name="40% - Accent4 2" xfId="141" xr:uid="{1E2D4200-CECF-411E-8DCD-B313137D3B04}"/>
    <cellStyle name="40% - Accent4 2 2" xfId="220" xr:uid="{7CCB05A7-F3A4-409E-946A-24B732087013}"/>
    <cellStyle name="40% - Accent4 2 2 2" xfId="300" xr:uid="{55C2C207-DDF1-4B9F-A9FC-3E3D13C397E7}"/>
    <cellStyle name="40% - Accent4 2 2 3" xfId="1264" xr:uid="{0BF9FA8B-127F-40AB-8234-D63062C6986D}"/>
    <cellStyle name="40% - Accent4 2 3" xfId="275" xr:uid="{5D4BF297-2695-41B0-9C9D-DA5C5EC56929}"/>
    <cellStyle name="40% - Accent4 2 3 2" xfId="1327" xr:uid="{BF3BFE08-0C94-4506-8E84-C133FFCD9AB8}"/>
    <cellStyle name="40% - Accent4 2 4" xfId="571" xr:uid="{BA79802C-AEFC-478B-B4E0-2FB882FE3264}"/>
    <cellStyle name="40% - Accent4 2 5" xfId="194" xr:uid="{26A5FC77-EE88-4254-948E-791AC98BCB33}"/>
    <cellStyle name="40% - Accent4 2 6" xfId="2242" xr:uid="{1DAF5FEE-54F7-4368-AE53-E131407E0E10}"/>
    <cellStyle name="40% - Accent4 2 7" xfId="2054" xr:uid="{209FC28D-DE57-483E-BAC9-FAA5340CDE94}"/>
    <cellStyle name="40% - Accent4 3" xfId="252" xr:uid="{60C554F5-9834-438E-AF38-AAE58A818BA0}"/>
    <cellStyle name="40% - Accent4 3 2" xfId="1216" xr:uid="{C823D96F-10F9-416E-B8F4-0E1C2B397409}"/>
    <cellStyle name="40% - Accent4 3 3" xfId="2272" xr:uid="{4E172C49-2C16-444A-97DE-02C9C06AE6C0}"/>
    <cellStyle name="40% - Accent4 3 4" xfId="2055" xr:uid="{B2693B37-586D-41D2-A804-0534F7430568}"/>
    <cellStyle name="40% - Accent4 4" xfId="332" xr:uid="{2D90FD8B-2170-4C15-B03B-BE289319EC9B}"/>
    <cellStyle name="40% - Accent4 4 2" xfId="2292" xr:uid="{C1CA6F02-A353-410F-A3E2-0D92406C3FE8}"/>
    <cellStyle name="40% - Accent4 4 3" xfId="2056" xr:uid="{C97EFEE8-D847-41CB-B448-180C87C180A3}"/>
    <cellStyle name="40% - Accent4 5" xfId="346" xr:uid="{155D63E4-E160-44F0-A26D-894560CBA60A}"/>
    <cellStyle name="40% - Accent4 5 2" xfId="2305" xr:uid="{E9EE585E-64EE-4297-A9F1-5A7B562A2E34}"/>
    <cellStyle name="40% - Accent4 5 3" xfId="2057" xr:uid="{94FFD1F3-6BEA-41E3-A7EF-D54D078A99E9}"/>
    <cellStyle name="40% - Accent4 6" xfId="360" xr:uid="{92522D40-35D3-4063-98B7-0FB34A1C4DB8}"/>
    <cellStyle name="40% - Accent4 7" xfId="381" xr:uid="{18D482A3-9046-4FF4-8573-356151676880}"/>
    <cellStyle name="40% - Accent4 8" xfId="4254" xr:uid="{3D88E863-C274-4870-ADFE-B90A008CD229}"/>
    <cellStyle name="40% - Accent5" xfId="63" builtinId="47" customBuiltin="1"/>
    <cellStyle name="40% - Accent5 2" xfId="145" xr:uid="{B9B54E94-A2AF-4A9E-8F57-84B1D407C217}"/>
    <cellStyle name="40% - Accent5 2 2" xfId="223" xr:uid="{D3D96DEE-8014-4DD5-B441-F8CF0381A598}"/>
    <cellStyle name="40% - Accent5 2 2 2" xfId="303" xr:uid="{F70B3761-CE6E-4265-B97B-781B2FA5C116}"/>
    <cellStyle name="40% - Accent5 2 2 3" xfId="1266" xr:uid="{A5CA8805-9F96-4FB2-8B55-47BC6B4BFA48}"/>
    <cellStyle name="40% - Accent5 2 3" xfId="278" xr:uid="{CAC90C03-A4CD-4DA5-9006-8A6FB8E6EE08}"/>
    <cellStyle name="40% - Accent5 2 3 2" xfId="1331" xr:uid="{CE5B901F-2972-4237-AD77-D3DDF245E106}"/>
    <cellStyle name="40% - Accent5 2 4" xfId="574" xr:uid="{0FC38430-F3BF-46DD-BD0B-565F08EB8F89}"/>
    <cellStyle name="40% - Accent5 2 5" xfId="198" xr:uid="{A330DA9A-A1B2-4EEA-A983-FFDF849EC7CE}"/>
    <cellStyle name="40% - Accent5 2 6" xfId="2246" xr:uid="{50DFF0DF-E12B-45EF-9FF0-13188CC0AAFC}"/>
    <cellStyle name="40% - Accent5 2 7" xfId="2058" xr:uid="{75075560-FC8B-4A36-8F2D-D76483516EE0}"/>
    <cellStyle name="40% - Accent5 3" xfId="255" xr:uid="{950F60FE-37F7-4E26-99B2-ED18D959FA7E}"/>
    <cellStyle name="40% - Accent5 3 2" xfId="1220" xr:uid="{6F26496F-7D10-4501-AD08-7849E8019A51}"/>
    <cellStyle name="40% - Accent5 3 3" xfId="2275" xr:uid="{39EB0319-8F97-4713-BC8B-700D0DAF099C}"/>
    <cellStyle name="40% - Accent5 3 4" xfId="2059" xr:uid="{D0CEC5BB-B74F-43A1-8AF4-6C48047A952D}"/>
    <cellStyle name="40% - Accent5 4" xfId="334" xr:uid="{F08F3CC1-8B09-43A3-8303-67510B8176B2}"/>
    <cellStyle name="40% - Accent5 4 2" xfId="2294" xr:uid="{5D4544F2-8AFE-46C3-A662-EC2D8B9F7EFE}"/>
    <cellStyle name="40% - Accent5 4 3" xfId="2060" xr:uid="{D51DF9D9-20EE-477F-9992-33CB0AE8F063}"/>
    <cellStyle name="40% - Accent5 5" xfId="348" xr:uid="{E4C943A7-94A5-4EE8-8912-0275D9BBC342}"/>
    <cellStyle name="40% - Accent5 5 2" xfId="2307" xr:uid="{D19D6D2F-411C-4220-BDE1-679BB19528A8}"/>
    <cellStyle name="40% - Accent5 5 3" xfId="2061" xr:uid="{6812A5DC-1836-4430-9410-37E5B889F057}"/>
    <cellStyle name="40% - Accent5 6" xfId="362" xr:uid="{CB915590-F658-4DFF-B9D0-DFB0751BD10C}"/>
    <cellStyle name="40% - Accent5 7" xfId="384" xr:uid="{D9CDF051-6D67-4129-BF26-35371FED3A72}"/>
    <cellStyle name="40% - Accent5 8" xfId="4258" xr:uid="{0796FECC-2939-4403-921F-BC6448D8BFBA}"/>
    <cellStyle name="40% - Accent6" xfId="67" builtinId="51" customBuiltin="1"/>
    <cellStyle name="40% - Accent6 2" xfId="149" xr:uid="{2FC2DF81-D65B-4FA8-9BA3-FE12C6C05BDA}"/>
    <cellStyle name="40% - Accent6 2 2" xfId="226" xr:uid="{0963AB80-0F50-4E7E-A9E8-1CF46433569E}"/>
    <cellStyle name="40% - Accent6 2 2 2" xfId="306" xr:uid="{A2B57032-BFAC-40BB-95D0-1D347AE4035E}"/>
    <cellStyle name="40% - Accent6 2 2 3" xfId="1268" xr:uid="{652E21EC-ED48-4E58-8A6B-95DDEE8EBEE0}"/>
    <cellStyle name="40% - Accent6 2 3" xfId="281" xr:uid="{C5D0D94F-4754-46EA-A685-B6D80EDDF016}"/>
    <cellStyle name="40% - Accent6 2 3 2" xfId="1335" xr:uid="{CB559852-8799-4969-9EF0-499C027BDA01}"/>
    <cellStyle name="40% - Accent6 2 4" xfId="577" xr:uid="{2B13FD8D-3936-41B3-B8E7-5B3A0B9A17B9}"/>
    <cellStyle name="40% - Accent6 2 5" xfId="202" xr:uid="{BFC18619-920F-40F7-8530-AD5902D989AE}"/>
    <cellStyle name="40% - Accent6 2 6" xfId="2250" xr:uid="{AF3D5072-60C3-4921-8059-50D1B76E8AF6}"/>
    <cellStyle name="40% - Accent6 2 7" xfId="2062" xr:uid="{32AD1CE6-50D5-48CA-943C-5E8A3008AC48}"/>
    <cellStyle name="40% - Accent6 3" xfId="258" xr:uid="{BD62732D-E7D4-4394-BAF4-A2DAB3BFD7B0}"/>
    <cellStyle name="40% - Accent6 3 2" xfId="1224" xr:uid="{25FCEC98-8244-4E53-83EE-43A00F54963C}"/>
    <cellStyle name="40% - Accent6 3 3" xfId="2278" xr:uid="{FBA237C8-1D76-4E14-8140-81A9F6568D2D}"/>
    <cellStyle name="40% - Accent6 3 4" xfId="2063" xr:uid="{3D66EFF1-0C27-4E08-A007-32E343CCD881}"/>
    <cellStyle name="40% - Accent6 4" xfId="336" xr:uid="{914E6FC5-687D-4C3D-8050-67E4521912E2}"/>
    <cellStyle name="40% - Accent6 4 2" xfId="2296" xr:uid="{D2F19F0C-60A3-4478-A4FB-05077250C041}"/>
    <cellStyle name="40% - Accent6 4 3" xfId="2064" xr:uid="{52B55DBB-53A3-46CA-B96C-E34F6515D741}"/>
    <cellStyle name="40% - Accent6 5" xfId="350" xr:uid="{3B3E1C4D-5719-4836-89B0-45721F2CB0E2}"/>
    <cellStyle name="40% - Accent6 5 2" xfId="2309" xr:uid="{2A317728-AAC9-4EF9-A428-B4727EBDF8B6}"/>
    <cellStyle name="40% - Accent6 5 3" xfId="2065" xr:uid="{81905542-3479-459A-9796-2FE0FF863634}"/>
    <cellStyle name="40% - Accent6 6" xfId="364" xr:uid="{E4CECA93-8EFD-47A8-84D4-FEB8C7D8AEB7}"/>
    <cellStyle name="40% - Accent6 7" xfId="387" xr:uid="{5397D1EB-473D-4B92-B5AD-C16F392AFC19}"/>
    <cellStyle name="40% - Accent6 8" xfId="4262" xr:uid="{7060C596-D92A-47D6-8424-F3A694658324}"/>
    <cellStyle name="40% - アクセント 1" xfId="431" xr:uid="{083C0971-57BD-44D5-B23C-BABBF683BEF8}"/>
    <cellStyle name="40% - アクセント 2" xfId="432" xr:uid="{EEA92C99-B33E-4F95-9CD4-09270B51D44F}"/>
    <cellStyle name="40% - アクセント 3" xfId="433" xr:uid="{786765C2-4B11-42E9-8CA6-E63DB5764262}"/>
    <cellStyle name="40% - アクセント 4" xfId="434" xr:uid="{C798C348-F860-44A6-922C-A5A10A5F3E4F}"/>
    <cellStyle name="40% - アクセント 5" xfId="435" xr:uid="{071BA173-655E-4FBA-8E91-1C0EDD84C87D}"/>
    <cellStyle name="40% - アクセント 6" xfId="436" xr:uid="{FDFB049D-BEE9-43CF-90E3-76ECD6A1FE8E}"/>
    <cellStyle name="60% - Accent1" xfId="48" builtinId="32" customBuiltin="1"/>
    <cellStyle name="60% - Accent1 2" xfId="130" xr:uid="{448E0352-11B7-4906-B1C7-B9E84901B037}"/>
    <cellStyle name="60% - Accent1 2 2" xfId="212" xr:uid="{2F572D0A-198F-4EFD-878F-07360B7BBC3B}"/>
    <cellStyle name="60% - Accent1 2 2 2" xfId="292" xr:uid="{A36C9E79-A7F4-4B7C-A794-EB18A0F3E366}"/>
    <cellStyle name="60% - Accent1 2 2 3" xfId="1234" xr:uid="{23377D51-49D9-4599-BEA7-46C30382CE61}"/>
    <cellStyle name="60% - Accent1 2 3" xfId="267" xr:uid="{EC0F7B16-8263-489D-9D29-12803F769277}"/>
    <cellStyle name="60% - Accent1 2 3 2" xfId="1316" xr:uid="{6CBAA702-F7C3-4797-91B5-06EE092555E3}"/>
    <cellStyle name="60% - Accent1 2 4" xfId="563" xr:uid="{6BCFCF90-0AE2-4A61-AFE9-27D518DAF585}"/>
    <cellStyle name="60% - Accent1 2 5" xfId="183" xr:uid="{A7DEB186-5C19-4D94-A8BC-23ED16AEF526}"/>
    <cellStyle name="60% - Accent1 2 6" xfId="2231" xr:uid="{05E96697-5F26-497A-BC12-3946228170F0}"/>
    <cellStyle name="60% - Accent1 2 7" xfId="2066" xr:uid="{8C74FACD-F73B-4613-B21A-C4B56377B998}"/>
    <cellStyle name="60% - Accent1 3" xfId="244" xr:uid="{DB189E84-F199-4D5B-90B8-DF2B29CAD688}"/>
    <cellStyle name="60% - Accent1 3 2" xfId="1205" xr:uid="{9A98F218-6F0A-4C68-B496-7DE0E0FDEABB}"/>
    <cellStyle name="60% - Accent1 3 3" xfId="2264" xr:uid="{943B36F6-2432-4C30-A2E6-3EE860B24057}"/>
    <cellStyle name="60% - Accent1 3 4" xfId="2067" xr:uid="{0E1651C0-1A62-4F07-A9DB-AA27913AD4D4}"/>
    <cellStyle name="60% - Accent1 4" xfId="373" xr:uid="{B8064FA9-D067-4807-9622-E74DC41A7DDF}"/>
    <cellStyle name="60% - Accent1 4 2" xfId="2311" xr:uid="{CAAB2F82-5015-444A-8EE5-2F46AED056EC}"/>
    <cellStyle name="60% - Accent1 4 3" xfId="2068" xr:uid="{645C4D1B-FB50-44E3-BFCB-0BD03988FD79}"/>
    <cellStyle name="60% - Accent1 5" xfId="2069" xr:uid="{087EE6B8-346B-42D6-BC49-4FDB65AC1F0E}"/>
    <cellStyle name="60% - Accent1 6" xfId="4243" xr:uid="{B7DF4987-2894-4207-BE7B-6F12B804EE65}"/>
    <cellStyle name="60% - Accent2" xfId="52" builtinId="36" customBuiltin="1"/>
    <cellStyle name="60% - Accent2 2" xfId="134" xr:uid="{A80E007C-EF6D-4175-AF9C-8874B92E3EB9}"/>
    <cellStyle name="60% - Accent2 2 2" xfId="215" xr:uid="{0DC0ADD0-76C8-4C85-B496-A82AEE74D298}"/>
    <cellStyle name="60% - Accent2 2 2 2" xfId="295" xr:uid="{E8836705-8C52-4ABE-A738-9AA214089BF2}"/>
    <cellStyle name="60% - Accent2 2 2 3" xfId="1235" xr:uid="{95B908D6-D94D-449C-9D98-453E77AC30A3}"/>
    <cellStyle name="60% - Accent2 2 3" xfId="270" xr:uid="{70F86537-EEF0-4210-B4D9-F046B4B1AC35}"/>
    <cellStyle name="60% - Accent2 2 3 2" xfId="1320" xr:uid="{2435BF11-A8FE-4001-9E2C-1A80319A978F}"/>
    <cellStyle name="60% - Accent2 2 4" xfId="566" xr:uid="{CE543FFE-2DFD-4539-84F3-8BE2324B9FB0}"/>
    <cellStyle name="60% - Accent2 2 5" xfId="187" xr:uid="{EB3BDACE-BC55-47BF-B627-B001FDB48858}"/>
    <cellStyle name="60% - Accent2 2 6" xfId="2235" xr:uid="{F7728DC8-1338-407F-9EAC-C6E47AA896C0}"/>
    <cellStyle name="60% - Accent2 2 7" xfId="2070" xr:uid="{0511A514-91A1-464A-AB42-CD1D9CD9B8A4}"/>
    <cellStyle name="60% - Accent2 3" xfId="247" xr:uid="{1BE112B6-07EE-4DFE-A278-CD439DE2398C}"/>
    <cellStyle name="60% - Accent2 3 2" xfId="1209" xr:uid="{F39FF087-EA11-4A64-AA0F-632B2D39B295}"/>
    <cellStyle name="60% - Accent2 3 3" xfId="2267" xr:uid="{D0D26566-82C9-403C-85C4-AB86F8A43CC8}"/>
    <cellStyle name="60% - Accent2 3 4" xfId="2071" xr:uid="{6AB49B49-FCE2-47A5-93B2-86C1F1ADA2A7}"/>
    <cellStyle name="60% - Accent2 4" xfId="376" xr:uid="{4AE2EB95-8BBA-479E-92B8-FC67F0D8CE3B}"/>
    <cellStyle name="60% - Accent2 4 2" xfId="2312" xr:uid="{334BEE0C-8496-4374-86FA-210D593C5419}"/>
    <cellStyle name="60% - Accent2 4 3" xfId="2072" xr:uid="{279D50E8-7D4C-40CC-89FE-A2D030D1DCA8}"/>
    <cellStyle name="60% - Accent2 5" xfId="2073" xr:uid="{4B46A5FD-6231-441A-BF7B-8339CEA87558}"/>
    <cellStyle name="60% - Accent2 6" xfId="4247" xr:uid="{B412CD53-E313-42BC-97E5-CC870E392578}"/>
    <cellStyle name="60% - Accent3" xfId="56" builtinId="40" customBuiltin="1"/>
    <cellStyle name="60% - Accent3 2" xfId="138" xr:uid="{DDE930D2-19CF-4213-8EEF-DCD013B29246}"/>
    <cellStyle name="60% - Accent3 2 2" xfId="218" xr:uid="{4C6B07F7-CF73-4644-AE43-34DF4367272D}"/>
    <cellStyle name="60% - Accent3 2 2 2" xfId="298" xr:uid="{9A62FDD1-0C38-4F45-9548-40B4BC14B8B7}"/>
    <cellStyle name="60% - Accent3 2 2 3" xfId="1236" xr:uid="{1BE6F967-1725-42DF-852E-E794A2633092}"/>
    <cellStyle name="60% - Accent3 2 3" xfId="273" xr:uid="{23A33469-477F-4236-B01D-6AC604D31386}"/>
    <cellStyle name="60% - Accent3 2 3 2" xfId="1324" xr:uid="{D479D8CA-6AF6-41F0-B46A-D59B76ABD5DF}"/>
    <cellStyle name="60% - Accent3 2 4" xfId="569" xr:uid="{D70D3387-BD6C-4E8F-B13B-EA2AA90B22F6}"/>
    <cellStyle name="60% - Accent3 2 5" xfId="191" xr:uid="{95C13501-D380-4FA2-9602-5EFA69F64F21}"/>
    <cellStyle name="60% - Accent3 2 6" xfId="2239" xr:uid="{01850966-F969-41F4-A40D-C2DF24588989}"/>
    <cellStyle name="60% - Accent3 2 7" xfId="2074" xr:uid="{FF067D4E-728D-43A0-9EC0-DE579E939821}"/>
    <cellStyle name="60% - Accent3 3" xfId="250" xr:uid="{8ED9A728-09D3-411B-BDA4-3F6FD0DF3568}"/>
    <cellStyle name="60% - Accent3 3 2" xfId="1213" xr:uid="{6331A756-CCB6-4EC4-A1A9-64022AEE01DD}"/>
    <cellStyle name="60% - Accent3 3 3" xfId="2270" xr:uid="{5A1AF408-BEEE-4511-9095-AEFC162845CE}"/>
    <cellStyle name="60% - Accent3 3 4" xfId="2075" xr:uid="{6D4AB6CC-8DCA-494F-A493-D64410574CC4}"/>
    <cellStyle name="60% - Accent3 4" xfId="379" xr:uid="{06C89101-4661-418D-A333-CEF574FD5A7B}"/>
    <cellStyle name="60% - Accent3 4 2" xfId="2313" xr:uid="{095680EE-A497-47C1-9AA3-F30390ACB1AB}"/>
    <cellStyle name="60% - Accent3 4 3" xfId="2076" xr:uid="{08161F72-4332-4892-9B75-C7BF11EF3EC8}"/>
    <cellStyle name="60% - Accent3 5" xfId="2077" xr:uid="{91EAE10D-2B22-494B-96DC-6B6A74AD04C0}"/>
    <cellStyle name="60% - Accent3 6" xfId="4251" xr:uid="{98AD2F27-200A-4BD7-92D3-31DD6CB8D816}"/>
    <cellStyle name="60% - Accent4" xfId="60" builtinId="44" customBuiltin="1"/>
    <cellStyle name="60% - Accent4 2" xfId="142" xr:uid="{3C3D9289-9E13-4E29-B2DE-9418B150E55E}"/>
    <cellStyle name="60% - Accent4 2 2" xfId="221" xr:uid="{44D5D9BA-02C6-4798-9642-94F8DFA00877}"/>
    <cellStyle name="60% - Accent4 2 2 2" xfId="301" xr:uid="{85892CF0-77F1-4D70-9563-B4E6DC149087}"/>
    <cellStyle name="60% - Accent4 2 2 3" xfId="1237" xr:uid="{A74BB4EA-7751-4B86-8128-466528BD8EBD}"/>
    <cellStyle name="60% - Accent4 2 3" xfId="276" xr:uid="{6F7D0663-0227-4D3D-8430-442E755B1DE3}"/>
    <cellStyle name="60% - Accent4 2 3 2" xfId="1328" xr:uid="{8D509E54-316C-411E-8FB7-9B0000FFFA3B}"/>
    <cellStyle name="60% - Accent4 2 4" xfId="572" xr:uid="{515B7E07-14C7-48FF-9ADF-C4CBEDE332CE}"/>
    <cellStyle name="60% - Accent4 2 5" xfId="195" xr:uid="{361CB7B7-E5A0-49AF-A5CF-215065C459C1}"/>
    <cellStyle name="60% - Accent4 2 6" xfId="2243" xr:uid="{9971439D-FB64-49F3-A395-3B623892CED9}"/>
    <cellStyle name="60% - Accent4 2 7" xfId="2078" xr:uid="{D29CB5BD-1079-4DFD-993C-235CB78C715D}"/>
    <cellStyle name="60% - Accent4 3" xfId="253" xr:uid="{50BB0675-34F1-40E2-9ABC-89522C615AD0}"/>
    <cellStyle name="60% - Accent4 3 2" xfId="1217" xr:uid="{A2378A39-C4A2-4353-948C-5773765462F6}"/>
    <cellStyle name="60% - Accent4 3 3" xfId="2273" xr:uid="{0D8C4CB3-590D-42A9-8E74-B096DE9703F5}"/>
    <cellStyle name="60% - Accent4 3 4" xfId="2079" xr:uid="{67B27DE5-C16C-4E6C-ADA3-9EB8B8C39AA8}"/>
    <cellStyle name="60% - Accent4 4" xfId="382" xr:uid="{F22F17C2-8DA4-42D1-85CC-8DB6ED60E72F}"/>
    <cellStyle name="60% - Accent4 4 2" xfId="2314" xr:uid="{6E2BEAFA-5D8B-4233-BAEA-473F61F48FC0}"/>
    <cellStyle name="60% - Accent4 4 3" xfId="2080" xr:uid="{B3C79085-E015-45C0-91D1-7C866D59F350}"/>
    <cellStyle name="60% - Accent4 5" xfId="2081" xr:uid="{1931D796-D183-4984-BA93-BC56DCFE9E6F}"/>
    <cellStyle name="60% - Accent4 6" xfId="4255" xr:uid="{D57E9BD5-30D7-4E27-9AF0-9114B8286E8D}"/>
    <cellStyle name="60% - Accent5" xfId="64" builtinId="48" customBuiltin="1"/>
    <cellStyle name="60% - Accent5 2" xfId="146" xr:uid="{D5CA4BDF-AA4C-4243-9807-320C60B16E97}"/>
    <cellStyle name="60% - Accent5 2 2" xfId="224" xr:uid="{75E4E0B7-888B-4724-B58A-9DEC0B1FED26}"/>
    <cellStyle name="60% - Accent5 2 2 2" xfId="304" xr:uid="{B9B661A6-7488-4673-84B7-28343A18C708}"/>
    <cellStyle name="60% - Accent5 2 2 3" xfId="1239" xr:uid="{D06E82B2-44BD-43D5-B3FB-4749E6494FF0}"/>
    <cellStyle name="60% - Accent5 2 3" xfId="279" xr:uid="{286404E6-7FF8-49C0-BFFF-B9BCE9012A62}"/>
    <cellStyle name="60% - Accent5 2 3 2" xfId="1332" xr:uid="{FCC30C2E-8D99-4CC9-9613-4E19068B72B5}"/>
    <cellStyle name="60% - Accent5 2 4" xfId="575" xr:uid="{8F035A4A-5560-4268-AEEB-FD24A39FD5EF}"/>
    <cellStyle name="60% - Accent5 2 5" xfId="199" xr:uid="{8ABA9C4A-4B75-4B7D-AC76-C68CD996A5C3}"/>
    <cellStyle name="60% - Accent5 2 6" xfId="2247" xr:uid="{CE88243E-C1E1-4865-9AAF-CCA591DD8160}"/>
    <cellStyle name="60% - Accent5 2 7" xfId="2082" xr:uid="{2B04F63A-35E8-4EE9-9F55-76A2A2D42BF8}"/>
    <cellStyle name="60% - Accent5 3" xfId="256" xr:uid="{7A2872FC-F8EB-485E-8D1F-4A310FCB1F11}"/>
    <cellStyle name="60% - Accent5 3 2" xfId="1221" xr:uid="{4904E153-4626-443C-BBE6-B36C8A8718DC}"/>
    <cellStyle name="60% - Accent5 3 3" xfId="2276" xr:uid="{E0B91AF9-10BA-4851-B598-CBD22F9532CD}"/>
    <cellStyle name="60% - Accent5 3 4" xfId="2083" xr:uid="{E4766B11-6961-4E0B-8880-69FA6637FD3B}"/>
    <cellStyle name="60% - Accent5 4" xfId="385" xr:uid="{3660710B-DF04-491D-863D-7BF26654005B}"/>
    <cellStyle name="60% - Accent5 4 2" xfId="2315" xr:uid="{79B47EA5-8446-49F8-A236-988A979952ED}"/>
    <cellStyle name="60% - Accent5 4 3" xfId="2084" xr:uid="{1F76C010-AB9E-4123-98C8-B61F7EF3C847}"/>
    <cellStyle name="60% - Accent5 5" xfId="2085" xr:uid="{F7FF098F-FC46-43E7-94A5-802B28F2CDA4}"/>
    <cellStyle name="60% - Accent5 6" xfId="4259" xr:uid="{83B54014-E2B2-4E4D-B097-D2C5C9537655}"/>
    <cellStyle name="60% - Accent6" xfId="68" builtinId="52" customBuiltin="1"/>
    <cellStyle name="60% - Accent6 2" xfId="150" xr:uid="{783C35E7-5DD9-4183-9C8D-7E96C2A1C2CE}"/>
    <cellStyle name="60% - Accent6 2 2" xfId="227" xr:uid="{56AFD894-4C8D-4DD6-B6C3-370531BB276C}"/>
    <cellStyle name="60% - Accent6 2 2 2" xfId="307" xr:uid="{D1C7CB32-D441-465D-AD35-EEBEB00A6968}"/>
    <cellStyle name="60% - Accent6 2 2 3" xfId="1240" xr:uid="{EF568A63-77EC-4CA1-BB6A-AF8CE0571421}"/>
    <cellStyle name="60% - Accent6 2 3" xfId="282" xr:uid="{057CE342-8493-4152-A420-EB46C760D0DB}"/>
    <cellStyle name="60% - Accent6 2 3 2" xfId="1336" xr:uid="{458409E3-9B2D-4A98-8CA4-B6A491C3044B}"/>
    <cellStyle name="60% - Accent6 2 4" xfId="578" xr:uid="{7CC5C777-7C68-4B69-BAB6-B62755F73A27}"/>
    <cellStyle name="60% - Accent6 2 5" xfId="203" xr:uid="{6CF0E617-25EC-4C27-AB69-800271B08F63}"/>
    <cellStyle name="60% - Accent6 2 6" xfId="2251" xr:uid="{29371466-FB62-4429-B42C-1664BA5B1796}"/>
    <cellStyle name="60% - Accent6 2 7" xfId="2086" xr:uid="{230765A9-15E5-447F-8383-E48B3631EF71}"/>
    <cellStyle name="60% - Accent6 3" xfId="259" xr:uid="{D794BCAF-478A-4B2D-89F1-2217B25D4442}"/>
    <cellStyle name="60% - Accent6 3 2" xfId="1225" xr:uid="{4DEC2E32-E746-4FCF-AD2E-6D55458AEC27}"/>
    <cellStyle name="60% - Accent6 3 3" xfId="2279" xr:uid="{86760737-0FF1-45C3-9169-7107A4566B30}"/>
    <cellStyle name="60% - Accent6 3 4" xfId="2087" xr:uid="{EE426050-9D73-4837-8C14-1CAB637D9892}"/>
    <cellStyle name="60% - Accent6 4" xfId="388" xr:uid="{9A632A4A-AE35-497D-8049-70A1057E1BF3}"/>
    <cellStyle name="60% - Accent6 4 2" xfId="2316" xr:uid="{1D9FCC33-0C5C-4960-A4E6-79F5078452E0}"/>
    <cellStyle name="60% - Accent6 4 3" xfId="2088" xr:uid="{1644E60B-18A5-4A59-8872-0F93DC14C46F}"/>
    <cellStyle name="60% - Accent6 5" xfId="2089" xr:uid="{52BCC806-69D5-44D4-9C4B-3EC3C9BEA9B0}"/>
    <cellStyle name="60% - Accent6 6" xfId="4263" xr:uid="{6ED17321-AD37-418B-9CEF-54C35182E60B}"/>
    <cellStyle name="60% - アクセント 1" xfId="437" xr:uid="{1CCD6E35-7FB6-4D51-8244-543AA069854F}"/>
    <cellStyle name="60% - アクセント 2" xfId="438" xr:uid="{890546CF-5569-49AC-8175-92465706D200}"/>
    <cellStyle name="60% - アクセント 3" xfId="439" xr:uid="{6B5F95C9-D4CD-486D-B370-4028A7E0150C}"/>
    <cellStyle name="60% - アクセント 4" xfId="440" xr:uid="{108F3A2F-D784-4066-9A52-F31B5B72503D}"/>
    <cellStyle name="60% - アクセント 5" xfId="441" xr:uid="{41570DBD-125B-4318-9C2E-09B74D90FB91}"/>
    <cellStyle name="60% - アクセント 6" xfId="442" xr:uid="{F9F3C71B-F862-4D9B-9E49-2D146A190655}"/>
    <cellStyle name="Accent1" xfId="11" builtinId="29" customBuiltin="1"/>
    <cellStyle name="Accent1 2" xfId="127" xr:uid="{EA9613FF-5231-4E83-A292-64DE2DE8AD31}"/>
    <cellStyle name="Accent1 2 2" xfId="1313" xr:uid="{BC0BE158-BC99-43C2-B0E6-E2EFE1324221}"/>
    <cellStyle name="Accent1 2 3" xfId="180" xr:uid="{87EC3B05-D8F7-4AFD-8C51-C28139AAFD78}"/>
    <cellStyle name="Accent1 2 4" xfId="2228" xr:uid="{91EC8464-C336-40FD-9832-F25107D76356}"/>
    <cellStyle name="Accent1 2 5" xfId="2090" xr:uid="{8862854C-F277-4F41-BBA8-EF159F4DAA30}"/>
    <cellStyle name="Accent1 3" xfId="1202" xr:uid="{A1EE07B9-9EE4-4A94-B654-53342FE6844C}"/>
    <cellStyle name="Accent1 3 2" xfId="2354" xr:uid="{4FBF5D13-DEA9-48E5-9E77-7A406208CD0C}"/>
    <cellStyle name="Accent1 3 3" xfId="2091" xr:uid="{F30E6C17-1211-46CF-AF4B-B57810E0908A}"/>
    <cellStyle name="Accent1 4" xfId="2092" xr:uid="{29F04B62-C097-42C7-B585-F0232C54BB3D}"/>
    <cellStyle name="Accent1 5" xfId="2093" xr:uid="{9568FE1C-6701-4FA7-A68D-8F37BEB7C90E}"/>
    <cellStyle name="Accent1 6" xfId="4240" xr:uid="{471F9564-FE52-4432-BA40-1C0EF401E930}"/>
    <cellStyle name="Accent2" xfId="49" builtinId="33" customBuiltin="1"/>
    <cellStyle name="Accent2 2" xfId="131" xr:uid="{D6E09FCD-6CC3-4D23-BF4B-225C073DF6C0}"/>
    <cellStyle name="Accent2 2 2" xfId="1317" xr:uid="{0DCBDEBD-DC91-4DF4-B913-6617B10407F5}"/>
    <cellStyle name="Accent2 2 3" xfId="184" xr:uid="{DD602C41-A9C6-4907-AFC7-122293BFE52A}"/>
    <cellStyle name="Accent2 2 4" xfId="2232" xr:uid="{830C9D95-EAA2-438C-82AC-F994553E8B2C}"/>
    <cellStyle name="Accent2 2 5" xfId="2094" xr:uid="{3EB91CBE-E878-446A-A4C1-F5FE273F1862}"/>
    <cellStyle name="Accent2 3" xfId="1206" xr:uid="{157E8DC0-17E4-4CB4-8AED-7E55094971D7}"/>
    <cellStyle name="Accent2 3 2" xfId="2355" xr:uid="{B0EEBC37-B156-4D50-ACF0-09C8D388E06A}"/>
    <cellStyle name="Accent2 3 3" xfId="2095" xr:uid="{4DF6C192-9146-470B-8C1B-D6B63D753533}"/>
    <cellStyle name="Accent2 4" xfId="2096" xr:uid="{8602D4C7-9B17-42DF-94D8-63493D155593}"/>
    <cellStyle name="Accent2 5" xfId="2097" xr:uid="{44A29D70-C913-44FE-A371-3884925587E2}"/>
    <cellStyle name="Accent2 6" xfId="4244" xr:uid="{56F2DE98-8E6D-4822-87AB-B9BE3C0CC27C}"/>
    <cellStyle name="Accent3" xfId="53" builtinId="37" customBuiltin="1"/>
    <cellStyle name="Accent3 2" xfId="135" xr:uid="{BBDB93ED-A560-4120-9BE2-A1C0C6A493C3}"/>
    <cellStyle name="Accent3 2 2" xfId="1321" xr:uid="{477ECA36-3644-40E1-8B43-1323E00D2538}"/>
    <cellStyle name="Accent3 2 3" xfId="188" xr:uid="{27861B24-AD8E-46E8-BDBC-B73BA5D57E4F}"/>
    <cellStyle name="Accent3 2 4" xfId="2236" xr:uid="{E9EC4B1B-F871-44B4-949E-6D166EE22DAB}"/>
    <cellStyle name="Accent3 2 5" xfId="2098" xr:uid="{CDD758D0-2ABD-4963-B429-5928D559A01D}"/>
    <cellStyle name="Accent3 3" xfId="1210" xr:uid="{17409CD1-D841-48E6-B4D1-A8B8F8474737}"/>
    <cellStyle name="Accent3 3 2" xfId="2356" xr:uid="{5D03DC60-3352-4AED-BD49-DCFBBE1876DA}"/>
    <cellStyle name="Accent3 3 3" xfId="2099" xr:uid="{7E4436CB-CCB0-42F4-86E6-5EA7969926D3}"/>
    <cellStyle name="Accent3 4" xfId="2100" xr:uid="{85501AFA-DDBB-4EE8-8416-7351975DCEE2}"/>
    <cellStyle name="Accent3 5" xfId="2101" xr:uid="{4E072050-CD5A-4354-8423-B7250A9A6F8F}"/>
    <cellStyle name="Accent3 6" xfId="4248" xr:uid="{260B8521-0DF8-46E0-81A6-2B46745FA582}"/>
    <cellStyle name="Accent4" xfId="57" builtinId="41" customBuiltin="1"/>
    <cellStyle name="Accent4 2" xfId="139" xr:uid="{E2BD97D2-FC88-49ED-8745-9039D3A34817}"/>
    <cellStyle name="Accent4 2 2" xfId="1325" xr:uid="{FEF634C0-6B74-4C1C-8172-663C9C7114FC}"/>
    <cellStyle name="Accent4 2 3" xfId="192" xr:uid="{5D58A545-2AD6-4B14-9EB2-CC19A5062744}"/>
    <cellStyle name="Accent4 2 4" xfId="2240" xr:uid="{5106088E-CFF8-457C-9AD9-098B9E4EFD2C}"/>
    <cellStyle name="Accent4 2 5" xfId="2102" xr:uid="{66EAC80B-DACC-46C9-A00F-685E6FA6A6E4}"/>
    <cellStyle name="Accent4 3" xfId="1214" xr:uid="{8E29B48D-193C-4DC1-85F3-0EF7FD01D996}"/>
    <cellStyle name="Accent4 3 2" xfId="2357" xr:uid="{74468262-1F03-44F9-BE70-C5BEA753DE60}"/>
    <cellStyle name="Accent4 3 3" xfId="2103" xr:uid="{A96C9F7D-9714-4D34-8342-217884876D6E}"/>
    <cellStyle name="Accent4 4" xfId="2104" xr:uid="{77B354FB-A5A5-45EC-84D7-BA486B522A99}"/>
    <cellStyle name="Accent4 5" xfId="2105" xr:uid="{6B7B6408-069B-4589-9089-861D6486786B}"/>
    <cellStyle name="Accent4 6" xfId="4252" xr:uid="{9B084E65-76AD-42D2-9CB6-73C49EB2402E}"/>
    <cellStyle name="Accent5" xfId="61" builtinId="45" customBuiltin="1"/>
    <cellStyle name="Accent5 2" xfId="143" xr:uid="{F907C1B1-238D-48BE-899C-E846232A8243}"/>
    <cellStyle name="Accent5 2 2" xfId="1329" xr:uid="{1F92E94C-C9AB-4AA1-B032-2D3832CEECAF}"/>
    <cellStyle name="Accent5 2 3" xfId="196" xr:uid="{3E7A4E8B-3FB8-4B9D-B249-BB63627CA356}"/>
    <cellStyle name="Accent5 2 4" xfId="2244" xr:uid="{2875D32F-1B30-4FA5-8D98-8428C55CA6D6}"/>
    <cellStyle name="Accent5 2 5" xfId="2106" xr:uid="{558DBD76-4B75-403C-8860-581CB85E12D9}"/>
    <cellStyle name="Accent5 3" xfId="1218" xr:uid="{9C92B603-18B8-4934-8120-0884FB510779}"/>
    <cellStyle name="Accent5 3 2" xfId="2358" xr:uid="{F487AA70-693F-4C28-B6AC-45AC3DFE9E0D}"/>
    <cellStyle name="Accent5 3 3" xfId="2107" xr:uid="{8AAFABE3-38D4-4277-A7CF-943EC513B379}"/>
    <cellStyle name="Accent5 4" xfId="2108" xr:uid="{4901A448-A9F5-4193-AD8D-F976B31A9EDD}"/>
    <cellStyle name="Accent5 5" xfId="2109" xr:uid="{E667C6C8-B8FC-446F-ABB6-03FF64FF5AC4}"/>
    <cellStyle name="Accent5 6" xfId="4256" xr:uid="{42C1F939-F249-4B51-9139-838C46ACC38C}"/>
    <cellStyle name="Accent6" xfId="65" builtinId="49" customBuiltin="1"/>
    <cellStyle name="Accent6 2" xfId="147" xr:uid="{A8D00158-1A6B-41DD-A730-EDAB6CC5B358}"/>
    <cellStyle name="Accent6 2 2" xfId="1333" xr:uid="{3A93DE5D-76C9-489D-B625-CB37964033D4}"/>
    <cellStyle name="Accent6 2 3" xfId="200" xr:uid="{3247420F-9D6B-49A2-8EC1-A3E7F07ECAFB}"/>
    <cellStyle name="Accent6 2 4" xfId="2248" xr:uid="{7AD3D5D0-D1A6-4496-8D6A-775C93030FED}"/>
    <cellStyle name="Accent6 2 5" xfId="2110" xr:uid="{91B21E42-5386-4C3B-ACFD-D43F68A0CF3E}"/>
    <cellStyle name="Accent6 3" xfId="1222" xr:uid="{E98AD2DE-E08D-402B-84F6-069B927A4028}"/>
    <cellStyle name="Accent6 3 2" xfId="2359" xr:uid="{E28F410C-BEEA-41F4-AD0B-AE09259C0126}"/>
    <cellStyle name="Accent6 3 3" xfId="2111" xr:uid="{80D517B0-421B-47CA-9C8B-47C0CE512211}"/>
    <cellStyle name="Accent6 4" xfId="2112" xr:uid="{93D95159-4FB2-4D9A-AD64-DF9F171CAAAD}"/>
    <cellStyle name="Accent6 5" xfId="2113" xr:uid="{4BF69EF8-AEBA-47DC-B18E-091CD104B40E}"/>
    <cellStyle name="Accent6 6" xfId="4260" xr:uid="{9BB1AF69-EED7-4E06-A9D1-42FE8D74D5FF}"/>
    <cellStyle name="Bad" xfId="35" builtinId="27" customBuiltin="1"/>
    <cellStyle name="Bad 2" xfId="118" xr:uid="{866CB1AC-76AF-4E16-9D2B-39180EDD34BB}"/>
    <cellStyle name="Bad 2 2" xfId="1303" xr:uid="{016C46B6-90AB-4979-8000-7B2135CE2570}"/>
    <cellStyle name="Bad 2 3" xfId="169" xr:uid="{136F3F74-5334-4383-8DF8-B40DF788B180}"/>
    <cellStyle name="Bad 2 4" xfId="2218" xr:uid="{D85F29FD-2643-44E4-9CB0-F7770A43B37A}"/>
    <cellStyle name="Bad 2 5" xfId="2114" xr:uid="{9BFBD41C-2579-43B0-8B6D-5568A276746C}"/>
    <cellStyle name="Bad 3" xfId="1191" xr:uid="{352833A7-A1AF-4D07-9BCA-AA56753B28A5}"/>
    <cellStyle name="Bad 3 2" xfId="2345" xr:uid="{BF08A07C-45D0-460E-B01C-B0C51A5ECEF0}"/>
    <cellStyle name="Bad 3 3" xfId="2115" xr:uid="{B9E8708C-46DF-48F2-BD1F-6F11F75E687F}"/>
    <cellStyle name="Bad 4" xfId="2116" xr:uid="{75BC099F-8B40-4495-8776-08D210907C23}"/>
    <cellStyle name="Bad 5" xfId="2117" xr:uid="{79B96A32-61E2-473E-BBBC-FE284FAA62A8}"/>
    <cellStyle name="Bad 6" xfId="4229" xr:uid="{281E1FAE-13C7-4493-92DA-C8D9252BB5A3}"/>
    <cellStyle name="Calc Currency (0)" xfId="443" xr:uid="{777A8949-BA1B-4CB7-A6A6-D6F2F48427B2}"/>
    <cellStyle name="Calc Currency (2)" xfId="444" xr:uid="{EF8C1FED-3434-4B85-81F5-07B5089F22F3}"/>
    <cellStyle name="Calc Percent (0)" xfId="445" xr:uid="{9468AC62-B766-4F5F-AA3D-F31C934EB0DD}"/>
    <cellStyle name="Calc Percent (1)" xfId="446" xr:uid="{CBD5D0E3-0A82-4447-8D05-5E9F1FD57061}"/>
    <cellStyle name="Calc Percent (2)" xfId="447" xr:uid="{A6AD0268-FA9F-4613-B630-08B1EA2FC41A}"/>
    <cellStyle name="Calc Units (0)" xfId="448" xr:uid="{456D61FC-E8B8-47E7-A1B4-DBF42B668AEA}"/>
    <cellStyle name="Calc Units (1)" xfId="449" xr:uid="{1B101882-5BDE-4601-BC13-167E82D6C62C}"/>
    <cellStyle name="Calc Units (2)" xfId="450" xr:uid="{4288A8D0-4A51-4CA0-9E70-FECA8501873E}"/>
    <cellStyle name="Calculation" xfId="39" builtinId="22" customBuiltin="1"/>
    <cellStyle name="Calculation 2" xfId="121" xr:uid="{1878A775-1890-46B9-A3EC-4D9F41698C17}"/>
    <cellStyle name="Calculation 2 2" xfId="1307" xr:uid="{B0D0EB92-837E-4A3F-8FDE-FD6DF6ACFE17}"/>
    <cellStyle name="Calculation 2 3" xfId="173" xr:uid="{2B792EDD-535D-463B-9654-AFFC2B0A039A}"/>
    <cellStyle name="Calculation 2 4" xfId="2222" xr:uid="{85CAD493-E687-4EED-B0EF-3948C5C3711D}"/>
    <cellStyle name="Calculation 2 5" xfId="2118" xr:uid="{8117F608-ADA8-46CE-A6B3-FA6B6BB290D9}"/>
    <cellStyle name="Calculation 3" xfId="1195" xr:uid="{BD26B04C-9BA8-4751-8878-9DDC5D8BF538}"/>
    <cellStyle name="Calculation 3 2" xfId="2348" xr:uid="{BAD98C0F-5F79-4DD4-A213-B6402A8CEFA2}"/>
    <cellStyle name="Calculation 3 3" xfId="2119" xr:uid="{8C29A079-F7F6-4EA1-88E5-C1DED056CCD0}"/>
    <cellStyle name="Calculation 4" xfId="2120" xr:uid="{C4FC5CA3-6295-4926-8A07-9FA11E462F84}"/>
    <cellStyle name="Calculation 5" xfId="2121" xr:uid="{81EE4927-97C0-4D9A-96F4-968A0390FA88}"/>
    <cellStyle name="Calculation 6" xfId="4233" xr:uid="{90B582D4-BE24-4FDC-ACE1-8CFC5E4E1F0C}"/>
    <cellStyle name="Check Cell" xfId="41" builtinId="23" customBuiltin="1"/>
    <cellStyle name="Check Cell 2" xfId="123" xr:uid="{D37D1F40-2D2F-41AE-973D-5F3AC4B5B960}"/>
    <cellStyle name="Check Cell 2 2" xfId="1309" xr:uid="{F03BFECC-4AFD-457C-A95D-B7E9939D4659}"/>
    <cellStyle name="Check Cell 2 3" xfId="175" xr:uid="{57E159EE-7754-4365-AE12-4745794BFC5A}"/>
    <cellStyle name="Check Cell 2 4" xfId="2224" xr:uid="{444A0D65-C9C8-4E5B-A1D8-72F2D6916AA8}"/>
    <cellStyle name="Check Cell 2 5" xfId="2122" xr:uid="{36B7F998-6B0E-4A16-9A77-0A5977C7C3EA}"/>
    <cellStyle name="Check Cell 3" xfId="1197" xr:uid="{9F4EA062-3C7F-421A-B5F4-DC6EB97CE2EB}"/>
    <cellStyle name="Check Cell 3 2" xfId="2350" xr:uid="{B6D65392-A98C-4A9F-9A60-F9F3F0E85D7B}"/>
    <cellStyle name="Check Cell 3 3" xfId="2123" xr:uid="{CA0EC418-8060-420C-80AC-8576272A542A}"/>
    <cellStyle name="Check Cell 4" xfId="2124" xr:uid="{8C03A1FE-13CD-46BE-810C-D509E1D17F2C}"/>
    <cellStyle name="Check Cell 5" xfId="2125" xr:uid="{5EF2AAF6-2544-4485-A2DB-2ECBF38CEE2D}"/>
    <cellStyle name="Check Cell 6" xfId="4235" xr:uid="{CAAC5F8F-B419-4FA9-8713-17AB1A9F98C0}"/>
    <cellStyle name="Comma" xfId="4" builtinId="3" customBuiltin="1"/>
    <cellStyle name="Comma [0]" xfId="10" builtinId="6" customBuiltin="1"/>
    <cellStyle name="Comma [0] 2" xfId="1384" xr:uid="{A6828923-3A1D-4E2E-9BD4-21887009156C}"/>
    <cellStyle name="Comma [0] 3" xfId="451" xr:uid="{AB886B8F-11B8-4D93-8474-3FBAE0A940CD}"/>
    <cellStyle name="Comma [0] 3 10" xfId="1956" xr:uid="{B21DB7C9-1262-4016-B50C-9000BDFEAE57}"/>
    <cellStyle name="Comma [0] 3 10 2" xfId="3546" xr:uid="{5AE03DA5-E71F-4ABF-A917-DA080FF9A7BF}"/>
    <cellStyle name="Comma [0] 3 11" xfId="2318" xr:uid="{DD9137B5-740D-4A6C-83C8-84255290E5F1}"/>
    <cellStyle name="Comma [0] 3 11 2" xfId="3631" xr:uid="{17648183-5D4A-4E0D-910C-244B1A310D08}"/>
    <cellStyle name="Comma [0] 3 12" xfId="2946" xr:uid="{7F89E916-54BF-4A0F-9B18-44DB6BFD3280}"/>
    <cellStyle name="Comma [0] 3 2" xfId="579" xr:uid="{95EAF4DC-9BD6-4DDB-B0E7-0F03E11B82D3}"/>
    <cellStyle name="Comma [0] 3 2 10" xfId="2327" xr:uid="{0CF4D995-9F82-4F1F-9AF4-DF2397A74F2E}"/>
    <cellStyle name="Comma [0] 3 2 10 2" xfId="3640" xr:uid="{1582A1F3-C3B3-45C4-B317-55FA2B309E28}"/>
    <cellStyle name="Comma [0] 3 2 11" xfId="2955" xr:uid="{9800AB3A-F3B7-4D52-9B10-6DA6A069DEA9}"/>
    <cellStyle name="Comma [0] 3 2 2" xfId="1411" xr:uid="{E2DD0A14-EA59-45F9-91B4-5ED72956BF8E}"/>
    <cellStyle name="Comma [0] 3 2 2 2" xfId="2429" xr:uid="{7F24E78A-A9BD-4396-B26B-FA4FFBFE47AC}"/>
    <cellStyle name="Comma [0] 3 2 2 2 2" xfId="3715" xr:uid="{C0DE3460-5C32-43D1-845B-D32AF401F559}"/>
    <cellStyle name="Comma [0] 3 2 2 3" xfId="3029" xr:uid="{0B7DD96F-EE64-482D-ADE7-577184F75D42}"/>
    <cellStyle name="Comma [0] 3 2 3" xfId="1486" xr:uid="{5C3D3ADF-7BC5-4830-94F1-E38F4700D899}"/>
    <cellStyle name="Comma [0] 3 2 3 2" xfId="2503" xr:uid="{70743208-72AA-4855-9374-8A1CD3168807}"/>
    <cellStyle name="Comma [0] 3 2 3 2 2" xfId="3789" xr:uid="{F245280C-EA0E-450D-894E-BC6181F88CA2}"/>
    <cellStyle name="Comma [0] 3 2 3 3" xfId="3103" xr:uid="{CC9047C5-B3D2-4E77-86FA-093531A8EF2E}"/>
    <cellStyle name="Comma [0] 3 2 4" xfId="1562" xr:uid="{BEA64A39-5670-4500-BB72-7F41382BAF68}"/>
    <cellStyle name="Comma [0] 3 2 4 2" xfId="2578" xr:uid="{24722281-40AC-4577-BA84-06405CF73046}"/>
    <cellStyle name="Comma [0] 3 2 4 2 2" xfId="3864" xr:uid="{6F98A3C3-0B66-407D-9CD8-25FA7F3943C9}"/>
    <cellStyle name="Comma [0] 3 2 4 3" xfId="3178" xr:uid="{BBDA0AE6-AB0A-48E4-8FF6-61225D67ADB0}"/>
    <cellStyle name="Comma [0] 3 2 5" xfId="1660" xr:uid="{6ABA4483-54FC-48AC-AB75-9B76850E3F4B}"/>
    <cellStyle name="Comma [0] 3 2 5 2" xfId="2664" xr:uid="{A5F9E8B9-FE5C-4C4A-89E7-77CDE5816A2B}"/>
    <cellStyle name="Comma [0] 3 2 5 2 2" xfId="3950" xr:uid="{95E70196-1AA8-4945-9EA7-76311FEB64AF}"/>
    <cellStyle name="Comma [0] 3 2 5 3" xfId="3264" xr:uid="{60286E4B-A1C8-4AFA-9441-55B678399C0E}"/>
    <cellStyle name="Comma [0] 3 2 6" xfId="1758" xr:uid="{1E45AD93-0BF1-41B7-BC80-3D0698152676}"/>
    <cellStyle name="Comma [0] 3 2 6 2" xfId="2749" xr:uid="{E364CD98-2F64-44FB-8EBB-31CA405A2600}"/>
    <cellStyle name="Comma [0] 3 2 6 2 2" xfId="4035" xr:uid="{688C3B47-9E20-46B5-B2B3-0D1A18A9F98A}"/>
    <cellStyle name="Comma [0] 3 2 6 3" xfId="3349" xr:uid="{5D669F02-1EAB-489D-ADB6-FBE89C37CADE}"/>
    <cellStyle name="Comma [0] 3 2 7" xfId="1827" xr:uid="{698AAFD7-8B99-4B6D-ABCA-B6F1625A251E}"/>
    <cellStyle name="Comma [0] 3 2 7 2" xfId="2818" xr:uid="{0288187D-9DF7-4BC9-85C9-A5F336CB40A5}"/>
    <cellStyle name="Comma [0] 3 2 7 2 2" xfId="4104" xr:uid="{36EF88EE-D1F5-4FCD-9485-27626BDFCC60}"/>
    <cellStyle name="Comma [0] 3 2 7 3" xfId="3418" xr:uid="{7FC0E341-C57C-4306-B27C-CC5B393B967F}"/>
    <cellStyle name="Comma [0] 3 2 8" xfId="1896" xr:uid="{FFAF2FB1-22DD-41E0-9E71-08529B52F968}"/>
    <cellStyle name="Comma [0] 3 2 8 2" xfId="2887" xr:uid="{434E2842-3B5A-4F56-B9BE-98C3C61B69C7}"/>
    <cellStyle name="Comma [0] 3 2 8 2 2" xfId="4173" xr:uid="{81EBA201-8644-4FF9-9D05-754BD3F67116}"/>
    <cellStyle name="Comma [0] 3 2 8 3" xfId="3487" xr:uid="{5C311D82-6CAB-4DD6-A8B0-39713AC673F8}"/>
    <cellStyle name="Comma [0] 3 2 9" xfId="1965" xr:uid="{B2694D7E-D1FE-46FC-A73E-028EB4576C33}"/>
    <cellStyle name="Comma [0] 3 2 9 2" xfId="3555" xr:uid="{1E489D9F-CB8F-4DA0-ABCB-EE8319CF5B60}"/>
    <cellStyle name="Comma [0] 3 3" xfId="1401" xr:uid="{C8C994E1-81C4-414D-A631-BE22F920772A}"/>
    <cellStyle name="Comma [0] 3 3 2" xfId="2419" xr:uid="{C0FF1E14-F815-43BA-99DD-B919F12D9D5C}"/>
    <cellStyle name="Comma [0] 3 3 2 2" xfId="3705" xr:uid="{82C4081E-C196-4791-844E-DA47026C0D97}"/>
    <cellStyle name="Comma [0] 3 3 3" xfId="3019" xr:uid="{B2AB2F2F-B582-49F9-8E1A-27BF55C01D5C}"/>
    <cellStyle name="Comma [0] 3 4" xfId="1476" xr:uid="{885F7F43-C367-4373-89BA-75B784686847}"/>
    <cellStyle name="Comma [0] 3 4 2" xfId="2493" xr:uid="{E3ACD692-27B1-4BB5-8CF8-2F3487BB8235}"/>
    <cellStyle name="Comma [0] 3 4 2 2" xfId="3779" xr:uid="{62D028CA-3753-4483-BEFD-69AF84B3EFA1}"/>
    <cellStyle name="Comma [0] 3 4 3" xfId="3093" xr:uid="{B3A84B63-2C9A-4FDC-B69E-C04532DE17A5}"/>
    <cellStyle name="Comma [0] 3 5" xfId="1552" xr:uid="{5A476586-ABB1-4778-9C8E-F56FDB21B2C3}"/>
    <cellStyle name="Comma [0] 3 5 2" xfId="2568" xr:uid="{A4655631-46DC-40CB-9EAE-ED7D16089A10}"/>
    <cellStyle name="Comma [0] 3 5 2 2" xfId="3854" xr:uid="{437D61CA-8FB3-414D-9108-06F804DA41D8}"/>
    <cellStyle name="Comma [0] 3 5 3" xfId="3168" xr:uid="{FE85587D-B8AB-42F9-978F-CAC2508A5C7C}"/>
    <cellStyle name="Comma [0] 3 6" xfId="1650" xr:uid="{AE842550-1A44-4E8F-9405-E54727D295F6}"/>
    <cellStyle name="Comma [0] 3 6 2" xfId="2654" xr:uid="{30A6AFB1-B896-4915-BBF2-A9DF21994B73}"/>
    <cellStyle name="Comma [0] 3 6 2 2" xfId="3940" xr:uid="{2A6B6965-769E-4D0E-B98B-1584D597E443}"/>
    <cellStyle name="Comma [0] 3 6 3" xfId="3254" xr:uid="{CCD4DC4D-D526-4E0D-874A-16303710DDFA}"/>
    <cellStyle name="Comma [0] 3 7" xfId="1749" xr:uid="{7CFD4347-476D-4515-9A61-59F9D69FF45A}"/>
    <cellStyle name="Comma [0] 3 7 2" xfId="2740" xr:uid="{6555DEF3-AD9C-47FC-AC9F-60193FD36365}"/>
    <cellStyle name="Comma [0] 3 7 2 2" xfId="4026" xr:uid="{BC779854-28E5-4D43-AECB-A6728A9300C6}"/>
    <cellStyle name="Comma [0] 3 7 3" xfId="3340" xr:uid="{3870CEBE-5DB4-4FA7-B3A5-DCBFE8AC4661}"/>
    <cellStyle name="Comma [0] 3 8" xfId="1818" xr:uid="{BA66D569-E1E1-43C8-82A9-6C0E260EA808}"/>
    <cellStyle name="Comma [0] 3 8 2" xfId="2809" xr:uid="{D2E68E4A-5663-4BE7-9C50-406946AE1258}"/>
    <cellStyle name="Comma [0] 3 8 2 2" xfId="4095" xr:uid="{8820F042-DF5F-4A39-A4EC-DEE3E7847346}"/>
    <cellStyle name="Comma [0] 3 8 3" xfId="3409" xr:uid="{2D7AD8F3-8962-4BC4-B484-52B06F3960EE}"/>
    <cellStyle name="Comma [0] 3 9" xfId="1887" xr:uid="{CB05550E-4184-4F94-B653-61A20392A3D8}"/>
    <cellStyle name="Comma [0] 3 9 2" xfId="2878" xr:uid="{3854F207-F44C-4830-991C-4DA665B47EF0}"/>
    <cellStyle name="Comma [0] 3 9 2 2" xfId="4164" xr:uid="{B3F5E649-7B03-434F-9F3E-3556BA3D9606}"/>
    <cellStyle name="Comma [0] 3 9 3" xfId="3478" xr:uid="{1D961F47-F5AE-474A-A15D-37228C8A21C2}"/>
    <cellStyle name="Comma [00]" xfId="452" xr:uid="{35F4513C-692E-4F0F-9FF3-42888DB62761}"/>
    <cellStyle name="Comma 10" xfId="1288" xr:uid="{E91D8D53-6E2D-4117-9554-0DC55848FB2B}"/>
    <cellStyle name="Comma 10 10" xfId="2364" xr:uid="{2EC4D790-A150-4FEE-853A-E972CB764ACD}"/>
    <cellStyle name="Comma 10 10 2" xfId="3654" xr:uid="{BAAD4566-8573-4EC3-ADA7-B36518710437}"/>
    <cellStyle name="Comma 10 11" xfId="2971" xr:uid="{B992BB62-CE91-485C-8E61-82BCA41FE6F0}"/>
    <cellStyle name="Comma 10 2" xfId="1426" xr:uid="{D2A9EA34-EEBC-49C9-AED3-98387FB0824D}"/>
    <cellStyle name="Comma 10 2 2" xfId="2444" xr:uid="{3AE5058A-379C-4DBD-8815-FD25F0124EA0}"/>
    <cellStyle name="Comma 10 2 2 2" xfId="3730" xr:uid="{F76C0027-EBC0-4476-8873-D72C95F99AF3}"/>
    <cellStyle name="Comma 10 2 3" xfId="3044" xr:uid="{1317B75D-0947-47A4-AD6B-7943F5FB004D}"/>
    <cellStyle name="Comma 10 3" xfId="1504" xr:uid="{E27A0AFD-6C27-484D-BA27-3805DC31D7E5}"/>
    <cellStyle name="Comma 10 3 2" xfId="2520" xr:uid="{A0952D57-7C85-4551-9AAA-51A27758225C}"/>
    <cellStyle name="Comma 10 3 2 2" xfId="3806" xr:uid="{2A6143EE-2459-4C6A-9731-8CEC4F07B6E0}"/>
    <cellStyle name="Comma 10 3 3" xfId="3120" xr:uid="{2C6BE06F-91BB-4C6E-8D4F-F72BA1D12D66}"/>
    <cellStyle name="Comma 10 4" xfId="1577" xr:uid="{7D9FB721-6146-4564-A8E8-E24E53CD9F64}"/>
    <cellStyle name="Comma 10 4 2" xfId="2593" xr:uid="{4C085F3F-0E0B-41CA-BC65-6832D8BE39E0}"/>
    <cellStyle name="Comma 10 4 2 2" xfId="3879" xr:uid="{1097CB82-C66D-4EDC-970B-B91E086C92D4}"/>
    <cellStyle name="Comma 10 4 3" xfId="3193" xr:uid="{58A47774-3D42-45D7-9A20-66026D055616}"/>
    <cellStyle name="Comma 10 5" xfId="1677" xr:uid="{AFC77EE5-3953-4113-A666-F0B84EBAB3F2}"/>
    <cellStyle name="Comma 10 5 2" xfId="2680" xr:uid="{2DAD883C-D84F-480B-8114-8ADBB1911B32}"/>
    <cellStyle name="Comma 10 5 2 2" xfId="3966" xr:uid="{8905C390-D590-4AFC-89EA-EE0F5F419B73}"/>
    <cellStyle name="Comma 10 5 3" xfId="3280" xr:uid="{EF60BE66-866F-4963-ACA6-9628EB0FE7CE}"/>
    <cellStyle name="Comma 10 6" xfId="1773" xr:uid="{83907D0F-FE87-4B80-9827-F1B3C4CC9E19}"/>
    <cellStyle name="Comma 10 6 2" xfId="2764" xr:uid="{3A68C03B-EEB6-4B45-9B24-5DD16D763A15}"/>
    <cellStyle name="Comma 10 6 2 2" xfId="4050" xr:uid="{0D994DF3-4BC4-43F2-B6D9-7854F70EE883}"/>
    <cellStyle name="Comma 10 6 3" xfId="3364" xr:uid="{1A9D38D4-808D-4AB1-8FD3-325CAB440B3D}"/>
    <cellStyle name="Comma 10 7" xfId="1842" xr:uid="{DC497267-0279-4302-BFEB-ED57D04B83BB}"/>
    <cellStyle name="Comma 10 7 2" xfId="2833" xr:uid="{A84BCE8E-AE24-4E1C-BB71-5D1DA0E44DFF}"/>
    <cellStyle name="Comma 10 7 2 2" xfId="4119" xr:uid="{D4C80D9A-6561-4CDC-A237-C9421BF49009}"/>
    <cellStyle name="Comma 10 7 3" xfId="3433" xr:uid="{19F4F0D0-E9B8-4AF9-87AA-BF01465D4158}"/>
    <cellStyle name="Comma 10 8" xfId="1910" xr:uid="{07DCADD5-D862-473E-9FA7-DEC4FD9E5759}"/>
    <cellStyle name="Comma 10 8 2" xfId="2901" xr:uid="{0506277F-E2CE-4E88-8C09-40CCD02783FB}"/>
    <cellStyle name="Comma 10 8 2 2" xfId="4187" xr:uid="{5FFBC08F-A456-4DB7-B176-06AA665750E6}"/>
    <cellStyle name="Comma 10 8 3" xfId="3501" xr:uid="{0EF0E5B6-6CAA-4779-8DA5-D218CEBFE508}"/>
    <cellStyle name="Comma 10 9" xfId="1979" xr:uid="{8F4BCF80-F73C-4978-BE07-039DF0F934D9}"/>
    <cellStyle name="Comma 10 9 2" xfId="3569" xr:uid="{012A6D29-3832-4A00-AF6B-226A287F8FC0}"/>
    <cellStyle name="Comma 11" xfId="453" xr:uid="{A7849F08-C2A7-4616-AFAB-A0940364FF91}"/>
    <cellStyle name="Comma 11 10" xfId="1957" xr:uid="{B591A7C4-2587-403D-8F79-3D2E0EA45B18}"/>
    <cellStyle name="Comma 11 10 2" xfId="3547" xr:uid="{A286E849-0615-4645-9324-07519AD0F2BA}"/>
    <cellStyle name="Comma 11 11" xfId="2319" xr:uid="{124D658C-B759-4B7E-ABA2-F399D1C22059}"/>
    <cellStyle name="Comma 11 11 2" xfId="3632" xr:uid="{7365BE87-DFFC-4F29-97EF-3858F2E5765C}"/>
    <cellStyle name="Comma 11 12" xfId="2947" xr:uid="{3F23C199-9BEA-43B1-9205-5BC72915146A}"/>
    <cellStyle name="Comma 11 2" xfId="580" xr:uid="{4C6F1812-00EF-4C85-9340-AD5FA084CE99}"/>
    <cellStyle name="Comma 11 2 10" xfId="2328" xr:uid="{5C8ED8D3-BD1E-4C81-BCFD-9105E9CF69EA}"/>
    <cellStyle name="Comma 11 2 10 2" xfId="3641" xr:uid="{19A34778-006A-498C-9888-7E6106156C0D}"/>
    <cellStyle name="Comma 11 2 11" xfId="2956" xr:uid="{FDF3754F-67E9-4E40-B82A-313E131B0F16}"/>
    <cellStyle name="Comma 11 2 2" xfId="1412" xr:uid="{5EF2F917-759F-447B-8155-3E52805B6281}"/>
    <cellStyle name="Comma 11 2 2 2" xfId="2430" xr:uid="{959E1938-D483-43AD-9EAA-7222FCEDE6B5}"/>
    <cellStyle name="Comma 11 2 2 2 2" xfId="3716" xr:uid="{6FE70FF7-5E06-42DB-832A-EA0156665F66}"/>
    <cellStyle name="Comma 11 2 2 3" xfId="3030" xr:uid="{9DE1F32D-5C87-4E3E-9E3E-5376E6250600}"/>
    <cellStyle name="Comma 11 2 3" xfId="1487" xr:uid="{F699BBFA-8295-4A17-9CFF-366D1C4ACF40}"/>
    <cellStyle name="Comma 11 2 3 2" xfId="2504" xr:uid="{E746A756-FEDD-4E7B-A9DC-B33322115464}"/>
    <cellStyle name="Comma 11 2 3 2 2" xfId="3790" xr:uid="{F782239D-19C1-4F24-8CBE-EEC77F535F2D}"/>
    <cellStyle name="Comma 11 2 3 3" xfId="3104" xr:uid="{A4745086-7888-401D-970F-74C7C085BC43}"/>
    <cellStyle name="Comma 11 2 4" xfId="1563" xr:uid="{EBFADB6D-97B2-411D-B10F-78DC2D3DD53B}"/>
    <cellStyle name="Comma 11 2 4 2" xfId="2579" xr:uid="{A4C6EC0B-CEF1-40FC-BACD-39F8E528C4A0}"/>
    <cellStyle name="Comma 11 2 4 2 2" xfId="3865" xr:uid="{5526FBC5-3A9D-426C-A40B-4E69A720791A}"/>
    <cellStyle name="Comma 11 2 4 3" xfId="3179" xr:uid="{23D97562-EABA-4452-930F-DB15E11EFA18}"/>
    <cellStyle name="Comma 11 2 5" xfId="1661" xr:uid="{3DD21BE7-7B0C-4AAF-A93E-B5F238DAD1E5}"/>
    <cellStyle name="Comma 11 2 5 2" xfId="2665" xr:uid="{F4E07C4D-16B2-4ED3-9855-EDD19F1B4ECD}"/>
    <cellStyle name="Comma 11 2 5 2 2" xfId="3951" xr:uid="{F9EB3F50-ED68-4D10-AA95-896F485581FB}"/>
    <cellStyle name="Comma 11 2 5 3" xfId="3265" xr:uid="{802FFFA2-DA93-44AA-9FAC-633ABF61140C}"/>
    <cellStyle name="Comma 11 2 6" xfId="1759" xr:uid="{F31BE798-0416-4CA7-B75F-52317C945492}"/>
    <cellStyle name="Comma 11 2 6 2" xfId="2750" xr:uid="{7C931D25-299D-4A35-92F1-E022B09630FE}"/>
    <cellStyle name="Comma 11 2 6 2 2" xfId="4036" xr:uid="{056A6F07-D23D-461F-BE50-A4C370387EC8}"/>
    <cellStyle name="Comma 11 2 6 3" xfId="3350" xr:uid="{01B806B8-BF67-404E-8B34-C81DE186E2C2}"/>
    <cellStyle name="Comma 11 2 7" xfId="1828" xr:uid="{1E1AC6FD-6C23-48D3-B81D-612B90698821}"/>
    <cellStyle name="Comma 11 2 7 2" xfId="2819" xr:uid="{B0FBF1AF-431D-42EB-8997-99DBE2065830}"/>
    <cellStyle name="Comma 11 2 7 2 2" xfId="4105" xr:uid="{896AC258-D0C0-4A97-BEE5-C339CACFFF15}"/>
    <cellStyle name="Comma 11 2 7 3" xfId="3419" xr:uid="{7A6E3C87-52A8-46B1-949C-5BFC16DB74DB}"/>
    <cellStyle name="Comma 11 2 8" xfId="1897" xr:uid="{C31B579B-E152-4E4A-A5EB-757075703C83}"/>
    <cellStyle name="Comma 11 2 8 2" xfId="2888" xr:uid="{64418F7C-528B-44F2-B7AF-9B93BC701BD7}"/>
    <cellStyle name="Comma 11 2 8 2 2" xfId="4174" xr:uid="{68CFEE54-966B-43DE-A735-6587CBA8A25C}"/>
    <cellStyle name="Comma 11 2 8 3" xfId="3488" xr:uid="{FA38E689-AB56-4920-A294-C123EDE44D3A}"/>
    <cellStyle name="Comma 11 2 9" xfId="1966" xr:uid="{FC40ED15-DAC4-495A-BCBE-EFDDAD266812}"/>
    <cellStyle name="Comma 11 2 9 2" xfId="3556" xr:uid="{BD40F1EA-04B9-4F34-9901-2D6D264D6661}"/>
    <cellStyle name="Comma 11 3" xfId="1402" xr:uid="{4D35EE7C-77BA-4847-97F4-3F63DDFEB156}"/>
    <cellStyle name="Comma 11 3 2" xfId="2420" xr:uid="{8DB08C5D-BB30-4E19-B82B-4A21FFDE071F}"/>
    <cellStyle name="Comma 11 3 2 2" xfId="3706" xr:uid="{25DBEFFF-56BC-4B09-BEB6-C694888ECE2F}"/>
    <cellStyle name="Comma 11 3 3" xfId="3020" xr:uid="{E0DE7246-2DFB-4566-9342-187E57B87FC7}"/>
    <cellStyle name="Comma 11 4" xfId="1477" xr:uid="{B3CA6CD3-8BF3-44DF-B4EE-E7DF885BF411}"/>
    <cellStyle name="Comma 11 4 2" xfId="2494" xr:uid="{CC417E8A-50F5-4FE9-8091-57FDA48B8CAF}"/>
    <cellStyle name="Comma 11 4 2 2" xfId="3780" xr:uid="{261F7C0F-68FD-4B9A-9A80-AA565B1AE083}"/>
    <cellStyle name="Comma 11 4 3" xfId="3094" xr:uid="{8DB5BDC4-D9EB-404D-8506-326BC087259B}"/>
    <cellStyle name="Comma 11 5" xfId="1553" xr:uid="{44A696CD-C538-4E17-AEE3-97516B4B42D6}"/>
    <cellStyle name="Comma 11 5 2" xfId="2569" xr:uid="{086244B3-4D89-47B2-98D6-EB2E52A4DCA5}"/>
    <cellStyle name="Comma 11 5 2 2" xfId="3855" xr:uid="{194A13F8-005D-4627-B199-AEEAFB897728}"/>
    <cellStyle name="Comma 11 5 3" xfId="3169" xr:uid="{D22CA081-48DF-4A13-9B23-01DA16AC072A}"/>
    <cellStyle name="Comma 11 6" xfId="1651" xr:uid="{E5D48566-0DC1-49D2-A939-8C87E9000859}"/>
    <cellStyle name="Comma 11 6 2" xfId="2655" xr:uid="{6FB165FD-66D7-4111-8EEA-4AB9A10CEEDF}"/>
    <cellStyle name="Comma 11 6 2 2" xfId="3941" xr:uid="{37C69C5B-D5C7-4C1D-8B86-21209A14A7C5}"/>
    <cellStyle name="Comma 11 6 3" xfId="3255" xr:uid="{73A65CBD-E26A-40F3-982F-988DB4F5FDC2}"/>
    <cellStyle name="Comma 11 7" xfId="1750" xr:uid="{61302B64-2653-48E1-92D4-5E28310446B1}"/>
    <cellStyle name="Comma 11 7 2" xfId="2741" xr:uid="{763A94E0-AC25-4169-9DCE-F8136D5087AE}"/>
    <cellStyle name="Comma 11 7 2 2" xfId="4027" xr:uid="{B48408B1-7207-4489-A2D2-B29EE56BB44E}"/>
    <cellStyle name="Comma 11 7 3" xfId="3341" xr:uid="{78E8FF25-E652-47C1-A4FC-F269B6440CF0}"/>
    <cellStyle name="Comma 11 8" xfId="1819" xr:uid="{66FB2D64-3AD5-4170-8856-E9233C943E05}"/>
    <cellStyle name="Comma 11 8 2" xfId="2810" xr:uid="{3440FE24-D431-4FBF-A1B1-8F58B9DA1BCB}"/>
    <cellStyle name="Comma 11 8 2 2" xfId="4096" xr:uid="{0396D749-F523-43C7-89B5-869838007132}"/>
    <cellStyle name="Comma 11 8 3" xfId="3410" xr:uid="{22A1C30E-BAC5-47D1-B69F-E7E34CBCE9E6}"/>
    <cellStyle name="Comma 11 9" xfId="1888" xr:uid="{763D27B6-2F2E-4CE0-9927-09D6D4A98C9A}"/>
    <cellStyle name="Comma 11 9 2" xfId="2879" xr:uid="{68FEC7C8-F7F1-4E27-A1DA-4F734931394E}"/>
    <cellStyle name="Comma 11 9 2 2" xfId="4165" xr:uid="{67F2D796-3C9F-4B95-961E-FB2AC343EB38}"/>
    <cellStyle name="Comma 11 9 3" xfId="3479" xr:uid="{52BA0423-C3C9-4C76-9511-88869AB4048D}"/>
    <cellStyle name="Comma 12" xfId="32" xr:uid="{5192AFA1-ED08-4571-9618-B81522084219}"/>
    <cellStyle name="Comma 12 10" xfId="2368" xr:uid="{7852CC26-E569-4565-B571-A8114D0D1337}"/>
    <cellStyle name="Comma 12 10 2" xfId="3658" xr:uid="{E1241074-DCCB-407C-8EC1-320DA8CBC7C1}"/>
    <cellStyle name="Comma 12 11" xfId="1342" xr:uid="{CD39B6C3-3FF5-46DA-BB43-49378202D13D}"/>
    <cellStyle name="Comma 12 12" xfId="2975" xr:uid="{9DF7068B-2BD0-4AAB-AC7F-685B530421C1}"/>
    <cellStyle name="Comma 12 2" xfId="1431" xr:uid="{7C880E9F-843D-4058-A1DF-C4AEFEB8F67D}"/>
    <cellStyle name="Comma 12 2 2" xfId="2449" xr:uid="{A6F2A3F3-8A26-4D66-B3ED-D9B03475FD08}"/>
    <cellStyle name="Comma 12 2 2 2" xfId="3735" xr:uid="{65D0DA4F-C43B-457B-AC72-E2134E9A598D}"/>
    <cellStyle name="Comma 12 2 3" xfId="3049" xr:uid="{18BA0DC0-326B-47D0-B925-F5A8709E5CBF}"/>
    <cellStyle name="Comma 12 3" xfId="1509" xr:uid="{6B396937-BBC5-4E91-B714-9EECB4DECB4A}"/>
    <cellStyle name="Comma 12 3 2" xfId="2525" xr:uid="{E59BE70D-81A0-4BB5-9EAF-9A0B3FBFC849}"/>
    <cellStyle name="Comma 12 3 2 2" xfId="3811" xr:uid="{0742635E-4EA8-4E5F-967B-639D83AAFD87}"/>
    <cellStyle name="Comma 12 3 3" xfId="3125" xr:uid="{43339DE9-BC06-468A-9639-54140CBA1251}"/>
    <cellStyle name="Comma 12 4" xfId="1582" xr:uid="{A71FD2A2-4C8E-4BF2-9DA2-7114222D89F7}"/>
    <cellStyle name="Comma 12 4 2" xfId="2598" xr:uid="{9CC9D477-C3CA-4E41-8251-45FD46F7DF29}"/>
    <cellStyle name="Comma 12 4 2 2" xfId="3884" xr:uid="{061F0F0E-C128-4385-961A-B780ED5943A8}"/>
    <cellStyle name="Comma 12 4 3" xfId="3198" xr:uid="{B656F088-9B6B-41C7-BD40-860656CA141B}"/>
    <cellStyle name="Comma 12 5" xfId="1682" xr:uid="{CAE2F576-828B-43AF-B333-73DED4430FCF}"/>
    <cellStyle name="Comma 12 5 2" xfId="2685" xr:uid="{8EB4C508-739C-4469-8500-455FF27DDF2F}"/>
    <cellStyle name="Comma 12 5 2 2" xfId="3971" xr:uid="{EE9C38A7-5AAE-42F4-9D9B-6A9B887C983A}"/>
    <cellStyle name="Comma 12 5 3" xfId="3285" xr:uid="{DD4E04DF-AEFE-424B-BEAB-6A7C4F75C015}"/>
    <cellStyle name="Comma 12 6" xfId="1778" xr:uid="{434E679B-935D-4388-B7B0-5D20F3E80288}"/>
    <cellStyle name="Comma 12 6 2" xfId="2769" xr:uid="{7ABA4DF5-F096-4E88-9C55-A675AD22BAA3}"/>
    <cellStyle name="Comma 12 6 2 2" xfId="4055" xr:uid="{48A8DA8C-DAF4-4A6B-AB79-2B72F28107D1}"/>
    <cellStyle name="Comma 12 6 3" xfId="3369" xr:uid="{025CDE24-5380-49AC-A108-0605A1276B53}"/>
    <cellStyle name="Comma 12 7" xfId="1847" xr:uid="{E4429DCE-AD3F-4525-80E5-E6B4DEB69373}"/>
    <cellStyle name="Comma 12 7 2" xfId="2838" xr:uid="{D0633BFF-7832-4D64-9721-A1C37F1537D9}"/>
    <cellStyle name="Comma 12 7 2 2" xfId="4124" xr:uid="{8264CA09-422D-4862-BF98-539100D61A7E}"/>
    <cellStyle name="Comma 12 7 3" xfId="3438" xr:uid="{378349B8-8C6B-4C48-92F7-B6100066347F}"/>
    <cellStyle name="Comma 12 8" xfId="1915" xr:uid="{AF234DE2-44FE-4EAD-971A-0B99594B2306}"/>
    <cellStyle name="Comma 12 8 2" xfId="2906" xr:uid="{DE5E3ABF-C4FE-4413-907B-A37EEDE7CE35}"/>
    <cellStyle name="Comma 12 8 2 2" xfId="4192" xr:uid="{F39ABABE-D20B-4CF3-9D39-230060600D75}"/>
    <cellStyle name="Comma 12 8 3" xfId="3506" xr:uid="{01D2521F-2109-4C91-B8F8-C088BDDF63FD}"/>
    <cellStyle name="Comma 12 9" xfId="1984" xr:uid="{A92AE2C5-9F87-4AE0-82B6-1D973D5057E0}"/>
    <cellStyle name="Comma 12 9 2" xfId="3574" xr:uid="{4FB572CD-0F9E-452F-9B63-C1A50DE70947}"/>
    <cellStyle name="Comma 13" xfId="1359" xr:uid="{8F3C7B85-0681-42E8-818D-0EC912136374}"/>
    <cellStyle name="Comma 13 10" xfId="2385" xr:uid="{33905EA2-52B4-4642-80C4-E8FA139B7342}"/>
    <cellStyle name="Comma 13 10 2" xfId="3675" xr:uid="{A8571D11-7DB1-473E-B912-A435038A2410}"/>
    <cellStyle name="Comma 13 11" xfId="2992" xr:uid="{49D44374-01D6-4507-A82C-420B85A84392}"/>
    <cellStyle name="Comma 13 2" xfId="1448" xr:uid="{6B38C5CA-72FA-44F0-BD95-9F883D9367E7}"/>
    <cellStyle name="Comma 13 2 2" xfId="2466" xr:uid="{ED592110-44C6-4805-8ED9-9AE5A1C26705}"/>
    <cellStyle name="Comma 13 2 2 2" xfId="3752" xr:uid="{94997F28-6249-494F-BB69-653C9E73B385}"/>
    <cellStyle name="Comma 13 2 3" xfId="3066" xr:uid="{CF244145-D332-4D2D-B8BE-B6871A36CF16}"/>
    <cellStyle name="Comma 13 3" xfId="1526" xr:uid="{63872F6E-00B0-4891-9750-DD36CB274ACF}"/>
    <cellStyle name="Comma 13 3 2" xfId="2542" xr:uid="{625E5D57-7030-4D03-AB23-76B4BA0D9F2C}"/>
    <cellStyle name="Comma 13 3 2 2" xfId="3828" xr:uid="{F0EE3A83-DF14-4ED2-9E5A-AF2680B95F42}"/>
    <cellStyle name="Comma 13 3 3" xfId="3142" xr:uid="{FFE27071-AE7E-43F7-98C3-31E8969CFDD0}"/>
    <cellStyle name="Comma 13 4" xfId="1599" xr:uid="{58ABFE7C-2CF8-482E-95E7-0685A9F0FEE4}"/>
    <cellStyle name="Comma 13 4 2" xfId="2615" xr:uid="{4F46B258-B8B4-4F9F-8B34-400211D197DB}"/>
    <cellStyle name="Comma 13 4 2 2" xfId="3901" xr:uid="{6D75FF79-086B-4AA8-8662-0CD82365DC0F}"/>
    <cellStyle name="Comma 13 4 3" xfId="3215" xr:uid="{253F2568-EADF-4C83-975D-335FC79248C5}"/>
    <cellStyle name="Comma 13 5" xfId="1699" xr:uid="{4B1ADBDD-3A58-47C8-8A2D-6863AEF943A5}"/>
    <cellStyle name="Comma 13 5 2" xfId="2702" xr:uid="{EF33C70A-6AEF-4637-A947-56F99E555216}"/>
    <cellStyle name="Comma 13 5 2 2" xfId="3988" xr:uid="{4518A8FC-3B5C-4100-A87C-810EEB0145CE}"/>
    <cellStyle name="Comma 13 5 3" xfId="3302" xr:uid="{31B2FD6F-CB71-4398-983D-6B18D7228068}"/>
    <cellStyle name="Comma 13 6" xfId="1795" xr:uid="{8D51D132-F56B-42BE-9C87-F19D9525D7C1}"/>
    <cellStyle name="Comma 13 6 2" xfId="2786" xr:uid="{19E44BD7-773F-4250-80D1-69A803864B27}"/>
    <cellStyle name="Comma 13 6 2 2" xfId="4072" xr:uid="{85612C74-9594-4F80-9ABC-36CA7CD17095}"/>
    <cellStyle name="Comma 13 6 3" xfId="3386" xr:uid="{F1C3C8EF-A144-46CB-9786-5A377678D849}"/>
    <cellStyle name="Comma 13 7" xfId="1864" xr:uid="{B0B94A0C-6BB0-44B3-BD14-E1D2FEDF21A9}"/>
    <cellStyle name="Comma 13 7 2" xfId="2855" xr:uid="{4078A9CC-44F9-430F-86E7-F41DF64BE4CD}"/>
    <cellStyle name="Comma 13 7 2 2" xfId="4141" xr:uid="{A679F604-F5E8-47EF-A9BB-2B5CB0144C5B}"/>
    <cellStyle name="Comma 13 7 3" xfId="3455" xr:uid="{C6005BC4-79D9-4D96-A24A-64C228B981EB}"/>
    <cellStyle name="Comma 13 8" xfId="1932" xr:uid="{C32321F0-1E9C-47BD-ABC2-32F1F21FF8E7}"/>
    <cellStyle name="Comma 13 8 2" xfId="2923" xr:uid="{EE1FF399-E5B5-4368-9D28-88F68E653878}"/>
    <cellStyle name="Comma 13 8 2 2" xfId="4209" xr:uid="{9F66B48E-E9EE-4FD5-8917-C8D6A9594CEE}"/>
    <cellStyle name="Comma 13 8 3" xfId="3523" xr:uid="{7F412D8E-A07E-49BB-A55E-E94177AE362A}"/>
    <cellStyle name="Comma 13 9" xfId="2001" xr:uid="{356D03E9-B583-4CE7-B957-66A9ACB1DD0F}"/>
    <cellStyle name="Comma 13 9 2" xfId="3591" xr:uid="{48E76540-B9BA-4DA6-B9E7-87A61AA1FF54}"/>
    <cellStyle name="Comma 14" xfId="31" xr:uid="{047F29FD-1F72-451E-B9E2-44831A762366}"/>
    <cellStyle name="Comma 14 10" xfId="2376" xr:uid="{F82A6FE2-A326-47BB-8C51-BD87BC97A186}"/>
    <cellStyle name="Comma 14 10 2" xfId="3666" xr:uid="{32F29AC5-B388-461F-B830-7835E76B5624}"/>
    <cellStyle name="Comma 14 11" xfId="1350" xr:uid="{39671EF6-4C9E-47E3-BABC-914A919D9AAF}"/>
    <cellStyle name="Comma 14 12" xfId="2983" xr:uid="{7DD6FC20-03F1-46A6-8B6E-2DDE253BF3D8}"/>
    <cellStyle name="Comma 14 2" xfId="1439" xr:uid="{632BCCAD-75CF-48BD-A21F-B796565DE153}"/>
    <cellStyle name="Comma 14 2 2" xfId="2457" xr:uid="{57CE278F-399B-4049-AFA4-0C348AE3F1D3}"/>
    <cellStyle name="Comma 14 2 2 2" xfId="3743" xr:uid="{F3EE51DD-793A-48CC-B1BD-8B9150917049}"/>
    <cellStyle name="Comma 14 2 3" xfId="3057" xr:uid="{F154F252-ACB8-4C81-9E53-63CE0230430B}"/>
    <cellStyle name="Comma 14 3" xfId="1517" xr:uid="{5715E1E6-B455-4890-B452-3750BD52FED7}"/>
    <cellStyle name="Comma 14 3 2" xfId="2533" xr:uid="{13B486E8-44FF-44A1-A2F0-5E4782D2C22C}"/>
    <cellStyle name="Comma 14 3 2 2" xfId="3819" xr:uid="{44E3AD9B-7D92-4991-9B6A-44CBA721A9FB}"/>
    <cellStyle name="Comma 14 3 3" xfId="3133" xr:uid="{9C175449-B62B-4DE9-8F8B-323C8477D51D}"/>
    <cellStyle name="Comma 14 4" xfId="1590" xr:uid="{434EE951-C16D-48DB-B606-F5FA16E497F6}"/>
    <cellStyle name="Comma 14 4 2" xfId="2606" xr:uid="{7AC8F408-C3DC-45D4-BAC9-37AC9626EBC7}"/>
    <cellStyle name="Comma 14 4 2 2" xfId="3892" xr:uid="{AEFA05C4-8549-4813-AE70-38008222B047}"/>
    <cellStyle name="Comma 14 4 3" xfId="3206" xr:uid="{267E1AC0-A158-4FF6-9ECD-DE5C93780356}"/>
    <cellStyle name="Comma 14 5" xfId="1690" xr:uid="{1BF9AC81-3AB1-43CF-91C5-54F82F4FC036}"/>
    <cellStyle name="Comma 14 5 2" xfId="2693" xr:uid="{FFDC33E4-73CD-411E-BBDF-0A6A8F0A5A75}"/>
    <cellStyle name="Comma 14 5 2 2" xfId="3979" xr:uid="{2594883E-E8D0-4BB1-9447-3789E4CE7605}"/>
    <cellStyle name="Comma 14 5 3" xfId="3293" xr:uid="{8164CB0D-9DB6-4CB9-BF9F-2F9CFF94D911}"/>
    <cellStyle name="Comma 14 6" xfId="1786" xr:uid="{8C7AB7B2-BC3E-4FE4-A9C1-D001511E57D2}"/>
    <cellStyle name="Comma 14 6 2" xfId="2777" xr:uid="{58D2877F-8A8A-410B-A90E-627BFB294A45}"/>
    <cellStyle name="Comma 14 6 2 2" xfId="4063" xr:uid="{8ABA3BA4-7F69-40B5-B3DE-366CADDBD43B}"/>
    <cellStyle name="Comma 14 6 3" xfId="3377" xr:uid="{6C61B947-1D66-4C6B-9E1E-12D51A71DD8D}"/>
    <cellStyle name="Comma 14 7" xfId="1855" xr:uid="{20149450-9F13-421D-9022-273E65717315}"/>
    <cellStyle name="Comma 14 7 2" xfId="2846" xr:uid="{1A528D99-A747-4606-BE39-28C1B4A1E3A0}"/>
    <cellStyle name="Comma 14 7 2 2" xfId="4132" xr:uid="{0BC8A8A6-6C88-48A6-93B3-13294F7A4773}"/>
    <cellStyle name="Comma 14 7 3" xfId="3446" xr:uid="{977BB1F8-7BA0-473F-B85C-760AEF96AE59}"/>
    <cellStyle name="Comma 14 8" xfId="1923" xr:uid="{424A5B62-AD13-4DA5-817E-E1C33DDD3D65}"/>
    <cellStyle name="Comma 14 8 2" xfId="2914" xr:uid="{5050FDEB-DFDA-4131-9B3F-FE7B4318DCEE}"/>
    <cellStyle name="Comma 14 8 2 2" xfId="4200" xr:uid="{A7692264-7B6E-4314-85A2-2E30359E6745}"/>
    <cellStyle name="Comma 14 8 3" xfId="3514" xr:uid="{425EBB89-1B9A-44FE-BFFC-6C7C4F8CD9BC}"/>
    <cellStyle name="Comma 14 9" xfId="1992" xr:uid="{9936ECE1-6BD5-481E-B7E1-7BBFF1905723}"/>
    <cellStyle name="Comma 14 9 2" xfId="3582" xr:uid="{4512C438-BF3D-4A4F-8CEF-D3BDEF45A0B5}"/>
    <cellStyle name="Comma 15" xfId="1356" xr:uid="{CF7B6FA5-6570-44B5-B53A-D049CA70D1F3}"/>
    <cellStyle name="Comma 15 10" xfId="2382" xr:uid="{651AF97A-27DD-4B89-81CF-55F11B4431B6}"/>
    <cellStyle name="Comma 15 10 2" xfId="3672" xr:uid="{060ED684-048E-4168-98F8-8F745E5A9336}"/>
    <cellStyle name="Comma 15 11" xfId="2989" xr:uid="{191866B9-CABA-40BC-B4A5-8850FCD9285D}"/>
    <cellStyle name="Comma 15 2" xfId="1445" xr:uid="{C1BA1F01-5D9C-4AF2-B436-A00E07ACCC38}"/>
    <cellStyle name="Comma 15 2 2" xfId="2463" xr:uid="{82C8832F-F54F-4A85-B1A0-FE237A2C3931}"/>
    <cellStyle name="Comma 15 2 2 2" xfId="3749" xr:uid="{A8DF59D4-5BBE-4727-83E0-C97DFB664665}"/>
    <cellStyle name="Comma 15 2 3" xfId="3063" xr:uid="{FCE7E2BB-1F8D-4FE6-8E3E-D7AEF46E55A5}"/>
    <cellStyle name="Comma 15 3" xfId="1523" xr:uid="{D15E5A7F-321C-48D4-9822-EDD8CC6A47E7}"/>
    <cellStyle name="Comma 15 3 2" xfId="2539" xr:uid="{7D07AA32-503C-4797-84B5-6DB8042FEDD8}"/>
    <cellStyle name="Comma 15 3 2 2" xfId="3825" xr:uid="{A4E9800B-EC2C-4039-9C29-5B120F3ED9E2}"/>
    <cellStyle name="Comma 15 3 3" xfId="3139" xr:uid="{57947343-0275-4365-A01C-A7ABA631B976}"/>
    <cellStyle name="Comma 15 4" xfId="1596" xr:uid="{CDA58511-126F-4B13-B71F-369F33B73D3D}"/>
    <cellStyle name="Comma 15 4 2" xfId="2612" xr:uid="{8CF7F485-5D0F-4800-9CCB-B28B9370A1E7}"/>
    <cellStyle name="Comma 15 4 2 2" xfId="3898" xr:uid="{331F0547-999B-405D-99FA-04403459A723}"/>
    <cellStyle name="Comma 15 4 3" xfId="3212" xr:uid="{1DAB4E6B-A0E6-4B63-8B56-92B09600E5FB}"/>
    <cellStyle name="Comma 15 5" xfId="1696" xr:uid="{0C646CB1-725A-434F-80FA-C2C43EB0941F}"/>
    <cellStyle name="Comma 15 5 2" xfId="2699" xr:uid="{6221A4C6-28B6-49B2-AA57-14BB783EA939}"/>
    <cellStyle name="Comma 15 5 2 2" xfId="3985" xr:uid="{972B9258-3D13-4C15-929C-27360640877F}"/>
    <cellStyle name="Comma 15 5 3" xfId="3299" xr:uid="{D2EED4B7-F047-4EF9-BE04-209CF50D2F24}"/>
    <cellStyle name="Comma 15 6" xfId="1792" xr:uid="{DF9C3C60-1E67-44E4-B11F-6212D9713A6D}"/>
    <cellStyle name="Comma 15 6 2" xfId="2783" xr:uid="{25A9C3E1-DFC4-4320-8479-325530AA15F5}"/>
    <cellStyle name="Comma 15 6 2 2" xfId="4069" xr:uid="{EBF31EEF-D8AA-4CE7-AFE6-842EC594BE52}"/>
    <cellStyle name="Comma 15 6 3" xfId="3383" xr:uid="{BC2B3ABD-77DC-4A4B-A3A4-361A9C87C1F2}"/>
    <cellStyle name="Comma 15 7" xfId="1861" xr:uid="{66C2AA9A-D47C-4472-B317-D5A3A70F3B0F}"/>
    <cellStyle name="Comma 15 7 2" xfId="2852" xr:uid="{AAE9A11F-5BEE-488D-A386-1B53C45D6945}"/>
    <cellStyle name="Comma 15 7 2 2" xfId="4138" xr:uid="{D4C39EC8-884D-46D0-9C44-1947B721D6CB}"/>
    <cellStyle name="Comma 15 7 3" xfId="3452" xr:uid="{172E9169-D7E9-438A-AD2E-B3298CFBFE8A}"/>
    <cellStyle name="Comma 15 8" xfId="1929" xr:uid="{DCF68C48-B0CA-499B-9C7F-831D3195D766}"/>
    <cellStyle name="Comma 15 8 2" xfId="2920" xr:uid="{C98C5B50-92AA-44FC-AD09-7DAB59CE802F}"/>
    <cellStyle name="Comma 15 8 2 2" xfId="4206" xr:uid="{26254707-D7BF-4F76-9F2B-352BACA12D0B}"/>
    <cellStyle name="Comma 15 8 3" xfId="3520" xr:uid="{87DE67EB-18D4-4C50-A0D3-29B08D1B33EF}"/>
    <cellStyle name="Comma 15 9" xfId="1998" xr:uid="{ACDBBA57-A4C8-4D2F-9623-83AA93D2EE57}"/>
    <cellStyle name="Comma 15 9 2" xfId="3588" xr:uid="{2E4013D1-CF68-407D-8EC2-7C49B1CED0CB}"/>
    <cellStyle name="Comma 16" xfId="1363" xr:uid="{280E6DE9-169E-413D-8CA0-7B60228DF7C4}"/>
    <cellStyle name="Comma 16 10" xfId="2389" xr:uid="{CAEEB936-7EB3-4B14-9A8D-0960EE6282C3}"/>
    <cellStyle name="Comma 16 10 2" xfId="3679" xr:uid="{1BEB0B71-9F43-4A12-9BAE-C5A94299BE0A}"/>
    <cellStyle name="Comma 16 11" xfId="2996" xr:uid="{8C4C3E89-3B3A-4276-BC2B-99A114702FDC}"/>
    <cellStyle name="Comma 16 2" xfId="1452" xr:uid="{5D3E6B90-ECFF-403D-BB4F-E908CC75FFF9}"/>
    <cellStyle name="Comma 16 2 2" xfId="2470" xr:uid="{B539A35A-3069-4F12-B41F-1F77FBC07AFD}"/>
    <cellStyle name="Comma 16 2 2 2" xfId="3756" xr:uid="{50A7FFB4-F743-4EB6-8CC7-F230B544CF53}"/>
    <cellStyle name="Comma 16 2 3" xfId="3070" xr:uid="{57DDE6A8-B6EF-4A93-9336-8A6913DCADC8}"/>
    <cellStyle name="Comma 16 3" xfId="1530" xr:uid="{FEFCBD7D-F4DE-4B33-A086-D4AC530C7112}"/>
    <cellStyle name="Comma 16 3 2" xfId="2546" xr:uid="{DC849469-FBA9-43ED-B276-4C58FFBC7C14}"/>
    <cellStyle name="Comma 16 3 2 2" xfId="3832" xr:uid="{1512C39E-5D17-4401-93D0-C3E979C0DA9D}"/>
    <cellStyle name="Comma 16 3 3" xfId="3146" xr:uid="{60393E7D-9DCD-4270-A4DD-A5611C69B952}"/>
    <cellStyle name="Comma 16 4" xfId="1603" xr:uid="{E0C7D57A-DBED-4671-B1D1-CFEF499670AC}"/>
    <cellStyle name="Comma 16 4 2" xfId="2619" xr:uid="{B958F172-EBB8-4F47-9B31-B137012D3938}"/>
    <cellStyle name="Comma 16 4 2 2" xfId="3905" xr:uid="{D1AC549F-A316-4409-8C60-2734CECA39DD}"/>
    <cellStyle name="Comma 16 4 3" xfId="3219" xr:uid="{EB670CA0-04ED-42E7-A510-055ADC30FD78}"/>
    <cellStyle name="Comma 16 5" xfId="1703" xr:uid="{3D77B28A-1722-4EA9-8045-DE2B0D7ED9A4}"/>
    <cellStyle name="Comma 16 5 2" xfId="2706" xr:uid="{A976F069-12E1-419B-9493-795E46F7CE20}"/>
    <cellStyle name="Comma 16 5 2 2" xfId="3992" xr:uid="{5BB2C496-290E-4E58-AED8-BA070EA93031}"/>
    <cellStyle name="Comma 16 5 3" xfId="3306" xr:uid="{6E41F56C-935C-4104-9B92-4A10F1E5A2C2}"/>
    <cellStyle name="Comma 16 6" xfId="1799" xr:uid="{93B69410-C521-44CE-99FF-81A4AEF2B2CE}"/>
    <cellStyle name="Comma 16 6 2" xfId="2790" xr:uid="{741455EA-4030-4E8B-8C05-491EEE413265}"/>
    <cellStyle name="Comma 16 6 2 2" xfId="4076" xr:uid="{3BD88720-91DF-4D65-90BF-E5AB07AB28E9}"/>
    <cellStyle name="Comma 16 6 3" xfId="3390" xr:uid="{2FD3109F-2E70-4AE6-BDCF-D8A935838991}"/>
    <cellStyle name="Comma 16 7" xfId="1868" xr:uid="{86038F9B-127C-446E-9841-9D47E6ED8359}"/>
    <cellStyle name="Comma 16 7 2" xfId="2859" xr:uid="{4D5CFC1F-5FD8-4D4F-9C57-2CCEE569999F}"/>
    <cellStyle name="Comma 16 7 2 2" xfId="4145" xr:uid="{E43E0C9B-15AF-4B28-865F-F3A1D217B34A}"/>
    <cellStyle name="Comma 16 7 3" xfId="3459" xr:uid="{CF339713-E0CF-44FD-967C-CF0A4CD661DA}"/>
    <cellStyle name="Comma 16 8" xfId="1936" xr:uid="{12E795C0-8823-4046-8842-5F8C3228F6B4}"/>
    <cellStyle name="Comma 16 8 2" xfId="2927" xr:uid="{3147616E-F6EA-4A73-914D-E7DC883984C9}"/>
    <cellStyle name="Comma 16 8 2 2" xfId="4213" xr:uid="{3A348779-CFF3-47F9-8CD1-7ABBAEC329C7}"/>
    <cellStyle name="Comma 16 8 3" xfId="3527" xr:uid="{BC34C34F-9B5E-43DA-929A-921B7A14D1AB}"/>
    <cellStyle name="Comma 16 9" xfId="2005" xr:uid="{5046264C-BAF0-4E1B-A8AF-B79E1570AAC9}"/>
    <cellStyle name="Comma 16 9 2" xfId="3595" xr:uid="{96840738-603E-4AE5-9B9F-DF964A5ABFA4}"/>
    <cellStyle name="Comma 17" xfId="1360" xr:uid="{451158FF-DD01-4167-945F-A1C8D69B74D8}"/>
    <cellStyle name="Comma 17 10" xfId="2386" xr:uid="{FBFFF62C-D4B8-44F6-9544-0B5D627C07DD}"/>
    <cellStyle name="Comma 17 10 2" xfId="3676" xr:uid="{70148EBA-C5AC-41CD-88D4-C5039284E263}"/>
    <cellStyle name="Comma 17 11" xfId="2993" xr:uid="{AD80BD9A-09E2-43DD-B591-F5A3E4D5E8C7}"/>
    <cellStyle name="Comma 17 2" xfId="1449" xr:uid="{CD7868A3-C566-49C2-9D67-4E0BBC5C6A38}"/>
    <cellStyle name="Comma 17 2 2" xfId="2467" xr:uid="{F7EBB894-0E1E-4916-BB4D-F722CDEB42D7}"/>
    <cellStyle name="Comma 17 2 2 2" xfId="3753" xr:uid="{EE801F92-4E05-496B-B5B2-1039F416A84D}"/>
    <cellStyle name="Comma 17 2 3" xfId="3067" xr:uid="{F8CDD4E9-64E6-415A-BDE6-91EEE5A840A1}"/>
    <cellStyle name="Comma 17 3" xfId="1527" xr:uid="{7FE6A827-7B3D-4854-8A62-4BB0D90D0B8B}"/>
    <cellStyle name="Comma 17 3 2" xfId="2543" xr:uid="{4E28E062-E140-44D7-8D00-947FA3D12E0C}"/>
    <cellStyle name="Comma 17 3 2 2" xfId="3829" xr:uid="{05DAAEE5-0E3B-4B90-9849-2C089B95C135}"/>
    <cellStyle name="Comma 17 3 3" xfId="3143" xr:uid="{70794829-B7C9-4C73-8CD8-BD9F02BDAAB4}"/>
    <cellStyle name="Comma 17 4" xfId="1600" xr:uid="{F65BF551-8BD0-4817-9565-B6E712944C11}"/>
    <cellStyle name="Comma 17 4 2" xfId="2616" xr:uid="{3DD73455-8AD2-4273-9025-5F71E23B34C5}"/>
    <cellStyle name="Comma 17 4 2 2" xfId="3902" xr:uid="{8129E468-96EA-4304-91B2-F18A2A05309C}"/>
    <cellStyle name="Comma 17 4 3" xfId="3216" xr:uid="{915B4187-238B-4353-BF60-67D4AA953CC9}"/>
    <cellStyle name="Comma 17 5" xfId="1700" xr:uid="{38C8ED2A-1CF9-486C-976E-E2B824259020}"/>
    <cellStyle name="Comma 17 5 2" xfId="2703" xr:uid="{745F405A-EDF6-4907-AE06-24DEEBBD69E2}"/>
    <cellStyle name="Comma 17 5 2 2" xfId="3989" xr:uid="{B1B48526-A4AD-4C88-AC35-244708410D31}"/>
    <cellStyle name="Comma 17 5 3" xfId="3303" xr:uid="{015FFE94-AD35-4C3D-9E12-4CC11432CD1A}"/>
    <cellStyle name="Comma 17 6" xfId="1796" xr:uid="{EFD1597C-F2ED-4908-8869-56C78CCA9C1A}"/>
    <cellStyle name="Comma 17 6 2" xfId="2787" xr:uid="{1158CA0B-AFA5-421A-83F6-46005E7E7680}"/>
    <cellStyle name="Comma 17 6 2 2" xfId="4073" xr:uid="{58E0581E-5CCA-4C61-BAA3-FE96542BCDD0}"/>
    <cellStyle name="Comma 17 6 3" xfId="3387" xr:uid="{98CDC8A4-CC9D-4035-8639-14D708E82761}"/>
    <cellStyle name="Comma 17 7" xfId="1865" xr:uid="{5B8875DC-B601-498F-8E25-1E75F106F1E2}"/>
    <cellStyle name="Comma 17 7 2" xfId="2856" xr:uid="{8149E760-EDD7-4A3D-ADD5-E655975E2F4E}"/>
    <cellStyle name="Comma 17 7 2 2" xfId="4142" xr:uid="{5322C08A-8530-4861-B4AC-3C05863429BD}"/>
    <cellStyle name="Comma 17 7 3" xfId="3456" xr:uid="{3B883DA4-6137-4177-91AD-A5E251EFAE25}"/>
    <cellStyle name="Comma 17 8" xfId="1933" xr:uid="{79260C14-E197-4127-895C-96BCFF940637}"/>
    <cellStyle name="Comma 17 8 2" xfId="2924" xr:uid="{CFA06CAF-0855-47A8-90DD-9C71296B47F6}"/>
    <cellStyle name="Comma 17 8 2 2" xfId="4210" xr:uid="{C8AEC37C-7F62-43A0-AF7B-5E32334DFA17}"/>
    <cellStyle name="Comma 17 8 3" xfId="3524" xr:uid="{A1143AA6-6849-4044-B153-5211AAA582D4}"/>
    <cellStyle name="Comma 17 9" xfId="2002" xr:uid="{9F6A43A5-7A01-41B4-93D7-C6A40A8B5148}"/>
    <cellStyle name="Comma 17 9 2" xfId="3592" xr:uid="{7D684316-FA3A-43FD-BCDF-DE7FFF187735}"/>
    <cellStyle name="Comma 18" xfId="1358" xr:uid="{9BF2E1EB-6915-434A-BE94-AE04DD4B99E2}"/>
    <cellStyle name="Comma 18 10" xfId="2384" xr:uid="{A85C9672-034F-4CE6-8FD1-EBC5A3A3DFEC}"/>
    <cellStyle name="Comma 18 10 2" xfId="3674" xr:uid="{1A4B09D8-AD00-4D30-9FE8-775DD7158D02}"/>
    <cellStyle name="Comma 18 11" xfId="2991" xr:uid="{425C8F5B-A2AB-4D19-931A-FA39F893C179}"/>
    <cellStyle name="Comma 18 2" xfId="1447" xr:uid="{BF2DBCA6-D48A-4B0A-8C64-CCC813362DE3}"/>
    <cellStyle name="Comma 18 2 2" xfId="2465" xr:uid="{C5E17C92-A601-4439-B5A7-F577376A9165}"/>
    <cellStyle name="Comma 18 2 2 2" xfId="3751" xr:uid="{FE78A57C-8B77-4364-A15C-A2C9776F47AA}"/>
    <cellStyle name="Comma 18 2 3" xfId="3065" xr:uid="{F855590C-75BB-4C4B-AF77-D4A3975EAABD}"/>
    <cellStyle name="Comma 18 3" xfId="1525" xr:uid="{D5CC5508-6E55-4517-A423-BBDFAC37EF2C}"/>
    <cellStyle name="Comma 18 3 2" xfId="2541" xr:uid="{0610E275-D49B-4DBB-8F46-7DE7AD4FE4BB}"/>
    <cellStyle name="Comma 18 3 2 2" xfId="3827" xr:uid="{B3DBB2E3-DABE-4AF6-A9D4-C048CDA95AFD}"/>
    <cellStyle name="Comma 18 3 3" xfId="3141" xr:uid="{48BC5046-4D3F-47AE-B4E3-3C85CF3AEA55}"/>
    <cellStyle name="Comma 18 4" xfId="1598" xr:uid="{61BC21B3-745F-49FD-881E-D518C722A093}"/>
    <cellStyle name="Comma 18 4 2" xfId="2614" xr:uid="{F2A16AF7-AB25-4C1E-9D66-09A41D889D43}"/>
    <cellStyle name="Comma 18 4 2 2" xfId="3900" xr:uid="{EB6E33A5-7D23-4C6C-9C6F-F42B7EEB70C1}"/>
    <cellStyle name="Comma 18 4 3" xfId="3214" xr:uid="{E9F1E741-29BE-4DBB-8840-04530E5D660E}"/>
    <cellStyle name="Comma 18 5" xfId="1698" xr:uid="{3C37BCC9-1F14-4CE0-98C1-EFFC4CE2EBF6}"/>
    <cellStyle name="Comma 18 5 2" xfId="2701" xr:uid="{909B7CDE-8873-4FB4-97C7-DC5C49848E17}"/>
    <cellStyle name="Comma 18 5 2 2" xfId="3987" xr:uid="{7691897E-2054-4F86-AE95-A24A704BAC30}"/>
    <cellStyle name="Comma 18 5 3" xfId="3301" xr:uid="{671A4CF7-1F23-4CED-A4D4-F775E6F0AF86}"/>
    <cellStyle name="Comma 18 6" xfId="1794" xr:uid="{37B2DD0C-9DD0-48D4-8847-89A0E9FD1E2A}"/>
    <cellStyle name="Comma 18 6 2" xfId="2785" xr:uid="{0BB46E96-881E-44DB-B86A-46D11A3CA991}"/>
    <cellStyle name="Comma 18 6 2 2" xfId="4071" xr:uid="{4091D635-5B1A-4336-8B08-DA630CFE42CC}"/>
    <cellStyle name="Comma 18 6 3" xfId="3385" xr:uid="{2B3A23C7-AD54-47CD-8F02-6E9E04703DD1}"/>
    <cellStyle name="Comma 18 7" xfId="1863" xr:uid="{9A450E8B-FDDD-46C6-8773-AFDF571C5C2F}"/>
    <cellStyle name="Comma 18 7 2" xfId="2854" xr:uid="{36C91480-03A8-4A3C-B980-29653695E937}"/>
    <cellStyle name="Comma 18 7 2 2" xfId="4140" xr:uid="{FAB3893B-9ECC-41B4-A87A-066A7CF1ED99}"/>
    <cellStyle name="Comma 18 7 3" xfId="3454" xr:uid="{E10480AA-1F80-4814-8895-2B37B1742655}"/>
    <cellStyle name="Comma 18 8" xfId="1931" xr:uid="{52C89519-4370-48A1-BE94-DD158EF3F1BF}"/>
    <cellStyle name="Comma 18 8 2" xfId="2922" xr:uid="{7813CABF-E2D5-44C8-81A2-3C19230ED180}"/>
    <cellStyle name="Comma 18 8 2 2" xfId="4208" xr:uid="{083B06CB-691C-4475-9B71-CA2FEE410289}"/>
    <cellStyle name="Comma 18 8 3" xfId="3522" xr:uid="{2681DF62-B1EA-4732-9A3F-2FE98ED0CE1A}"/>
    <cellStyle name="Comma 18 9" xfId="2000" xr:uid="{BB4A3F57-94C5-4F5C-8D69-6B766BBDF020}"/>
    <cellStyle name="Comma 18 9 2" xfId="3590" xr:uid="{274D2977-989C-4CF9-AC63-F8B727194516}"/>
    <cellStyle name="Comma 19" xfId="1355" xr:uid="{C42D5413-5E21-4F12-9549-FE32BEBC7AD9}"/>
    <cellStyle name="Comma 19 10" xfId="2381" xr:uid="{6A0F2A9A-95BE-497A-904F-04CA7227492F}"/>
    <cellStyle name="Comma 19 10 2" xfId="3671" xr:uid="{F084CD19-DC71-457F-9A55-2633F6C66FDA}"/>
    <cellStyle name="Comma 19 11" xfId="2988" xr:uid="{612C6D42-BE5E-4629-8AD7-538050F69D98}"/>
    <cellStyle name="Comma 19 2" xfId="1444" xr:uid="{4F90382A-6BE5-40C2-9E18-405D2EBB8011}"/>
    <cellStyle name="Comma 19 2 2" xfId="2462" xr:uid="{385A2EAE-E90B-4523-866A-6C08BEBC93A0}"/>
    <cellStyle name="Comma 19 2 2 2" xfId="3748" xr:uid="{691D26CB-BF98-437A-AEF9-D0BE3CC3FED4}"/>
    <cellStyle name="Comma 19 2 3" xfId="3062" xr:uid="{F7BCACB2-1A6C-430C-B2FD-EB95649B4B77}"/>
    <cellStyle name="Comma 19 3" xfId="1522" xr:uid="{492ED67D-F0D2-4104-A61A-83BBCDACFE5E}"/>
    <cellStyle name="Comma 19 3 2" xfId="2538" xr:uid="{C36063FD-C9CB-434D-AB96-37AFAA8D1323}"/>
    <cellStyle name="Comma 19 3 2 2" xfId="3824" xr:uid="{701AF78A-3961-4D6D-8677-FF3F9D6CF1EB}"/>
    <cellStyle name="Comma 19 3 3" xfId="3138" xr:uid="{DC5578E2-7639-45E1-981B-95974D2787EC}"/>
    <cellStyle name="Comma 19 4" xfId="1595" xr:uid="{05A3C7B9-7F8E-4660-959D-9839482A8B02}"/>
    <cellStyle name="Comma 19 4 2" xfId="2611" xr:uid="{F8BAD9F8-F0A9-4FB0-9D8D-45F313FECC8E}"/>
    <cellStyle name="Comma 19 4 2 2" xfId="3897" xr:uid="{18893BDB-AF24-4057-AB61-F25C7D7D5B2C}"/>
    <cellStyle name="Comma 19 4 3" xfId="3211" xr:uid="{4220CC43-AB82-4B6A-8ED3-29069348FD4D}"/>
    <cellStyle name="Comma 19 5" xfId="1695" xr:uid="{643F8500-DE38-48E8-9DA7-DD2F0403FF92}"/>
    <cellStyle name="Comma 19 5 2" xfId="2698" xr:uid="{90272E28-C7F0-42DF-8B07-4B20E318CE6C}"/>
    <cellStyle name="Comma 19 5 2 2" xfId="3984" xr:uid="{E468CD09-2167-4DCE-90F0-F0A323523F29}"/>
    <cellStyle name="Comma 19 5 3" xfId="3298" xr:uid="{ED07699A-7D19-453A-8F05-555FD4801EC1}"/>
    <cellStyle name="Comma 19 6" xfId="1791" xr:uid="{19251923-B32A-4B88-9CAC-FCB74F5686BA}"/>
    <cellStyle name="Comma 19 6 2" xfId="2782" xr:uid="{3F8B975B-1126-4202-BE69-AA8BA6DBF52C}"/>
    <cellStyle name="Comma 19 6 2 2" xfId="4068" xr:uid="{7381D564-EB6F-4FF7-B82F-2D8F250368D3}"/>
    <cellStyle name="Comma 19 6 3" xfId="3382" xr:uid="{C63EBA5B-5712-49D4-8A62-CBD54D0FBC82}"/>
    <cellStyle name="Comma 19 7" xfId="1860" xr:uid="{38C1F914-8503-4C1A-A7E2-ADC998A33AD1}"/>
    <cellStyle name="Comma 19 7 2" xfId="2851" xr:uid="{99AFC0A5-0FBC-4A40-86DC-04A449C530DE}"/>
    <cellStyle name="Comma 19 7 2 2" xfId="4137" xr:uid="{86B08257-C5E4-4069-9585-04DF2AE63CB5}"/>
    <cellStyle name="Comma 19 7 3" xfId="3451" xr:uid="{025FD572-0B23-4837-89A0-DD01E70AAC4C}"/>
    <cellStyle name="Comma 19 8" xfId="1928" xr:uid="{1B440160-C780-4B62-9F20-8EE944B1E566}"/>
    <cellStyle name="Comma 19 8 2" xfId="2919" xr:uid="{29161F45-0111-4745-A10F-C251B7179BA1}"/>
    <cellStyle name="Comma 19 8 2 2" xfId="4205" xr:uid="{983D4653-5D1D-45FE-8E1E-B15323FD90D1}"/>
    <cellStyle name="Comma 19 8 3" xfId="3519" xr:uid="{7013409E-1AD5-47CF-97AE-C3CDDD16F11D}"/>
    <cellStyle name="Comma 19 9" xfId="1997" xr:uid="{68980C48-FDDC-46CE-B3DB-49076C921964}"/>
    <cellStyle name="Comma 19 9 2" xfId="3587" xr:uid="{3DD40FFE-5457-41B1-8265-F73255EA8A22}"/>
    <cellStyle name="Comma 2" xfId="12" xr:uid="{00000000-0005-0000-0000-000003000000}"/>
    <cellStyle name="Comma 2 10" xfId="1542" xr:uid="{1F65937C-1A73-4EA5-BE9A-EA51DA32BD26}"/>
    <cellStyle name="Comma 2 10 2" xfId="2558" xr:uid="{9BB488BA-ED1B-48E5-AB68-AB97CB58639C}"/>
    <cellStyle name="Comma 2 10 2 2" xfId="3844" xr:uid="{808C5F30-B153-442E-9F8D-8173DE89435E}"/>
    <cellStyle name="Comma 2 10 3" xfId="3158" xr:uid="{7C950070-7321-480A-9847-4E07F168124D}"/>
    <cellStyle name="Comma 2 11" xfId="1615" xr:uid="{46D5E07C-0FB6-45AE-AAC3-F38FD6B8D3C2}"/>
    <cellStyle name="Comma 2 11 2" xfId="2629" xr:uid="{4F596568-7485-45F3-BA96-BB9E2042560B}"/>
    <cellStyle name="Comma 2 11 2 2" xfId="3915" xr:uid="{470B3496-EE14-4A02-8F8D-8325EEF93604}"/>
    <cellStyle name="Comma 2 11 3" xfId="3229" xr:uid="{BCA308EB-D580-443D-8502-7B786C89838C}"/>
    <cellStyle name="Comma 2 12" xfId="1639" xr:uid="{4651AFAF-A63F-4146-A5D0-06566B030CDE}"/>
    <cellStyle name="Comma 2 12 2" xfId="2643" xr:uid="{C6D7B358-C53D-45A8-95F8-E35637AF818F}"/>
    <cellStyle name="Comma 2 12 2 2" xfId="3929" xr:uid="{F56E712D-0825-445B-BE5A-7E5E7556C032}"/>
    <cellStyle name="Comma 2 12 3" xfId="3243" xr:uid="{FB1260E0-275F-43AC-AA22-358CDB706BD1}"/>
    <cellStyle name="Comma 2 13" xfId="1723" xr:uid="{B9CD8611-60EE-4DAA-A342-D4A188E045F5}"/>
    <cellStyle name="Comma 2 13 2" xfId="2722" xr:uid="{4A4B82CA-1456-42FB-91DF-6E8B58FF6EB7}"/>
    <cellStyle name="Comma 2 13 2 2" xfId="4008" xr:uid="{3307442D-3DED-4867-8810-F892153FCC95}"/>
    <cellStyle name="Comma 2 13 3" xfId="3322" xr:uid="{7CB6FEF8-24A1-46D5-99F8-10E9AF651870}"/>
    <cellStyle name="Comma 2 14" xfId="1739" xr:uid="{D0719DC4-659D-4296-B26A-25C6598E846C}"/>
    <cellStyle name="Comma 2 14 2" xfId="2730" xr:uid="{571D5F69-16C6-4B52-BE0D-391A4095F2E9}"/>
    <cellStyle name="Comma 2 14 2 2" xfId="4016" xr:uid="{CFE62384-63AE-44E9-B7BA-3E0287821071}"/>
    <cellStyle name="Comma 2 14 3" xfId="3330" xr:uid="{7ADC7D2D-0F10-42E8-93CA-82DD2492D540}"/>
    <cellStyle name="Comma 2 15" xfId="1809" xr:uid="{708CD739-FCAE-492C-B0FB-0A17690600CC}"/>
    <cellStyle name="Comma 2 15 2" xfId="2800" xr:uid="{68431348-5FB2-4A2B-B909-9C7D763960DC}"/>
    <cellStyle name="Comma 2 15 2 2" xfId="4086" xr:uid="{67B8FA85-F958-457B-90E3-D4A7B2A87B45}"/>
    <cellStyle name="Comma 2 15 3" xfId="3400" xr:uid="{E862FCD8-4591-4210-8A3E-91D4F00F99CD}"/>
    <cellStyle name="Comma 2 16" xfId="1878" xr:uid="{0E3DA55D-D5F4-4F1A-A4F0-AB35C410CA13}"/>
    <cellStyle name="Comma 2 16 2" xfId="2869" xr:uid="{C7894520-9CB0-4321-8327-4A3460153583}"/>
    <cellStyle name="Comma 2 16 2 2" xfId="4155" xr:uid="{59AD2472-988E-4C1C-BD41-C146545CCE98}"/>
    <cellStyle name="Comma 2 16 3" xfId="3469" xr:uid="{66E4C1F3-1765-4AFC-9803-113239A71836}"/>
    <cellStyle name="Comma 2 17" xfId="1947" xr:uid="{B2B57B6C-704E-4EFC-8C58-6D89C6DAAFB3}"/>
    <cellStyle name="Comma 2 17 2" xfId="2207" xr:uid="{077E5669-36DB-4CF3-A7B2-87A65FA1CEFB}"/>
    <cellStyle name="Comma 2 17 2 2" xfId="3620" xr:uid="{E51D59B7-22C9-475E-B6FE-CBD10FC7AA7B}"/>
    <cellStyle name="Comma 2 17 3" xfId="3537" xr:uid="{27E3043D-567F-4165-89BF-B529481EFC92}"/>
    <cellStyle name="Comma 2 18" xfId="2126" xr:uid="{CDE38BF5-5049-46E3-AED8-78A2330A446F}"/>
    <cellStyle name="Comma 2 18 2" xfId="3604" xr:uid="{B9AB490D-D873-42FC-975E-7CBBCA39E3A5}"/>
    <cellStyle name="Comma 2 2" xfId="22" xr:uid="{2F0E4686-1A03-43FA-BF28-DFAEB96208F0}"/>
    <cellStyle name="Comma 2 2 10" xfId="1641" xr:uid="{7ADDEADF-FADF-47FD-84FC-64E4E1384C5C}"/>
    <cellStyle name="Comma 2 2 10 2" xfId="2645" xr:uid="{934067D4-1AF3-49DA-905E-66AE9F1B2C8D}"/>
    <cellStyle name="Comma 2 2 10 2 2" xfId="3931" xr:uid="{D7855713-3A90-4F4E-B783-95087D7DC56A}"/>
    <cellStyle name="Comma 2 2 10 3" xfId="3245" xr:uid="{722DA838-677A-4140-B463-668D23976698}"/>
    <cellStyle name="Comma 2 2 11" xfId="1741" xr:uid="{DFA7A6C8-4BD1-42F2-B003-F4A622927EA5}"/>
    <cellStyle name="Comma 2 2 11 2" xfId="2732" xr:uid="{57EBA989-5923-4717-BA65-065A7FF4ABC2}"/>
    <cellStyle name="Comma 2 2 11 2 2" xfId="4018" xr:uid="{79E50104-5D0C-408D-B3E9-2B7F4B27106D}"/>
    <cellStyle name="Comma 2 2 11 3" xfId="3332" xr:uid="{0BB8AA85-57D1-4B0A-BE36-6A1F097F8CEE}"/>
    <cellStyle name="Comma 2 2 12" xfId="1810" xr:uid="{954C7A2B-B234-4E81-A914-0508044576A9}"/>
    <cellStyle name="Comma 2 2 12 2" xfId="2801" xr:uid="{3A6939E6-4754-4194-82FD-845A7A0660E0}"/>
    <cellStyle name="Comma 2 2 12 2 2" xfId="4087" xr:uid="{D6BD18D3-07C8-4B3E-89F8-9FEF09DDB0A5}"/>
    <cellStyle name="Comma 2 2 12 3" xfId="3401" xr:uid="{8B8DAEB6-82AC-4DB1-B341-13C22F5FB2B2}"/>
    <cellStyle name="Comma 2 2 13" xfId="1879" xr:uid="{935427FA-D044-4EAB-ADEA-31429DCF123D}"/>
    <cellStyle name="Comma 2 2 13 2" xfId="2870" xr:uid="{BD30DAE9-497B-4B34-822C-EFFC681ABB35}"/>
    <cellStyle name="Comma 2 2 13 2 2" xfId="4156" xr:uid="{6E86921A-83CB-4CE4-8778-A30BE049821F}"/>
    <cellStyle name="Comma 2 2 13 3" xfId="3470" xr:uid="{9A3F5BE6-917F-4F7F-AA42-A2BB3779D95F}"/>
    <cellStyle name="Comma 2 2 14" xfId="1948" xr:uid="{DA623693-7FFA-422C-B873-AA3B378646C2}"/>
    <cellStyle name="Comma 2 2 14 2" xfId="2208" xr:uid="{05C3C333-4BF1-4233-AFFF-1FA53458FEA7}"/>
    <cellStyle name="Comma 2 2 14 2 2" xfId="3621" xr:uid="{258D477C-7701-4726-B297-C18E6AAA1934}"/>
    <cellStyle name="Comma 2 2 14 3" xfId="3538" xr:uid="{D10CF050-A0D0-4CD1-812D-B7350B17752A}"/>
    <cellStyle name="Comma 2 2 15" xfId="2195" xr:uid="{AE6BDC06-37C0-43AB-BC1E-5AA00EB229F7}"/>
    <cellStyle name="Comma 2 2 15 2" xfId="3608" xr:uid="{03E23F82-0B96-4C45-8EC9-5D90C478827D}"/>
    <cellStyle name="Comma 2 2 2" xfId="28" xr:uid="{7571B88B-87AD-4B88-B6A5-957BA1EFB2F7}"/>
    <cellStyle name="Comma 2 2 2 10" xfId="1953" xr:uid="{33CCF538-F8FD-454E-A381-C994A49AA1DD}"/>
    <cellStyle name="Comma 2 2 2 10 2" xfId="2282" xr:uid="{15F58A01-D740-41FF-9B38-F1C98DA1895B}"/>
    <cellStyle name="Comma 2 2 2 10 2 2" xfId="3628" xr:uid="{5D3AE4F7-A896-4A7A-AAA1-42D2E7C373C1}"/>
    <cellStyle name="Comma 2 2 2 10 3" xfId="3543" xr:uid="{640F30FA-DEBF-46E7-8D54-8293E5330172}"/>
    <cellStyle name="Comma 2 2 2 11" xfId="2203" xr:uid="{6E0BF068-3F40-49AE-92CF-7C2A599CFAB2}"/>
    <cellStyle name="Comma 2 2 2 11 2" xfId="3616" xr:uid="{EFEC94C3-5581-4012-A02E-581FE2F48134}"/>
    <cellStyle name="Comma 2 2 2 12" xfId="286" xr:uid="{0F151AFE-A12C-41A7-9398-B862391782E5}"/>
    <cellStyle name="Comma 2 2 2 13" xfId="2943" xr:uid="{0027C919-67F7-4B02-AC85-DAD594F14F93}"/>
    <cellStyle name="Comma 2 2 2 2" xfId="581" xr:uid="{45AEA95D-F4B3-4928-8975-C8184C10DDD7}"/>
    <cellStyle name="Comma 2 2 2 2 10" xfId="2329" xr:uid="{F82B7E73-1A5B-4C0F-9782-7F99230DEFEA}"/>
    <cellStyle name="Comma 2 2 2 2 10 2" xfId="3642" xr:uid="{2DE67FCF-03BD-4F48-BC93-33146F708797}"/>
    <cellStyle name="Comma 2 2 2 2 11" xfId="2957" xr:uid="{ADBA5956-07BA-42DA-9E9A-99B1BADE1E53}"/>
    <cellStyle name="Comma 2 2 2 2 2" xfId="1413" xr:uid="{A96D06F7-7FD5-4992-9DDA-3381260E89B0}"/>
    <cellStyle name="Comma 2 2 2 2 2 2" xfId="2431" xr:uid="{3BC9AE73-46E3-4E4C-9C75-E2EA4A8CAECE}"/>
    <cellStyle name="Comma 2 2 2 2 2 2 2" xfId="3717" xr:uid="{5720B39C-EAAD-4FEA-BB11-02200D976B6E}"/>
    <cellStyle name="Comma 2 2 2 2 2 3" xfId="3031" xr:uid="{02AE5720-B8B5-45CC-B26B-92B209A0788B}"/>
    <cellStyle name="Comma 2 2 2 2 3" xfId="1488" xr:uid="{D1F78D15-609B-44CC-AB47-B1CD63C08CD5}"/>
    <cellStyle name="Comma 2 2 2 2 3 2" xfId="2505" xr:uid="{B7D0304A-2A82-4B31-A331-D8F317C5440E}"/>
    <cellStyle name="Comma 2 2 2 2 3 2 2" xfId="3791" xr:uid="{E8208728-950C-40A4-8082-84613FEDF3FE}"/>
    <cellStyle name="Comma 2 2 2 2 3 3" xfId="3105" xr:uid="{64C4FE5A-0A6F-4711-9FBA-C56765E2D75E}"/>
    <cellStyle name="Comma 2 2 2 2 4" xfId="1564" xr:uid="{11239D71-6B80-4656-88B7-0D70F0658768}"/>
    <cellStyle name="Comma 2 2 2 2 4 2" xfId="2580" xr:uid="{630CD365-868F-4313-A111-AABAB2C9F8A8}"/>
    <cellStyle name="Comma 2 2 2 2 4 2 2" xfId="3866" xr:uid="{5626322F-E467-4647-B766-834A195E78B9}"/>
    <cellStyle name="Comma 2 2 2 2 4 3" xfId="3180" xr:uid="{04DBC142-694C-4684-8513-CE287ABF0A53}"/>
    <cellStyle name="Comma 2 2 2 2 5" xfId="1662" xr:uid="{A2AB6278-8762-4031-BF6A-44BB10F6AFC8}"/>
    <cellStyle name="Comma 2 2 2 2 5 2" xfId="2666" xr:uid="{49CF80F3-811B-40A1-B4A6-04E5C6BB3A33}"/>
    <cellStyle name="Comma 2 2 2 2 5 2 2" xfId="3952" xr:uid="{E0D8D7B0-F31A-4CFE-8BA7-95E45EB7AB73}"/>
    <cellStyle name="Comma 2 2 2 2 5 3" xfId="3266" xr:uid="{851FDCA8-64B0-4300-9B89-22ED520FB19A}"/>
    <cellStyle name="Comma 2 2 2 2 6" xfId="1760" xr:uid="{264EE64F-4191-4FCB-A519-9D7E78B2F246}"/>
    <cellStyle name="Comma 2 2 2 2 6 2" xfId="2751" xr:uid="{5730D1D0-8479-43B2-B640-5B28AE4D8A22}"/>
    <cellStyle name="Comma 2 2 2 2 6 2 2" xfId="4037" xr:uid="{06BE0F0F-47AD-4C9D-8927-3A90310CF802}"/>
    <cellStyle name="Comma 2 2 2 2 6 3" xfId="3351" xr:uid="{E5CD3EB6-5FBE-4FD9-B2C8-46DB8C226802}"/>
    <cellStyle name="Comma 2 2 2 2 7" xfId="1829" xr:uid="{FC10B385-7172-4218-8C6E-1B7167CAA32E}"/>
    <cellStyle name="Comma 2 2 2 2 7 2" xfId="2820" xr:uid="{FB14DB6E-8B86-402E-A4FC-53058BF9E5B3}"/>
    <cellStyle name="Comma 2 2 2 2 7 2 2" xfId="4106" xr:uid="{8D04625F-50EE-4D0B-B70A-C0C4C18A9DDE}"/>
    <cellStyle name="Comma 2 2 2 2 7 3" xfId="3420" xr:uid="{50DB0AEC-BF7C-4248-B30D-44F68B569A23}"/>
    <cellStyle name="Comma 2 2 2 2 8" xfId="1898" xr:uid="{BD50978D-23B2-41B5-8E85-5012670766A3}"/>
    <cellStyle name="Comma 2 2 2 2 8 2" xfId="2889" xr:uid="{4575893E-D5B0-4F88-B494-761E715CDBF6}"/>
    <cellStyle name="Comma 2 2 2 2 8 2 2" xfId="4175" xr:uid="{BEBF2A05-FBD2-43B9-B71C-8B163FF4D5CE}"/>
    <cellStyle name="Comma 2 2 2 2 8 3" xfId="3489" xr:uid="{0A3D72EB-490A-4595-BD71-5DD45691B858}"/>
    <cellStyle name="Comma 2 2 2 2 9" xfId="1967" xr:uid="{842DBF2B-2D3A-4C6E-91A0-F468E04F9FF4}"/>
    <cellStyle name="Comma 2 2 2 2 9 2" xfId="3557" xr:uid="{9AC9E800-B68E-45D3-A3F3-E1BB1632BF93}"/>
    <cellStyle name="Comma 2 2 2 3" xfId="1397" xr:uid="{5A5CBB29-28FE-4828-B217-3171351AB11B}"/>
    <cellStyle name="Comma 2 2 2 3 2" xfId="2415" xr:uid="{7BA1562D-C0D7-4C80-A9CF-D90452699CF8}"/>
    <cellStyle name="Comma 2 2 2 3 2 2" xfId="3701" xr:uid="{9089FF20-715C-4AFA-880B-C76EB7A4F31C}"/>
    <cellStyle name="Comma 2 2 2 3 3" xfId="3015" xr:uid="{34A7D31F-0A83-4F6C-B542-C90C4CC01FD4}"/>
    <cellStyle name="Comma 2 2 2 4" xfId="1472" xr:uid="{563001DC-D2B2-4C7B-B245-DDB0D3A71343}"/>
    <cellStyle name="Comma 2 2 2 4 2" xfId="2489" xr:uid="{EFDC3BAB-7285-4109-AAA3-7EA04E1E1A04}"/>
    <cellStyle name="Comma 2 2 2 4 2 2" xfId="3775" xr:uid="{12E52741-843B-4F0D-8456-13FF84FC9992}"/>
    <cellStyle name="Comma 2 2 2 4 3" xfId="3089" xr:uid="{535DEDF7-BB5C-4350-81F2-55BB5D208DB1}"/>
    <cellStyle name="Comma 2 2 2 5" xfId="1549" xr:uid="{D9A64881-B395-489C-A24C-1F0042DC9C61}"/>
    <cellStyle name="Comma 2 2 2 5 2" xfId="2565" xr:uid="{F235FDB8-F118-4145-A978-FDD2DC2FE9B9}"/>
    <cellStyle name="Comma 2 2 2 5 2 2" xfId="3851" xr:uid="{5FAA1445-267B-44E4-81C5-4BCC7FC98E28}"/>
    <cellStyle name="Comma 2 2 2 5 3" xfId="3165" xr:uid="{56D787C1-001C-4D52-A077-B317D7DB94EF}"/>
    <cellStyle name="Comma 2 2 2 6" xfId="1646" xr:uid="{CE94DE67-2E4D-4C92-9B73-4B26AEF89A0B}"/>
    <cellStyle name="Comma 2 2 2 6 2" xfId="2650" xr:uid="{2557CCC3-E2EE-4534-9854-20A72EE1D133}"/>
    <cellStyle name="Comma 2 2 2 6 2 2" xfId="3936" xr:uid="{C490262F-6702-4AC0-990B-B22C6E8B80E7}"/>
    <cellStyle name="Comma 2 2 2 6 3" xfId="3250" xr:uid="{5DE165FC-3F80-434A-AC8C-540CDEA4980E}"/>
    <cellStyle name="Comma 2 2 2 7" xfId="1746" xr:uid="{E678B808-3993-410C-BA37-D502C4016FD3}"/>
    <cellStyle name="Comma 2 2 2 7 2" xfId="2737" xr:uid="{DF9FF9CD-D8D8-414A-A697-1F1FE6E03C4D}"/>
    <cellStyle name="Comma 2 2 2 7 2 2" xfId="4023" xr:uid="{CD25DDBA-A407-4654-A542-43443B21A025}"/>
    <cellStyle name="Comma 2 2 2 7 3" xfId="3337" xr:uid="{CE5D47E9-2EE1-4F66-B87D-86D6EFAC4421}"/>
    <cellStyle name="Comma 2 2 2 8" xfId="1815" xr:uid="{6418AF00-4909-488A-9915-01261C79F30E}"/>
    <cellStyle name="Comma 2 2 2 8 2" xfId="2806" xr:uid="{377D135E-AEE1-4EC5-90A5-A4842ED87254}"/>
    <cellStyle name="Comma 2 2 2 8 2 2" xfId="4092" xr:uid="{04F6A1A7-829F-4AB4-9894-1A117BDF986A}"/>
    <cellStyle name="Comma 2 2 2 8 3" xfId="3406" xr:uid="{20BD1BDC-D829-4C8C-9BD2-B36A9033A700}"/>
    <cellStyle name="Comma 2 2 2 9" xfId="1884" xr:uid="{538D3FED-BF80-4CAA-AFF2-F24A591E0DD8}"/>
    <cellStyle name="Comma 2 2 2 9 2" xfId="2875" xr:uid="{BD55344C-B098-4779-9B7C-41CA05BC08F1}"/>
    <cellStyle name="Comma 2 2 2 9 2 2" xfId="4161" xr:uid="{6BB99ABD-91EC-450A-BBC6-D6CEC62AA10F}"/>
    <cellStyle name="Comma 2 2 2 9 3" xfId="3475" xr:uid="{D72FF58C-701A-449B-B440-6407DA7E6996}"/>
    <cellStyle name="Comma 2 2 3" xfId="1253" xr:uid="{C48A3FEE-6B7F-4EB7-AE4B-A84E4EF8B5FE}"/>
    <cellStyle name="Comma 2 2 3 10" xfId="2362" xr:uid="{0DF84182-87A4-41D6-A8C0-C41B55157590}"/>
    <cellStyle name="Comma 2 2 3 10 2" xfId="3652" xr:uid="{B7732D73-F497-4F5A-9F74-084E083FFA20}"/>
    <cellStyle name="Comma 2 2 3 11" xfId="2969" xr:uid="{06641349-77D6-4987-8592-25ED6A8955AD}"/>
    <cellStyle name="Comma 2 2 3 2" xfId="1424" xr:uid="{DF253F31-C409-4111-B7A2-867E585C90CE}"/>
    <cellStyle name="Comma 2 2 3 2 2" xfId="2442" xr:uid="{84B30CBF-2D48-430E-B21F-16B90C6486F4}"/>
    <cellStyle name="Comma 2 2 3 2 2 2" xfId="3728" xr:uid="{1D4F113C-8EBD-4D59-9FB6-CCB9E7262BD6}"/>
    <cellStyle name="Comma 2 2 3 2 3" xfId="3042" xr:uid="{D7057D5E-6015-4E27-AB44-BF1D6880454A}"/>
    <cellStyle name="Comma 2 2 3 3" xfId="1502" xr:uid="{5D2EB17D-0CC0-4C7F-BB9E-B70C250A8DC9}"/>
    <cellStyle name="Comma 2 2 3 3 2" xfId="2518" xr:uid="{CF645AAD-29A3-4BF7-9F86-3A6F442283C1}"/>
    <cellStyle name="Comma 2 2 3 3 2 2" xfId="3804" xr:uid="{19E2FD00-A9BA-459D-9888-4A46B060AA23}"/>
    <cellStyle name="Comma 2 2 3 3 3" xfId="3118" xr:uid="{0FB0AC88-F5F9-4693-8A0F-5D4593537FE0}"/>
    <cellStyle name="Comma 2 2 3 4" xfId="1575" xr:uid="{43E34B6B-013B-4863-9D12-790003FA313D}"/>
    <cellStyle name="Comma 2 2 3 4 2" xfId="2591" xr:uid="{53A98332-D699-468E-B2D3-17D08D94037C}"/>
    <cellStyle name="Comma 2 2 3 4 2 2" xfId="3877" xr:uid="{FE96D159-DDA0-42A9-B6C9-04F0F25778C1}"/>
    <cellStyle name="Comma 2 2 3 4 3" xfId="3191" xr:uid="{00DDD775-93AD-40C3-85AD-152F31F538FC}"/>
    <cellStyle name="Comma 2 2 3 5" xfId="1675" xr:uid="{46FFD4C0-0EC9-47E7-BD0C-EE348D4F0A1E}"/>
    <cellStyle name="Comma 2 2 3 5 2" xfId="2678" xr:uid="{2306976C-F58D-47FD-A60B-564E7C553D96}"/>
    <cellStyle name="Comma 2 2 3 5 2 2" xfId="3964" xr:uid="{A7ABEEFE-FD08-472F-838B-9A60FF6993FC}"/>
    <cellStyle name="Comma 2 2 3 5 3" xfId="3278" xr:uid="{0668CADC-3357-4962-BABD-FA66CB13F47A}"/>
    <cellStyle name="Comma 2 2 3 6" xfId="1771" xr:uid="{82F45453-B3F4-4A69-9327-F269BC38AE74}"/>
    <cellStyle name="Comma 2 2 3 6 2" xfId="2762" xr:uid="{F36D1752-854F-4F18-A2B5-950C73CCD704}"/>
    <cellStyle name="Comma 2 2 3 6 2 2" xfId="4048" xr:uid="{7BAA5256-64ED-408D-84DF-B6B6A56D69E7}"/>
    <cellStyle name="Comma 2 2 3 6 3" xfId="3362" xr:uid="{30C433A2-7B48-48F2-BD06-7704C99F15BF}"/>
    <cellStyle name="Comma 2 2 3 7" xfId="1840" xr:uid="{C12884DE-C205-40CD-8DF6-F0578063FF90}"/>
    <cellStyle name="Comma 2 2 3 7 2" xfId="2831" xr:uid="{982FBAE2-0923-413F-BC53-7D203CB91E7E}"/>
    <cellStyle name="Comma 2 2 3 7 2 2" xfId="4117" xr:uid="{3660891C-1ED3-48E8-9A02-9EDDA2211293}"/>
    <cellStyle name="Comma 2 2 3 7 3" xfId="3431" xr:uid="{64995FFB-AD5B-4562-A643-F61BF26B675E}"/>
    <cellStyle name="Comma 2 2 3 8" xfId="1908" xr:uid="{1243A684-B042-440B-BA8A-534BCF969E58}"/>
    <cellStyle name="Comma 2 2 3 8 2" xfId="2899" xr:uid="{0FB58FDE-A4C7-46C0-BC5D-4403FF12D70F}"/>
    <cellStyle name="Comma 2 2 3 8 2 2" xfId="4185" xr:uid="{5A176800-B811-4EAD-8A14-6E2D589F3657}"/>
    <cellStyle name="Comma 2 2 3 8 3" xfId="3499" xr:uid="{C9B04EC5-39D9-4CC6-9320-F06C5B12CC6E}"/>
    <cellStyle name="Comma 2 2 3 9" xfId="1977" xr:uid="{E001B693-442A-4DB1-B4B8-90A1D2EC42DB}"/>
    <cellStyle name="Comma 2 2 3 9 2" xfId="3567" xr:uid="{48E07D52-41E9-457F-B7BF-E2D96B0E4147}"/>
    <cellStyle name="Comma 2 2 4" xfId="83" xr:uid="{1E4CE443-E79B-433D-B5A0-4E368B0E3BD2}"/>
    <cellStyle name="Comma 2 2 4 10" xfId="1982" xr:uid="{1018EDC4-DD15-4DEB-A535-6D473BD258C4}"/>
    <cellStyle name="Comma 2 2 4 10 2" xfId="3572" xr:uid="{6D6F5EC8-869A-458E-8470-FB0BA0102CC6}"/>
    <cellStyle name="Comma 2 2 4 11" xfId="2209" xr:uid="{11E1828C-3DD4-4F3C-82EC-4304DFFF868E}"/>
    <cellStyle name="Comma 2 2 4 11 2" xfId="3622" xr:uid="{8FA55B07-4A06-455D-AA58-F8933FBF860E}"/>
    <cellStyle name="Comma 2 2 4 2" xfId="16" xr:uid="{4E526E36-5E84-4A5F-A740-5D7E924517AD}"/>
    <cellStyle name="Comma 2 2 4 2 2" xfId="24" xr:uid="{3F8318A4-6696-4143-8CD7-53FCD05DB9A5}"/>
    <cellStyle name="Comma 2 2 4 2 2 2" xfId="30" xr:uid="{F215A0A3-2649-45DE-A69F-4419528AA235}"/>
    <cellStyle name="Comma 2 2 4 2 2 2 2" xfId="2407" xr:uid="{4F0BAAB3-5800-488C-B50F-CF018E899DC2}"/>
    <cellStyle name="Comma 2 2 4 2 2 2 3" xfId="3693" xr:uid="{0D7CDA86-DBA7-4508-A209-896DBDAF36D2}"/>
    <cellStyle name="Comma 2 2 4 2 2 3" xfId="1389" xr:uid="{D05F4951-8207-46DB-984F-0F73195E650A}"/>
    <cellStyle name="Comma 2 2 4 2 2 4" xfId="3007" xr:uid="{71E72038-8711-4D54-AFDD-F7D2376D2C90}"/>
    <cellStyle name="Comma 2 2 4 2 3" xfId="26" xr:uid="{B911A798-266E-44F4-81C0-BEF105C94581}"/>
    <cellStyle name="Comma 2 2 4 2 3 2" xfId="2515" xr:uid="{CFE2537D-9EB5-486F-A048-EB9E1D2543CA}"/>
    <cellStyle name="Comma 2 2 4 2 3 2 2" xfId="3801" xr:uid="{0DCF6C18-5298-4002-B304-BD33381118D0}"/>
    <cellStyle name="Comma 2 2 4 2 3 3" xfId="1498" xr:uid="{92600BAF-FACE-4F93-AEA2-445D136534BD}"/>
    <cellStyle name="Comma 2 2 4 2 3 4" xfId="3115" xr:uid="{0626968F-76FC-435B-8C74-0658C6912C74}"/>
    <cellStyle name="Comma 2 2 4 2 4" xfId="1616" xr:uid="{0BCAAC65-6EB7-4EC1-8B1D-0E6181395CBA}"/>
    <cellStyle name="Comma 2 2 4 2 4 2" xfId="2630" xr:uid="{95487231-BADF-455E-8675-64E14C4E3D05}"/>
    <cellStyle name="Comma 2 2 4 2 4 2 2" xfId="3916" xr:uid="{36E6296A-635D-48C8-8F64-2B48B0100125}"/>
    <cellStyle name="Comma 2 2 4 2 4 3" xfId="3230" xr:uid="{95E799CB-F664-40AF-B825-371EBE1B5D4D}"/>
    <cellStyle name="Comma 2 2 4 2 5" xfId="1649" xr:uid="{B6B0E93A-612A-4E0E-9016-7BF29CD8FBE9}"/>
    <cellStyle name="Comma 2 2 4 2 5 2" xfId="2653" xr:uid="{EA79C731-E885-4B08-8941-30A3920F6471}"/>
    <cellStyle name="Comma 2 2 4 2 5 2 2" xfId="3939" xr:uid="{29C5D63B-7D53-4674-BE87-23536175F468}"/>
    <cellStyle name="Comma 2 2 4 2 5 3" xfId="3253" xr:uid="{83C2A10F-C31F-42FB-B25F-5241E145F1EB}"/>
    <cellStyle name="Comma 2 2 4 2 6" xfId="1726" xr:uid="{B2E4618E-06D5-4F88-A061-44308A5A17A0}"/>
    <cellStyle name="Comma 2 2 4 2 6 2" xfId="2725" xr:uid="{BA869B32-068E-42B4-BB68-34501A585C45}"/>
    <cellStyle name="Comma 2 2 4 2 6 2 2" xfId="4011" xr:uid="{C2F6CAA4-2F97-482D-8227-60A7F0BB9AB1}"/>
    <cellStyle name="Comma 2 2 4 2 6 3" xfId="3325" xr:uid="{6A9FA517-CDEA-4CAE-B6C1-FCCDB5E6D462}"/>
    <cellStyle name="Comma 2 2 4 2 7" xfId="2210" xr:uid="{4460D24A-B4F4-4AEA-8EE8-5202B077264C}"/>
    <cellStyle name="Comma 2 2 4 2 7 2" xfId="3623" xr:uid="{F167E1AF-517A-4074-9869-F07B428BD953}"/>
    <cellStyle name="Comma 2 2 4 2 8" xfId="84" xr:uid="{456A492D-4812-4D2B-B075-C6FB5FE884ED}"/>
    <cellStyle name="Comma 2 2 4 2 9" xfId="2938" xr:uid="{D392F0C3-1FF8-4009-A426-388919D6807F}"/>
    <cellStyle name="Comma 2 2 4 3" xfId="1429" xr:uid="{6C0CC1E0-CF17-468F-AE24-8078123B812A}"/>
    <cellStyle name="Comma 2 2 4 3 2" xfId="2447" xr:uid="{B8B7A7DF-48DA-4DE6-B504-83340EF5CD13}"/>
    <cellStyle name="Comma 2 2 4 3 2 2" xfId="3733" xr:uid="{C4E0792F-86CB-4199-9A0F-4E82E9CF8F3F}"/>
    <cellStyle name="Comma 2 2 4 3 3" xfId="3047" xr:uid="{F1658C3D-4A6F-4DFB-824F-4808E827B85D}"/>
    <cellStyle name="Comma 2 2 4 4" xfId="1507" xr:uid="{687A1CC5-4D57-4A27-BF8C-B8D6127181D1}"/>
    <cellStyle name="Comma 2 2 4 4 2" xfId="2523" xr:uid="{D1B6D293-C156-4B8E-AA07-F39B275DDF51}"/>
    <cellStyle name="Comma 2 2 4 4 2 2" xfId="3809" xr:uid="{B1A91987-58FA-4D7C-8D68-05C03885757B}"/>
    <cellStyle name="Comma 2 2 4 4 3" xfId="3123" xr:uid="{05DEABD0-CE1B-4E82-9F64-2F03894133CF}"/>
    <cellStyle name="Comma 2 2 4 5" xfId="1580" xr:uid="{31979E08-22C6-40C5-BB30-CA9B323C9D2F}"/>
    <cellStyle name="Comma 2 2 4 5 2" xfId="2596" xr:uid="{8F0C37E5-6776-4997-ABE0-F57729288E38}"/>
    <cellStyle name="Comma 2 2 4 5 2 2" xfId="3882" xr:uid="{E07A6C8D-BC6D-45BA-9408-FCCA9737A6ED}"/>
    <cellStyle name="Comma 2 2 4 5 3" xfId="3196" xr:uid="{3E724C99-643D-4DBF-B732-F4103809E7FC}"/>
    <cellStyle name="Comma 2 2 4 6" xfId="1680" xr:uid="{F4017F5E-AD2A-4BF8-9143-A8F4B3C5D792}"/>
    <cellStyle name="Comma 2 2 4 6 2" xfId="2683" xr:uid="{A258FAF5-3A3E-4F6F-922D-82441712C104}"/>
    <cellStyle name="Comma 2 2 4 6 2 2" xfId="3969" xr:uid="{34BDFE22-E840-4E01-864C-C2649D52B32E}"/>
    <cellStyle name="Comma 2 2 4 6 3" xfId="3283" xr:uid="{344B09ED-381D-479B-ACCC-ACBECF951509}"/>
    <cellStyle name="Comma 2 2 4 7" xfId="1776" xr:uid="{BFD4EBF7-C18B-4445-A36E-509383E262C1}"/>
    <cellStyle name="Comma 2 2 4 7 2" xfId="2767" xr:uid="{25BCFF49-BC92-4364-9DC2-E46E33B7FE9B}"/>
    <cellStyle name="Comma 2 2 4 7 2 2" xfId="4053" xr:uid="{3DB43592-4287-4243-A5F9-A7EB6A6581E1}"/>
    <cellStyle name="Comma 2 2 4 7 3" xfId="3367" xr:uid="{05C18C1E-8042-4C75-9ED4-50D0D3175BD8}"/>
    <cellStyle name="Comma 2 2 4 8" xfId="1845" xr:uid="{10339B44-C5CA-40B0-81FA-6D782D859B86}"/>
    <cellStyle name="Comma 2 2 4 8 2" xfId="2836" xr:uid="{0744942C-8B9F-4B47-B578-4E2CAEE0DAB9}"/>
    <cellStyle name="Comma 2 2 4 8 2 2" xfId="4122" xr:uid="{121BD55B-F5EA-471D-A304-F5C1A27647EB}"/>
    <cellStyle name="Comma 2 2 4 8 3" xfId="3436" xr:uid="{698637D3-56FD-44F2-8E10-E9C5E7B112E8}"/>
    <cellStyle name="Comma 2 2 4 9" xfId="1913" xr:uid="{B29E53DD-EEBE-4E92-B27C-EEBF9DAC28A8}"/>
    <cellStyle name="Comma 2 2 4 9 2" xfId="2904" xr:uid="{05BB81FA-8E64-4D4D-9E2E-773CB2B717D6}"/>
    <cellStyle name="Comma 2 2 4 9 2 2" xfId="4190" xr:uid="{4A6D2151-2A3B-4E9B-AB91-0E84D2F9E38D}"/>
    <cellStyle name="Comma 2 2 4 9 3" xfId="3504" xr:uid="{4EF9BD8E-2F15-468D-9B57-5DD6C74BB9A6}"/>
    <cellStyle name="Comma 2 2 5" xfId="455" xr:uid="{F785FCE2-6008-4CDA-A600-79CFC870B501}"/>
    <cellStyle name="Comma 2 2 5 10" xfId="2320" xr:uid="{4D4B5556-22B2-41D5-ACAA-AD7ADDF5DA7E}"/>
    <cellStyle name="Comma 2 2 5 10 2" xfId="3633" xr:uid="{858C72A8-85B7-46EA-B8F8-DF72D6AE31E5}"/>
    <cellStyle name="Comma 2 2 5 11" xfId="2948" xr:uid="{36E3BB46-D12B-494E-880F-16F0986C6177}"/>
    <cellStyle name="Comma 2 2 5 2" xfId="1403" xr:uid="{755E0BB8-AA06-48F3-AB96-B432262B9952}"/>
    <cellStyle name="Comma 2 2 5 2 2" xfId="2421" xr:uid="{73C296DE-D62E-41BD-8304-A2FD97DED693}"/>
    <cellStyle name="Comma 2 2 5 2 2 2" xfId="3707" xr:uid="{5FAB15E2-B824-4E0C-8A67-3C7CA3FA5102}"/>
    <cellStyle name="Comma 2 2 5 2 3" xfId="3021" xr:uid="{37C822EA-8079-4D76-A84F-0826A2F2CAB6}"/>
    <cellStyle name="Comma 2 2 5 3" xfId="1478" xr:uid="{F3D4F813-A95E-40F6-974A-6B5F7749BD12}"/>
    <cellStyle name="Comma 2 2 5 3 2" xfId="2495" xr:uid="{7B77F8D4-F9E7-4059-9B25-95BA2EB47BA3}"/>
    <cellStyle name="Comma 2 2 5 3 2 2" xfId="3781" xr:uid="{A1CDE0F4-A95D-48E9-98C0-1CC47D0E4C15}"/>
    <cellStyle name="Comma 2 2 5 3 3" xfId="3095" xr:uid="{90711C1C-7B57-4FA7-B9D5-386B29C333A7}"/>
    <cellStyle name="Comma 2 2 5 4" xfId="1554" xr:uid="{20556F93-FD7F-48DA-BC34-32F756941D73}"/>
    <cellStyle name="Comma 2 2 5 4 2" xfId="2570" xr:uid="{EF3CB668-1E3E-4853-938B-810EF2EAE41A}"/>
    <cellStyle name="Comma 2 2 5 4 2 2" xfId="3856" xr:uid="{4E0D373C-10B1-46DD-8755-C370AD41D021}"/>
    <cellStyle name="Comma 2 2 5 4 3" xfId="3170" xr:uid="{0F27CA7D-94ED-4B59-A0D7-FE98534F60F1}"/>
    <cellStyle name="Comma 2 2 5 5" xfId="1652" xr:uid="{EA5C4431-4663-466A-90FB-29A43A8BC143}"/>
    <cellStyle name="Comma 2 2 5 5 2" xfId="2656" xr:uid="{39DAD699-E2D9-40B3-A0CE-50D530C143F1}"/>
    <cellStyle name="Comma 2 2 5 5 2 2" xfId="3942" xr:uid="{0E0186A4-EF2C-45AF-92CE-3BA1D079A779}"/>
    <cellStyle name="Comma 2 2 5 5 3" xfId="3256" xr:uid="{6C743A15-AE1A-40BB-9776-A40809D524E8}"/>
    <cellStyle name="Comma 2 2 5 6" xfId="1751" xr:uid="{C707B599-2C8B-4B7A-A0CE-F4C63E46CAAF}"/>
    <cellStyle name="Comma 2 2 5 6 2" xfId="2742" xr:uid="{3B848D3E-3BCA-4381-9A88-7C70C2A80086}"/>
    <cellStyle name="Comma 2 2 5 6 2 2" xfId="4028" xr:uid="{8CE4361D-3A0E-4392-97DA-D149D6588C49}"/>
    <cellStyle name="Comma 2 2 5 6 3" xfId="3342" xr:uid="{82555F63-42A4-45A2-954F-FF79641C7847}"/>
    <cellStyle name="Comma 2 2 5 7" xfId="1820" xr:uid="{DCBA39B0-4447-4125-99EA-8E67110FF0F4}"/>
    <cellStyle name="Comma 2 2 5 7 2" xfId="2811" xr:uid="{B1CA28D3-7B98-422D-A405-BD58C23FD0B4}"/>
    <cellStyle name="Comma 2 2 5 7 2 2" xfId="4097" xr:uid="{E69921FC-5BB0-4B24-B63D-FB3F14C2FC48}"/>
    <cellStyle name="Comma 2 2 5 7 3" xfId="3411" xr:uid="{2026C3BD-E21A-4DD6-B60A-BEDF689D07F3}"/>
    <cellStyle name="Comma 2 2 5 8" xfId="1889" xr:uid="{AFDA9F0D-2403-4C84-ABE4-0B4CCC2DD013}"/>
    <cellStyle name="Comma 2 2 5 8 2" xfId="2880" xr:uid="{DADBB31D-BCE8-467C-ABEB-DC0F763D83CE}"/>
    <cellStyle name="Comma 2 2 5 8 2 2" xfId="4166" xr:uid="{D9CEFDE9-2CD8-4A54-91C5-23179B9B9352}"/>
    <cellStyle name="Comma 2 2 5 8 3" xfId="3480" xr:uid="{AC9CA965-A5C7-4583-B223-94FA89B9D3F8}"/>
    <cellStyle name="Comma 2 2 5 9" xfId="1958" xr:uid="{FFD68560-C86A-4F68-890A-1FDC3C71B537}"/>
    <cellStyle name="Comma 2 2 5 9 2" xfId="3548" xr:uid="{A08F0942-B63A-49D1-BDAC-B8D1A3F47EDD}"/>
    <cellStyle name="Comma 2 2 6" xfId="206" xr:uid="{E58ACFD9-A886-4D0D-9CAA-244FFEDE37E0}"/>
    <cellStyle name="Comma 2 2 6 10" xfId="2257" xr:uid="{62BF0236-9232-4B59-B5C9-6A41D5187376}"/>
    <cellStyle name="Comma 2 2 6 10 2" xfId="3626" xr:uid="{521C8970-3B15-4C06-9FCD-6EE0808BA9A9}"/>
    <cellStyle name="Comma 2 2 6 11" xfId="2941" xr:uid="{28B71785-4A67-4BEA-B327-B9D35CFB1D75}"/>
    <cellStyle name="Comma 2 2 6 2" xfId="1395" xr:uid="{1689354A-C729-4959-A4AF-B358A8B4B24E}"/>
    <cellStyle name="Comma 2 2 6 2 2" xfId="2413" xr:uid="{15567D47-DEB0-4FB1-AADF-964442B2512E}"/>
    <cellStyle name="Comma 2 2 6 2 2 2" xfId="3699" xr:uid="{FD9366FE-47A0-4F43-AA61-91F56C962F4E}"/>
    <cellStyle name="Comma 2 2 6 2 3" xfId="3013" xr:uid="{B3C7A376-CA69-44AB-9F65-BCB64141734B}"/>
    <cellStyle name="Comma 2 2 6 3" xfId="1470" xr:uid="{B250E08A-0CED-4314-B046-632B78592541}"/>
    <cellStyle name="Comma 2 2 6 3 2" xfId="2487" xr:uid="{95E7ADF1-5328-4BF0-87E6-BE43BDE7546D}"/>
    <cellStyle name="Comma 2 2 6 3 2 2" xfId="3773" xr:uid="{1885AE91-BC2A-48D6-8176-39617BFF3989}"/>
    <cellStyle name="Comma 2 2 6 3 3" xfId="3087" xr:uid="{DB9DB50E-B7AC-4B3C-8A63-201E98DAB3B8}"/>
    <cellStyle name="Comma 2 2 6 4" xfId="1547" xr:uid="{4F40D89A-406A-4F01-B9A5-DB5FB2DF1297}"/>
    <cellStyle name="Comma 2 2 6 4 2" xfId="2563" xr:uid="{1A91C32A-5C74-4D77-BF81-9A85789ED456}"/>
    <cellStyle name="Comma 2 2 6 4 2 2" xfId="3849" xr:uid="{A45A4475-852F-47DD-8888-3C0763F355F1}"/>
    <cellStyle name="Comma 2 2 6 4 3" xfId="3163" xr:uid="{4259C5AF-CC0C-41C3-9896-3610AF179BDE}"/>
    <cellStyle name="Comma 2 2 6 5" xfId="1644" xr:uid="{4DD4652C-61EB-4201-B2E4-D1CE4CE7276E}"/>
    <cellStyle name="Comma 2 2 6 5 2" xfId="2648" xr:uid="{3FCEE479-0FA8-4677-9C87-D3EFABAA1930}"/>
    <cellStyle name="Comma 2 2 6 5 2 2" xfId="3934" xr:uid="{803745C6-DF0F-499A-8D86-057831450390}"/>
    <cellStyle name="Comma 2 2 6 5 3" xfId="3248" xr:uid="{C615FC86-8391-485A-BEB4-D8C00BA1AB92}"/>
    <cellStyle name="Comma 2 2 6 6" xfId="1744" xr:uid="{C55441D0-DFCF-4CD2-A34C-AED46DFCE704}"/>
    <cellStyle name="Comma 2 2 6 6 2" xfId="2735" xr:uid="{C02737BC-9FAB-4E75-B060-E288EC9A499E}"/>
    <cellStyle name="Comma 2 2 6 6 2 2" xfId="4021" xr:uid="{42C240BB-8349-4F76-9EFE-64A26DE249EA}"/>
    <cellStyle name="Comma 2 2 6 6 3" xfId="3335" xr:uid="{47B4BDC4-5D57-4D35-9AD4-4CECAD043067}"/>
    <cellStyle name="Comma 2 2 6 7" xfId="1813" xr:uid="{4FAE9F2F-D21F-48AB-B23D-D2EA76EC1F49}"/>
    <cellStyle name="Comma 2 2 6 7 2" xfId="2804" xr:uid="{FEECB949-33C9-4D66-B310-D4F731FC8600}"/>
    <cellStyle name="Comma 2 2 6 7 2 2" xfId="4090" xr:uid="{2F96E050-A494-45B4-B549-4443512FAF17}"/>
    <cellStyle name="Comma 2 2 6 7 3" xfId="3404" xr:uid="{53B91EF8-2E65-499E-B4CA-AFAE10CC779C}"/>
    <cellStyle name="Comma 2 2 6 8" xfId="1882" xr:uid="{8D13A3FD-C5B6-4F01-9C6D-106EF38CC73B}"/>
    <cellStyle name="Comma 2 2 6 8 2" xfId="2873" xr:uid="{592DE3E3-87EA-46C4-A829-E21634532FAA}"/>
    <cellStyle name="Comma 2 2 6 8 2 2" xfId="4159" xr:uid="{E5AEF508-619A-44D3-9815-7266F622517B}"/>
    <cellStyle name="Comma 2 2 6 8 3" xfId="3473" xr:uid="{5877316A-6838-4305-B56A-2DC36F6D9CE4}"/>
    <cellStyle name="Comma 2 2 6 9" xfId="1951" xr:uid="{CAFFAE3D-E519-409F-B39F-0ECFF291ADAE}"/>
    <cellStyle name="Comma 2 2 6 9 2" xfId="3541" xr:uid="{42502758-30E7-4E32-95E9-EFE32509349C}"/>
    <cellStyle name="Comma 2 2 7" xfId="1392" xr:uid="{477E948A-52D2-4D72-A53C-1A157AB237FE}"/>
    <cellStyle name="Comma 2 2 7 2" xfId="2410" xr:uid="{E7E0792F-6665-4E2A-A596-25027DFF12F2}"/>
    <cellStyle name="Comma 2 2 7 2 2" xfId="3696" xr:uid="{BC07A2F0-8E9F-491B-AD6A-B6BC0EB53E53}"/>
    <cellStyle name="Comma 2 2 7 3" xfId="3010" xr:uid="{53466FC8-A1C9-47CA-A18E-4D8793BAA8E7}"/>
    <cellStyle name="Comma 2 2 8" xfId="1467" xr:uid="{6F039152-EF2E-4559-8837-6865B4B20125}"/>
    <cellStyle name="Comma 2 2 8 2" xfId="2484" xr:uid="{F2599527-7331-4E5B-945F-F2BFE7AE1B6D}"/>
    <cellStyle name="Comma 2 2 8 2 2" xfId="3770" xr:uid="{50B89E5E-10B4-4FD9-AFA3-EDDAB0AAA9D9}"/>
    <cellStyle name="Comma 2 2 8 3" xfId="3084" xr:uid="{C12CACDF-2B20-4BC8-9E1B-F74B2F1E50DC}"/>
    <cellStyle name="Comma 2 2 9" xfId="1544" xr:uid="{F4973662-5663-4844-A5D1-2DB3CD14FC6D}"/>
    <cellStyle name="Comma 2 2 9 2" xfId="2560" xr:uid="{A749651B-BF34-4F21-A2B1-E6E48A736CE4}"/>
    <cellStyle name="Comma 2 2 9 2 2" xfId="3846" xr:uid="{45BAD05F-7BE5-4D28-B263-8A46CB2F1AEE}"/>
    <cellStyle name="Comma 2 2 9 3" xfId="3160" xr:uid="{D2F37996-814F-44DB-9D3A-8ACF5DFAB1D9}"/>
    <cellStyle name="Comma 2 3" xfId="25" xr:uid="{9D017633-380F-4C82-8962-BF89FC5ABB14}"/>
    <cellStyle name="Comma 2 3 10" xfId="1883" xr:uid="{8259EBA8-BC50-4E54-B1AD-7479F4535145}"/>
    <cellStyle name="Comma 2 3 10 2" xfId="2874" xr:uid="{C435EAC2-6328-4170-94F7-1E6A9AFD224D}"/>
    <cellStyle name="Comma 2 3 10 2 2" xfId="4160" xr:uid="{9B187F86-249E-4713-B971-759B74F65830}"/>
    <cellStyle name="Comma 2 3 10 3" xfId="3474" xr:uid="{0424DE79-0C18-4A19-B72F-C94427D9A267}"/>
    <cellStyle name="Comma 2 3 11" xfId="1952" xr:uid="{AC43FE54-053F-46A7-9A3A-BD5AAE8030E9}"/>
    <cellStyle name="Comma 2 3 11 2" xfId="2280" xr:uid="{0011BF46-A8BE-481F-A97B-F15EC1D4A661}"/>
    <cellStyle name="Comma 2 3 11 2 2" xfId="3627" xr:uid="{E4BF8D6F-C03B-48AC-8A92-1846C0A78CDA}"/>
    <cellStyle name="Comma 2 3 11 3" xfId="3542" xr:uid="{0A5DB6B5-FE52-4456-89C8-C79901BBF9C4}"/>
    <cellStyle name="Comma 2 3 12" xfId="2199" xr:uid="{9E831A8D-8135-4B3B-83F5-DE571524AFA1}"/>
    <cellStyle name="Comma 2 3 12 2" xfId="3612" xr:uid="{37D21BF3-4BA7-48C7-ABB9-6141AD41BF50}"/>
    <cellStyle name="Comma 2 3 13" xfId="261" xr:uid="{9ADF6592-72AD-46E9-97E1-72CA4136FD14}"/>
    <cellStyle name="Comma 2 3 14" xfId="2942" xr:uid="{924DA848-2525-4AD4-B5DD-876B84FA519A}"/>
    <cellStyle name="Comma 2 3 2" xfId="1296" xr:uid="{CED430C4-8BF2-44AE-9CAD-01A76FA0A804}"/>
    <cellStyle name="Comma 2 3 2 10" xfId="2366" xr:uid="{C1BB8F06-64EA-4CA6-B023-63D90553B502}"/>
    <cellStyle name="Comma 2 3 2 10 2" xfId="3656" xr:uid="{3C894FC4-17DD-47EC-A096-8A423F273F2C}"/>
    <cellStyle name="Comma 2 3 2 11" xfId="2973" xr:uid="{7C0BFE60-BCAC-4D54-B64C-D03DE0DA2E28}"/>
    <cellStyle name="Comma 2 3 2 2" xfId="1428" xr:uid="{E109B039-DCE8-481D-987A-2B297BF5EC69}"/>
    <cellStyle name="Comma 2 3 2 2 2" xfId="2446" xr:uid="{9E317A1D-C5F6-4F39-8683-B5C9824E4191}"/>
    <cellStyle name="Comma 2 3 2 2 2 2" xfId="3732" xr:uid="{827A6924-0DA5-490A-B17A-CF1F5CCBC795}"/>
    <cellStyle name="Comma 2 3 2 2 3" xfId="3046" xr:uid="{02E7E7AA-F340-48BE-9091-F1926DFFB939}"/>
    <cellStyle name="Comma 2 3 2 3" xfId="1506" xr:uid="{CF71B490-A63D-49F8-B066-21FC70E9DBA9}"/>
    <cellStyle name="Comma 2 3 2 3 2" xfId="2522" xr:uid="{CC2A384A-46D1-4C91-BEDA-BEA75F830B2E}"/>
    <cellStyle name="Comma 2 3 2 3 2 2" xfId="3808" xr:uid="{F75B0BC4-4140-4D71-93EA-2738DD24E8E2}"/>
    <cellStyle name="Comma 2 3 2 3 3" xfId="3122" xr:uid="{C542081B-7828-474F-87A9-576FFEB03DDF}"/>
    <cellStyle name="Comma 2 3 2 4" xfId="1579" xr:uid="{A0AD6508-0FA7-42B4-9ED0-33CBFE407A63}"/>
    <cellStyle name="Comma 2 3 2 4 2" xfId="2595" xr:uid="{14FFEDE4-595D-42C6-A466-29F9FD014F6B}"/>
    <cellStyle name="Comma 2 3 2 4 2 2" xfId="3881" xr:uid="{762D98A5-4CB7-4A17-904B-4C9D161B6EAC}"/>
    <cellStyle name="Comma 2 3 2 4 3" xfId="3195" xr:uid="{5D75C411-014B-46B4-879B-C95CA1BBADF3}"/>
    <cellStyle name="Comma 2 3 2 5" xfId="1679" xr:uid="{D6BCDF83-1401-4CDC-9C8A-F7FCF75EB933}"/>
    <cellStyle name="Comma 2 3 2 5 2" xfId="2682" xr:uid="{F72625C3-EF5D-4DFC-B10D-469B03E048A9}"/>
    <cellStyle name="Comma 2 3 2 5 2 2" xfId="3968" xr:uid="{CCA21FAE-FC2E-49CF-8889-3C35272A8B58}"/>
    <cellStyle name="Comma 2 3 2 5 3" xfId="3282" xr:uid="{945207BC-A0A3-42D1-AF1D-F103758831DD}"/>
    <cellStyle name="Comma 2 3 2 6" xfId="1775" xr:uid="{5F640F20-D799-4469-A442-DDE8630EB3BE}"/>
    <cellStyle name="Comma 2 3 2 6 2" xfId="2766" xr:uid="{408988D3-82E7-4EC7-B000-F93045558DD2}"/>
    <cellStyle name="Comma 2 3 2 6 2 2" xfId="4052" xr:uid="{61409D0D-1346-46EB-81A5-79021FF91B08}"/>
    <cellStyle name="Comma 2 3 2 6 3" xfId="3366" xr:uid="{5FE29080-A200-4265-9C25-9EBBBACACCDD}"/>
    <cellStyle name="Comma 2 3 2 7" xfId="1844" xr:uid="{D3B9B81E-3176-43F4-A55F-393BE2936911}"/>
    <cellStyle name="Comma 2 3 2 7 2" xfId="2835" xr:uid="{6DAC2425-B897-4B77-9B69-5A32C7B17CAA}"/>
    <cellStyle name="Comma 2 3 2 7 2 2" xfId="4121" xr:uid="{CF954667-4F0C-44D3-AB0C-7F97F3C63C7A}"/>
    <cellStyle name="Comma 2 3 2 7 3" xfId="3435" xr:uid="{AC8C9F68-35DA-4D9B-A697-24695191B1FC}"/>
    <cellStyle name="Comma 2 3 2 8" xfId="1912" xr:uid="{BE471256-FAC1-4FF5-9CEA-E60FD551C0FE}"/>
    <cellStyle name="Comma 2 3 2 8 2" xfId="2903" xr:uid="{CF4076B2-AE41-42B6-A9BA-0AAE011D4BC1}"/>
    <cellStyle name="Comma 2 3 2 8 2 2" xfId="4189" xr:uid="{82C67035-F80A-4813-9346-63C88D17C2CF}"/>
    <cellStyle name="Comma 2 3 2 8 3" xfId="3503" xr:uid="{3F800BBC-9F73-45D1-BA8B-1109D7492398}"/>
    <cellStyle name="Comma 2 3 2 9" xfId="1981" xr:uid="{E3D77D5A-F217-42D7-A40C-5A0496D0F8F1}"/>
    <cellStyle name="Comma 2 3 2 9 2" xfId="3571" xr:uid="{A4D00077-FAE1-4C89-9A87-18221FEFAEA1}"/>
    <cellStyle name="Comma 2 3 3" xfId="454" xr:uid="{6C81533F-2AFE-4E47-A00C-BB239EFE0FAD}"/>
    <cellStyle name="Comma 2 3 4" xfId="1396" xr:uid="{AEED713F-47B4-425D-9054-C4B0B5B42260}"/>
    <cellStyle name="Comma 2 3 4 2" xfId="2414" xr:uid="{2C8A59B7-F356-441E-9974-7AE949E22E32}"/>
    <cellStyle name="Comma 2 3 4 2 2" xfId="3700" xr:uid="{B6F32587-A28D-427A-AC6D-C94270671C61}"/>
    <cellStyle name="Comma 2 3 4 3" xfId="3014" xr:uid="{A4CA14DF-EDB4-499B-B8BC-C081CCBA2891}"/>
    <cellStyle name="Comma 2 3 5" xfId="1471" xr:uid="{2F0C782D-12A7-41C5-8259-E7C056C8EC2E}"/>
    <cellStyle name="Comma 2 3 5 2" xfId="2488" xr:uid="{35D506BC-A57A-4001-A459-D47F2A2A56A6}"/>
    <cellStyle name="Comma 2 3 5 2 2" xfId="3774" xr:uid="{62863465-D58C-452D-B7C2-953BF7840A3A}"/>
    <cellStyle name="Comma 2 3 5 3" xfId="3088" xr:uid="{2D164133-328B-42B8-9C68-DFFEC44F2750}"/>
    <cellStyle name="Comma 2 3 6" xfId="1548" xr:uid="{1AC933F8-C931-43A7-9990-51838C657C31}"/>
    <cellStyle name="Comma 2 3 6 2" xfId="2564" xr:uid="{67B4CB4A-B4A9-4EE3-BC7E-55DEC30FF9B8}"/>
    <cellStyle name="Comma 2 3 6 2 2" xfId="3850" xr:uid="{9FC19939-2206-4428-9133-607E33CC3C8C}"/>
    <cellStyle name="Comma 2 3 6 3" xfId="3164" xr:uid="{B4281B25-48AC-4E9D-9D60-D7888F97717B}"/>
    <cellStyle name="Comma 2 3 7" xfId="1645" xr:uid="{9557F982-3CA1-4EA0-A45E-152FD3A9062C}"/>
    <cellStyle name="Comma 2 3 7 2" xfId="2649" xr:uid="{C30786F1-3C85-4D21-B2E9-D3F244BA87C7}"/>
    <cellStyle name="Comma 2 3 7 2 2" xfId="3935" xr:uid="{F2E2826C-9781-494D-A640-3BB1076F7799}"/>
    <cellStyle name="Comma 2 3 7 3" xfId="3249" xr:uid="{833F0A73-0A43-450F-86D1-265D5E80202B}"/>
    <cellStyle name="Comma 2 3 8" xfId="1745" xr:uid="{DD1AB338-EECC-4AD5-AE23-396CA3F0E6A6}"/>
    <cellStyle name="Comma 2 3 8 2" xfId="2736" xr:uid="{291C8780-3A74-42AA-9A7E-48204576423B}"/>
    <cellStyle name="Comma 2 3 8 2 2" xfId="4022" xr:uid="{6A7CC4C4-089D-4D36-8D22-0B2AE48CF3B6}"/>
    <cellStyle name="Comma 2 3 8 3" xfId="3336" xr:uid="{82016C81-E602-4E34-8DD9-6BCAA9305D0E}"/>
    <cellStyle name="Comma 2 3 9" xfId="1814" xr:uid="{82A9702E-3715-4E8E-9C49-AC9DF99DE5F8}"/>
    <cellStyle name="Comma 2 3 9 2" xfId="2805" xr:uid="{D6044CE8-ED46-4914-935D-BAF6D255FAC1}"/>
    <cellStyle name="Comma 2 3 9 2 2" xfId="4091" xr:uid="{E92C4B19-4E33-479C-92D9-8DD9BBC4C05A}"/>
    <cellStyle name="Comma 2 3 9 3" xfId="3405" xr:uid="{3A1EE928-1495-4927-93F2-D5DAE2FF4D09}"/>
    <cellStyle name="Comma 2 4" xfId="369" xr:uid="{010541E1-98B4-4451-BDE8-5D8202488940}"/>
    <cellStyle name="Comma 2 4 10" xfId="2310" xr:uid="{B89A979A-26A0-4BB6-A538-EDD8D0FBB0F2}"/>
    <cellStyle name="Comma 2 4 10 2" xfId="3630" xr:uid="{B0FA8F76-FFE0-4F5B-82DF-BDFDD5D895A2}"/>
    <cellStyle name="Comma 2 4 11" xfId="2945" xr:uid="{4B4795E1-9B16-42E0-8D5C-E324390CA2A8}"/>
    <cellStyle name="Comma 2 4 2" xfId="1400" xr:uid="{B8972103-0880-4841-9494-2F82E989EBFA}"/>
    <cellStyle name="Comma 2 4 2 2" xfId="2418" xr:uid="{A2079021-E741-4374-B0E9-B664058AB64A}"/>
    <cellStyle name="Comma 2 4 2 2 2" xfId="3704" xr:uid="{C0EA456F-4B0E-413E-A27E-C0252F75ECB3}"/>
    <cellStyle name="Comma 2 4 2 3" xfId="3018" xr:uid="{A76E6066-7C95-4176-875D-A8D2B2388FA4}"/>
    <cellStyle name="Comma 2 4 3" xfId="1474" xr:uid="{E03896E8-460A-4161-8653-E0638A9178A7}"/>
    <cellStyle name="Comma 2 4 3 2" xfId="2491" xr:uid="{BBA61105-9E33-493D-8E07-7E2F910D543E}"/>
    <cellStyle name="Comma 2 4 3 2 2" xfId="3777" xr:uid="{10000042-4375-46E5-8E33-9D86DD53CBC2}"/>
    <cellStyle name="Comma 2 4 3 3" xfId="3091" xr:uid="{08CE3D84-166A-483D-A1F2-1EBA0F8067B4}"/>
    <cellStyle name="Comma 2 4 4" xfId="1551" xr:uid="{33B620E1-B126-43C5-93FB-26136EA960BD}"/>
    <cellStyle name="Comma 2 4 4 2" xfId="2567" xr:uid="{8341A244-0A83-421B-9D67-9554864F145D}"/>
    <cellStyle name="Comma 2 4 4 2 2" xfId="3853" xr:uid="{57030B31-ED52-4653-8646-192A351D1FC5}"/>
    <cellStyle name="Comma 2 4 4 3" xfId="3167" xr:uid="{7CE213C5-1F3F-407D-9332-53EEDD5E39D9}"/>
    <cellStyle name="Comma 2 4 5" xfId="1648" xr:uid="{B51C00DA-7A67-4889-96ED-FB30AA0DA4F0}"/>
    <cellStyle name="Comma 2 4 5 2" xfId="2652" xr:uid="{16F71EA0-0EB6-4249-9262-225E709A3063}"/>
    <cellStyle name="Comma 2 4 5 2 2" xfId="3938" xr:uid="{43D51D25-150D-4BC1-B53F-A52D407B54B1}"/>
    <cellStyle name="Comma 2 4 5 3" xfId="3252" xr:uid="{6A43AE2B-1AE3-480B-B09B-E623C6E1AF23}"/>
    <cellStyle name="Comma 2 4 6" xfId="1748" xr:uid="{CF76DBAD-7F10-4A92-99F1-A642B857BE16}"/>
    <cellStyle name="Comma 2 4 6 2" xfId="2739" xr:uid="{57A39068-462D-4A2C-8913-49F62E4B09E2}"/>
    <cellStyle name="Comma 2 4 6 2 2" xfId="4025" xr:uid="{D1137498-97AC-4C24-B85C-99CD4FCB1829}"/>
    <cellStyle name="Comma 2 4 6 3" xfId="3339" xr:uid="{026489B2-B205-4C0A-ACD5-924EEAC32C7C}"/>
    <cellStyle name="Comma 2 4 7" xfId="1817" xr:uid="{C2C4EAA8-3B6B-4754-982D-08C2C58B0BF0}"/>
    <cellStyle name="Comma 2 4 7 2" xfId="2808" xr:uid="{E00975A9-E302-49E1-9F44-D74C237EAA46}"/>
    <cellStyle name="Comma 2 4 7 2 2" xfId="4094" xr:uid="{3FD8E3B0-03C1-44B5-841F-4BAC70512DE6}"/>
    <cellStyle name="Comma 2 4 7 3" xfId="3408" xr:uid="{8120CDB4-D7EC-4E27-8447-54E1E0992EF9}"/>
    <cellStyle name="Comma 2 4 8" xfId="1886" xr:uid="{4074A2F7-8EDD-4612-B43D-89AC78E0ABCB}"/>
    <cellStyle name="Comma 2 4 8 2" xfId="2877" xr:uid="{858BD48F-0FE3-45AA-86D6-87B5573BEA95}"/>
    <cellStyle name="Comma 2 4 8 2 2" xfId="4163" xr:uid="{E5C7B330-C050-4F36-8655-A5B55311C7CD}"/>
    <cellStyle name="Comma 2 4 8 3" xfId="3477" xr:uid="{F222C0E2-834A-403A-995B-F45AFDEB5C53}"/>
    <cellStyle name="Comma 2 4 9" xfId="1955" xr:uid="{A1DA3CA7-2CEE-4D6D-982E-21417444AB18}"/>
    <cellStyle name="Comma 2 4 9 2" xfId="3545" xr:uid="{B53EF6E4-2A36-4FC0-9AA5-B7ED54D6A806}"/>
    <cellStyle name="Comma 2 5" xfId="161" xr:uid="{2A89E990-69BC-42EE-A7AD-4E0474C71618}"/>
    <cellStyle name="Comma 2 5 10" xfId="2255" xr:uid="{3F18FB13-A149-4CD7-A50B-13A6F5E8E3CF}"/>
    <cellStyle name="Comma 2 5 10 2" xfId="3625" xr:uid="{EF2682BC-4C39-45F8-BF0B-A3CC723CEA7A}"/>
    <cellStyle name="Comma 2 5 11" xfId="2940" xr:uid="{4E0487ED-23B5-49DD-A1B0-3937F3757696}"/>
    <cellStyle name="Comma 2 5 2" xfId="1394" xr:uid="{5F48061A-6DD8-4824-AB32-95352E755D0E}"/>
    <cellStyle name="Comma 2 5 2 2" xfId="2412" xr:uid="{13FF9F6C-9E8E-4823-B00D-6B644478C461}"/>
    <cellStyle name="Comma 2 5 2 2 2" xfId="3698" xr:uid="{3EC3F5EB-EDC1-413B-AAB5-2CF60BCCF595}"/>
    <cellStyle name="Comma 2 5 2 3" xfId="3012" xr:uid="{040FD900-C67A-4986-AE8E-BCB95B257D64}"/>
    <cellStyle name="Comma 2 5 3" xfId="1469" xr:uid="{6FBABF1A-636D-420D-8AE7-246FF4E393B2}"/>
    <cellStyle name="Comma 2 5 3 2" xfId="2486" xr:uid="{ED49D67D-571C-41A1-A175-FDF23DD68A8E}"/>
    <cellStyle name="Comma 2 5 3 2 2" xfId="3772" xr:uid="{952199B1-9BB8-4383-BCAA-71E596D8E564}"/>
    <cellStyle name="Comma 2 5 3 3" xfId="3086" xr:uid="{FD89F6E4-8C8F-4450-9E8C-9E4E02B450D2}"/>
    <cellStyle name="Comma 2 5 4" xfId="1546" xr:uid="{53E0D35A-994C-46D7-BB3A-286ED2EC96CF}"/>
    <cellStyle name="Comma 2 5 4 2" xfId="2562" xr:uid="{240494DB-9613-47AC-B115-BE07F1C69D04}"/>
    <cellStyle name="Comma 2 5 4 2 2" xfId="3848" xr:uid="{E5B9033B-B834-471A-95CA-2A9318D2A8A0}"/>
    <cellStyle name="Comma 2 5 4 3" xfId="3162" xr:uid="{D8D11668-58A9-429C-AD84-F7B9FC21974E}"/>
    <cellStyle name="Comma 2 5 5" xfId="1643" xr:uid="{C268F676-F661-4FAE-9A28-8317B126A426}"/>
    <cellStyle name="Comma 2 5 5 2" xfId="2647" xr:uid="{3B21E1BE-540C-4DC7-AB2D-49DEA3158DAA}"/>
    <cellStyle name="Comma 2 5 5 2 2" xfId="3933" xr:uid="{6B218350-6107-4C2D-870B-2D2D94142B52}"/>
    <cellStyle name="Comma 2 5 5 3" xfId="3247" xr:uid="{F8DB7D00-0538-4BED-892E-B0CDE95D0B29}"/>
    <cellStyle name="Comma 2 5 6" xfId="1743" xr:uid="{0E8B1B36-0E33-4C0A-AE88-B3304703E804}"/>
    <cellStyle name="Comma 2 5 6 2" xfId="2734" xr:uid="{40F72BB5-7187-4644-B8B8-1543FF6B5313}"/>
    <cellStyle name="Comma 2 5 6 2 2" xfId="4020" xr:uid="{39370263-4478-4995-B1FF-5F5926F1400A}"/>
    <cellStyle name="Comma 2 5 6 3" xfId="3334" xr:uid="{3B2B9227-BA52-49AF-957D-067161A9E2E6}"/>
    <cellStyle name="Comma 2 5 7" xfId="1812" xr:uid="{E34FDA40-2305-4F96-9611-4741477D50F5}"/>
    <cellStyle name="Comma 2 5 7 2" xfId="2803" xr:uid="{44560836-10B3-42DD-A31F-4911B00BA908}"/>
    <cellStyle name="Comma 2 5 7 2 2" xfId="4089" xr:uid="{4594EDF3-4C33-4042-80B0-48674EFC6DBD}"/>
    <cellStyle name="Comma 2 5 7 3" xfId="3403" xr:uid="{EDBA4967-F3E1-4715-B351-D213746A6E20}"/>
    <cellStyle name="Comma 2 5 8" xfId="1881" xr:uid="{C70CD567-371D-41CC-B977-54E996A854B5}"/>
    <cellStyle name="Comma 2 5 8 2" xfId="2872" xr:uid="{825332CD-CD44-485C-A37C-A9BD791AF52C}"/>
    <cellStyle name="Comma 2 5 8 2 2" xfId="4158" xr:uid="{C84D71EC-3C71-4CE9-ADFE-00623AE403CF}"/>
    <cellStyle name="Comma 2 5 8 3" xfId="3472" xr:uid="{F3117E53-A12F-471C-A759-558B48BF4B96}"/>
    <cellStyle name="Comma 2 5 9" xfId="1950" xr:uid="{C5CA0EE4-5BA4-4AD4-A326-214EDEDB1CB5}"/>
    <cellStyle name="Comma 2 5 9 2" xfId="3540" xr:uid="{6458E07B-FB0A-4123-A5C4-E236DE1BC29A}"/>
    <cellStyle name="Comma 2 6" xfId="1375" xr:uid="{4452F0FB-4B19-4872-884D-BFC5BBC085D0}"/>
    <cellStyle name="Comma 2 6 2" xfId="1461" xr:uid="{06B86AF3-DFB1-4104-94B5-0994275ED7F0}"/>
    <cellStyle name="Comma 2 6 2 2" xfId="2479" xr:uid="{00A61E90-2D53-4A11-8ADA-1C90B9E98C15}"/>
    <cellStyle name="Comma 2 6 2 2 2" xfId="3765" xr:uid="{0FBBDE6F-21CC-4DD9-8B59-F265AA71C22F}"/>
    <cellStyle name="Comma 2 6 2 3" xfId="3079" xr:uid="{48A84ADE-5AD9-4A91-B5E8-3C2381976EF7}"/>
    <cellStyle name="Comma 2 6 3" xfId="2398" xr:uid="{79531F1B-F686-429E-8887-399687623F28}"/>
    <cellStyle name="Comma 2 6 3 2" xfId="3688" xr:uid="{26B264EF-81D1-4B0C-92C0-0478B8999964}"/>
    <cellStyle name="Comma 2 7" xfId="1388" xr:uid="{CA413744-5986-4496-8806-720D6D13AD15}"/>
    <cellStyle name="Comma 2 7 2" xfId="2406" xr:uid="{8BAC661A-805A-4F0D-B36F-F684CB4B85E1}"/>
    <cellStyle name="Comma 2 7 2 2" xfId="3692" xr:uid="{F21B7B63-0FF9-4743-99AC-D2330D643475}"/>
    <cellStyle name="Comma 2 7 3" xfId="3006" xr:uid="{10D62ED2-6CD1-40BB-A486-473A6A759D73}"/>
    <cellStyle name="Comma 2 8" xfId="1391" xr:uid="{096DF1A1-C86B-4590-81B8-C3B88A292FBF}"/>
    <cellStyle name="Comma 2 8 2" xfId="2409" xr:uid="{8F6184BC-5F59-4953-9DA3-E9865ABA19FC}"/>
    <cellStyle name="Comma 2 8 2 2" xfId="3695" xr:uid="{915927EC-7F72-42D1-8AFC-FCB6A028A9B3}"/>
    <cellStyle name="Comma 2 8 3" xfId="3009" xr:uid="{44A0C81F-C7A2-4129-AC7C-9DD73E3E68BE}"/>
    <cellStyle name="Comma 2 9" xfId="1464" xr:uid="{182D6A15-8E19-47CB-A450-A6D858DFE146}"/>
    <cellStyle name="Comma 2 9 2" xfId="2481" xr:uid="{56101EE7-0877-4062-921A-92BB24F05996}"/>
    <cellStyle name="Comma 2 9 2 2" xfId="3767" xr:uid="{BBD7CA7D-7B7E-46C1-9114-1FEBE1911F1B}"/>
    <cellStyle name="Comma 2 9 3" xfId="3081" xr:uid="{E93D8BE1-03B0-4AB4-B674-A0D6DCEB5169}"/>
    <cellStyle name="Comma 20" xfId="1349" xr:uid="{E3EB688E-41AB-4CB7-9031-FA055952EDA4}"/>
    <cellStyle name="Comma 20 10" xfId="2375" xr:uid="{783A9851-BD34-4951-9083-92511D10B5B1}"/>
    <cellStyle name="Comma 20 10 2" xfId="3665" xr:uid="{119AD395-F93B-4A5B-B348-2FF87246E28E}"/>
    <cellStyle name="Comma 20 11" xfId="2982" xr:uid="{40012E09-8013-49BC-A2CF-325F34B02FC0}"/>
    <cellStyle name="Comma 20 2" xfId="1438" xr:uid="{E4198CCA-B76B-484A-A02E-DCE77044B8CF}"/>
    <cellStyle name="Comma 20 2 2" xfId="2456" xr:uid="{89E81198-CE9F-401C-9ABC-5D072DF175A1}"/>
    <cellStyle name="Comma 20 2 2 2" xfId="3742" xr:uid="{BAEEE58A-1FEA-422F-B869-8B5D4CCD1F7C}"/>
    <cellStyle name="Comma 20 2 3" xfId="3056" xr:uid="{B4B64F84-286B-4F53-B3BD-06250C95A5CB}"/>
    <cellStyle name="Comma 20 3" xfId="1516" xr:uid="{FA27757B-157B-4437-9A10-CB1C36D50C15}"/>
    <cellStyle name="Comma 20 3 2" xfId="2532" xr:uid="{4BDC0724-9023-49DB-BA09-DAD037A1E3C6}"/>
    <cellStyle name="Comma 20 3 2 2" xfId="3818" xr:uid="{F8223D29-7145-4087-ADC6-A3559BBF2E27}"/>
    <cellStyle name="Comma 20 3 3" xfId="3132" xr:uid="{0E783299-B59F-4759-9E5B-E56FB112879D}"/>
    <cellStyle name="Comma 20 4" xfId="1589" xr:uid="{A5FF763F-857F-4465-9476-38F6BE1CD8D0}"/>
    <cellStyle name="Comma 20 4 2" xfId="2605" xr:uid="{2275AAA2-4951-4C92-827C-6E43B0FE67F6}"/>
    <cellStyle name="Comma 20 4 2 2" xfId="3891" xr:uid="{2A1E62AD-5412-4CCE-BD4D-15B3AC34E451}"/>
    <cellStyle name="Comma 20 4 3" xfId="3205" xr:uid="{664FAB42-C564-45FB-A029-9869122BC937}"/>
    <cellStyle name="Comma 20 5" xfId="1689" xr:uid="{76A33528-8557-4B1D-9A72-544C556ADE6D}"/>
    <cellStyle name="Comma 20 5 2" xfId="2692" xr:uid="{173998C5-F171-4B8F-A991-E742E7EEE144}"/>
    <cellStyle name="Comma 20 5 2 2" xfId="3978" xr:uid="{1E51F9E6-858A-468A-8BDB-DB62BD5E9C18}"/>
    <cellStyle name="Comma 20 5 3" xfId="3292" xr:uid="{C9B945A7-72EF-4197-A990-A5A3328535B6}"/>
    <cellStyle name="Comma 20 6" xfId="1785" xr:uid="{897D7A34-36FD-41EB-8F36-763FF55D2392}"/>
    <cellStyle name="Comma 20 6 2" xfId="2776" xr:uid="{6A593DC8-A0E2-4BEA-8CB8-7D7F34422ED3}"/>
    <cellStyle name="Comma 20 6 2 2" xfId="4062" xr:uid="{C82BA9DB-4FC4-4B3F-B7DD-F3EF897775F8}"/>
    <cellStyle name="Comma 20 6 3" xfId="3376" xr:uid="{5325D552-D85E-4698-B0E6-E6C83DFA4D33}"/>
    <cellStyle name="Comma 20 7" xfId="1854" xr:uid="{407DE58E-79F3-47D9-AD30-BF225BCE2F63}"/>
    <cellStyle name="Comma 20 7 2" xfId="2845" xr:uid="{8E9D4A7E-1F6C-4584-8F14-4B7D9FF5B546}"/>
    <cellStyle name="Comma 20 7 2 2" xfId="4131" xr:uid="{91858EC2-6A80-439A-AEC7-51998E237818}"/>
    <cellStyle name="Comma 20 7 3" xfId="3445" xr:uid="{D326B698-1D71-496C-AF08-CDDD6FA0F54D}"/>
    <cellStyle name="Comma 20 8" xfId="1922" xr:uid="{C47F6EA6-6D7A-4CBD-8906-692DD3832B98}"/>
    <cellStyle name="Comma 20 8 2" xfId="2913" xr:uid="{921B4441-0F2E-4C0C-881B-30F88795E277}"/>
    <cellStyle name="Comma 20 8 2 2" xfId="4199" xr:uid="{56A97682-8F3B-43DE-8C06-7C3A59C9B2A3}"/>
    <cellStyle name="Comma 20 8 3" xfId="3513" xr:uid="{F5F5EC46-D1A8-434E-A5B1-171AE26DE930}"/>
    <cellStyle name="Comma 20 9" xfId="1991" xr:uid="{368FDEDD-D902-4E59-9A92-01E44A4B5A77}"/>
    <cellStyle name="Comma 20 9 2" xfId="3581" xr:uid="{D7183D14-85A0-4DCD-B35D-340F7BCC861D}"/>
    <cellStyle name="Comma 21" xfId="1361" xr:uid="{17EE315A-8789-45C8-9AD4-B701D54ADEDA}"/>
    <cellStyle name="Comma 21 10" xfId="2387" xr:uid="{7935C531-3641-41BF-BF25-94BDD913AEC2}"/>
    <cellStyle name="Comma 21 10 2" xfId="3677" xr:uid="{42CEFEFC-F7A6-4669-8EAA-5D22D681FB60}"/>
    <cellStyle name="Comma 21 11" xfId="2994" xr:uid="{72892A0D-5A0A-43CE-88B5-25ADB8945799}"/>
    <cellStyle name="Comma 21 2" xfId="1450" xr:uid="{F89540F0-840E-4367-BA81-A3727C050D56}"/>
    <cellStyle name="Comma 21 2 2" xfId="2468" xr:uid="{8B191E3A-B389-4C6E-A59A-92E97EB8BA5B}"/>
    <cellStyle name="Comma 21 2 2 2" xfId="3754" xr:uid="{87F73F0D-DAF8-4CBF-BFDB-B7E6736CA907}"/>
    <cellStyle name="Comma 21 2 3" xfId="3068" xr:uid="{EDF67AD6-CDE0-4161-9C90-BCDDF76223BD}"/>
    <cellStyle name="Comma 21 3" xfId="1528" xr:uid="{9BD40D6C-D040-4069-9299-A87BEB6DBD9C}"/>
    <cellStyle name="Comma 21 3 2" xfId="2544" xr:uid="{DA242562-2A10-49D6-81DF-958BA5B4BA2F}"/>
    <cellStyle name="Comma 21 3 2 2" xfId="3830" xr:uid="{BA8EC1B0-1947-4687-82AC-081EB7FCA19C}"/>
    <cellStyle name="Comma 21 3 3" xfId="3144" xr:uid="{7EAA726D-8045-482A-9E9F-CE87C8774093}"/>
    <cellStyle name="Comma 21 4" xfId="1601" xr:uid="{C6702D1D-C6EB-49FB-B601-F84780E477A2}"/>
    <cellStyle name="Comma 21 4 2" xfId="2617" xr:uid="{8FB01E03-96D6-4DB2-B623-2474422EFD7F}"/>
    <cellStyle name="Comma 21 4 2 2" xfId="3903" xr:uid="{53230C47-DBD2-46B0-A3E9-A8D37BD18DB4}"/>
    <cellStyle name="Comma 21 4 3" xfId="3217" xr:uid="{2E1A7FD3-7F0D-44DC-9400-33BA4BBA4A87}"/>
    <cellStyle name="Comma 21 5" xfId="1701" xr:uid="{5EC8376F-1A2F-494B-9D49-4F6156323684}"/>
    <cellStyle name="Comma 21 5 2" xfId="2704" xr:uid="{7D0839F5-84DA-440C-805D-558677B096C7}"/>
    <cellStyle name="Comma 21 5 2 2" xfId="3990" xr:uid="{D844C7FE-2C54-4447-BD9F-80EB1F324512}"/>
    <cellStyle name="Comma 21 5 3" xfId="3304" xr:uid="{CF6ED5D2-5E56-405B-8358-75FC8168427C}"/>
    <cellStyle name="Comma 21 6" xfId="1797" xr:uid="{32B93470-A01B-4168-BA08-4E865D605717}"/>
    <cellStyle name="Comma 21 6 2" xfId="2788" xr:uid="{EB883164-A802-46E3-9326-7B20136D3959}"/>
    <cellStyle name="Comma 21 6 2 2" xfId="4074" xr:uid="{89B46D64-5719-4E25-9677-3F78FB19BBDD}"/>
    <cellStyle name="Comma 21 6 3" xfId="3388" xr:uid="{12CD3656-3F9D-4C4C-9982-8085B66814B0}"/>
    <cellStyle name="Comma 21 7" xfId="1866" xr:uid="{FA4460D7-4727-4824-BED9-8D4E1D4D25A7}"/>
    <cellStyle name="Comma 21 7 2" xfId="2857" xr:uid="{AE3B9BD4-B8AB-4553-92F4-E3882F85E677}"/>
    <cellStyle name="Comma 21 7 2 2" xfId="4143" xr:uid="{9BC19983-5F4E-4BDF-90F7-A3FD51CB5FCF}"/>
    <cellStyle name="Comma 21 7 3" xfId="3457" xr:uid="{A8B8CF99-ECFC-4DF5-9F82-157ED94BB2DF}"/>
    <cellStyle name="Comma 21 8" xfId="1934" xr:uid="{0FA21A54-0AAE-4447-BBED-6A0D309A8681}"/>
    <cellStyle name="Comma 21 8 2" xfId="2925" xr:uid="{18BF00E6-EDD9-4707-A0EA-F1932D91AD73}"/>
    <cellStyle name="Comma 21 8 2 2" xfId="4211" xr:uid="{FE5D600E-CA9A-4234-8673-5F7230E67D84}"/>
    <cellStyle name="Comma 21 8 3" xfId="3525" xr:uid="{43C9AE3A-8461-4654-89D2-EEFC894C2918}"/>
    <cellStyle name="Comma 21 9" xfId="2003" xr:uid="{9EF9B071-E91B-48DC-88CE-04DBA33AD879}"/>
    <cellStyle name="Comma 21 9 2" xfId="3593" xr:uid="{824432DF-01AC-4236-8CF2-981DBA10EFCA}"/>
    <cellStyle name="Comma 22" xfId="1346" xr:uid="{47C78EDA-4641-4BE6-BCA6-C6F71DF00FA5}"/>
    <cellStyle name="Comma 22 10" xfId="2372" xr:uid="{A2725168-55B7-4333-8F0C-2DF4FE24B552}"/>
    <cellStyle name="Comma 22 10 2" xfId="3662" xr:uid="{085CB6CC-ACBE-4D61-B387-CF3096AB0B58}"/>
    <cellStyle name="Comma 22 11" xfId="2979" xr:uid="{5D1E0416-7820-48EB-B5C0-544F05F5275A}"/>
    <cellStyle name="Comma 22 2" xfId="1435" xr:uid="{362D0CC3-1690-47E4-B3E1-1C3C86B57604}"/>
    <cellStyle name="Comma 22 2 2" xfId="2453" xr:uid="{362B55EA-456F-49D9-8B11-A066303E288A}"/>
    <cellStyle name="Comma 22 2 2 2" xfId="3739" xr:uid="{D3DD225B-9DD4-41F9-85CF-6DF8134540FE}"/>
    <cellStyle name="Comma 22 2 3" xfId="3053" xr:uid="{0CA67D4D-1AFA-4F81-AECC-661039CB694E}"/>
    <cellStyle name="Comma 22 3" xfId="1513" xr:uid="{C263D763-AB85-44ED-A0EB-A3EDBFBCB778}"/>
    <cellStyle name="Comma 22 3 2" xfId="2529" xr:uid="{4AB3B942-53CA-473F-8491-AF9744654E25}"/>
    <cellStyle name="Comma 22 3 2 2" xfId="3815" xr:uid="{0D4F4849-F65A-406F-A5F0-30F166E99AA9}"/>
    <cellStyle name="Comma 22 3 3" xfId="3129" xr:uid="{36B3FC1E-F714-43C0-A901-EB6E60F83626}"/>
    <cellStyle name="Comma 22 4" xfId="1586" xr:uid="{9B69188C-C38C-488E-B0B9-662F8C50CB77}"/>
    <cellStyle name="Comma 22 4 2" xfId="2602" xr:uid="{ED081729-43A4-44D1-B5AF-9E3244F7B591}"/>
    <cellStyle name="Comma 22 4 2 2" xfId="3888" xr:uid="{8B3A2726-B68F-4546-BBCE-16D0137C0498}"/>
    <cellStyle name="Comma 22 4 3" xfId="3202" xr:uid="{9B33C1F2-E5B1-4B55-9C96-591AD62758E4}"/>
    <cellStyle name="Comma 22 5" xfId="1686" xr:uid="{29729C42-2BF9-4EAD-BF69-EB8BA0A5C853}"/>
    <cellStyle name="Comma 22 5 2" xfId="2689" xr:uid="{C59EA5B4-6B75-4E03-942A-ED62BE7A6AB3}"/>
    <cellStyle name="Comma 22 5 2 2" xfId="3975" xr:uid="{D97B5934-7766-47E5-9D9D-08FFB50D5FEB}"/>
    <cellStyle name="Comma 22 5 3" xfId="3289" xr:uid="{F46B1CD9-5CB3-43FE-B4BD-BEC3F56779B1}"/>
    <cellStyle name="Comma 22 6" xfId="1782" xr:uid="{44BEFCC0-C2AC-4E7F-95BB-B8606255BEED}"/>
    <cellStyle name="Comma 22 6 2" xfId="2773" xr:uid="{A00D2F95-A2CE-4D34-A990-2432DCF5C755}"/>
    <cellStyle name="Comma 22 6 2 2" xfId="4059" xr:uid="{0A7131E1-2F5B-4302-A0CC-445318012629}"/>
    <cellStyle name="Comma 22 6 3" xfId="3373" xr:uid="{41414302-6692-4CA5-898D-65447F3DEAB8}"/>
    <cellStyle name="Comma 22 7" xfId="1851" xr:uid="{F0106C33-0E02-4881-9FE6-6CCBE70E2398}"/>
    <cellStyle name="Comma 22 7 2" xfId="2842" xr:uid="{62F5F2DC-988A-4B01-B0C7-658D743D32F2}"/>
    <cellStyle name="Comma 22 7 2 2" xfId="4128" xr:uid="{19EB333A-5941-476D-AA44-1D8273D17F1D}"/>
    <cellStyle name="Comma 22 7 3" xfId="3442" xr:uid="{DA83E285-EC40-4915-953A-4DDBBA38ECC0}"/>
    <cellStyle name="Comma 22 8" xfId="1919" xr:uid="{C9CCDE19-F95B-4BA1-9161-09374F6022F2}"/>
    <cellStyle name="Comma 22 8 2" xfId="2910" xr:uid="{E5EFF1AD-E7E6-49FD-A582-DD6FDF0ED50F}"/>
    <cellStyle name="Comma 22 8 2 2" xfId="4196" xr:uid="{A836E6D7-38B6-4560-AF45-2A6E5BE66921}"/>
    <cellStyle name="Comma 22 8 3" xfId="3510" xr:uid="{829DA5AA-5570-4158-97F5-0252CF9FF699}"/>
    <cellStyle name="Comma 22 9" xfId="1988" xr:uid="{F5AEA9DB-BC8A-402A-BFA7-C89407861E43}"/>
    <cellStyle name="Comma 22 9 2" xfId="3578" xr:uid="{67FC99B6-BBC0-43D8-A2E5-417B89969441}"/>
    <cellStyle name="Comma 23" xfId="1351" xr:uid="{A9BE94BA-14FC-42F7-9FAC-5305A09B718A}"/>
    <cellStyle name="Comma 23 10" xfId="2377" xr:uid="{44B35C42-B6E3-495B-B946-0DF9B8B2D8E7}"/>
    <cellStyle name="Comma 23 10 2" xfId="3667" xr:uid="{37644910-3010-4C76-88B6-BFFBA129CA4B}"/>
    <cellStyle name="Comma 23 11" xfId="2984" xr:uid="{A7FF03E6-FED9-4C14-97C8-849BDD161504}"/>
    <cellStyle name="Comma 23 2" xfId="1440" xr:uid="{04682A93-0230-4215-92FD-0FC1E45DE8C2}"/>
    <cellStyle name="Comma 23 2 2" xfId="2458" xr:uid="{34B05963-45AB-49C1-9C15-FED8768DB974}"/>
    <cellStyle name="Comma 23 2 2 2" xfId="3744" xr:uid="{CFD2997C-2FBF-406E-97E1-4829B256D637}"/>
    <cellStyle name="Comma 23 2 3" xfId="3058" xr:uid="{01E31491-0117-4EED-927E-FA2FF21AB420}"/>
    <cellStyle name="Comma 23 3" xfId="1518" xr:uid="{42DE2C2C-818E-40CE-BF3E-06589DA2121B}"/>
    <cellStyle name="Comma 23 3 2" xfId="2534" xr:uid="{EE112020-5D46-436D-B446-56AAA930DD1C}"/>
    <cellStyle name="Comma 23 3 2 2" xfId="3820" xr:uid="{6C8DFE95-6E4D-4C1B-9D62-8924E4BE8972}"/>
    <cellStyle name="Comma 23 3 3" xfId="3134" xr:uid="{9490BE17-CD86-4C84-BF0A-F9A8929A5328}"/>
    <cellStyle name="Comma 23 4" xfId="1591" xr:uid="{E3339DFC-B0D6-427E-92E6-1F269B45CA22}"/>
    <cellStyle name="Comma 23 4 2" xfId="2607" xr:uid="{DA6B7316-E073-4D5F-BA31-C4F98DB231AA}"/>
    <cellStyle name="Comma 23 4 2 2" xfId="3893" xr:uid="{D293B026-C490-4723-A146-305136BDC3F0}"/>
    <cellStyle name="Comma 23 4 3" xfId="3207" xr:uid="{C8D9A414-198C-41E3-ACBB-D2BD0135166D}"/>
    <cellStyle name="Comma 23 5" xfId="1691" xr:uid="{28BF9BEE-0A6C-45E4-9643-4089CE675F80}"/>
    <cellStyle name="Comma 23 5 2" xfId="2694" xr:uid="{8E396DB2-6931-4E26-84F5-ECF57E3E7A90}"/>
    <cellStyle name="Comma 23 5 2 2" xfId="3980" xr:uid="{1F3FD41A-5F58-4254-89CB-3FC9835359FF}"/>
    <cellStyle name="Comma 23 5 3" xfId="3294" xr:uid="{6B63C060-983D-4084-A006-8B23BA961F40}"/>
    <cellStyle name="Comma 23 6" xfId="1787" xr:uid="{E7973173-19E2-43B7-9B1D-5B8F1DF700B7}"/>
    <cellStyle name="Comma 23 6 2" xfId="2778" xr:uid="{7CA3A3B6-C357-4BD4-9230-204E0FF2843E}"/>
    <cellStyle name="Comma 23 6 2 2" xfId="4064" xr:uid="{4A16EF1E-E201-4798-9F72-AEF1100604B1}"/>
    <cellStyle name="Comma 23 6 3" xfId="3378" xr:uid="{B314B9A4-BCAF-44A9-AB61-0A7E2C3BF34F}"/>
    <cellStyle name="Comma 23 7" xfId="1856" xr:uid="{166A6934-8FC8-488F-979E-FB8D0E830C74}"/>
    <cellStyle name="Comma 23 7 2" xfId="2847" xr:uid="{E8F646EB-9722-4DAB-8B89-CED534EA4BBC}"/>
    <cellStyle name="Comma 23 7 2 2" xfId="4133" xr:uid="{8E88EFC9-41B2-4785-B5FE-BD8BF461945F}"/>
    <cellStyle name="Comma 23 7 3" xfId="3447" xr:uid="{F84AE805-56D8-4BE6-AAD9-BBE07C6BE8F3}"/>
    <cellStyle name="Comma 23 8" xfId="1924" xr:uid="{B378C92B-7ADA-4151-B84B-1D139286530D}"/>
    <cellStyle name="Comma 23 8 2" xfId="2915" xr:uid="{6CCF26CE-E81A-40FC-B317-25CE2A2B3384}"/>
    <cellStyle name="Comma 23 8 2 2" xfId="4201" xr:uid="{6CF756EF-290E-462C-BCFF-741780FF7C11}"/>
    <cellStyle name="Comma 23 8 3" xfId="3515" xr:uid="{ED111AE7-46FB-4BF8-9741-CE036A9F2D8E}"/>
    <cellStyle name="Comma 23 9" xfId="1993" xr:uid="{0F021C65-6ED6-4ABF-B2E9-8FD6C07C1DB6}"/>
    <cellStyle name="Comma 23 9 2" xfId="3583" xr:uid="{2E6C9E3B-5450-41C3-9EEA-930EB5912655}"/>
    <cellStyle name="Comma 24" xfId="1365" xr:uid="{0C63639A-183C-4C09-8ED5-14EDF3133D7D}"/>
    <cellStyle name="Comma 24 10" xfId="2391" xr:uid="{952A43D5-D30C-44AB-A93C-959864C72F89}"/>
    <cellStyle name="Comma 24 10 2" xfId="3681" xr:uid="{5B56EF94-021A-4DF7-B893-D06CF6A41B45}"/>
    <cellStyle name="Comma 24 11" xfId="2998" xr:uid="{F0AC5720-2746-4D00-B17B-A81F5BA56F11}"/>
    <cellStyle name="Comma 24 2" xfId="1454" xr:uid="{D251A30D-7222-47DE-94F8-F4FD7E154CF8}"/>
    <cellStyle name="Comma 24 2 2" xfId="2472" xr:uid="{E9EE3CE9-E5DE-44B7-B364-52859E2151BE}"/>
    <cellStyle name="Comma 24 2 2 2" xfId="3758" xr:uid="{776BED26-C241-4208-8E8D-3C989AE3AA6C}"/>
    <cellStyle name="Comma 24 2 3" xfId="3072" xr:uid="{52425B80-B92A-4E6C-844B-D83E7CDA12FA}"/>
    <cellStyle name="Comma 24 3" xfId="1532" xr:uid="{7BF3E9E4-6E2C-4E7E-BAE6-B10499AA45A9}"/>
    <cellStyle name="Comma 24 3 2" xfId="2548" xr:uid="{74F052CA-27A6-4F92-B3D6-14BCE17F13BC}"/>
    <cellStyle name="Comma 24 3 2 2" xfId="3834" xr:uid="{775D065D-21CB-4990-A260-9F473825D26C}"/>
    <cellStyle name="Comma 24 3 3" xfId="3148" xr:uid="{9B48F226-670A-47EB-93A3-0E1047B84FB9}"/>
    <cellStyle name="Comma 24 4" xfId="1605" xr:uid="{31962C5E-A163-46B4-A31F-B79ACF71D905}"/>
    <cellStyle name="Comma 24 4 2" xfId="2621" xr:uid="{5B2728BD-9B20-40C0-A006-ED8593CDA31D}"/>
    <cellStyle name="Comma 24 4 2 2" xfId="3907" xr:uid="{123E604D-08E6-48D1-B68A-806B57F84270}"/>
    <cellStyle name="Comma 24 4 3" xfId="3221" xr:uid="{62AEBDD5-CFE1-46B9-8F97-0189198DE523}"/>
    <cellStyle name="Comma 24 5" xfId="1705" xr:uid="{7A0F56DC-A448-4FED-A5B4-0C292FFC83CD}"/>
    <cellStyle name="Comma 24 5 2" xfId="2708" xr:uid="{2FA4E3E1-9B64-4C4B-9121-D8DF374177DD}"/>
    <cellStyle name="Comma 24 5 2 2" xfId="3994" xr:uid="{1393F4DB-54FE-4AD4-B066-3C7E62249656}"/>
    <cellStyle name="Comma 24 5 3" xfId="3308" xr:uid="{5A12D939-2007-40A6-9BEE-33AF8B682AC0}"/>
    <cellStyle name="Comma 24 6" xfId="1801" xr:uid="{638AFE72-54EA-40CF-A977-EC4CA9A108A9}"/>
    <cellStyle name="Comma 24 6 2" xfId="2792" xr:uid="{B8C13682-67F0-47FB-9C78-CEB0A0F6225C}"/>
    <cellStyle name="Comma 24 6 2 2" xfId="4078" xr:uid="{169B47D0-3E9A-4569-B864-2C69A95B7431}"/>
    <cellStyle name="Comma 24 6 3" xfId="3392" xr:uid="{A5C76A28-8EE4-4432-8CAF-BD1D497D0487}"/>
    <cellStyle name="Comma 24 7" xfId="1870" xr:uid="{3A1461B9-E918-4DF6-89A1-10448CA4A2F7}"/>
    <cellStyle name="Comma 24 7 2" xfId="2861" xr:uid="{7BEEB62B-3201-4147-AC3C-DF424F6EF20A}"/>
    <cellStyle name="Comma 24 7 2 2" xfId="4147" xr:uid="{27876BCF-9E36-48E3-90D1-1038A3B2A9E2}"/>
    <cellStyle name="Comma 24 7 3" xfId="3461" xr:uid="{FE2C925F-575D-4AEF-8748-95FC6713F1AD}"/>
    <cellStyle name="Comma 24 8" xfId="1938" xr:uid="{8F6278BC-A858-48DE-9A52-139CEE516B2D}"/>
    <cellStyle name="Comma 24 8 2" xfId="2929" xr:uid="{69E59D98-3DA9-4EC6-ACDD-179343D53815}"/>
    <cellStyle name="Comma 24 8 2 2" xfId="4215" xr:uid="{43B0DCC5-FAD4-41F3-BD93-5C1F79C96994}"/>
    <cellStyle name="Comma 24 8 3" xfId="3529" xr:uid="{16BDE7F8-6C46-4987-B6FB-2707989CB108}"/>
    <cellStyle name="Comma 24 9" xfId="2007" xr:uid="{0D5A2178-7FA8-4DB9-BF68-B8122627F52C}"/>
    <cellStyle name="Comma 24 9 2" xfId="3597" xr:uid="{8515D017-0249-4841-8EA9-99D22F94E60F}"/>
    <cellStyle name="Comma 25" xfId="1348" xr:uid="{3128276D-AB18-4D5D-8A19-E37657F729A4}"/>
    <cellStyle name="Comma 25 10" xfId="2374" xr:uid="{EB0EBED3-2DF6-4600-8017-F3A77D0A42A6}"/>
    <cellStyle name="Comma 25 10 2" xfId="3664" xr:uid="{724276FE-9E3E-48BE-8CA2-4E86A67A15D1}"/>
    <cellStyle name="Comma 25 11" xfId="2981" xr:uid="{03C17A70-579A-4ADE-9CE7-5DB3B54CC461}"/>
    <cellStyle name="Comma 25 2" xfId="1437" xr:uid="{B0A7374D-2B5F-4A1C-8BBA-211DEA3CEA7F}"/>
    <cellStyle name="Comma 25 2 2" xfId="2455" xr:uid="{FF342783-4D8A-41E4-ABC0-51E83F74F980}"/>
    <cellStyle name="Comma 25 2 2 2" xfId="3741" xr:uid="{6B5CCE2A-F8E7-4193-A334-68180032371C}"/>
    <cellStyle name="Comma 25 2 3" xfId="3055" xr:uid="{E3624BFF-2523-4849-B81C-9288D0CF637E}"/>
    <cellStyle name="Comma 25 3" xfId="1515" xr:uid="{D629E3F4-BE8C-4D5E-8AA6-2658CFEAB19A}"/>
    <cellStyle name="Comma 25 3 2" xfId="2531" xr:uid="{856C939B-B92B-45FF-B590-9561072E7504}"/>
    <cellStyle name="Comma 25 3 2 2" xfId="3817" xr:uid="{D1C682FF-2314-44C1-B43B-3C839D923652}"/>
    <cellStyle name="Comma 25 3 3" xfId="3131" xr:uid="{6026BCA9-2968-4A74-90F0-1560E69FAD6B}"/>
    <cellStyle name="Comma 25 4" xfId="1588" xr:uid="{68DBFF1E-2DEE-4B45-A082-16CC967953E0}"/>
    <cellStyle name="Comma 25 4 2" xfId="2604" xr:uid="{AEBED039-A44D-4EB4-9C39-19217064A70B}"/>
    <cellStyle name="Comma 25 4 2 2" xfId="3890" xr:uid="{92E8E9A6-6788-412A-B7F2-CA5B7F7241AA}"/>
    <cellStyle name="Comma 25 4 3" xfId="3204" xr:uid="{3A21D19C-9460-495E-9B7B-1F5125288306}"/>
    <cellStyle name="Comma 25 5" xfId="1688" xr:uid="{BEC6C15E-D7F0-4429-8B46-8970CB674C04}"/>
    <cellStyle name="Comma 25 5 2" xfId="2691" xr:uid="{74DD532C-CC42-4E5A-B50B-46DE44574C24}"/>
    <cellStyle name="Comma 25 5 2 2" xfId="3977" xr:uid="{C690A877-CCC1-476D-88E1-7081D0B81DE6}"/>
    <cellStyle name="Comma 25 5 3" xfId="3291" xr:uid="{D3C74A35-23B6-453C-B248-FF3387C96415}"/>
    <cellStyle name="Comma 25 6" xfId="1784" xr:uid="{B93F0962-17D2-4D74-AB28-457C318DD696}"/>
    <cellStyle name="Comma 25 6 2" xfId="2775" xr:uid="{A7A4B795-DA40-43D8-8C4A-2174CA1CE63A}"/>
    <cellStyle name="Comma 25 6 2 2" xfId="4061" xr:uid="{CD525E82-3A54-473A-900A-CF7EA9FAD39A}"/>
    <cellStyle name="Comma 25 6 3" xfId="3375" xr:uid="{5031FF99-30C1-4405-B82F-772FD365B2B7}"/>
    <cellStyle name="Comma 25 7" xfId="1853" xr:uid="{C927A851-0D7D-4325-B5FD-4D4EA5836B31}"/>
    <cellStyle name="Comma 25 7 2" xfId="2844" xr:uid="{272BB658-7E16-48B4-A455-FF3A851EB867}"/>
    <cellStyle name="Comma 25 7 2 2" xfId="4130" xr:uid="{F4FB1374-7086-4A76-A62D-18FF0F8DAE1D}"/>
    <cellStyle name="Comma 25 7 3" xfId="3444" xr:uid="{533117E5-38D3-413D-A00C-4B584E1D12BE}"/>
    <cellStyle name="Comma 25 8" xfId="1921" xr:uid="{E2E6EE5B-BDD1-435F-B8D8-C8DAB9DFB8BD}"/>
    <cellStyle name="Comma 25 8 2" xfId="2912" xr:uid="{0DA79F37-1436-49F3-B17F-319F1B7135DE}"/>
    <cellStyle name="Comma 25 8 2 2" xfId="4198" xr:uid="{647CBD29-6EEA-48B1-89DA-F26F57B5C71F}"/>
    <cellStyle name="Comma 25 8 3" xfId="3512" xr:uid="{694C0FAE-8F29-4C6B-944A-886E026AA827}"/>
    <cellStyle name="Comma 25 9" xfId="1990" xr:uid="{933CDFA5-7E17-442F-A1B0-BAC94C250773}"/>
    <cellStyle name="Comma 25 9 2" xfId="3580" xr:uid="{192C95B9-D7BA-475F-984F-E8EC55FF3DC0}"/>
    <cellStyle name="Comma 26" xfId="1285" xr:uid="{E1799A38-CFCE-45FF-882C-6B70DC2855D8}"/>
    <cellStyle name="Comma 26 10" xfId="2363" xr:uid="{033ADF98-13D6-4877-86D6-66D10392BB69}"/>
    <cellStyle name="Comma 26 10 2" xfId="3653" xr:uid="{69A4D7EB-B674-4341-8674-9FDCBC246B4E}"/>
    <cellStyle name="Comma 26 11" xfId="2970" xr:uid="{FF083ECE-21CC-4E54-B390-08D6DDFDAD52}"/>
    <cellStyle name="Comma 26 2" xfId="1425" xr:uid="{C1444F7D-E97F-4DB0-84A2-47D542EAF173}"/>
    <cellStyle name="Comma 26 2 2" xfId="2443" xr:uid="{3140E19B-E187-4EDF-935A-23710C860643}"/>
    <cellStyle name="Comma 26 2 2 2" xfId="3729" xr:uid="{FB22A4BF-B18A-4706-94D1-464971E0D532}"/>
    <cellStyle name="Comma 26 2 3" xfId="3043" xr:uid="{BD1A8260-A75A-4CDD-9B47-7292E5B1A5AE}"/>
    <cellStyle name="Comma 26 3" xfId="1503" xr:uid="{42555BDE-FCAF-44A6-B028-CEC979E16243}"/>
    <cellStyle name="Comma 26 3 2" xfId="2519" xr:uid="{999AF2E6-4F87-4CC8-8E46-1DF5AE168766}"/>
    <cellStyle name="Comma 26 3 2 2" xfId="3805" xr:uid="{9E607801-9ECB-4FBC-B945-89C6FADA379E}"/>
    <cellStyle name="Comma 26 3 3" xfId="3119" xr:uid="{551C95E6-948E-47F9-895F-EAC3FF441B74}"/>
    <cellStyle name="Comma 26 4" xfId="1576" xr:uid="{D9D5F189-0ABB-49A6-9904-C25611ABC9C1}"/>
    <cellStyle name="Comma 26 4 2" xfId="2592" xr:uid="{B93522E9-F338-4548-ADEE-93A7A045A6C3}"/>
    <cellStyle name="Comma 26 4 2 2" xfId="3878" xr:uid="{DFA6CB29-A2C0-4820-91E7-E8423AC06D61}"/>
    <cellStyle name="Comma 26 4 3" xfId="3192" xr:uid="{5B57065F-EEDD-49FF-A86D-0E9894E5241A}"/>
    <cellStyle name="Comma 26 5" xfId="1676" xr:uid="{C7B2A866-842A-495A-905B-7040CB0111A7}"/>
    <cellStyle name="Comma 26 5 2" xfId="2679" xr:uid="{2D2B2A7D-64D1-4462-BCF9-BE27D84ECEEA}"/>
    <cellStyle name="Comma 26 5 2 2" xfId="3965" xr:uid="{7A38C3BA-E585-475B-BDD3-B83C109BE21C}"/>
    <cellStyle name="Comma 26 5 3" xfId="3279" xr:uid="{BC4E573A-5C90-49DD-A649-37F41E4C94FE}"/>
    <cellStyle name="Comma 26 6" xfId="1772" xr:uid="{A67298A9-3BAC-45B5-807D-19C8D3CF201B}"/>
    <cellStyle name="Comma 26 6 2" xfId="2763" xr:uid="{C9B3BE66-F3E1-4B42-AD33-3C0789ECD37B}"/>
    <cellStyle name="Comma 26 6 2 2" xfId="4049" xr:uid="{B3C1F8E3-F3E5-4571-8B2A-579FDCC3A995}"/>
    <cellStyle name="Comma 26 6 3" xfId="3363" xr:uid="{C069BDF8-C6F9-4012-82B4-ED1535C84330}"/>
    <cellStyle name="Comma 26 7" xfId="1841" xr:uid="{DBCFE37B-7121-48E0-B693-E0300F5DBA43}"/>
    <cellStyle name="Comma 26 7 2" xfId="2832" xr:uid="{81BBDB8E-FCC1-43BB-8117-0589A6AE8D03}"/>
    <cellStyle name="Comma 26 7 2 2" xfId="4118" xr:uid="{F87731B7-70A6-4A94-B849-CD5A02E6E653}"/>
    <cellStyle name="Comma 26 7 3" xfId="3432" xr:uid="{D7F692D1-9491-48E6-9F69-4F12CF6AF261}"/>
    <cellStyle name="Comma 26 8" xfId="1909" xr:uid="{25C9C625-6958-4DD6-AF95-7893E5931E7B}"/>
    <cellStyle name="Comma 26 8 2" xfId="2900" xr:uid="{0938BC65-B5BE-4E51-A9EC-8318CC912844}"/>
    <cellStyle name="Comma 26 8 2 2" xfId="4186" xr:uid="{5C1F06B8-D99A-44F6-B00C-E3CEE165A532}"/>
    <cellStyle name="Comma 26 8 3" xfId="3500" xr:uid="{8C3E4750-B601-4CF8-80C5-AC146ACE53B9}"/>
    <cellStyle name="Comma 26 9" xfId="1978" xr:uid="{387AC54B-0E88-4B8C-9232-ED2788834E62}"/>
    <cellStyle name="Comma 26 9 2" xfId="3568" xr:uid="{62A288DC-A412-43D1-ABF9-1DD0302D204A}"/>
    <cellStyle name="Comma 27" xfId="322" xr:uid="{AF799122-3B7C-4C74-9977-0F1BA3595610}"/>
    <cellStyle name="Comma 27 10" xfId="2283" xr:uid="{D01054B2-2524-45B1-B3BE-D56FD6098B48}"/>
    <cellStyle name="Comma 27 10 2" xfId="3629" xr:uid="{483F34FE-C734-44C4-ACB1-ACD4718ABA0D}"/>
    <cellStyle name="Comma 27 11" xfId="2944" xr:uid="{41293D08-9F77-4415-B407-F9C212BDCEBF}"/>
    <cellStyle name="Comma 27 2" xfId="1398" xr:uid="{5497C677-8DFD-4644-AA5E-1CE3051AB497}"/>
    <cellStyle name="Comma 27 2 2" xfId="2416" xr:uid="{5D73715D-2175-4272-A029-948D31E5E3CD}"/>
    <cellStyle name="Comma 27 2 2 2" xfId="3702" xr:uid="{9DC8298C-38B0-4D1B-BE1C-C0DF14C9F1B3}"/>
    <cellStyle name="Comma 27 2 3" xfId="3016" xr:uid="{0E482438-D010-40D5-B61B-0A479CE7A0D3}"/>
    <cellStyle name="Comma 27 3" xfId="1473" xr:uid="{A11A21D3-873E-4D56-B1F6-FC1F01FAD442}"/>
    <cellStyle name="Comma 27 3 2" xfId="2490" xr:uid="{8DE8E26D-FDC6-464C-8C79-4C93E5C14568}"/>
    <cellStyle name="Comma 27 3 2 2" xfId="3776" xr:uid="{5386A346-99F6-4C6B-98F2-D9F9288DD132}"/>
    <cellStyle name="Comma 27 3 3" xfId="3090" xr:uid="{D9E7F56A-A180-4724-99C5-EC97A92FC2C9}"/>
    <cellStyle name="Comma 27 4" xfId="1550" xr:uid="{94609313-8AB3-4EE4-9F4C-546B0DF07342}"/>
    <cellStyle name="Comma 27 4 2" xfId="2566" xr:uid="{BA6B96B4-4723-4E60-986C-95EC6CE2A230}"/>
    <cellStyle name="Comma 27 4 2 2" xfId="3852" xr:uid="{2903353F-6AB3-4862-BBCC-9A26A77BC5BE}"/>
    <cellStyle name="Comma 27 4 3" xfId="3166" xr:uid="{D693AE11-0E5C-4CEF-BB2C-FEBE29D589F5}"/>
    <cellStyle name="Comma 27 5" xfId="1647" xr:uid="{4A15B7D9-1308-4803-A80C-CBEC9E5AB23F}"/>
    <cellStyle name="Comma 27 5 2" xfId="2651" xr:uid="{F29F48F4-90C5-4EE6-BD88-0B3F859FCF13}"/>
    <cellStyle name="Comma 27 5 2 2" xfId="3937" xr:uid="{3EE5993A-5986-4F22-91E0-C12F61DB942B}"/>
    <cellStyle name="Comma 27 5 3" xfId="3251" xr:uid="{8598543A-45DE-4A46-9B4D-0F85C643B13B}"/>
    <cellStyle name="Comma 27 6" xfId="1747" xr:uid="{DB9F2149-D148-4922-B680-A8C41BF68B2C}"/>
    <cellStyle name="Comma 27 6 2" xfId="2738" xr:uid="{97D50484-1E65-45A8-AF7C-EF4461035A60}"/>
    <cellStyle name="Comma 27 6 2 2" xfId="4024" xr:uid="{BCE4CF4E-4464-489D-9E57-56495AB07157}"/>
    <cellStyle name="Comma 27 6 3" xfId="3338" xr:uid="{4F43D1BD-9216-4370-A5EE-C8CD24150A9F}"/>
    <cellStyle name="Comma 27 7" xfId="1816" xr:uid="{A023B467-FA3C-479F-A916-39BDBDB624D8}"/>
    <cellStyle name="Comma 27 7 2" xfId="2807" xr:uid="{5CDF4EDE-7F2B-4F91-961A-D99A34F06895}"/>
    <cellStyle name="Comma 27 7 2 2" xfId="4093" xr:uid="{B800D53B-E56E-46BD-B50A-7F252F98FAF9}"/>
    <cellStyle name="Comma 27 7 3" xfId="3407" xr:uid="{FECABC79-9F0C-447D-B34F-10A4CECA6F82}"/>
    <cellStyle name="Comma 27 8" xfId="1885" xr:uid="{228C2806-142A-42F7-B943-49F667EFF759}"/>
    <cellStyle name="Comma 27 8 2" xfId="2876" xr:uid="{E974D2CE-6B10-4DA9-B0F0-BC5AC5DF92AD}"/>
    <cellStyle name="Comma 27 8 2 2" xfId="4162" xr:uid="{B53060E1-4E89-4861-AC7B-502AC5F23C05}"/>
    <cellStyle name="Comma 27 8 3" xfId="3476" xr:uid="{3514FCC6-DEEC-468F-A8D5-DA4A8DEE7178}"/>
    <cellStyle name="Comma 27 9" xfId="1954" xr:uid="{B0B506BD-7E93-40C1-BC6F-3226DA5C794F}"/>
    <cellStyle name="Comma 27 9 2" xfId="3544" xr:uid="{9B5A26A0-8408-4D0C-858B-2B1FE3B1FE38}"/>
    <cellStyle name="Comma 28" xfId="1374" xr:uid="{2D9CECED-9ED0-4163-B601-AB7067CF57FD}"/>
    <cellStyle name="Comma 28 10" xfId="2397" xr:uid="{852530C6-6484-45CC-AF36-FB536537E403}"/>
    <cellStyle name="Comma 28 10 2" xfId="3687" xr:uid="{01539048-4629-424F-B2E9-96CCB3453FDA}"/>
    <cellStyle name="Comma 28 11" xfId="3004" xr:uid="{04530E63-0473-4CF5-BD7E-DEC86BEBEB3F}"/>
    <cellStyle name="Comma 28 2" xfId="1460" xr:uid="{D7710168-3DB4-4556-B7E3-FD4BD7144CE5}"/>
    <cellStyle name="Comma 28 2 2" xfId="2478" xr:uid="{B00B16BB-EB04-4A4C-AF69-6B6C8A27F5FF}"/>
    <cellStyle name="Comma 28 2 2 2" xfId="3764" xr:uid="{899B5B78-8806-4B18-934C-A7D435DDDE9A}"/>
    <cellStyle name="Comma 28 2 3" xfId="3078" xr:uid="{FA504117-8D6F-408F-AC65-C2D2E9050769}"/>
    <cellStyle name="Comma 28 3" xfId="1538" xr:uid="{1648D49C-5B3F-4345-96F9-A48F0E60FCCE}"/>
    <cellStyle name="Comma 28 3 2" xfId="2554" xr:uid="{27466E11-3B48-4AB9-98CE-A7B806CA6276}"/>
    <cellStyle name="Comma 28 3 2 2" xfId="3840" xr:uid="{2775CD48-93B4-411F-BB4C-269579D8AA34}"/>
    <cellStyle name="Comma 28 3 3" xfId="3154" xr:uid="{1B70EFD7-3877-46E5-BB96-1977802BC331}"/>
    <cellStyle name="Comma 28 4" xfId="1611" xr:uid="{38E07905-7E9C-40AB-8284-3F3837CE0C62}"/>
    <cellStyle name="Comma 28 4 2" xfId="2627" xr:uid="{764D3788-847D-420A-8019-EDCACF89A6D9}"/>
    <cellStyle name="Comma 28 4 2 2" xfId="3913" xr:uid="{DAA05541-5086-48DA-8490-86869D018056}"/>
    <cellStyle name="Comma 28 4 3" xfId="3227" xr:uid="{29CB6A1C-1723-4C66-912B-96CD4D986B99}"/>
    <cellStyle name="Comma 28 5" xfId="1711" xr:uid="{74FDD38A-C343-4055-AA2D-49BDFA7DF53B}"/>
    <cellStyle name="Comma 28 5 2" xfId="2714" xr:uid="{E8335639-BEE6-4ABD-ABE3-FE4D2A046C5C}"/>
    <cellStyle name="Comma 28 5 2 2" xfId="4000" xr:uid="{54342BA9-D4E9-4775-A799-A6A66481C488}"/>
    <cellStyle name="Comma 28 5 3" xfId="3314" xr:uid="{F478864D-85EB-43E3-A0D0-2373EED9D8F9}"/>
    <cellStyle name="Comma 28 6" xfId="1807" xr:uid="{7BFD84EF-97B7-407A-8016-10EC5F6FEABF}"/>
    <cellStyle name="Comma 28 6 2" xfId="2798" xr:uid="{F02362AA-BDBC-4B1A-A863-129148C1A132}"/>
    <cellStyle name="Comma 28 6 2 2" xfId="4084" xr:uid="{48D41DC0-2784-4475-87C1-BBDE560135D3}"/>
    <cellStyle name="Comma 28 6 3" xfId="3398" xr:uid="{14216AF8-CB8A-481E-B0D9-23B8B7400807}"/>
    <cellStyle name="Comma 28 7" xfId="1876" xr:uid="{AED43B82-D10F-477B-9EAE-C237FDD6743D}"/>
    <cellStyle name="Comma 28 7 2" xfId="2867" xr:uid="{FA684248-1101-44D3-8813-C53872F54DD2}"/>
    <cellStyle name="Comma 28 7 2 2" xfId="4153" xr:uid="{E334F47B-EFB4-4E86-85C7-D1068C0BB527}"/>
    <cellStyle name="Comma 28 7 3" xfId="3467" xr:uid="{655849C5-E059-4BB2-ACA5-A6585EB80B34}"/>
    <cellStyle name="Comma 28 8" xfId="1944" xr:uid="{C91C65AA-D240-4A25-8455-6654D216118A}"/>
    <cellStyle name="Comma 28 8 2" xfId="2935" xr:uid="{D5E92BF6-DCAF-4956-968E-37890DC51BD5}"/>
    <cellStyle name="Comma 28 8 2 2" xfId="4221" xr:uid="{B1A1C15D-ACC5-4B7D-BE4D-9C18023B9E1F}"/>
    <cellStyle name="Comma 28 8 3" xfId="3535" xr:uid="{4D70EE63-F407-400D-973B-930FA34E603B}"/>
    <cellStyle name="Comma 28 9" xfId="2013" xr:uid="{8F0C53CC-EBFB-4931-8E22-05DE422BC3DC}"/>
    <cellStyle name="Comma 28 9 2" xfId="3603" xr:uid="{A336E5CB-4FAA-42EB-A3A9-1FC940B23904}"/>
    <cellStyle name="Comma 29" xfId="1378" xr:uid="{6A838B96-2BC8-4D2B-AE38-996C656D0B75}"/>
    <cellStyle name="Comma 29 2" xfId="2399" xr:uid="{E89810C9-65B6-4CE0-AA6F-1F11AB191627}"/>
    <cellStyle name="Comma 29 2 2" xfId="3689" xr:uid="{EB7C52F7-9D07-4354-B0DB-D87483AAB978}"/>
    <cellStyle name="Comma 3" xfId="14" xr:uid="{00000000-0005-0000-0000-000004000000}"/>
    <cellStyle name="Comma 3 10" xfId="1742" xr:uid="{347EB590-6DE2-477E-918E-97C4C794C916}"/>
    <cellStyle name="Comma 3 10 2" xfId="2733" xr:uid="{744D72E9-9DED-477A-8EFF-A137FF6F27C3}"/>
    <cellStyle name="Comma 3 10 2 2" xfId="4019" xr:uid="{3DC4F243-68CF-4FC7-BA7B-CF08172FD724}"/>
    <cellStyle name="Comma 3 10 3" xfId="3333" xr:uid="{46A9896C-285A-4AFF-B6A7-E4FBAFE6619D}"/>
    <cellStyle name="Comma 3 11" xfId="1811" xr:uid="{F89B7380-6EE2-446D-98FC-BAAA46F4DCF4}"/>
    <cellStyle name="Comma 3 11 2" xfId="2802" xr:uid="{D1CD671F-3899-4ED9-B722-DB0397D772B3}"/>
    <cellStyle name="Comma 3 11 2 2" xfId="4088" xr:uid="{3FED5C0F-B42A-4D83-8FF7-63A828070A31}"/>
    <cellStyle name="Comma 3 11 3" xfId="3402" xr:uid="{2B8D9A09-8C46-4D00-B70E-42F33FA7910E}"/>
    <cellStyle name="Comma 3 12" xfId="1880" xr:uid="{450FAFD1-630E-4074-908B-49CA1178079E}"/>
    <cellStyle name="Comma 3 12 2" xfId="2871" xr:uid="{8614DCCB-2A30-4EBF-B836-C220895AB5C2}"/>
    <cellStyle name="Comma 3 12 2 2" xfId="4157" xr:uid="{A70CF8A9-0CD9-4DD2-8742-DDC9EC91EEDE}"/>
    <cellStyle name="Comma 3 12 3" xfId="3471" xr:uid="{77F224DA-082F-416B-A3EC-BB051C4214D4}"/>
    <cellStyle name="Comma 3 13" xfId="1949" xr:uid="{64942255-965D-47D2-9167-6D2C4C3840AA}"/>
    <cellStyle name="Comma 3 13 2" xfId="2253" xr:uid="{3671DF1E-7319-4FD9-BD0F-7203F068186C}"/>
    <cellStyle name="Comma 3 13 2 2" xfId="3624" xr:uid="{A4ADEAEC-3B2C-4E49-AC62-12B0A803341A}"/>
    <cellStyle name="Comma 3 13 3" xfId="3539" xr:uid="{754E7F3E-2254-4C2D-8269-333CE56FDE8F}"/>
    <cellStyle name="Comma 3 14" xfId="2127" xr:uid="{1287A25F-3EF0-40A9-90E5-E3C5AB969FBA}"/>
    <cellStyle name="Comma 3 14 2" xfId="3605" xr:uid="{6CC96F27-2802-48FA-8F5A-B5CEB3217F36}"/>
    <cellStyle name="Comma 3 15" xfId="154" xr:uid="{AFD49922-F7EB-412C-A0A9-A595199EFBF5}"/>
    <cellStyle name="Comma 3 16" xfId="2939" xr:uid="{A6CC7899-319B-451B-BE9A-2036C6A5F4EE}"/>
    <cellStyle name="Comma 3 2" xfId="23" xr:uid="{79FDB049-ED42-4CB1-AFC1-46F782E640E8}"/>
    <cellStyle name="Comma 3 2 10" xfId="2196" xr:uid="{F4F75CF6-E883-4E40-BD99-31343C69A794}"/>
    <cellStyle name="Comma 3 2 10 2" xfId="3609" xr:uid="{77A40434-99B9-4E9C-BD06-C8FCC46B3F71}"/>
    <cellStyle name="Comma 3 2 11" xfId="582" xr:uid="{FD7DD467-16A5-4291-A20C-36510C50C9DE}"/>
    <cellStyle name="Comma 3 2 12" xfId="2958" xr:uid="{33C7AC0B-ABB5-42B7-AE34-16D601FEDEDB}"/>
    <cellStyle name="Comma 3 2 2" xfId="29" xr:uid="{6B2AB9B0-C23F-431D-8BD4-0412684ACB5F}"/>
    <cellStyle name="Comma 3 2 2 2" xfId="2432" xr:uid="{96B73490-09E7-4BEF-9F60-52D0353BFFEF}"/>
    <cellStyle name="Comma 3 2 2 2 2" xfId="3718" xr:uid="{8F92E185-BB71-47F2-A03B-B05C6E2B044D}"/>
    <cellStyle name="Comma 3 2 2 3" xfId="2204" xr:uid="{E4F2FF87-971F-48FA-8362-D5905E136761}"/>
    <cellStyle name="Comma 3 2 2 3 2" xfId="3617" xr:uid="{C01AAC07-1D8A-4D2E-9997-12A3D286D307}"/>
    <cellStyle name="Comma 3 2 2 4" xfId="1414" xr:uid="{19A25A26-59F9-49BD-80DF-C9A7DFA17548}"/>
    <cellStyle name="Comma 3 2 2 5" xfId="3032" xr:uid="{C84C8743-A680-4A7A-A4D5-4A837E4417B3}"/>
    <cellStyle name="Comma 3 2 3" xfId="1489" xr:uid="{658A3B4A-285B-4C58-AB6F-AE9B903220A6}"/>
    <cellStyle name="Comma 3 2 3 2" xfId="2506" xr:uid="{83A93E2C-6D79-44E7-940B-30BF3B110906}"/>
    <cellStyle name="Comma 3 2 3 2 2" xfId="3792" xr:uid="{7B8268C8-B6AA-4341-A879-D0F777E85220}"/>
    <cellStyle name="Comma 3 2 3 3" xfId="3106" xr:uid="{768B83A6-6BD2-4E35-908C-B4EE125FB4E9}"/>
    <cellStyle name="Comma 3 2 4" xfId="1565" xr:uid="{71BD8CDA-4502-4D5C-9E84-17722CA27D32}"/>
    <cellStyle name="Comma 3 2 4 2" xfId="2581" xr:uid="{84AE832B-E93E-4EAB-91B0-52F755659B9F}"/>
    <cellStyle name="Comma 3 2 4 2 2" xfId="3867" xr:uid="{9631A47C-131B-417A-B21B-B728427DA370}"/>
    <cellStyle name="Comma 3 2 4 3" xfId="3181" xr:uid="{2FEE1B07-E539-4CB0-99E0-ADADB04B202D}"/>
    <cellStyle name="Comma 3 2 5" xfId="1663" xr:uid="{FC973EA6-1939-4A14-9ED7-4A5EB5B21A30}"/>
    <cellStyle name="Comma 3 2 5 2" xfId="2667" xr:uid="{B3D1AC6A-0344-4FF1-B6C7-F7831AA6CC71}"/>
    <cellStyle name="Comma 3 2 5 2 2" xfId="3953" xr:uid="{B73497F8-B3E0-4AD6-BFB6-9624E67FAB36}"/>
    <cellStyle name="Comma 3 2 5 3" xfId="3267" xr:uid="{06A2C0A3-081C-4D15-B66A-9B125879CEFE}"/>
    <cellStyle name="Comma 3 2 6" xfId="1761" xr:uid="{7A54E640-8F29-468B-8161-67D290F1F265}"/>
    <cellStyle name="Comma 3 2 6 2" xfId="2752" xr:uid="{9A1267F7-9011-44D1-A752-17A80085EE2F}"/>
    <cellStyle name="Comma 3 2 6 2 2" xfId="4038" xr:uid="{584FA923-85B6-4DC5-9420-152E575660A3}"/>
    <cellStyle name="Comma 3 2 6 3" xfId="3352" xr:uid="{A3BDBE39-EAE1-4CCA-B5E1-86DAD7E07C76}"/>
    <cellStyle name="Comma 3 2 7" xfId="1830" xr:uid="{6D0179F9-8F55-41A5-973A-4B32060DA32D}"/>
    <cellStyle name="Comma 3 2 7 2" xfId="2821" xr:uid="{22BEECBA-E394-4CFE-B8EE-B693F2C1F1B2}"/>
    <cellStyle name="Comma 3 2 7 2 2" xfId="4107" xr:uid="{306483E3-7221-498A-8BAF-722123F3008E}"/>
    <cellStyle name="Comma 3 2 7 3" xfId="3421" xr:uid="{FAB7BD3C-9CA5-4BF3-AE87-6D551B544356}"/>
    <cellStyle name="Comma 3 2 8" xfId="1899" xr:uid="{31587B02-5986-4546-93C4-1B34A6F8F675}"/>
    <cellStyle name="Comma 3 2 8 2" xfId="2890" xr:uid="{391C4947-8096-4109-9B1E-A66EC635F99A}"/>
    <cellStyle name="Comma 3 2 8 2 2" xfId="4176" xr:uid="{D0FB455B-05B9-4D4B-BA3C-0324C4EDBA6B}"/>
    <cellStyle name="Comma 3 2 8 3" xfId="3490" xr:uid="{036CC117-497F-4820-A215-36484E03B7C1}"/>
    <cellStyle name="Comma 3 2 9" xfId="1968" xr:uid="{09B4BC19-FDF2-4652-B3E5-DCFBB9FF7FE5}"/>
    <cellStyle name="Comma 3 2 9 2" xfId="2330" xr:uid="{F4A55E4C-1C47-430B-B10C-D64547FC6AE9}"/>
    <cellStyle name="Comma 3 2 9 2 2" xfId="3643" xr:uid="{7F43C093-A85E-4C37-90DC-C67FD6CB6066}"/>
    <cellStyle name="Comma 3 2 9 3" xfId="3558" xr:uid="{7837643C-15A8-4A48-9F07-35BA530FC716}"/>
    <cellStyle name="Comma 3 3" xfId="1340" xr:uid="{9FFC98F6-ECE5-44D8-9B12-120FEE37A4CE}"/>
    <cellStyle name="Comma 3 3 10" xfId="2200" xr:uid="{516CE750-31D2-4C04-8A19-2B2BCDF6169E}"/>
    <cellStyle name="Comma 3 3 10 2" xfId="3613" xr:uid="{C2C58D7A-FAD2-4566-AB8C-473EACBDCC05}"/>
    <cellStyle name="Comma 3 3 11" xfId="2974" xr:uid="{FF96C863-C3CC-4584-8EF9-53190B02CDB2}"/>
    <cellStyle name="Comma 3 3 2" xfId="1430" xr:uid="{5E4C4A27-CD1A-4AA3-86DC-852C30443E8A}"/>
    <cellStyle name="Comma 3 3 2 2" xfId="2448" xr:uid="{D2902792-F6C0-4C6B-A45E-B4394A8D1906}"/>
    <cellStyle name="Comma 3 3 2 2 2" xfId="3734" xr:uid="{012625A8-6C73-409F-B4FF-4AC043AC7E4B}"/>
    <cellStyle name="Comma 3 3 2 3" xfId="3048" xr:uid="{46823D1A-380F-428D-B39D-D63D31BE7730}"/>
    <cellStyle name="Comma 3 3 3" xfId="1508" xr:uid="{7F5576A6-80C5-424D-A017-651F54AD7A06}"/>
    <cellStyle name="Comma 3 3 3 2" xfId="2524" xr:uid="{3DE6B1C9-E045-44D6-94C1-AFB477140ED2}"/>
    <cellStyle name="Comma 3 3 3 2 2" xfId="3810" xr:uid="{7BA1943F-4172-4806-8840-36C543FD6924}"/>
    <cellStyle name="Comma 3 3 3 3" xfId="3124" xr:uid="{2905EB36-4E42-40F0-A29B-A2F24F2B748B}"/>
    <cellStyle name="Comma 3 3 4" xfId="1581" xr:uid="{BBDB3959-0578-4981-91E5-860F48801083}"/>
    <cellStyle name="Comma 3 3 4 2" xfId="2597" xr:uid="{94F994D2-4C58-4A4C-84E1-8193EE4CAC13}"/>
    <cellStyle name="Comma 3 3 4 2 2" xfId="3883" xr:uid="{509AA44F-D9C3-4193-9BFF-32B87F056C51}"/>
    <cellStyle name="Comma 3 3 4 3" xfId="3197" xr:uid="{901C67E6-3C90-4EC5-8A72-CAC8DD4817AC}"/>
    <cellStyle name="Comma 3 3 5" xfId="1681" xr:uid="{D5C376E7-3044-4834-BD0A-7E9B1AC7EC7D}"/>
    <cellStyle name="Comma 3 3 5 2" xfId="2684" xr:uid="{E5394C59-2A37-4B5B-B5DE-5A300C5FFB94}"/>
    <cellStyle name="Comma 3 3 5 2 2" xfId="3970" xr:uid="{B1ABBE6A-2BF3-49EA-819F-AFE0BF0EF0B1}"/>
    <cellStyle name="Comma 3 3 5 3" xfId="3284" xr:uid="{B7487B55-687A-4DEA-A51D-8BB282917602}"/>
    <cellStyle name="Comma 3 3 6" xfId="1777" xr:uid="{32C6A1E5-7FCB-4E9D-A1E0-914E8092FC82}"/>
    <cellStyle name="Comma 3 3 6 2" xfId="2768" xr:uid="{6AC398FF-37D8-47E1-919B-67EC8BF56137}"/>
    <cellStyle name="Comma 3 3 6 2 2" xfId="4054" xr:uid="{2F610C98-A80C-4D89-80A6-A7A13BBBE168}"/>
    <cellStyle name="Comma 3 3 6 3" xfId="3368" xr:uid="{A14B753E-98B1-41D3-82CD-C2921C64F284}"/>
    <cellStyle name="Comma 3 3 7" xfId="1846" xr:uid="{8FA7D1F9-AEEA-4752-9346-23187E38E50D}"/>
    <cellStyle name="Comma 3 3 7 2" xfId="2837" xr:uid="{B3E4DA1C-E0C8-4FF1-8EED-C1191754E67D}"/>
    <cellStyle name="Comma 3 3 7 2 2" xfId="4123" xr:uid="{7BF2474E-27B3-4963-A66F-46998934B56E}"/>
    <cellStyle name="Comma 3 3 7 3" xfId="3437" xr:uid="{081CC89C-C957-4F66-9282-D2971A0E5161}"/>
    <cellStyle name="Comma 3 3 8" xfId="1914" xr:uid="{68A0AC87-8E70-44CC-8384-DC6222986FDC}"/>
    <cellStyle name="Comma 3 3 8 2" xfId="2905" xr:uid="{EDB0C761-295B-4B4C-BE56-4878594B5E97}"/>
    <cellStyle name="Comma 3 3 8 2 2" xfId="4191" xr:uid="{E14DC442-786A-4CA4-A749-6AC4E8C60E4D}"/>
    <cellStyle name="Comma 3 3 8 3" xfId="3505" xr:uid="{0F517B2A-1170-49FC-A124-26FD98E4B2D9}"/>
    <cellStyle name="Comma 3 3 9" xfId="1983" xr:uid="{6DEE8B9B-3952-4C4B-AC17-86497F161EBD}"/>
    <cellStyle name="Comma 3 3 9 2" xfId="2367" xr:uid="{728AEB24-EF78-4C2F-A15D-93BBC33D1B67}"/>
    <cellStyle name="Comma 3 3 9 2 2" xfId="3657" xr:uid="{F0A1C5C7-CDD2-44A3-A1F5-8224B3A91B03}"/>
    <cellStyle name="Comma 3 3 9 3" xfId="3573" xr:uid="{99868F08-39DA-4210-872F-69504B252723}"/>
    <cellStyle name="Comma 3 4" xfId="456" xr:uid="{A0196900-CAE9-480F-85A5-383388626CC9}"/>
    <cellStyle name="Comma 3 4 10" xfId="2321" xr:uid="{3A63D56E-6930-4065-B992-8A069F89AEC0}"/>
    <cellStyle name="Comma 3 4 10 2" xfId="3634" xr:uid="{5D7550DD-D184-4E29-84F8-4B07DB4CF874}"/>
    <cellStyle name="Comma 3 4 11" xfId="2949" xr:uid="{17AE52F0-6FD1-4B68-8DFC-BE37382F529A}"/>
    <cellStyle name="Comma 3 4 2" xfId="1404" xr:uid="{1900F404-CF3B-41AC-AEAB-19F312A8590D}"/>
    <cellStyle name="Comma 3 4 2 2" xfId="2422" xr:uid="{DB510C2A-DB64-40CA-8085-211126601DF3}"/>
    <cellStyle name="Comma 3 4 2 2 2" xfId="3708" xr:uid="{032D8932-4AEA-49FB-9DD7-1AA7F0EEACBE}"/>
    <cellStyle name="Comma 3 4 2 3" xfId="3022" xr:uid="{42311D60-3112-4133-9F5C-D307653BB92B}"/>
    <cellStyle name="Comma 3 4 3" xfId="1479" xr:uid="{5FCBAC2E-6FCF-465F-9A91-F6A34070B613}"/>
    <cellStyle name="Comma 3 4 3 2" xfId="2496" xr:uid="{67EE2484-2E5F-4BAA-B704-67A29DC30160}"/>
    <cellStyle name="Comma 3 4 3 2 2" xfId="3782" xr:uid="{4D3C3E13-2B87-4345-88D6-DBE77AD76E0F}"/>
    <cellStyle name="Comma 3 4 3 3" xfId="3096" xr:uid="{944756B3-5A09-4E9E-BCA9-DFF12E69F882}"/>
    <cellStyle name="Comma 3 4 4" xfId="1555" xr:uid="{B2A70EFD-4DB8-4C9D-9733-B581735C90A3}"/>
    <cellStyle name="Comma 3 4 4 2" xfId="2571" xr:uid="{DDCEABE6-B1DF-4984-93F1-1C2A4396861E}"/>
    <cellStyle name="Comma 3 4 4 2 2" xfId="3857" xr:uid="{294BF59E-0B6A-4130-91B9-85FDB4E945BF}"/>
    <cellStyle name="Comma 3 4 4 3" xfId="3171" xr:uid="{731DA9A1-1643-4A32-AC78-95981CB3B207}"/>
    <cellStyle name="Comma 3 4 5" xfId="1653" xr:uid="{1F476D6A-D20D-412C-829E-51294AB4DD93}"/>
    <cellStyle name="Comma 3 4 5 2" xfId="2657" xr:uid="{DDC115FA-CABF-4C86-9FD7-9025D4591C8F}"/>
    <cellStyle name="Comma 3 4 5 2 2" xfId="3943" xr:uid="{915B7560-2A92-4F56-9F31-07FE9607A867}"/>
    <cellStyle name="Comma 3 4 5 3" xfId="3257" xr:uid="{6709FBA1-51B9-4479-96AC-B43816543F80}"/>
    <cellStyle name="Comma 3 4 6" xfId="1752" xr:uid="{C9583203-74D8-47F4-A3A5-40A800B719DE}"/>
    <cellStyle name="Comma 3 4 6 2" xfId="2743" xr:uid="{80DF1BEC-7238-4795-B5D9-01CAF5EB8330}"/>
    <cellStyle name="Comma 3 4 6 2 2" xfId="4029" xr:uid="{CC63159F-9886-46C9-97A6-BDB144225E7D}"/>
    <cellStyle name="Comma 3 4 6 3" xfId="3343" xr:uid="{865D72B8-D76F-4EE3-A88E-9C8089D7CB02}"/>
    <cellStyle name="Comma 3 4 7" xfId="1821" xr:uid="{1B161C2F-CE13-4BCF-848F-9DDE051E6DAF}"/>
    <cellStyle name="Comma 3 4 7 2" xfId="2812" xr:uid="{FBFCAAA0-6932-46BD-A540-5D04191C0DE7}"/>
    <cellStyle name="Comma 3 4 7 2 2" xfId="4098" xr:uid="{A9DEF55B-C1CE-4D03-A511-55004FC6C3D2}"/>
    <cellStyle name="Comma 3 4 7 3" xfId="3412" xr:uid="{96C0E2CF-DC87-4BAD-B350-12CCFC4B4C50}"/>
    <cellStyle name="Comma 3 4 8" xfId="1890" xr:uid="{7FF2EF0A-04C7-48D6-9EF2-21DE0FD36F78}"/>
    <cellStyle name="Comma 3 4 8 2" xfId="2881" xr:uid="{8046CEE4-2683-49AA-B515-0A477A1BA0F6}"/>
    <cellStyle name="Comma 3 4 8 2 2" xfId="4167" xr:uid="{73BAD2F4-BF18-4EB9-B3B1-C97D2DFAB3A9}"/>
    <cellStyle name="Comma 3 4 8 3" xfId="3481" xr:uid="{02B0BEAB-5E4E-49C7-90CE-123AE9C7A42C}"/>
    <cellStyle name="Comma 3 4 9" xfId="1959" xr:uid="{8D2A5833-DDC5-4441-A502-51F5E3F2A7D8}"/>
    <cellStyle name="Comma 3 4 9 2" xfId="3549" xr:uid="{26DD9927-B41E-4FCA-BD6E-9D1F01982055}"/>
    <cellStyle name="Comma 3 5" xfId="1385" xr:uid="{53711164-4B73-4925-99C7-802956101091}"/>
    <cellStyle name="Comma 3 5 2" xfId="2404" xr:uid="{F1D2AC21-6B08-43F6-9862-3DC06CD8B6CF}"/>
    <cellStyle name="Comma 3 5 2 2" xfId="3690" xr:uid="{517CF416-7C41-40B2-A383-1235B08EFEEF}"/>
    <cellStyle name="Comma 3 6" xfId="1393" xr:uid="{DF5AA0DD-6D2F-4F45-993B-BF373FDA918F}"/>
    <cellStyle name="Comma 3 6 2" xfId="2411" xr:uid="{4F703194-AD21-4F80-A10C-FA7697E56675}"/>
    <cellStyle name="Comma 3 6 2 2" xfId="3697" xr:uid="{36ED7BC6-1261-48FE-B1BF-F3FA7984948C}"/>
    <cellStyle name="Comma 3 6 3" xfId="3011" xr:uid="{B5C18D1A-4E3B-4127-9848-852CCCF6E5FA}"/>
    <cellStyle name="Comma 3 7" xfId="1468" xr:uid="{D908FC6D-3E37-49DA-A3C7-811EAFA8B997}"/>
    <cellStyle name="Comma 3 7 2" xfId="2485" xr:uid="{174F6A0B-02BE-4DF0-8088-A07FC91DBFC7}"/>
    <cellStyle name="Comma 3 7 2 2" xfId="3771" xr:uid="{E1196335-3A40-459C-A1C8-C64D989B3E0A}"/>
    <cellStyle name="Comma 3 7 3" xfId="3085" xr:uid="{B78C3751-669D-42DE-A2B8-CC71CAC7E595}"/>
    <cellStyle name="Comma 3 8" xfId="1545" xr:uid="{203FC3A9-F648-4020-B2FC-74659EEC142F}"/>
    <cellStyle name="Comma 3 8 2" xfId="2561" xr:uid="{1081D26A-1292-4C35-8135-BB382649B5C6}"/>
    <cellStyle name="Comma 3 8 2 2" xfId="3847" xr:uid="{CD34C331-432E-4B67-A62B-CE6CC9BBB220}"/>
    <cellStyle name="Comma 3 8 3" xfId="3161" xr:uid="{F6762F5F-27B9-41A2-BEC3-F771975A448D}"/>
    <cellStyle name="Comma 3 9" xfId="1642" xr:uid="{56C96360-AD9A-4078-875A-640441387383}"/>
    <cellStyle name="Comma 3 9 2" xfId="2646" xr:uid="{18F9FB7F-4C67-49C4-A282-CE1FCF09283B}"/>
    <cellStyle name="Comma 3 9 2 2" xfId="3932" xr:uid="{C69CD60F-59F8-4193-90E3-0A4CDF6ED1B3}"/>
    <cellStyle name="Comma 3 9 3" xfId="3246" xr:uid="{DFECA523-D8EB-4C1F-82AE-8B0BAF22DBFA}"/>
    <cellStyle name="Comma 30" xfId="1387" xr:uid="{49173555-BA22-471E-8456-826BF182C52A}"/>
    <cellStyle name="Comma 30 2" xfId="2405" xr:uid="{48F2F2DF-A814-44E0-9D35-660EFA04084E}"/>
    <cellStyle name="Comma 30 2 2" xfId="3691" xr:uid="{78D4BFCC-0A06-40DD-B7CC-8CB50B9CB8BA}"/>
    <cellStyle name="Comma 30 3" xfId="3005" xr:uid="{7434DF7F-EF48-4A4C-AE9D-18DB5BDED3A4}"/>
    <cellStyle name="Comma 31" xfId="1390" xr:uid="{B8034D55-121D-4983-9178-2779416A540D}"/>
    <cellStyle name="Comma 31 2" xfId="2408" xr:uid="{4CE7DB4D-29F8-4DFE-B197-3348026694C9}"/>
    <cellStyle name="Comma 31 2 2" xfId="3694" xr:uid="{9E057FBC-D5C4-450A-A1FB-24E5240DE6DB}"/>
    <cellStyle name="Comma 31 3" xfId="3008" xr:uid="{E4CE7090-31A7-4D46-BAE3-2CD5CA6384FF}"/>
    <cellStyle name="Comma 32" xfId="1423" xr:uid="{11A7FFD5-8E4B-4AD0-8F6D-5DD034FA6A8A}"/>
    <cellStyle name="Comma 32 2" xfId="2441" xr:uid="{3855845A-8DBA-47A8-9511-000247E3FED3}"/>
    <cellStyle name="Comma 32 2 2" xfId="3727" xr:uid="{2D2DBF00-0117-4AC1-86DB-86AB27EEF0B3}"/>
    <cellStyle name="Comma 32 3" xfId="3041" xr:uid="{95B680ED-EF60-40FC-B405-F332F0267A59}"/>
    <cellStyle name="Comma 33" xfId="1399" xr:uid="{AEE66EBA-A446-46A2-8580-ABDA9BB5A697}"/>
    <cellStyle name="Comma 33 2" xfId="2417" xr:uid="{D5F22CA2-7411-468B-902E-05EE45AD7CA0}"/>
    <cellStyle name="Comma 33 2 2" xfId="3703" xr:uid="{E01463FC-9CA4-4C66-BC7F-B769F3303BB6}"/>
    <cellStyle name="Comma 33 3" xfId="3017" xr:uid="{0AEF1D20-25F3-4B36-9E3F-3BC129AED5BD}"/>
    <cellStyle name="Comma 34" xfId="1409" xr:uid="{41F1AD40-C1D5-4AF8-9D7D-01866145A273}"/>
    <cellStyle name="Comma 34 2" xfId="2427" xr:uid="{04FA21EE-6C41-4065-AA3C-B0645187E941}"/>
    <cellStyle name="Comma 34 2 2" xfId="3713" xr:uid="{EA8A983F-51FC-42B8-9DF7-CF0326C19973}"/>
    <cellStyle name="Comma 34 3" xfId="3027" xr:uid="{5208B71A-AD70-4EEB-9026-1F5FEEC417CC}"/>
    <cellStyle name="Comma 35" xfId="1463" xr:uid="{2CC4CD89-A625-4C96-A361-DFDC6688FC10}"/>
    <cellStyle name="Comma 35 2" xfId="2480" xr:uid="{FC94B7F6-EE3C-449C-92D9-31996ADA42FF}"/>
    <cellStyle name="Comma 35 2 2" xfId="3766" xr:uid="{B2470B66-88B5-4597-8AF5-6EB474FB0ABA}"/>
    <cellStyle name="Comma 35 3" xfId="3080" xr:uid="{2CFE6E75-D5C7-420D-ACD8-27E18AFE6023}"/>
    <cellStyle name="Comma 36" xfId="1500" xr:uid="{8E2B7B32-09CA-4E7E-B432-D9738307C4A0}"/>
    <cellStyle name="Comma 36 2" xfId="2517" xr:uid="{B7CA3547-B2BA-4E0D-BE1A-8C3217F92330}"/>
    <cellStyle name="Comma 36 2 2" xfId="3803" xr:uid="{20D0DA37-39F5-4D4B-A977-D640BBA1941E}"/>
    <cellStyle name="Comma 36 3" xfId="3117" xr:uid="{B1217D16-1506-4AE3-B92C-AE3E6F125DCC}"/>
    <cellStyle name="Comma 37" xfId="1465" xr:uid="{DD68CB06-D803-4472-9631-E5574A676B1C}"/>
    <cellStyle name="Comma 37 2" xfId="2482" xr:uid="{FE34ADEC-410D-45C8-8345-E4A3463DE9CC}"/>
    <cellStyle name="Comma 37 2 2" xfId="3768" xr:uid="{CD92B03A-80F9-48DE-8078-8EB66DD44862}"/>
    <cellStyle name="Comma 37 3" xfId="3082" xr:uid="{9223D146-AC7B-479E-B731-DB7BD153D828}"/>
    <cellStyle name="Comma 38" xfId="1484" xr:uid="{560BA92A-24DE-42D4-B05C-114ED1478720}"/>
    <cellStyle name="Comma 38 2" xfId="2501" xr:uid="{58C5A90E-B769-45CF-A176-4979DAF40E85}"/>
    <cellStyle name="Comma 38 2 2" xfId="3787" xr:uid="{2A19FB05-B77B-4528-8B02-7B97F0D5EA29}"/>
    <cellStyle name="Comma 38 3" xfId="3101" xr:uid="{337DD595-57FD-4576-86B7-368A12D4715D}"/>
    <cellStyle name="Comma 39" xfId="1499" xr:uid="{607E43C4-CD58-4E26-AE04-19750B434DCA}"/>
    <cellStyle name="Comma 39 2" xfId="2516" xr:uid="{1CCA7F38-F3B2-478C-A5CB-AF09FA6993D3}"/>
    <cellStyle name="Comma 39 2 2" xfId="3802" xr:uid="{F7F7F457-0E99-4893-B6DA-D1BD9E058DAD}"/>
    <cellStyle name="Comma 39 3" xfId="3116" xr:uid="{3CE7BFCE-7FF4-4E68-9915-B3D2407D34A3}"/>
    <cellStyle name="Comma 4" xfId="21" xr:uid="{12B35D22-EACC-46FD-8BEE-A67DD1BB8D35}"/>
    <cellStyle name="Comma 4 10" xfId="1960" xr:uid="{EACAEA58-B1A5-4B90-A5AB-27C19F47BA57}"/>
    <cellStyle name="Comma 4 10 2" xfId="2322" xr:uid="{11EC3807-D6D6-41CC-BDA8-38B50C50A7A1}"/>
    <cellStyle name="Comma 4 10 2 2" xfId="3635" xr:uid="{938EC274-A9EB-41F2-B610-785B07E649C0}"/>
    <cellStyle name="Comma 4 10 3" xfId="3550" xr:uid="{1F3F8F08-FC2B-474A-B736-F925DE3A1B31}"/>
    <cellStyle name="Comma 4 11" xfId="2128" xr:uid="{94D9CC96-FE6F-45D8-8F32-1B984097B102}"/>
    <cellStyle name="Comma 4 11 2" xfId="3606" xr:uid="{C6365D76-1B8F-4403-BE49-E3E0E305D190}"/>
    <cellStyle name="Comma 4 12" xfId="457" xr:uid="{C0531B56-6F80-4BB8-A093-DC29E492C426}"/>
    <cellStyle name="Comma 4 13" xfId="2950" xr:uid="{97878126-9ECA-4A65-9A8D-8606136C91F0}"/>
    <cellStyle name="Comma 4 2" xfId="27" xr:uid="{BACAC143-610F-49DB-954D-2834427E41DE}"/>
    <cellStyle name="Comma 4 2 10" xfId="2197" xr:uid="{B69FA91B-C42C-48A2-B5FF-DAD2EC3F9845}"/>
    <cellStyle name="Comma 4 2 10 2" xfId="3610" xr:uid="{EA162721-B6C9-4E25-8C0D-5FE018F41060}"/>
    <cellStyle name="Comma 4 2 11" xfId="583" xr:uid="{C1CEF56E-E487-456F-8266-F8723C149C2D}"/>
    <cellStyle name="Comma 4 2 12" xfId="2959" xr:uid="{6B425ADC-3D59-496D-9D4E-4913AF3F9F16}"/>
    <cellStyle name="Comma 4 2 2" xfId="1415" xr:uid="{CE61553F-4BE7-491C-A68E-617913B8883F}"/>
    <cellStyle name="Comma 4 2 2 2" xfId="2433" xr:uid="{E51F18E0-7ABD-42F4-8F01-D6E8ABEEE6D5}"/>
    <cellStyle name="Comma 4 2 2 2 2" xfId="3719" xr:uid="{8FC17399-011A-4EF7-A571-BAB429A50246}"/>
    <cellStyle name="Comma 4 2 2 3" xfId="2205" xr:uid="{900CFA7E-0504-49C1-98E4-AEF5F642CF6A}"/>
    <cellStyle name="Comma 4 2 2 3 2" xfId="3618" xr:uid="{A3475EA3-92D4-43F5-819A-884E83667FBC}"/>
    <cellStyle name="Comma 4 2 2 4" xfId="3033" xr:uid="{CFC2F32B-D3CD-4BC6-92BD-AFA74CD9A39C}"/>
    <cellStyle name="Comma 4 2 3" xfId="1490" xr:uid="{16CD36D9-5555-479D-A2EC-8031AAE7C916}"/>
    <cellStyle name="Comma 4 2 3 2" xfId="2507" xr:uid="{894A3BA3-57CE-467A-871C-70ACEBA481FC}"/>
    <cellStyle name="Comma 4 2 3 2 2" xfId="3793" xr:uid="{CBC02D78-14A0-4AB7-94E2-8999EBEDEB9A}"/>
    <cellStyle name="Comma 4 2 3 3" xfId="3107" xr:uid="{86853B70-3BC1-487B-8AB1-3BCD0217114F}"/>
    <cellStyle name="Comma 4 2 4" xfId="1566" xr:uid="{CADC8127-47EF-482D-9BCD-36411907F163}"/>
    <cellStyle name="Comma 4 2 4 2" xfId="2582" xr:uid="{E3632524-307F-4912-8D8A-B04190B96641}"/>
    <cellStyle name="Comma 4 2 4 2 2" xfId="3868" xr:uid="{701EEE45-0E01-4A9A-97EB-F7620AAA6408}"/>
    <cellStyle name="Comma 4 2 4 3" xfId="3182" xr:uid="{BC0D0DFF-95DB-484E-A73A-6DD6AE97011F}"/>
    <cellStyle name="Comma 4 2 5" xfId="1664" xr:uid="{58B0BFC9-B028-428A-BA12-7AB34A24AC4E}"/>
    <cellStyle name="Comma 4 2 5 2" xfId="2668" xr:uid="{3B378C38-EA3C-4176-B0E7-1DF12D4A32D1}"/>
    <cellStyle name="Comma 4 2 5 2 2" xfId="3954" xr:uid="{C626FEBD-95D7-454F-9BCF-A270D36347F9}"/>
    <cellStyle name="Comma 4 2 5 3" xfId="3268" xr:uid="{9D110AD6-417C-4129-BEB2-44EE8ACF041E}"/>
    <cellStyle name="Comma 4 2 6" xfId="1762" xr:uid="{45B40B4C-B368-4AF2-AA3E-FA0C0888EBF7}"/>
    <cellStyle name="Comma 4 2 6 2" xfId="2753" xr:uid="{594E65C7-384C-469A-9C57-C4458A2C7A7F}"/>
    <cellStyle name="Comma 4 2 6 2 2" xfId="4039" xr:uid="{FE7C98E3-6D36-4510-9DE8-0931C226127F}"/>
    <cellStyle name="Comma 4 2 6 3" xfId="3353" xr:uid="{3DD2230A-F50E-4DFE-BCE8-920FAD335313}"/>
    <cellStyle name="Comma 4 2 7" xfId="1831" xr:uid="{881460B9-142D-475B-B13E-411C3D48D86E}"/>
    <cellStyle name="Comma 4 2 7 2" xfId="2822" xr:uid="{E2AE2F86-DA7E-4B3F-9C18-44B8EF7A69A6}"/>
    <cellStyle name="Comma 4 2 7 2 2" xfId="4108" xr:uid="{C4A579DF-EAC3-4E33-BEA7-5280BB704010}"/>
    <cellStyle name="Comma 4 2 7 3" xfId="3422" xr:uid="{5717CC47-A585-408C-B014-61BAFFC1035C}"/>
    <cellStyle name="Comma 4 2 8" xfId="1900" xr:uid="{C7774B2F-80B9-4151-B9B9-F8F9BA138FB7}"/>
    <cellStyle name="Comma 4 2 8 2" xfId="2891" xr:uid="{4BAD748F-5E50-44CE-B702-D6D8D4AA4D49}"/>
    <cellStyle name="Comma 4 2 8 2 2" xfId="4177" xr:uid="{16FF5AE7-C31D-4849-925A-B31FFB8C4F41}"/>
    <cellStyle name="Comma 4 2 8 3" xfId="3491" xr:uid="{B2ADFFB1-2F9F-4794-AF85-E586FED1A6BA}"/>
    <cellStyle name="Comma 4 2 9" xfId="1969" xr:uid="{9F218D74-8B03-435B-9F40-175C09B21F56}"/>
    <cellStyle name="Comma 4 2 9 2" xfId="2331" xr:uid="{71028378-7603-47FD-80DE-B1EB1B12A953}"/>
    <cellStyle name="Comma 4 2 9 2 2" xfId="3644" xr:uid="{A50A72D5-ADF3-41D8-9D60-2E254472AFBB}"/>
    <cellStyle name="Comma 4 2 9 3" xfId="3559" xr:uid="{E143DBFD-9243-469E-8C58-C2FAEE6F7195}"/>
    <cellStyle name="Comma 4 3" xfId="1405" xr:uid="{044C5583-1EC6-4A3B-84E4-B16777E33CE6}"/>
    <cellStyle name="Comma 4 3 2" xfId="2423" xr:uid="{AA460B42-BAA0-4002-B0C2-9C4C24BAEAEF}"/>
    <cellStyle name="Comma 4 3 2 2" xfId="3709" xr:uid="{C0EDE5D1-3179-4CFD-BF75-F6DA9B6D51FD}"/>
    <cellStyle name="Comma 4 3 3" xfId="2201" xr:uid="{4EDCDE6A-1951-4F93-B475-1A77596A4EDF}"/>
    <cellStyle name="Comma 4 3 3 2" xfId="3614" xr:uid="{4EB88FC9-9268-49F3-A27D-9DD5710AA051}"/>
    <cellStyle name="Comma 4 3 4" xfId="3023" xr:uid="{D79EC68B-FED6-4980-9064-7B41F4E0029E}"/>
    <cellStyle name="Comma 4 4" xfId="1480" xr:uid="{6BA15754-9B19-4C8C-8ECD-71E18D1AB211}"/>
    <cellStyle name="Comma 4 4 2" xfId="2497" xr:uid="{C57CD342-C06E-4346-B2FE-D2880FFD718A}"/>
    <cellStyle name="Comma 4 4 2 2" xfId="3783" xr:uid="{2116D603-0867-4039-BB84-AAA362BFE9A7}"/>
    <cellStyle name="Comma 4 4 3" xfId="3097" xr:uid="{6E0B0904-BD58-4E4D-BB70-5C7DCE051738}"/>
    <cellStyle name="Comma 4 5" xfId="1556" xr:uid="{A4D31129-8FDB-404E-BB3F-D89DAAA1DF09}"/>
    <cellStyle name="Comma 4 5 2" xfId="2572" xr:uid="{7FEBD9FA-3766-4481-B7DF-074EAC19E1C5}"/>
    <cellStyle name="Comma 4 5 2 2" xfId="3858" xr:uid="{05E7906F-9398-4541-BA3F-3B3F9952EC15}"/>
    <cellStyle name="Comma 4 5 3" xfId="3172" xr:uid="{A56D600D-5986-4D97-BD14-17AC2422287E}"/>
    <cellStyle name="Comma 4 6" xfId="1654" xr:uid="{ED719A65-D7DD-4D00-824B-1DDBB5AE1E56}"/>
    <cellStyle name="Comma 4 6 2" xfId="2658" xr:uid="{08AAA192-B525-456C-8E4A-2D8C3B2A9043}"/>
    <cellStyle name="Comma 4 6 2 2" xfId="3944" xr:uid="{47304C93-7BFD-438A-B4DC-ED19DCB96E05}"/>
    <cellStyle name="Comma 4 6 3" xfId="3258" xr:uid="{558F7F62-77FB-46C9-89C2-B996BECF1DE8}"/>
    <cellStyle name="Comma 4 7" xfId="1753" xr:uid="{21DE3F70-9DFA-48D1-BAF9-AA07238231EF}"/>
    <cellStyle name="Comma 4 7 2" xfId="2744" xr:uid="{6B2D58CF-6300-4197-A747-E300C2989339}"/>
    <cellStyle name="Comma 4 7 2 2" xfId="4030" xr:uid="{FE67AF97-FE75-4580-B1D1-CD29B57225CD}"/>
    <cellStyle name="Comma 4 7 3" xfId="3344" xr:uid="{0117BA80-3A7C-4B76-8B13-93D345E2FC7D}"/>
    <cellStyle name="Comma 4 8" xfId="1822" xr:uid="{30C9BFF9-DC7F-49F7-A5F7-91F867FD768C}"/>
    <cellStyle name="Comma 4 8 2" xfId="2813" xr:uid="{C2900263-A171-46F4-8761-880DDBA6E934}"/>
    <cellStyle name="Comma 4 8 2 2" xfId="4099" xr:uid="{6FB89924-B920-471A-AD08-E0710F77CBF8}"/>
    <cellStyle name="Comma 4 8 3" xfId="3413" xr:uid="{5E66FBAC-8060-4916-B721-2E9B3EC12E7A}"/>
    <cellStyle name="Comma 4 9" xfId="1891" xr:uid="{9F7D9665-F6C9-47E7-AED6-EA89BA1C5FB4}"/>
    <cellStyle name="Comma 4 9 2" xfId="2882" xr:uid="{17B466FE-A8F3-4C60-94D6-5F03A99F60C4}"/>
    <cellStyle name="Comma 4 9 2 2" xfId="4168" xr:uid="{084AA10D-9FB0-4723-99D0-9A23D10A0B9A}"/>
    <cellStyle name="Comma 4 9 3" xfId="3482" xr:uid="{87A1E754-FF8F-46AB-8A88-C8A5C49CC810}"/>
    <cellStyle name="Comma 40" xfId="1475" xr:uid="{9CA1763B-1D9F-4ECA-90FA-9D14D4BC4DF3}"/>
    <cellStyle name="Comma 40 2" xfId="2492" xr:uid="{5057E991-3DD3-41EA-8E48-7EEC2ABA2E34}"/>
    <cellStyle name="Comma 40 2 2" xfId="3778" xr:uid="{AAFDDF01-B429-43A3-83B1-1F317B743A8C}"/>
    <cellStyle name="Comma 40 3" xfId="3092" xr:uid="{C3B8B35C-7667-4368-8324-4F87F0B62ABE}"/>
    <cellStyle name="Comma 41" xfId="1539" xr:uid="{DE4ABBED-E243-4E79-9B3A-6FEC9399BC2A}"/>
    <cellStyle name="Comma 41 2" xfId="2555" xr:uid="{A649130C-0558-4431-8083-86E09F4D98AF}"/>
    <cellStyle name="Comma 41 2 2" xfId="3841" xr:uid="{358433B8-6D23-4EDC-ADB7-36E0310C2FAE}"/>
    <cellStyle name="Comma 41 3" xfId="3155" xr:uid="{F9B89B9A-7D2A-40D7-A7B8-8FF2D5FAA216}"/>
    <cellStyle name="Comma 42" xfId="1540" xr:uid="{334932DA-DDA8-4492-8938-3098216ADA96}"/>
    <cellStyle name="Comma 42 2" xfId="2556" xr:uid="{6FB0D2E3-9253-4924-AE7D-DCD1F734DB21}"/>
    <cellStyle name="Comma 42 2 2" xfId="3842" xr:uid="{41874D43-9037-4F59-BBB3-13B66365B37E}"/>
    <cellStyle name="Comma 42 3" xfId="3156" xr:uid="{E3ACE37E-9042-4254-9072-EE93BAFD3AE1}"/>
    <cellStyle name="Comma 43" xfId="1466" xr:uid="{9A2D04D6-EB89-4728-B438-6E089B1DC0FB}"/>
    <cellStyle name="Comma 43 2" xfId="2483" xr:uid="{DC427B97-B62B-4EF7-B3DD-8209C4FA0353}"/>
    <cellStyle name="Comma 43 2 2" xfId="3769" xr:uid="{A2A8BA7B-CF97-4333-8313-5C3B6E1A0609}"/>
    <cellStyle name="Comma 43 3" xfId="3083" xr:uid="{16B7A3A9-A528-4B73-9432-12D83F250D2A}"/>
    <cellStyle name="Comma 44" xfId="1541" xr:uid="{D841B9E5-F33B-4132-BBF7-06FDC2BB6CBB}"/>
    <cellStyle name="Comma 44 2" xfId="2557" xr:uid="{2151E777-ABEC-49DB-9292-C70A04631143}"/>
    <cellStyle name="Comma 44 2 2" xfId="3843" xr:uid="{95C21D7A-D8D0-412A-B102-24FFCDD029FD}"/>
    <cellStyle name="Comma 44 3" xfId="3157" xr:uid="{929C44AE-D373-447D-AB91-62B2BACDD3C0}"/>
    <cellStyle name="Comma 45" xfId="1574" xr:uid="{A5B7B6FF-3630-4543-8E63-BC00F62D7A83}"/>
    <cellStyle name="Comma 45 2" xfId="2590" xr:uid="{9EFA7634-7464-402F-8090-1C8083D422AD}"/>
    <cellStyle name="Comma 45 2 2" xfId="3876" xr:uid="{4DB653C5-2ABB-480A-A24C-27250CF16A53}"/>
    <cellStyle name="Comma 45 3" xfId="3190" xr:uid="{5FB7060F-00B4-4D65-9897-AF83E3CF8C34}"/>
    <cellStyle name="Comma 46" xfId="1543" xr:uid="{76E1BCA8-7F42-48ED-A1B6-751AA94CB8C4}"/>
    <cellStyle name="Comma 46 2" xfId="2559" xr:uid="{8E964CD1-7E11-4F30-9105-33648BC888FB}"/>
    <cellStyle name="Comma 46 2 2" xfId="3845" xr:uid="{8CA576A5-A8D7-44B1-B8BC-6C519FC0B499}"/>
    <cellStyle name="Comma 46 3" xfId="3159" xr:uid="{8B53AB23-75C2-42DC-89C0-DA9ECEA8FD2D}"/>
    <cellStyle name="Comma 47" xfId="1560" xr:uid="{8CF94672-E253-40B3-B892-2ED4CD054A12}"/>
    <cellStyle name="Comma 47 2" xfId="2576" xr:uid="{CC22A9AF-8BDC-4068-9674-08BE60C9E252}"/>
    <cellStyle name="Comma 47 2 2" xfId="3862" xr:uid="{1D457902-BA4E-4500-80FB-C502679289E6}"/>
    <cellStyle name="Comma 47 3" xfId="3176" xr:uid="{5E0D90EA-55E5-4AAD-8F34-1946230C69C8}"/>
    <cellStyle name="Comma 48" xfId="1613" xr:uid="{9801C7B5-BCA8-4B1E-A2C1-0DFB268F2BF4}"/>
    <cellStyle name="Comma 48 2" xfId="2628" xr:uid="{E3C99E22-77A2-43F0-AE3F-E15BCDD2BA4B}"/>
    <cellStyle name="Comma 48 2 2" xfId="3914" xr:uid="{EF524942-C9D6-456A-A680-8C07907B071F}"/>
    <cellStyle name="Comma 48 3" xfId="3228" xr:uid="{8D380CC4-02AB-457C-B587-9CAE405002A4}"/>
    <cellStyle name="Comma 49" xfId="1617" xr:uid="{27DA4D5A-0C81-40A7-B8F4-5AD3ED27C2E8}"/>
    <cellStyle name="Comma 49 2" xfId="2631" xr:uid="{15DD2A66-4743-4553-9E95-0ED302F21277}"/>
    <cellStyle name="Comma 49 2 2" xfId="3917" xr:uid="{24584397-3CDF-41AE-8FC5-A618BCE6B80F}"/>
    <cellStyle name="Comma 49 3" xfId="3231" xr:uid="{AFDCC1B2-2A1F-4C9D-B83A-AF4159BAC7DC}"/>
    <cellStyle name="Comma 5" xfId="458" xr:uid="{013F83CC-420B-4A8B-A331-358550975642}"/>
    <cellStyle name="Comma 5 10" xfId="1961" xr:uid="{48E2D583-AF22-4FBE-9388-060F9397581F}"/>
    <cellStyle name="Comma 5 10 2" xfId="2323" xr:uid="{2CFD9CC6-558F-4B1E-BF58-6228AE37824D}"/>
    <cellStyle name="Comma 5 10 2 2" xfId="3636" xr:uid="{B0B6A6FB-79C8-4BCA-A5EB-412D9805CC72}"/>
    <cellStyle name="Comma 5 10 3" xfId="3551" xr:uid="{42648E1C-F740-480D-A039-BA63884B5490}"/>
    <cellStyle name="Comma 5 11" xfId="2129" xr:uid="{C3DAC697-1382-417B-8288-665067D88FBE}"/>
    <cellStyle name="Comma 5 11 2" xfId="3607" xr:uid="{2D349A28-88C2-48E4-B83A-1912D2DA38B3}"/>
    <cellStyle name="Comma 5 12" xfId="2951" xr:uid="{DFD715E1-03FC-4AD9-9ECC-1BB9CEA1214F}"/>
    <cellStyle name="Comma 5 2" xfId="584" xr:uid="{4277ECB1-BA9E-4405-AE8F-0B0C3D1E28AB}"/>
    <cellStyle name="Comma 5 2 10" xfId="2198" xr:uid="{C5151DDF-1223-404A-8318-19899F5C03E7}"/>
    <cellStyle name="Comma 5 2 10 2" xfId="3611" xr:uid="{518872D2-102B-439C-B465-725E0682DEF2}"/>
    <cellStyle name="Comma 5 2 11" xfId="2960" xr:uid="{A9FACA4A-5E35-46F2-B570-B89EB87851B1}"/>
    <cellStyle name="Comma 5 2 2" xfId="1416" xr:uid="{AECCD2D9-C096-4944-B1F3-E39022AD174E}"/>
    <cellStyle name="Comma 5 2 2 2" xfId="2434" xr:uid="{15310F84-5B87-4456-B177-7D285CA99CAE}"/>
    <cellStyle name="Comma 5 2 2 2 2" xfId="3720" xr:uid="{8DDB979F-5BED-47CA-AEC1-2F0481E3449A}"/>
    <cellStyle name="Comma 5 2 2 3" xfId="2206" xr:uid="{B0252227-BCA3-4100-9B07-F194504D94EF}"/>
    <cellStyle name="Comma 5 2 2 3 2" xfId="3619" xr:uid="{95A0420E-1ACE-4A32-8ABC-52BB41EC6EEE}"/>
    <cellStyle name="Comma 5 2 2 4" xfId="3034" xr:uid="{CC005DFB-AB5D-4B1E-8551-D0E56BB49AFE}"/>
    <cellStyle name="Comma 5 2 3" xfId="1491" xr:uid="{5FDD27B8-C303-4563-BA94-81E1139D5BC1}"/>
    <cellStyle name="Comma 5 2 3 2" xfId="2508" xr:uid="{E4387D96-2057-4A85-99D3-E33826BD1CC0}"/>
    <cellStyle name="Comma 5 2 3 2 2" xfId="3794" xr:uid="{536B7EB1-F4B2-4E4C-935B-62FBA8C31A07}"/>
    <cellStyle name="Comma 5 2 3 3" xfId="3108" xr:uid="{2E89AAA2-8EE0-4C12-9C28-F5D984ED093E}"/>
    <cellStyle name="Comma 5 2 4" xfId="1567" xr:uid="{068290F7-B2D4-456A-B9EF-67C7C8086CE3}"/>
    <cellStyle name="Comma 5 2 4 2" xfId="2583" xr:uid="{077FD1C3-0E70-4120-A7E2-4A8D219B008E}"/>
    <cellStyle name="Comma 5 2 4 2 2" xfId="3869" xr:uid="{1E796E5E-DE72-430E-8345-532A5C809045}"/>
    <cellStyle name="Comma 5 2 4 3" xfId="3183" xr:uid="{089C6934-AC5E-4E6F-8136-6D6DFD215212}"/>
    <cellStyle name="Comma 5 2 5" xfId="1665" xr:uid="{43D0875E-7FE4-4AAA-BB8A-9532A5AC413A}"/>
    <cellStyle name="Comma 5 2 5 2" xfId="2669" xr:uid="{31617F15-DE38-4E13-8EC9-D8A82C634FAD}"/>
    <cellStyle name="Comma 5 2 5 2 2" xfId="3955" xr:uid="{64172A8F-39B0-4407-8C30-8831B5641961}"/>
    <cellStyle name="Comma 5 2 5 3" xfId="3269" xr:uid="{5782EF64-A96E-4BA3-A7BB-CFD4A757B842}"/>
    <cellStyle name="Comma 5 2 6" xfId="1763" xr:uid="{31DF977A-BF7C-471B-A2FE-AE5C719AC443}"/>
    <cellStyle name="Comma 5 2 6 2" xfId="2754" xr:uid="{557A65E7-6529-40DA-A17A-906A2A68E29A}"/>
    <cellStyle name="Comma 5 2 6 2 2" xfId="4040" xr:uid="{FB2F5E5F-55A8-45F0-BE4B-66BD50F85C8C}"/>
    <cellStyle name="Comma 5 2 6 3" xfId="3354" xr:uid="{55427C7C-50BC-4CD0-AF2D-5E7D2074E5AF}"/>
    <cellStyle name="Comma 5 2 7" xfId="1832" xr:uid="{E2E7771E-EF36-4CAB-8A44-83C4077C10FF}"/>
    <cellStyle name="Comma 5 2 7 2" xfId="2823" xr:uid="{05B30714-D1F0-4A77-A848-01E4B53D10D6}"/>
    <cellStyle name="Comma 5 2 7 2 2" xfId="4109" xr:uid="{F4F80846-9DF2-45AA-8351-870EE06961BF}"/>
    <cellStyle name="Comma 5 2 7 3" xfId="3423" xr:uid="{9CE0BBD5-5257-47BD-B4E6-2BCED203C8CA}"/>
    <cellStyle name="Comma 5 2 8" xfId="1901" xr:uid="{E9FB8DB0-A3B0-4498-BD7A-744B2D050D9D}"/>
    <cellStyle name="Comma 5 2 8 2" xfId="2892" xr:uid="{06ADEDB6-A164-4849-B5D0-401009869B00}"/>
    <cellStyle name="Comma 5 2 8 2 2" xfId="4178" xr:uid="{3B0DAB65-663A-4551-AEFB-19F763A25346}"/>
    <cellStyle name="Comma 5 2 8 3" xfId="3492" xr:uid="{DC607DA3-2246-4FFB-9B5D-3F6FB8B4D171}"/>
    <cellStyle name="Comma 5 2 9" xfId="1970" xr:uid="{600A7C22-4103-4E60-A905-36B55ADF29EF}"/>
    <cellStyle name="Comma 5 2 9 2" xfId="2332" xr:uid="{E4DE9D9B-6EA1-4798-8745-A31FC4E4D091}"/>
    <cellStyle name="Comma 5 2 9 2 2" xfId="3645" xr:uid="{A163FB71-7112-44A2-A865-99F126EEF215}"/>
    <cellStyle name="Comma 5 2 9 3" xfId="3560" xr:uid="{6C12FC90-EA01-43C3-A037-5662BBF32EEF}"/>
    <cellStyle name="Comma 5 3" xfId="1406" xr:uid="{6448C725-44D5-4BD7-96D3-EB859830A587}"/>
    <cellStyle name="Comma 5 3 2" xfId="2424" xr:uid="{BA5BA620-E3BB-406E-BE50-F3859261A8D2}"/>
    <cellStyle name="Comma 5 3 2 2" xfId="3710" xr:uid="{ABDA53C5-DC00-4428-A704-2E965BAC55C5}"/>
    <cellStyle name="Comma 5 3 3" xfId="2202" xr:uid="{D64F1EA1-A14E-4EA1-8F21-49F3EA7B6184}"/>
    <cellStyle name="Comma 5 3 3 2" xfId="3615" xr:uid="{59174363-0611-435D-AF33-AA65D835F645}"/>
    <cellStyle name="Comma 5 3 4" xfId="3024" xr:uid="{14B5C419-06D7-4780-BCC7-BD91E0D6B59D}"/>
    <cellStyle name="Comma 5 4" xfId="1481" xr:uid="{4517CB6D-BCAD-4A0B-9779-F1DD42DD3E52}"/>
    <cellStyle name="Comma 5 4 2" xfId="2498" xr:uid="{E5B2A79F-E4E8-4419-8727-64B4DC5F2382}"/>
    <cellStyle name="Comma 5 4 2 2" xfId="3784" xr:uid="{C392D46E-53F6-4F49-AB4B-D5C98A4942C5}"/>
    <cellStyle name="Comma 5 4 3" xfId="3098" xr:uid="{FF742829-0C61-48F2-91A4-5174919F373A}"/>
    <cellStyle name="Comma 5 5" xfId="1557" xr:uid="{0C349A15-A6DC-4F1C-BAB1-CDF185B11CC0}"/>
    <cellStyle name="Comma 5 5 2" xfId="2573" xr:uid="{0A49ECF1-A74C-4577-B071-D316AAC4320A}"/>
    <cellStyle name="Comma 5 5 2 2" xfId="3859" xr:uid="{A8D1EE87-3D2B-418F-82BC-F60EE6852BF0}"/>
    <cellStyle name="Comma 5 5 3" xfId="3173" xr:uid="{CDC9D835-0120-4380-A0EB-4FAA5041780C}"/>
    <cellStyle name="Comma 5 6" xfId="1655" xr:uid="{2FFE3B6D-0EB1-4F1D-B18C-7658BC9C181A}"/>
    <cellStyle name="Comma 5 6 2" xfId="2659" xr:uid="{AF7E9037-A394-4676-84B1-2FB25C7037CF}"/>
    <cellStyle name="Comma 5 6 2 2" xfId="3945" xr:uid="{B780ACD2-2BFF-4425-8B9C-251FCE96DABA}"/>
    <cellStyle name="Comma 5 6 3" xfId="3259" xr:uid="{2160F9B1-049A-4D6B-B6A4-91AA38FB2240}"/>
    <cellStyle name="Comma 5 7" xfId="1754" xr:uid="{2071C016-F718-4B7D-9200-2FD25818B798}"/>
    <cellStyle name="Comma 5 7 2" xfId="2745" xr:uid="{C34451E3-4FBD-4815-91B7-C14CBCA160F0}"/>
    <cellStyle name="Comma 5 7 2 2" xfId="4031" xr:uid="{D1D1855B-CD6B-4CDE-BFD6-81C050097C1E}"/>
    <cellStyle name="Comma 5 7 3" xfId="3345" xr:uid="{22504529-8068-4A6C-94FD-AAC4C071A1A0}"/>
    <cellStyle name="Comma 5 8" xfId="1823" xr:uid="{47E8FC83-C574-4FE1-B2B4-16D80FC3D86A}"/>
    <cellStyle name="Comma 5 8 2" xfId="2814" xr:uid="{E7EC6A21-EF74-4E6A-A0A1-143B1FC19505}"/>
    <cellStyle name="Comma 5 8 2 2" xfId="4100" xr:uid="{029B76B5-128E-4B2B-AF9B-31AAE4EE3454}"/>
    <cellStyle name="Comma 5 8 3" xfId="3414" xr:uid="{25954DC6-9C95-4EB4-B7E8-A46AB96A0761}"/>
    <cellStyle name="Comma 5 9" xfId="1892" xr:uid="{701FF61E-FAB1-4F91-9F01-A19F5F7A2283}"/>
    <cellStyle name="Comma 5 9 2" xfId="2883" xr:uid="{1624011C-D328-4B64-818A-A8CE541DCB46}"/>
    <cellStyle name="Comma 5 9 2 2" xfId="4169" xr:uid="{805F8FDC-CAB3-419E-B15F-82D600459BB5}"/>
    <cellStyle name="Comma 5 9 3" xfId="3483" xr:uid="{3A76B277-8920-433B-82D4-D36B93FB5FA3}"/>
    <cellStyle name="Comma 50" xfId="1619" xr:uid="{A463E53F-2068-4E77-BC96-D9C1F752EDBE}"/>
    <cellStyle name="Comma 50 2" xfId="2633" xr:uid="{A0BC6BCE-8935-4838-AC07-2D27BE5E59CA}"/>
    <cellStyle name="Comma 50 2 2" xfId="3919" xr:uid="{327DDC1C-1CD9-46C1-A372-7AC67773FF06}"/>
    <cellStyle name="Comma 50 3" xfId="3233" xr:uid="{AB9AF34E-CD14-4B18-9DDD-FE5D99C2A3A0}"/>
    <cellStyle name="Comma 51" xfId="1618" xr:uid="{B4261EC2-51B0-407F-BF88-34E1D1B299DA}"/>
    <cellStyle name="Comma 51 2" xfId="2632" xr:uid="{43895836-3615-4AAC-B06F-30FC1CA0F7C3}"/>
    <cellStyle name="Comma 51 2 2" xfId="3918" xr:uid="{75CB99F8-4906-4D15-B274-9F39CDC0C14F}"/>
    <cellStyle name="Comma 51 3" xfId="3232" xr:uid="{C0DA4585-F8D7-4C93-8A9C-501EBEBFC4F0}"/>
    <cellStyle name="Comma 52" xfId="1626" xr:uid="{AD873B7A-D13F-4F52-A72F-6D21BB83EA0A}"/>
    <cellStyle name="Comma 52 2" xfId="2635" xr:uid="{BD40CA09-3C94-4656-995D-16BF112A5EE8}"/>
    <cellStyle name="Comma 52 2 2" xfId="3921" xr:uid="{60BF47D8-49AD-4D48-8F2E-305877F45977}"/>
    <cellStyle name="Comma 52 3" xfId="3235" xr:uid="{7FF162D5-F995-458F-84F8-9286DC98549F}"/>
    <cellStyle name="Comma 53" xfId="1633" xr:uid="{B7D03C91-B173-42F4-B0B3-D51ABC93B2CB}"/>
    <cellStyle name="Comma 53 2" xfId="2640" xr:uid="{C9BCDC4A-8C83-46DE-9F9A-0BFC7D850E0A}"/>
    <cellStyle name="Comma 53 2 2" xfId="3926" xr:uid="{06F77EC5-6DE1-469E-9422-2345D7276D92}"/>
    <cellStyle name="Comma 53 3" xfId="3240" xr:uid="{FCAF06F6-80DC-4AEB-AE69-95A576BA554C}"/>
    <cellStyle name="Comma 54" xfId="1634" xr:uid="{CA0F5C1F-7A12-4186-AC79-09A40B4B9753}"/>
    <cellStyle name="Comma 54 2" xfId="2641" xr:uid="{664659FD-7675-4117-960C-1A1EFF2DC2B4}"/>
    <cellStyle name="Comma 54 2 2" xfId="3927" xr:uid="{ADF22298-557B-4EA0-BB8F-A9123D6C972D}"/>
    <cellStyle name="Comma 54 3" xfId="3241" xr:uid="{AEA71482-9813-4EB3-8791-836CB172C10B}"/>
    <cellStyle name="Comma 55" xfId="1632" xr:uid="{F7ED6276-1FEE-4F67-9032-C3948A2258AE}"/>
    <cellStyle name="Comma 55 2" xfId="2639" xr:uid="{3B8F5D2D-0570-43CE-8516-97CCEB9C3C05}"/>
    <cellStyle name="Comma 55 2 2" xfId="3925" xr:uid="{E28DE43A-5D8D-475B-9E3F-7C840D2FEAC8}"/>
    <cellStyle name="Comma 55 3" xfId="3239" xr:uid="{9A1B9B8E-F9DE-4B1E-9917-28CD44D6DF62}"/>
    <cellStyle name="Comma 56" xfId="1630" xr:uid="{82928DD3-B89D-471C-A6FD-71572E4A6656}"/>
    <cellStyle name="Comma 56 2" xfId="2638" xr:uid="{AFB8CF89-48EB-41C2-B75E-F6512572C28F}"/>
    <cellStyle name="Comma 56 2 2" xfId="3924" xr:uid="{2AAAB580-6504-4A17-B5FF-0B511BEC4669}"/>
    <cellStyle name="Comma 56 3" xfId="3238" xr:uid="{2FA77744-AE94-40D5-9D11-3853930D7CF1}"/>
    <cellStyle name="Comma 57" xfId="1629" xr:uid="{691E301A-9F62-46EB-ACB9-A7D53FA352AD}"/>
    <cellStyle name="Comma 57 2" xfId="2637" xr:uid="{DA06BA1A-42AF-4D64-9CDC-8031AA577B12}"/>
    <cellStyle name="Comma 57 2 2" xfId="3923" xr:uid="{5D051B8F-C4F1-49F9-80ED-067F9F642939}"/>
    <cellStyle name="Comma 57 3" xfId="3237" xr:uid="{65DA2A48-9DA7-4FCE-8795-4424A45FD997}"/>
    <cellStyle name="Comma 58" xfId="1623" xr:uid="{B4A33891-65FE-4978-A356-78AE8280B505}"/>
    <cellStyle name="Comma 58 2" xfId="2634" xr:uid="{3F55CBC9-3BA9-4659-8C64-13C675BA81B3}"/>
    <cellStyle name="Comma 58 2 2" xfId="3920" xr:uid="{F2C30228-DC49-4509-AE7E-B1912CF43D71}"/>
    <cellStyle name="Comma 58 3" xfId="3234" xr:uid="{3E500772-8A05-47D6-A7ED-DF45CA65A910}"/>
    <cellStyle name="Comma 59" xfId="1627" xr:uid="{D00831E5-58D4-4A27-84AF-3B259452B50E}"/>
    <cellStyle name="Comma 59 2" xfId="2636" xr:uid="{0434CF72-7C14-4C02-BBC8-72505EB7A1DE}"/>
    <cellStyle name="Comma 59 2 2" xfId="3922" xr:uid="{8536478C-73A3-4A8A-95A0-36E8B4581F75}"/>
    <cellStyle name="Comma 59 3" xfId="3236" xr:uid="{F45BB3D2-7605-43BE-9AE8-8308E95A078F}"/>
    <cellStyle name="Comma 6" xfId="459" xr:uid="{08398B85-E7DF-4650-BD99-6A66AC2F905A}"/>
    <cellStyle name="Comma 6 10" xfId="1962" xr:uid="{CE48CA2E-6201-4769-927C-E8924053CAE5}"/>
    <cellStyle name="Comma 6 10 2" xfId="3552" xr:uid="{BB99D334-9101-42EB-8E61-E44F3E4F0A26}"/>
    <cellStyle name="Comma 6 11" xfId="2324" xr:uid="{3C304C75-E47A-49AD-BD48-CF57EAF921D1}"/>
    <cellStyle name="Comma 6 11 2" xfId="3637" xr:uid="{6994BF86-CD00-4DC9-8CA6-51963D0D3ED0}"/>
    <cellStyle name="Comma 6 12" xfId="2952" xr:uid="{ED18129B-C755-44EA-B3C0-2AAAAB6977EF}"/>
    <cellStyle name="Comma 6 2" xfId="585" xr:uid="{8F7E20B0-D4F2-4E70-8010-7A820C53C7FB}"/>
    <cellStyle name="Comma 6 2 10" xfId="2333" xr:uid="{94DC0686-2E89-4EBC-992D-576EDD0E073B}"/>
    <cellStyle name="Comma 6 2 10 2" xfId="3646" xr:uid="{9185CFBE-7F81-4059-91E1-EAA153A60DDA}"/>
    <cellStyle name="Comma 6 2 11" xfId="2961" xr:uid="{050B512E-B0C7-46F1-B911-210CF2472C95}"/>
    <cellStyle name="Comma 6 2 2" xfId="1417" xr:uid="{EB1F7099-DE0F-4099-9F4F-49D4B9ED0575}"/>
    <cellStyle name="Comma 6 2 2 2" xfId="2435" xr:uid="{B0ABB9D4-521A-47A4-ACE6-188F795B9AA5}"/>
    <cellStyle name="Comma 6 2 2 2 2" xfId="3721" xr:uid="{56C54C81-D73C-4FB4-8F10-BFE05107825E}"/>
    <cellStyle name="Comma 6 2 2 3" xfId="3035" xr:uid="{D7E739D9-512E-4491-B95D-79A520634995}"/>
    <cellStyle name="Comma 6 2 3" xfId="1492" xr:uid="{49C895E4-E96F-4127-9BC0-BCCF4744D151}"/>
    <cellStyle name="Comma 6 2 3 2" xfId="2509" xr:uid="{E96AE4C4-E74A-45BC-9F3E-4576C2DCC19A}"/>
    <cellStyle name="Comma 6 2 3 2 2" xfId="3795" xr:uid="{79AF38CB-68C2-4390-B1E0-4F0EAB4585EE}"/>
    <cellStyle name="Comma 6 2 3 3" xfId="3109" xr:uid="{C46AA663-3E1E-406B-B51E-59BAC7AB3915}"/>
    <cellStyle name="Comma 6 2 4" xfId="1568" xr:uid="{61B18016-A26E-4A4A-8B36-B1EC0E11DDC0}"/>
    <cellStyle name="Comma 6 2 4 2" xfId="2584" xr:uid="{90CDAA2B-2598-4BCE-BD00-CDCB7B4AC92A}"/>
    <cellStyle name="Comma 6 2 4 2 2" xfId="3870" xr:uid="{1A83AA9C-8022-400E-9B0F-01F46727F600}"/>
    <cellStyle name="Comma 6 2 4 3" xfId="3184" xr:uid="{F2B7E901-2850-44B2-8317-DF2696FD6FFC}"/>
    <cellStyle name="Comma 6 2 5" xfId="1666" xr:uid="{C5E727FF-2851-49E9-9F43-03B6211C51B9}"/>
    <cellStyle name="Comma 6 2 5 2" xfId="2670" xr:uid="{D74233F6-66F2-42B1-8CA3-30C69785FAC1}"/>
    <cellStyle name="Comma 6 2 5 2 2" xfId="3956" xr:uid="{B83EC320-F123-48C6-BBFB-3115E1D05AF1}"/>
    <cellStyle name="Comma 6 2 5 3" xfId="3270" xr:uid="{0FE1B3F5-266E-47BC-8D8E-68F66E29C647}"/>
    <cellStyle name="Comma 6 2 6" xfId="1764" xr:uid="{1ED3B84A-1675-4FDE-813F-9006D9BE0F46}"/>
    <cellStyle name="Comma 6 2 6 2" xfId="2755" xr:uid="{79CD7529-BB11-439E-813D-D46B34D1CA2C}"/>
    <cellStyle name="Comma 6 2 6 2 2" xfId="4041" xr:uid="{4E352438-236C-40B5-A2AB-D80092A478A4}"/>
    <cellStyle name="Comma 6 2 6 3" xfId="3355" xr:uid="{AD11A307-AC93-4A2C-B0A4-034DAFFA1C38}"/>
    <cellStyle name="Comma 6 2 7" xfId="1833" xr:uid="{FCBB29B7-82BB-4DA3-89DC-825B3D2E84FA}"/>
    <cellStyle name="Comma 6 2 7 2" xfId="2824" xr:uid="{7E8F0CD4-F803-4A0C-82C8-DEE2CF50113A}"/>
    <cellStyle name="Comma 6 2 7 2 2" xfId="4110" xr:uid="{C5D5B486-1261-40C4-BB56-9F3AE646D412}"/>
    <cellStyle name="Comma 6 2 7 3" xfId="3424" xr:uid="{AE713DE1-CF0B-47F1-9060-8FC164CDFC9E}"/>
    <cellStyle name="Comma 6 2 8" xfId="1902" xr:uid="{0941846F-7B18-4494-8AC2-39FFE516E6E8}"/>
    <cellStyle name="Comma 6 2 8 2" xfId="2893" xr:uid="{13E6CC35-6C79-44D7-A6A2-4E2EB1B0A3D6}"/>
    <cellStyle name="Comma 6 2 8 2 2" xfId="4179" xr:uid="{45358DD8-F122-4370-ABDE-8550D3A61E17}"/>
    <cellStyle name="Comma 6 2 8 3" xfId="3493" xr:uid="{C54AA14D-03BD-4495-824B-B15834E40EBC}"/>
    <cellStyle name="Comma 6 2 9" xfId="1971" xr:uid="{6C1CCFC3-4D7D-4410-8AE4-736E6A3B94FF}"/>
    <cellStyle name="Comma 6 2 9 2" xfId="3561" xr:uid="{EE3FB907-650C-4A2D-AF3F-302DC1DD37C3}"/>
    <cellStyle name="Comma 6 3" xfId="1407" xr:uid="{F11A13DD-7111-4074-A1CF-B38705B23051}"/>
    <cellStyle name="Comma 6 3 2" xfId="2425" xr:uid="{C46A8512-B0C8-44A7-AA88-A7A0FBCEA7F4}"/>
    <cellStyle name="Comma 6 3 2 2" xfId="3711" xr:uid="{98C6A411-BCD6-4D74-883C-545FCA5691EC}"/>
    <cellStyle name="Comma 6 3 3" xfId="3025" xr:uid="{49CB56C6-7219-4199-8804-B5948511E7FA}"/>
    <cellStyle name="Comma 6 4" xfId="1482" xr:uid="{F2A08FC7-5E9E-4322-8C26-C6EFF9F1C508}"/>
    <cellStyle name="Comma 6 4 2" xfId="2499" xr:uid="{BB80039A-88EA-49EA-BABD-807ADBDFB7CD}"/>
    <cellStyle name="Comma 6 4 2 2" xfId="3785" xr:uid="{2F60DD30-1F2A-4599-83F2-4B577C58AA30}"/>
    <cellStyle name="Comma 6 4 3" xfId="3099" xr:uid="{8AF3F9B1-0EF8-403B-B8C6-6F8FFA3B9007}"/>
    <cellStyle name="Comma 6 5" xfId="1558" xr:uid="{EE3856BC-0595-496B-A756-B63DA3717E5A}"/>
    <cellStyle name="Comma 6 5 2" xfId="2574" xr:uid="{0B9B1F3A-AB71-4CB2-B0C1-60F38FD58262}"/>
    <cellStyle name="Comma 6 5 2 2" xfId="3860" xr:uid="{E0B8B36C-44A4-43FD-9B72-D4FD304C97B6}"/>
    <cellStyle name="Comma 6 5 3" xfId="3174" xr:uid="{A4076990-5E4A-4116-A9F6-125550B0B4A4}"/>
    <cellStyle name="Comma 6 6" xfId="1656" xr:uid="{D1A72DFD-46B6-4834-A064-C8BAF773648A}"/>
    <cellStyle name="Comma 6 6 2" xfId="2660" xr:uid="{27147912-3E5B-4E44-8457-1087AB6D12A7}"/>
    <cellStyle name="Comma 6 6 2 2" xfId="3946" xr:uid="{64464236-CC3C-452A-A167-CCD969266EE9}"/>
    <cellStyle name="Comma 6 6 3" xfId="3260" xr:uid="{73E25411-AF39-4619-850B-F13AEE84A32A}"/>
    <cellStyle name="Comma 6 7" xfId="1755" xr:uid="{F2DCC7FE-2F1A-4838-93ED-BA05D182A3D8}"/>
    <cellStyle name="Comma 6 7 2" xfId="2746" xr:uid="{05008A4D-3227-4C54-BA21-FFFF74D72A05}"/>
    <cellStyle name="Comma 6 7 2 2" xfId="4032" xr:uid="{EA3ED523-AEEC-4CC8-9FD0-E11F1924BA3F}"/>
    <cellStyle name="Comma 6 7 3" xfId="3346" xr:uid="{C6EF8AEA-F451-458C-8FE7-45BB45DC9801}"/>
    <cellStyle name="Comma 6 8" xfId="1824" xr:uid="{E522F7FC-7DE5-4900-A42F-CCB3E1065039}"/>
    <cellStyle name="Comma 6 8 2" xfId="2815" xr:uid="{F56B522A-2DA6-459F-8F0D-B6D40319F16E}"/>
    <cellStyle name="Comma 6 8 2 2" xfId="4101" xr:uid="{AEA64030-277B-4277-9D22-E3B84120C3D7}"/>
    <cellStyle name="Comma 6 8 3" xfId="3415" xr:uid="{367DC79A-2FD6-4135-A412-999B1DAB1ACA}"/>
    <cellStyle name="Comma 6 9" xfId="1893" xr:uid="{A2B842D8-CE38-401A-BAFE-B4554CCD3D8B}"/>
    <cellStyle name="Comma 6 9 2" xfId="2884" xr:uid="{813455BB-39A3-4009-A049-D91EFDF8D3BC}"/>
    <cellStyle name="Comma 6 9 2 2" xfId="4170" xr:uid="{3BDA4BBB-A3BA-439F-A708-3704FE5548DD}"/>
    <cellStyle name="Comma 6 9 3" xfId="3484" xr:uid="{972DF9B1-8DA3-4850-BC4F-414A56EAF192}"/>
    <cellStyle name="Comma 60" xfId="1638" xr:uid="{69206FA3-EC87-4C36-B4C5-496FD80DD795}"/>
    <cellStyle name="Comma 60 2" xfId="2642" xr:uid="{3CA84EE8-A431-4669-9402-4DE88B50C80C}"/>
    <cellStyle name="Comma 60 2 2" xfId="3928" xr:uid="{078DA8D7-01EB-4801-8AB3-C340451DCC60}"/>
    <cellStyle name="Comma 60 3" xfId="3242" xr:uid="{32FF642A-6F93-4C5A-906B-1666B6982DB2}"/>
    <cellStyle name="Comma 61" xfId="1673" xr:uid="{7930DFE3-69B4-429F-A55C-D1179FF6300D}"/>
    <cellStyle name="Comma 61 2" xfId="2676" xr:uid="{469EB94D-1ABE-4067-B045-95EA55E23847}"/>
    <cellStyle name="Comma 61 2 2" xfId="3962" xr:uid="{229ADD49-33E7-4A08-8ECB-396D8C1A836D}"/>
    <cellStyle name="Comma 61 3" xfId="3276" xr:uid="{FF67D3CA-089B-41C2-A871-C5813882C6E2}"/>
    <cellStyle name="Comma 62" xfId="1640" xr:uid="{605761FD-56D1-4BE4-A89B-425745D13954}"/>
    <cellStyle name="Comma 62 2" xfId="2644" xr:uid="{77A11B3D-C4CD-4CD3-B3E1-2DA7707AF6B1}"/>
    <cellStyle name="Comma 62 2 2" xfId="3930" xr:uid="{983D5EF4-70BE-4029-9B51-EAADF50001D3}"/>
    <cellStyle name="Comma 62 3" xfId="3244" xr:uid="{5FA15F0B-789E-44B2-9A22-D9F93ECCBB72}"/>
    <cellStyle name="Comma 63" xfId="1658" xr:uid="{80A32254-8E0A-4E76-BFDA-E1A8D51AFE6C}"/>
    <cellStyle name="Comma 63 2" xfId="2662" xr:uid="{D629192C-A4CD-4254-831D-761DEF1069D7}"/>
    <cellStyle name="Comma 63 2 2" xfId="3948" xr:uid="{3B8D3EEF-45DD-48F2-8EC4-1690C563026B}"/>
    <cellStyle name="Comma 63 3" xfId="3262" xr:uid="{75065A84-B607-4085-A659-117D2EC0818C}"/>
    <cellStyle name="Comma 64" xfId="1674" xr:uid="{E88949C6-EDC6-4872-A104-1E0024F90460}"/>
    <cellStyle name="Comma 64 2" xfId="2677" xr:uid="{AB408520-B8E0-4C18-8A56-6E70AEDF7882}"/>
    <cellStyle name="Comma 64 2 2" xfId="3963" xr:uid="{113BFF0B-4992-4EDA-BBEA-6F257B9D34F1}"/>
    <cellStyle name="Comma 64 3" xfId="3277" xr:uid="{B51B75E9-F910-4506-ABA2-7F3390018FDD}"/>
    <cellStyle name="Comma 65" xfId="1716" xr:uid="{D16928EF-E5FA-4E96-9A16-C967BEE8DCAD}"/>
    <cellStyle name="Comma 65 2" xfId="2716" xr:uid="{FE1E6BFD-3AB5-4226-BDF8-D6FB6CE64CF8}"/>
    <cellStyle name="Comma 65 2 2" xfId="4002" xr:uid="{37466AB5-F1A9-4CBF-8CD2-4AF688D0B9D5}"/>
    <cellStyle name="Comma 65 3" xfId="3316" xr:uid="{F39C727B-1815-42E3-911F-0ABBAC47C2A8}"/>
    <cellStyle name="Comma 66" xfId="1725" xr:uid="{685641C3-6192-4E49-A56B-6A967FE8A239}"/>
    <cellStyle name="Comma 66 2" xfId="2724" xr:uid="{37863966-6946-498F-BC4D-AAC66F535C4B}"/>
    <cellStyle name="Comma 66 2 2" xfId="4010" xr:uid="{6C3362A2-A47E-4512-9F15-4E4C35C76B4C}"/>
    <cellStyle name="Comma 66 3" xfId="3324" xr:uid="{317819A4-998B-40F1-ADCA-5112F57CD61F}"/>
    <cellStyle name="Comma 67" xfId="1721" xr:uid="{7C92B469-86CF-444E-BFE8-E121CBD1EDAF}"/>
    <cellStyle name="Comma 67 2" xfId="2720" xr:uid="{23BC810A-6975-4534-81D1-BF3B96E3DEFF}"/>
    <cellStyle name="Comma 67 2 2" xfId="4006" xr:uid="{92303B17-D9AC-4859-995E-988C2733B508}"/>
    <cellStyle name="Comma 67 3" xfId="3320" xr:uid="{9C345EC0-1BA1-49FC-A4D9-695413248E68}"/>
    <cellStyle name="Comma 68" xfId="1722" xr:uid="{CBA201C4-00A1-4526-B766-5330E055BD6D}"/>
    <cellStyle name="Comma 68 2" xfId="2721" xr:uid="{EBFD9F50-CAF0-4EB3-9AD3-B284B8B996F6}"/>
    <cellStyle name="Comma 68 2 2" xfId="4007" xr:uid="{815B8C09-5F23-4C64-903A-2F3DB83A4146}"/>
    <cellStyle name="Comma 68 3" xfId="3321" xr:uid="{CE3B2648-A37D-4C07-B4BA-B5551DA4418E}"/>
    <cellStyle name="Comma 69" xfId="1720" xr:uid="{605B1C17-7113-4A7E-A959-E96C83DD8563}"/>
    <cellStyle name="Comma 69 2" xfId="2719" xr:uid="{F2625257-ECBC-4803-B3A6-4E8F6E697E42}"/>
    <cellStyle name="Comma 69 2 2" xfId="4005" xr:uid="{20B420A6-C67F-47E1-9624-3F7E3F434E79}"/>
    <cellStyle name="Comma 69 3" xfId="3319" xr:uid="{962E1933-01D5-4790-ADF3-4EF0D3B5A8BA}"/>
    <cellStyle name="Comma 7" xfId="460" xr:uid="{C9BC541E-9198-406C-AF6F-B8713E619805}"/>
    <cellStyle name="Comma 7 10" xfId="1963" xr:uid="{49C8CA3B-031F-4F15-B1F4-02758BB763E2}"/>
    <cellStyle name="Comma 7 10 2" xfId="3553" xr:uid="{E1360A08-1623-4955-AD09-AB04F47B3BB9}"/>
    <cellStyle name="Comma 7 11" xfId="2325" xr:uid="{634B5902-F153-47F5-8957-A258E8B1BAB4}"/>
    <cellStyle name="Comma 7 11 2" xfId="3638" xr:uid="{E1B982B5-5757-4EE0-8A0E-7EC3499BAB65}"/>
    <cellStyle name="Comma 7 12" xfId="2953" xr:uid="{868BACC3-8A4A-46B4-8EEF-92B92D1EFC7B}"/>
    <cellStyle name="Comma 7 2" xfId="586" xr:uid="{7E580C4F-6166-4A35-9D78-CEF6C794AC02}"/>
    <cellStyle name="Comma 7 2 10" xfId="2334" xr:uid="{268DD427-8672-4E95-B06D-7DB92921BC88}"/>
    <cellStyle name="Comma 7 2 10 2" xfId="3647" xr:uid="{89B9D2B9-AFCD-4592-A3DD-84862484EAB6}"/>
    <cellStyle name="Comma 7 2 11" xfId="2962" xr:uid="{0C8270C1-A60D-4687-8498-AD62786D5C4A}"/>
    <cellStyle name="Comma 7 2 2" xfId="1418" xr:uid="{3E259ED8-4A39-4074-A853-1FCDC7C3852D}"/>
    <cellStyle name="Comma 7 2 2 2" xfId="2436" xr:uid="{CFB0031C-A368-4964-9C64-B4ED5C71C670}"/>
    <cellStyle name="Comma 7 2 2 2 2" xfId="3722" xr:uid="{41DBE799-B6A6-457D-87F7-171A23808E89}"/>
    <cellStyle name="Comma 7 2 2 3" xfId="3036" xr:uid="{15C7F063-0ABD-4464-ABC8-FB20E6320331}"/>
    <cellStyle name="Comma 7 2 3" xfId="1493" xr:uid="{B1D57DA7-1A92-4BD5-A014-C6275A72E353}"/>
    <cellStyle name="Comma 7 2 3 2" xfId="2510" xr:uid="{CB1A66CF-AE8D-4518-8A9F-17E44DC14CC6}"/>
    <cellStyle name="Comma 7 2 3 2 2" xfId="3796" xr:uid="{AA1C3E8C-3DBF-445E-9F59-827545040489}"/>
    <cellStyle name="Comma 7 2 3 3" xfId="3110" xr:uid="{A0B5DB2E-CF81-4251-8887-0BDA162774FA}"/>
    <cellStyle name="Comma 7 2 4" xfId="1569" xr:uid="{0D5AB62B-8BE7-4C0A-AD92-720032240318}"/>
    <cellStyle name="Comma 7 2 4 2" xfId="2585" xr:uid="{2092C556-B36B-4845-A051-71477BC5DA06}"/>
    <cellStyle name="Comma 7 2 4 2 2" xfId="3871" xr:uid="{41105CE7-2E59-4B14-87DB-B24A9B34FC3C}"/>
    <cellStyle name="Comma 7 2 4 3" xfId="3185" xr:uid="{891ACB4B-E000-436B-9054-30D52A8DF25A}"/>
    <cellStyle name="Comma 7 2 5" xfId="1667" xr:uid="{52C4E743-9089-4537-8812-00466F7B1ED2}"/>
    <cellStyle name="Comma 7 2 5 2" xfId="2671" xr:uid="{09C4FCF2-294C-49A7-B8FB-81FB22AE90B8}"/>
    <cellStyle name="Comma 7 2 5 2 2" xfId="3957" xr:uid="{5139EFA8-1A5B-4FE2-B71B-9828BDA888D8}"/>
    <cellStyle name="Comma 7 2 5 3" xfId="3271" xr:uid="{DD0ADB4C-8E5B-4E20-97C3-DE741161974E}"/>
    <cellStyle name="Comma 7 2 6" xfId="1765" xr:uid="{48F7DCB4-F7E5-42F5-A9A2-021B2BEC51DC}"/>
    <cellStyle name="Comma 7 2 6 2" xfId="2756" xr:uid="{339F92AA-47B5-4FA1-969C-834C68630741}"/>
    <cellStyle name="Comma 7 2 6 2 2" xfId="4042" xr:uid="{2531D453-8B6B-44EB-892A-EF69696B6A1B}"/>
    <cellStyle name="Comma 7 2 6 3" xfId="3356" xr:uid="{F410AFD5-22A5-4F81-9136-C36B36264A10}"/>
    <cellStyle name="Comma 7 2 7" xfId="1834" xr:uid="{506138C5-2928-4509-A629-BFA9629E3F3D}"/>
    <cellStyle name="Comma 7 2 7 2" xfId="2825" xr:uid="{9A8A889B-73E2-4600-B9F4-0D146987DD7E}"/>
    <cellStyle name="Comma 7 2 7 2 2" xfId="4111" xr:uid="{0A941E4A-0C00-4847-B4BD-F0289360A1DE}"/>
    <cellStyle name="Comma 7 2 7 3" xfId="3425" xr:uid="{701D1988-834C-45D6-92E1-1F6F86FF1C93}"/>
    <cellStyle name="Comma 7 2 8" xfId="1903" xr:uid="{60B7FDB4-A02D-49B9-9981-CEC05A1A9A6A}"/>
    <cellStyle name="Comma 7 2 8 2" xfId="2894" xr:uid="{B8B58DCA-C693-4E2A-A7BF-E1D7D5435227}"/>
    <cellStyle name="Comma 7 2 8 2 2" xfId="4180" xr:uid="{D159C1E7-91C2-4E8F-A5F9-F8D4CFA4327B}"/>
    <cellStyle name="Comma 7 2 8 3" xfId="3494" xr:uid="{DDBEEE7D-4A92-4F4C-9B62-15F53B94FF33}"/>
    <cellStyle name="Comma 7 2 9" xfId="1972" xr:uid="{DD92F089-624B-4BBD-8D91-A6E78C72B66D}"/>
    <cellStyle name="Comma 7 2 9 2" xfId="3562" xr:uid="{DB3859A4-561D-48C3-87FC-FD3402C97542}"/>
    <cellStyle name="Comma 7 3" xfId="1408" xr:uid="{87B16A07-B52D-4357-9936-6DFC3801F8A4}"/>
    <cellStyle name="Comma 7 3 2" xfId="2426" xr:uid="{3DD65A33-6C62-42A0-B339-A3523A221A71}"/>
    <cellStyle name="Comma 7 3 2 2" xfId="3712" xr:uid="{7B4A6CF9-87E3-4C98-AA31-1909F7EB2548}"/>
    <cellStyle name="Comma 7 3 3" xfId="3026" xr:uid="{CC8A9DB7-A810-4E1A-910C-314C0CE68670}"/>
    <cellStyle name="Comma 7 4" xfId="1483" xr:uid="{EBBB5DA8-E5C0-4273-985A-20041CC9A1FD}"/>
    <cellStyle name="Comma 7 4 2" xfId="2500" xr:uid="{FA93BD1D-FE48-4519-B4E9-D481D69A14AE}"/>
    <cellStyle name="Comma 7 4 2 2" xfId="3786" xr:uid="{A7488386-295E-4BDB-B650-E13C9A4EA89E}"/>
    <cellStyle name="Comma 7 4 3" xfId="3100" xr:uid="{118F7A93-8BE4-45C7-859A-CCD196D2335D}"/>
    <cellStyle name="Comma 7 5" xfId="1559" xr:uid="{B7C9D85C-3F63-45C0-A1AC-5CCC9EC9099C}"/>
    <cellStyle name="Comma 7 5 2" xfId="2575" xr:uid="{2AE0C36C-DA9C-4BBA-856D-4E01A0503487}"/>
    <cellStyle name="Comma 7 5 2 2" xfId="3861" xr:uid="{5684531B-45E1-4548-B09F-999BF868AD3C}"/>
    <cellStyle name="Comma 7 5 3" xfId="3175" xr:uid="{F60C1F59-0955-419F-80A8-E0F5891975A2}"/>
    <cellStyle name="Comma 7 6" xfId="1657" xr:uid="{3F6BA62F-8E76-469A-A8B2-4F4ACEA96E85}"/>
    <cellStyle name="Comma 7 6 2" xfId="2661" xr:uid="{9F4F70D4-1D2B-4A43-8B3A-0308DF1B7BD5}"/>
    <cellStyle name="Comma 7 6 2 2" xfId="3947" xr:uid="{905814D9-9294-4781-8A5C-2BD8D2FD2A89}"/>
    <cellStyle name="Comma 7 6 3" xfId="3261" xr:uid="{7E547154-75A5-4882-ACD8-42921BEBC6E5}"/>
    <cellStyle name="Comma 7 7" xfId="1756" xr:uid="{928609A5-59F3-4AE8-8026-144BC3E2B446}"/>
    <cellStyle name="Comma 7 7 2" xfId="2747" xr:uid="{8D90C995-1064-42A9-B2DB-B92467C507D6}"/>
    <cellStyle name="Comma 7 7 2 2" xfId="4033" xr:uid="{D71A404C-69A9-4F89-8604-626FC21054DA}"/>
    <cellStyle name="Comma 7 7 3" xfId="3347" xr:uid="{CE309D11-016B-43F0-A102-1BA93DDEDF0C}"/>
    <cellStyle name="Comma 7 8" xfId="1825" xr:uid="{7E6CA183-CBC0-449E-8593-2E1A3664665A}"/>
    <cellStyle name="Comma 7 8 2" xfId="2816" xr:uid="{089F8472-BFC1-4572-BB1D-61019E7837B6}"/>
    <cellStyle name="Comma 7 8 2 2" xfId="4102" xr:uid="{C838EF41-A734-4E67-B4A0-CDD9B2D4A5F8}"/>
    <cellStyle name="Comma 7 8 3" xfId="3416" xr:uid="{1C4E6D5E-7C94-4B1D-B4A5-A35F65A9D898}"/>
    <cellStyle name="Comma 7 9" xfId="1894" xr:uid="{963CE608-9526-45A6-A718-A59D4DE3FA9A}"/>
    <cellStyle name="Comma 7 9 2" xfId="2885" xr:uid="{D57F23AD-150D-45A7-A1EA-C72CEA1D653C}"/>
    <cellStyle name="Comma 7 9 2 2" xfId="4171" xr:uid="{AB6E2FAA-3F95-4E5A-A8B1-1DA4A299D834}"/>
    <cellStyle name="Comma 7 9 3" xfId="3485" xr:uid="{62B551BD-BBBF-41CF-8C61-696032BFB385}"/>
    <cellStyle name="Comma 70" xfId="1719" xr:uid="{F0065854-0758-4AC4-BD78-F0F5C70BB23B}"/>
    <cellStyle name="Comma 70 2" xfId="2718" xr:uid="{E8741EED-C2FA-4ECE-A575-C9E92F8A6E5B}"/>
    <cellStyle name="Comma 70 2 2" xfId="4004" xr:uid="{819F9DA6-C6D5-4DBF-AF4F-1C3526557F32}"/>
    <cellStyle name="Comma 70 3" xfId="3318" xr:uid="{75A65E55-1775-4D1D-8E0D-5D97D741A3E6}"/>
    <cellStyle name="Comma 71" xfId="1713" xr:uid="{DA28F923-58C8-459B-A68B-F5B73DD84678}"/>
    <cellStyle name="Comma 71 2" xfId="2715" xr:uid="{80BC672B-C9F2-4665-8BAB-603B8687A9F5}"/>
    <cellStyle name="Comma 71 2 2" xfId="4001" xr:uid="{BEEE0344-0D54-4B87-9246-8E1E01C3590B}"/>
    <cellStyle name="Comma 71 3" xfId="3315" xr:uid="{186DF661-D407-4A23-B5D9-6C82A27A19AC}"/>
    <cellStyle name="Comma 72" xfId="1717" xr:uid="{1259ADD2-9548-46F8-B572-DC5835E0C3CD}"/>
    <cellStyle name="Comma 72 2" xfId="2717" xr:uid="{0220629F-04FD-41A9-9060-B52330269FFA}"/>
    <cellStyle name="Comma 72 2 2" xfId="4003" xr:uid="{08933452-4BFE-4942-8ED4-D560F411E6DD}"/>
    <cellStyle name="Comma 72 3" xfId="3317" xr:uid="{D0A179DA-1CC6-449C-B047-4EDC8CEB54DD}"/>
    <cellStyle name="Comma 73" xfId="1724" xr:uid="{90234B47-40B7-4B0A-831A-3D41F30E2C07}"/>
    <cellStyle name="Comma 73 2" xfId="2723" xr:uid="{75D33F47-553C-46FA-82C1-F948C286601F}"/>
    <cellStyle name="Comma 73 2 2" xfId="4009" xr:uid="{A9DCC3F8-180C-490E-BC0C-704B731C1BDE}"/>
    <cellStyle name="Comma 73 3" xfId="3323" xr:uid="{B96322A1-77E9-4131-93AB-BA698A45CCB3}"/>
    <cellStyle name="Comma 74" xfId="1729" xr:uid="{81B99502-E48D-4F3A-8389-3E2419F104C3}"/>
    <cellStyle name="Comma 74 2" xfId="2726" xr:uid="{F25D08A9-A0CB-4BBA-A969-9FB1383F40A3}"/>
    <cellStyle name="Comma 74 2 2" xfId="4012" xr:uid="{FA25D0A7-341B-45DF-929C-E1048442E417}"/>
    <cellStyle name="Comma 74 3" xfId="3326" xr:uid="{59517493-71CC-4360-9543-1E0391E605FE}"/>
    <cellStyle name="Comma 75" xfId="1732" xr:uid="{7A2AE1C1-152B-470A-8478-8FFEAB28A0CE}"/>
    <cellStyle name="Comma 75 2" xfId="2727" xr:uid="{817A2104-B5E3-4433-83A7-9FC8A289081E}"/>
    <cellStyle name="Comma 75 2 2" xfId="4013" xr:uid="{37259182-D18D-45C1-B56D-1098A1C8C814}"/>
    <cellStyle name="Comma 75 3" xfId="3327" xr:uid="{07C7D77B-9A03-4705-B159-70AF9FCDC3EF}"/>
    <cellStyle name="Comma 76" xfId="1734" xr:uid="{9247CA15-47DD-45A0-9818-66C6E8493B1C}"/>
    <cellStyle name="Comma 76 2" xfId="2728" xr:uid="{83EBA197-A489-415A-8D55-819C9DE93401}"/>
    <cellStyle name="Comma 76 2 2" xfId="4014" xr:uid="{FFB136E6-2BF5-4FD4-9538-F8C631DD18F7}"/>
    <cellStyle name="Comma 76 3" xfId="3328" xr:uid="{D3C8DE2C-5238-48D9-826A-999B514B14A7}"/>
    <cellStyle name="Comma 77" xfId="1738" xr:uid="{BFDF0172-605B-472F-8D86-DD745B432AE3}"/>
    <cellStyle name="Comma 77 2" xfId="2729" xr:uid="{E2A37F53-2C40-49C1-A565-251DB7406443}"/>
    <cellStyle name="Comma 77 2 2" xfId="4015" xr:uid="{AE84F6FC-C7A5-4670-8A36-A63CA387F021}"/>
    <cellStyle name="Comma 77 3" xfId="3329" xr:uid="{9ED6F81F-505F-4AAB-8C30-C8D09137A0BB}"/>
    <cellStyle name="Comma 78" xfId="1770" xr:uid="{C2CE825D-D469-40D5-BD8E-608AB94152A8}"/>
    <cellStyle name="Comma 78 2" xfId="2761" xr:uid="{FEA847DC-1AB4-43A0-9ECC-AE0EEA97C2AB}"/>
    <cellStyle name="Comma 78 2 2" xfId="4047" xr:uid="{1C11D07F-1CE5-4AA1-B4E7-BC7C66F4C2B2}"/>
    <cellStyle name="Comma 78 3" xfId="3361" xr:uid="{F34BF1BF-9903-40E5-A930-A7EA8FB1CD6C}"/>
    <cellStyle name="Comma 79" xfId="1740" xr:uid="{6C82F385-D90B-49E4-8A9D-C919E12712E7}"/>
    <cellStyle name="Comma 79 2" xfId="2731" xr:uid="{D48661A2-05FB-4A30-ADDD-1AB37BEC14FE}"/>
    <cellStyle name="Comma 79 2 2" xfId="4017" xr:uid="{7E4478F8-A3FD-451E-A9E6-561786F2307E}"/>
    <cellStyle name="Comma 79 3" xfId="3331" xr:uid="{57AA036D-3F35-4D0B-9A6D-17072DBCD5A8}"/>
    <cellStyle name="Comma 8" xfId="558" xr:uid="{83F9ED0F-319C-4AFB-8376-9E7AF689B99A}"/>
    <cellStyle name="Comma 8 10" xfId="1895" xr:uid="{B86C0A43-4284-40C5-A80E-E92B1CC1C6D4}"/>
    <cellStyle name="Comma 8 10 2" xfId="2886" xr:uid="{6D1DC424-1E44-4C43-9C2F-7CF6EFCFF163}"/>
    <cellStyle name="Comma 8 10 2 2" xfId="4172" xr:uid="{2C9A3E08-E782-4209-9FE3-A40A881C6F03}"/>
    <cellStyle name="Comma 8 10 3" xfId="3486" xr:uid="{9868FD3B-A0D6-4166-86AB-25723B9C0A7E}"/>
    <cellStyle name="Comma 8 11" xfId="1964" xr:uid="{DAA3F6E4-ADFF-4240-8136-BB60EDAA347F}"/>
    <cellStyle name="Comma 8 11 2" xfId="3554" xr:uid="{AFD86FBF-EC0B-4789-A671-7A112DD4B6A6}"/>
    <cellStyle name="Comma 8 12" xfId="2326" xr:uid="{37E84DF5-E34D-44B4-A4E7-8CA8E8501DFE}"/>
    <cellStyle name="Comma 8 12 2" xfId="3639" xr:uid="{166199D2-CDC5-4DCD-BB22-7D53B02AF97A}"/>
    <cellStyle name="Comma 8 13" xfId="2954" xr:uid="{2C7323CD-6CBA-4FB2-90A0-38AD84933976}"/>
    <cellStyle name="Comma 8 2" xfId="599" xr:uid="{D138E3D4-0738-487D-A3EB-D81C508B61F6}"/>
    <cellStyle name="Comma 8 2 10" xfId="2337" xr:uid="{74EAFCC3-BE0E-4669-9F4A-E2861B1049CB}"/>
    <cellStyle name="Comma 8 2 10 2" xfId="3650" xr:uid="{580EC5D9-EF37-4564-B05F-CE514D139ED0}"/>
    <cellStyle name="Comma 8 2 11" xfId="2965" xr:uid="{D211DAAC-B026-42D0-8A6B-A87ECD43B100}"/>
    <cellStyle name="Comma 8 2 2" xfId="1421" xr:uid="{319E6286-5A69-4D62-970F-8A5AF4A32C21}"/>
    <cellStyle name="Comma 8 2 2 2" xfId="2439" xr:uid="{2056FC6B-032B-45ED-A248-6DDE574CD09A}"/>
    <cellStyle name="Comma 8 2 2 2 2" xfId="3725" xr:uid="{322574D8-3565-48A2-BCC8-3BC9B409B515}"/>
    <cellStyle name="Comma 8 2 2 3" xfId="3039" xr:uid="{0BFA2C85-D1CB-4D8D-A30A-D6BB5E37CC9F}"/>
    <cellStyle name="Comma 8 2 3" xfId="1496" xr:uid="{1EE85017-4FA6-4196-AD57-9ABFEBB4E157}"/>
    <cellStyle name="Comma 8 2 3 2" xfId="2513" xr:uid="{51B08268-8C59-464D-9048-62A915E2E994}"/>
    <cellStyle name="Comma 8 2 3 2 2" xfId="3799" xr:uid="{78A37E6A-3127-455D-A6D4-384D16E9E371}"/>
    <cellStyle name="Comma 8 2 3 3" xfId="3113" xr:uid="{F978D5F2-074E-4391-92BD-5A94CF3FD1F9}"/>
    <cellStyle name="Comma 8 2 4" xfId="1572" xr:uid="{736F2A69-EB7A-4202-942F-7CDB25D50747}"/>
    <cellStyle name="Comma 8 2 4 2" xfId="2588" xr:uid="{31342AD6-F178-47E4-94B7-6E597E218EDE}"/>
    <cellStyle name="Comma 8 2 4 2 2" xfId="3874" xr:uid="{E19C23E7-C061-456C-85F7-7EE6EB28E098}"/>
    <cellStyle name="Comma 8 2 4 3" xfId="3188" xr:uid="{0CEEEB84-BC21-4FC6-BE4A-303025E92E03}"/>
    <cellStyle name="Comma 8 2 5" xfId="1670" xr:uid="{9219A6F9-A6E1-411C-A875-E7266A9F6C6F}"/>
    <cellStyle name="Comma 8 2 5 2" xfId="2674" xr:uid="{6CF36283-F0D0-41C2-9229-85C57461B2FA}"/>
    <cellStyle name="Comma 8 2 5 2 2" xfId="3960" xr:uid="{1620A0F5-4FC5-48B1-A0E4-371478C11132}"/>
    <cellStyle name="Comma 8 2 5 3" xfId="3274" xr:uid="{C37D538A-A1A3-4494-838E-D59BC620272E}"/>
    <cellStyle name="Comma 8 2 6" xfId="1768" xr:uid="{32A7105F-BA0E-4418-A061-0EFD34276808}"/>
    <cellStyle name="Comma 8 2 6 2" xfId="2759" xr:uid="{87DF4FF9-B0C6-4418-8322-901DFC5D3D66}"/>
    <cellStyle name="Comma 8 2 6 2 2" xfId="4045" xr:uid="{A9BEBBDC-58D4-4D7E-B970-544C9402F71A}"/>
    <cellStyle name="Comma 8 2 6 3" xfId="3359" xr:uid="{7D2CB3CD-7E06-48B7-9658-084C8A131185}"/>
    <cellStyle name="Comma 8 2 7" xfId="1837" xr:uid="{1F6E4973-3D52-461E-B1D1-7C03FC354DC7}"/>
    <cellStyle name="Comma 8 2 7 2" xfId="2828" xr:uid="{F07579A5-089B-44BF-ACDA-BD714A826851}"/>
    <cellStyle name="Comma 8 2 7 2 2" xfId="4114" xr:uid="{8AEF4E23-4671-426D-9A62-1A1D30CBFE03}"/>
    <cellStyle name="Comma 8 2 7 3" xfId="3428" xr:uid="{607BB986-9AF7-4C28-B88D-58F4C408A94F}"/>
    <cellStyle name="Comma 8 2 8" xfId="1906" xr:uid="{2191C347-8623-4C39-9082-02D01A8D600B}"/>
    <cellStyle name="Comma 8 2 8 2" xfId="2897" xr:uid="{05E9252B-DFD9-4B76-9EF9-DA61613FB80B}"/>
    <cellStyle name="Comma 8 2 8 2 2" xfId="4183" xr:uid="{714E2EDE-219B-45D5-A8C5-DE1B28A770E6}"/>
    <cellStyle name="Comma 8 2 8 3" xfId="3497" xr:uid="{39CE2F67-C1D4-471C-AAFE-94F0D8527C0C}"/>
    <cellStyle name="Comma 8 2 9" xfId="1975" xr:uid="{F744024E-0536-4F49-BC7A-33162DBCA17C}"/>
    <cellStyle name="Comma 8 2 9 2" xfId="3565" xr:uid="{5489C8B6-B863-4C55-8A35-418897F00C52}"/>
    <cellStyle name="Comma 8 3" xfId="598" xr:uid="{2A92B532-31D2-428C-9671-DE05677391A9}"/>
    <cellStyle name="Comma 8 3 10" xfId="2336" xr:uid="{7BF48D3A-6F85-4B58-B482-486B54003889}"/>
    <cellStyle name="Comma 8 3 10 2" xfId="3649" xr:uid="{568EE36C-B5BB-46CE-AA8A-4008562E5AF7}"/>
    <cellStyle name="Comma 8 3 11" xfId="2964" xr:uid="{A413B43A-FAC9-44D3-8122-CF552EBA7DAF}"/>
    <cellStyle name="Comma 8 3 2" xfId="1420" xr:uid="{46758AA2-5E39-40E9-B03C-591C51C70F68}"/>
    <cellStyle name="Comma 8 3 2 2" xfId="2438" xr:uid="{8F6B3CB1-6961-48CE-8295-C3F7ED759DF4}"/>
    <cellStyle name="Comma 8 3 2 2 2" xfId="3724" xr:uid="{62500091-324D-45F7-8E65-B8588A3308BF}"/>
    <cellStyle name="Comma 8 3 2 3" xfId="3038" xr:uid="{782E3503-AA58-424F-A520-08305D4B2960}"/>
    <cellStyle name="Comma 8 3 3" xfId="1495" xr:uid="{89EF2085-A105-41B4-BB73-4196B4D8DAC9}"/>
    <cellStyle name="Comma 8 3 3 2" xfId="2512" xr:uid="{2E08517D-F368-4FB6-887E-9FFCA94CA9B7}"/>
    <cellStyle name="Comma 8 3 3 2 2" xfId="3798" xr:uid="{E0902B43-4BBF-4AF1-B6DD-C2437350FBD0}"/>
    <cellStyle name="Comma 8 3 3 3" xfId="3112" xr:uid="{0D3859E3-C3C3-41BE-92DC-611A1D476BA9}"/>
    <cellStyle name="Comma 8 3 4" xfId="1571" xr:uid="{63F0B610-8A84-46DF-A0FA-0F9247605E07}"/>
    <cellStyle name="Comma 8 3 4 2" xfId="2587" xr:uid="{24E2DB8E-583B-4254-81AD-176DB51B1B63}"/>
    <cellStyle name="Comma 8 3 4 2 2" xfId="3873" xr:uid="{F77D6157-CE71-4872-B56F-57B1B855B7DA}"/>
    <cellStyle name="Comma 8 3 4 3" xfId="3187" xr:uid="{272E0878-6373-4171-9E8B-E2890B1F5BD5}"/>
    <cellStyle name="Comma 8 3 5" xfId="1669" xr:uid="{E4BC7A50-44D6-4BDF-97B7-FE568904DBD7}"/>
    <cellStyle name="Comma 8 3 5 2" xfId="2673" xr:uid="{B43C34D4-28EB-4DFA-AE95-C9E9F6DF41CC}"/>
    <cellStyle name="Comma 8 3 5 2 2" xfId="3959" xr:uid="{81D2A210-4FF4-49E9-AA47-54AD3AF6092D}"/>
    <cellStyle name="Comma 8 3 5 3" xfId="3273" xr:uid="{CAC87715-8131-4CA1-ADF0-E80505C8AE94}"/>
    <cellStyle name="Comma 8 3 6" xfId="1767" xr:uid="{249774EA-A837-4A09-BBBC-F4A7CEEAF811}"/>
    <cellStyle name="Comma 8 3 6 2" xfId="2758" xr:uid="{1FE29370-B868-4FAE-BF51-DE8EAC86E277}"/>
    <cellStyle name="Comma 8 3 6 2 2" xfId="4044" xr:uid="{4BE6F8FE-B226-4337-BAC0-2CA00B5D2126}"/>
    <cellStyle name="Comma 8 3 6 3" xfId="3358" xr:uid="{60415833-378F-4D6B-9632-135E9A2E9EF1}"/>
    <cellStyle name="Comma 8 3 7" xfId="1836" xr:uid="{EDF07BBD-A41A-495C-B2C2-3736155A37CD}"/>
    <cellStyle name="Comma 8 3 7 2" xfId="2827" xr:uid="{7BB221BB-1A7D-44CA-BB71-17D36EC8442B}"/>
    <cellStyle name="Comma 8 3 7 2 2" xfId="4113" xr:uid="{578505AD-57BC-44DD-B4C8-1FC21C52F467}"/>
    <cellStyle name="Comma 8 3 7 3" xfId="3427" xr:uid="{6BA4071B-C7E9-49BD-BB46-3499C82459ED}"/>
    <cellStyle name="Comma 8 3 8" xfId="1905" xr:uid="{FF17C752-DDCC-4E5A-A5DC-F4C8760C06CA}"/>
    <cellStyle name="Comma 8 3 8 2" xfId="2896" xr:uid="{6A586D1D-7C7E-4AB3-AC18-E7F3440FE8B6}"/>
    <cellStyle name="Comma 8 3 8 2 2" xfId="4182" xr:uid="{5C7F72DE-4355-457B-ABCB-196D5EA2FFEF}"/>
    <cellStyle name="Comma 8 3 8 3" xfId="3496" xr:uid="{A010401D-4BB7-47AB-B86F-8999314CC2B5}"/>
    <cellStyle name="Comma 8 3 9" xfId="1974" xr:uid="{1984B2E7-4A42-4B86-8768-CAF563754177}"/>
    <cellStyle name="Comma 8 3 9 2" xfId="3564" xr:uid="{AFC20D88-70B9-40C0-B6AF-8D6876FA7E95}"/>
    <cellStyle name="Comma 8 4" xfId="1410" xr:uid="{BA80417F-C6E3-4AD9-B963-219B1A2ED613}"/>
    <cellStyle name="Comma 8 4 2" xfId="2428" xr:uid="{DE9AEE41-E673-4330-B8A8-AF7EEADA3A67}"/>
    <cellStyle name="Comma 8 4 2 2" xfId="3714" xr:uid="{2ADF3F2C-E82E-47C2-BF59-D5FE22B3DE8E}"/>
    <cellStyle name="Comma 8 4 3" xfId="3028" xr:uid="{A130CEA3-CBE9-4DF0-902B-5067CA37D48C}"/>
    <cellStyle name="Comma 8 5" xfId="1485" xr:uid="{631832BC-FA27-4BBB-A87A-2AAAEFF93F47}"/>
    <cellStyle name="Comma 8 5 2" xfId="2502" xr:uid="{A895FEBE-1F21-428E-95D3-C1928D0E1AD4}"/>
    <cellStyle name="Comma 8 5 2 2" xfId="3788" xr:uid="{DA7D5D86-14E4-4A5F-AF3B-F1E8DD8D82AD}"/>
    <cellStyle name="Comma 8 5 3" xfId="3102" xr:uid="{390550C1-903E-440E-874E-064BDE69A9FA}"/>
    <cellStyle name="Comma 8 6" xfId="1561" xr:uid="{D0EF86EE-C5DE-4DBF-8D97-B01A713ED692}"/>
    <cellStyle name="Comma 8 6 2" xfId="2577" xr:uid="{FB98EA7B-AE94-4830-B8A5-2C7F1640A4AB}"/>
    <cellStyle name="Comma 8 6 2 2" xfId="3863" xr:uid="{54432394-408D-4914-B694-586ECE41570F}"/>
    <cellStyle name="Comma 8 6 3" xfId="3177" xr:uid="{9F0BFEF6-5377-43AF-B77B-A25B831EED05}"/>
    <cellStyle name="Comma 8 7" xfId="1659" xr:uid="{8845662D-F4DD-46B2-935F-6D9673727AAA}"/>
    <cellStyle name="Comma 8 7 2" xfId="2663" xr:uid="{FC53276B-38EF-4741-B0A3-D53E16B3A3A7}"/>
    <cellStyle name="Comma 8 7 2 2" xfId="3949" xr:uid="{DED1BF26-0986-4D5A-BBCC-1D105FBEEAC2}"/>
    <cellStyle name="Comma 8 7 3" xfId="3263" xr:uid="{81E33F12-1D2F-4E2D-A4B8-3B12909E5FA2}"/>
    <cellStyle name="Comma 8 8" xfId="1757" xr:uid="{4424E7A3-9067-49C3-924C-A15A8E4D2890}"/>
    <cellStyle name="Comma 8 8 2" xfId="2748" xr:uid="{88858409-F38C-4E11-89C7-10810DF852BC}"/>
    <cellStyle name="Comma 8 8 2 2" xfId="4034" xr:uid="{873A2F24-09F3-48BE-BFAC-B5AC63DC63F7}"/>
    <cellStyle name="Comma 8 8 3" xfId="3348" xr:uid="{119A7DB4-BF94-49DA-94C9-D67244697904}"/>
    <cellStyle name="Comma 8 9" xfId="1826" xr:uid="{687C43EF-F11B-4C74-8482-B9F3EEA897D3}"/>
    <cellStyle name="Comma 8 9 2" xfId="2817" xr:uid="{F17E93DE-50B9-468F-8BEF-CE452222FF57}"/>
    <cellStyle name="Comma 8 9 2 2" xfId="4103" xr:uid="{CC35B1A1-A582-4B79-9259-C1BA5C500B58}"/>
    <cellStyle name="Comma 8 9 3" xfId="3417" xr:uid="{BC60B6E8-2BD2-4BE9-8D98-D2B336867CEF}"/>
    <cellStyle name="Comma 80" xfId="1808" xr:uid="{D8297402-FEEA-41EE-B6C9-7DF47135F1F4}"/>
    <cellStyle name="Comma 80 2" xfId="2799" xr:uid="{C21F0873-0E10-4EAA-9C7A-4109A00E66D4}"/>
    <cellStyle name="Comma 80 2 2" xfId="4085" xr:uid="{426EFB1A-4D6C-422C-803D-6FEA55EB58F2}"/>
    <cellStyle name="Comma 80 3" xfId="3399" xr:uid="{47393357-2494-4D1A-819B-FAC74DB00199}"/>
    <cellStyle name="Comma 81" xfId="1839" xr:uid="{7A2AB977-823D-4EE4-BFC3-2DE777385306}"/>
    <cellStyle name="Comma 81 2" xfId="2830" xr:uid="{B26EB767-3534-427B-AEEE-60FF93F8206C}"/>
    <cellStyle name="Comma 81 2 2" xfId="4116" xr:uid="{DCAD1FD2-C61F-42FB-83D6-4DA0F114F42E}"/>
    <cellStyle name="Comma 81 3" xfId="3430" xr:uid="{A0FAC1CE-4D79-488E-9066-E984623C571A}"/>
    <cellStyle name="Comma 82" xfId="1877" xr:uid="{1E1C3903-3D17-4CBD-999E-E758C537D18B}"/>
    <cellStyle name="Comma 82 2" xfId="2868" xr:uid="{76E0B541-03BC-4ADF-9BF4-EBBAB678B1A8}"/>
    <cellStyle name="Comma 82 2 2" xfId="4154" xr:uid="{CE0D74F4-EF5A-40FF-8EE5-7134D3C64959}"/>
    <cellStyle name="Comma 82 3" xfId="3468" xr:uid="{4052D4F2-340D-4215-9EF6-C2601CEFAFC1}"/>
    <cellStyle name="Comma 83" xfId="1946" xr:uid="{AC4F5B78-DF69-4FE3-9679-89CFCB400AEA}"/>
    <cellStyle name="Comma 83 2" xfId="3536" xr:uid="{22BEF97A-6911-421C-A7EC-DEC40E25A722}"/>
    <cellStyle name="Comma 84" xfId="75" xr:uid="{80D07974-B9A5-4CCF-A6AF-9CBE885964E2}"/>
    <cellStyle name="Comma 85" xfId="2936" xr:uid="{6F606AD3-1D2C-4562-90D4-1C7D665E625B}"/>
    <cellStyle name="Comma 86" xfId="2967" xr:uid="{97B1B18A-E4C8-4CDC-864D-AD7EF2981D00}"/>
    <cellStyle name="Comma 9" xfId="595" xr:uid="{DF1FD149-F83A-43AC-81B1-FF574A8ABFCA}"/>
    <cellStyle name="Comma 9 10" xfId="1973" xr:uid="{53FE0545-A21A-40E6-839C-8D01E4E3B959}"/>
    <cellStyle name="Comma 9 10 2" xfId="3563" xr:uid="{58BB22ED-C07B-4575-8069-B97CBEA9DAB2}"/>
    <cellStyle name="Comma 9 11" xfId="2335" xr:uid="{6C1AE083-A902-469C-9DA7-1D0270D31CED}"/>
    <cellStyle name="Comma 9 11 2" xfId="3648" xr:uid="{37B4ED86-962E-4AE8-997E-5C851926B223}"/>
    <cellStyle name="Comma 9 12" xfId="2963" xr:uid="{CF832B6E-634F-44DF-8D0B-D3B83DD11544}"/>
    <cellStyle name="Comma 9 2" xfId="600" xr:uid="{BC404A9E-51A0-4A31-8C5C-6F28FD6BDFB6}"/>
    <cellStyle name="Comma 9 2 10" xfId="2338" xr:uid="{42008DD7-7B69-4D4C-AA81-975EC02CCD67}"/>
    <cellStyle name="Comma 9 2 10 2" xfId="3651" xr:uid="{EE493984-CFC7-426C-A7AB-A68E4CD29643}"/>
    <cellStyle name="Comma 9 2 11" xfId="2966" xr:uid="{8D20FFCC-CFD6-4433-87F4-64BFC52B336B}"/>
    <cellStyle name="Comma 9 2 2" xfId="1422" xr:uid="{8859D0A7-C31D-4552-BDAB-2136E764B115}"/>
    <cellStyle name="Comma 9 2 2 2" xfId="2440" xr:uid="{1550EF84-561A-4533-8FEB-8F56B4BE0A4B}"/>
    <cellStyle name="Comma 9 2 2 2 2" xfId="3726" xr:uid="{4C113676-CF0B-48D3-B50B-BC1B7AC7AEF1}"/>
    <cellStyle name="Comma 9 2 2 3" xfId="3040" xr:uid="{87FE0F61-E9C2-4877-AA1E-87014764C7C3}"/>
    <cellStyle name="Comma 9 2 3" xfId="1497" xr:uid="{2D0079BB-658D-4274-A758-37D2F56C1CEC}"/>
    <cellStyle name="Comma 9 2 3 2" xfId="2514" xr:uid="{1E46E82F-51F6-43B6-8E72-D7EDAF1F5A6C}"/>
    <cellStyle name="Comma 9 2 3 2 2" xfId="3800" xr:uid="{4B1B4B0D-7566-47F4-923A-E4C4595731AA}"/>
    <cellStyle name="Comma 9 2 3 3" xfId="3114" xr:uid="{22E4F8EC-63FE-40A7-AC57-5E5A0D13C19A}"/>
    <cellStyle name="Comma 9 2 4" xfId="1573" xr:uid="{9DA92AD5-D90D-4A1A-8266-59F6876EFA63}"/>
    <cellStyle name="Comma 9 2 4 2" xfId="2589" xr:uid="{77B8D296-583C-4EE2-92A0-2F70E212DB68}"/>
    <cellStyle name="Comma 9 2 4 2 2" xfId="3875" xr:uid="{96686CE7-D942-4567-9A32-464B0459277B}"/>
    <cellStyle name="Comma 9 2 4 3" xfId="3189" xr:uid="{B029EB07-7907-4EEA-A74B-7E1CE0931378}"/>
    <cellStyle name="Comma 9 2 5" xfId="1671" xr:uid="{B230D1DD-F3E2-42CE-989A-DC9DFEAF11D8}"/>
    <cellStyle name="Comma 9 2 5 2" xfId="2675" xr:uid="{BB8AEF70-0083-4B4D-A8D1-98A726500B64}"/>
    <cellStyle name="Comma 9 2 5 2 2" xfId="3961" xr:uid="{ABFAE402-A1D5-42D8-86E9-739C3E838724}"/>
    <cellStyle name="Comma 9 2 5 3" xfId="3275" xr:uid="{7984F0E5-CD61-4FB3-A73A-E46AB2D3B103}"/>
    <cellStyle name="Comma 9 2 6" xfId="1769" xr:uid="{7248DFA5-4EE7-4778-9225-C477B0CDD6DE}"/>
    <cellStyle name="Comma 9 2 6 2" xfId="2760" xr:uid="{590CE76C-B90E-4721-9D13-CF18256C9F9B}"/>
    <cellStyle name="Comma 9 2 6 2 2" xfId="4046" xr:uid="{37E8ADE0-3D42-499E-B23C-E8622897FBB0}"/>
    <cellStyle name="Comma 9 2 6 3" xfId="3360" xr:uid="{5A93DB0B-58C4-476E-9531-F3C5E9504363}"/>
    <cellStyle name="Comma 9 2 7" xfId="1838" xr:uid="{6DB63244-517D-4AD6-A31E-4B0DDF3BB9F5}"/>
    <cellStyle name="Comma 9 2 7 2" xfId="2829" xr:uid="{53FE5501-0276-4FAA-8863-39185F9C2508}"/>
    <cellStyle name="Comma 9 2 7 2 2" xfId="4115" xr:uid="{68B2F5DC-38F7-4E8D-B4B0-FA99E853EE6E}"/>
    <cellStyle name="Comma 9 2 7 3" xfId="3429" xr:uid="{761A2A76-F126-46D7-B552-1C333F1F0EF2}"/>
    <cellStyle name="Comma 9 2 8" xfId="1907" xr:uid="{E311A560-BE67-43EC-9D8B-A4BA446B518E}"/>
    <cellStyle name="Comma 9 2 8 2" xfId="2898" xr:uid="{E0D519EA-E637-4794-AF86-6B035EA8E6FD}"/>
    <cellStyle name="Comma 9 2 8 2 2" xfId="4184" xr:uid="{C1333126-D34E-4568-AE48-5DB8F393ECC8}"/>
    <cellStyle name="Comma 9 2 8 3" xfId="3498" xr:uid="{65C5453F-EFC4-4B78-A22D-32276A85CE70}"/>
    <cellStyle name="Comma 9 2 9" xfId="1976" xr:uid="{5422406C-8C0B-4197-ADE3-9B511B88D670}"/>
    <cellStyle name="Comma 9 2 9 2" xfId="3566" xr:uid="{CAF85D8A-58EF-42A6-9F6F-2A5DECF74E2C}"/>
    <cellStyle name="Comma 9 3" xfId="1419" xr:uid="{0389FC62-11DE-4BDB-A287-2FCDE3F401E5}"/>
    <cellStyle name="Comma 9 3 2" xfId="2437" xr:uid="{A1897AFF-233D-48CA-8E93-F3A1B44AB8F5}"/>
    <cellStyle name="Comma 9 3 2 2" xfId="3723" xr:uid="{93113B0E-9454-40B1-88F2-3964775D83C8}"/>
    <cellStyle name="Comma 9 3 3" xfId="3037" xr:uid="{DA3E4405-20A8-4125-A7E6-629E96F1D94F}"/>
    <cellStyle name="Comma 9 4" xfId="1494" xr:uid="{B2EC014A-C43B-457B-9B6D-E42B5CA3F6F8}"/>
    <cellStyle name="Comma 9 4 2" xfId="2511" xr:uid="{7F6EDA47-6F31-4E19-9E55-065AC150A34D}"/>
    <cellStyle name="Comma 9 4 2 2" xfId="3797" xr:uid="{20E24800-2C02-4A8C-AB59-E9E87BEBF1A4}"/>
    <cellStyle name="Comma 9 4 3" xfId="3111" xr:uid="{BD93853D-5019-4AD9-916E-47C08F5E1483}"/>
    <cellStyle name="Comma 9 5" xfId="1570" xr:uid="{ADA57EEB-4698-4F44-8581-E1C4CE23BACA}"/>
    <cellStyle name="Comma 9 5 2" xfId="2586" xr:uid="{999DC669-8C3E-4B8C-9097-7DACD85CFC7A}"/>
    <cellStyle name="Comma 9 5 2 2" xfId="3872" xr:uid="{A10C06D4-E398-41E9-A7D1-6822983D0A18}"/>
    <cellStyle name="Comma 9 5 3" xfId="3186" xr:uid="{4B9B9089-91A4-42B9-9738-2B9CFC051BC7}"/>
    <cellStyle name="Comma 9 6" xfId="1668" xr:uid="{D719D12A-325C-41E6-A279-07D3CB9DA987}"/>
    <cellStyle name="Comma 9 6 2" xfId="2672" xr:uid="{19D33870-9124-406B-811E-2ADED4281881}"/>
    <cellStyle name="Comma 9 6 2 2" xfId="3958" xr:uid="{35B439AC-7140-4654-B415-636295509C6C}"/>
    <cellStyle name="Comma 9 6 3" xfId="3272" xr:uid="{68199683-3BA5-4EAE-A3A0-DE16C3DB5F6A}"/>
    <cellStyle name="Comma 9 7" xfId="1766" xr:uid="{35611CCD-F41A-4A8B-B415-EE9C601D5DF9}"/>
    <cellStyle name="Comma 9 7 2" xfId="2757" xr:uid="{D2D7928C-F75D-4D8A-A027-15DCBB56A5C6}"/>
    <cellStyle name="Comma 9 7 2 2" xfId="4043" xr:uid="{72F7F276-33CC-47EE-B707-43A9DBA1896A}"/>
    <cellStyle name="Comma 9 7 3" xfId="3357" xr:uid="{09E1C37B-DB1F-45E9-9F88-9FE1838C427E}"/>
    <cellStyle name="Comma 9 8" xfId="1835" xr:uid="{9D43CF40-3FED-4FD6-A3F2-877482F43797}"/>
    <cellStyle name="Comma 9 8 2" xfId="2826" xr:uid="{478A36D6-9DAA-4E61-A733-1DC87800C7A2}"/>
    <cellStyle name="Comma 9 8 2 2" xfId="4112" xr:uid="{0BFA63E8-5BC1-4F68-A9B1-19C14BAFAC4E}"/>
    <cellStyle name="Comma 9 8 3" xfId="3426" xr:uid="{272A7F7C-078B-445D-BE68-2358AA64CA27}"/>
    <cellStyle name="Comma 9 9" xfId="1904" xr:uid="{5D33C002-838E-4760-A582-C72699315AE2}"/>
    <cellStyle name="Comma 9 9 2" xfId="2895" xr:uid="{BA862CC1-C3D3-4E98-9BB6-A73E277B9BA6}"/>
    <cellStyle name="Comma 9 9 2 2" xfId="4181" xr:uid="{A9C5A9A8-6F85-40AF-B7B4-852A088EFA4A}"/>
    <cellStyle name="Comma 9 9 3" xfId="3495" xr:uid="{C20B5CCB-3BEC-4C80-9BA8-3A5544431CA4}"/>
    <cellStyle name="Comma0" xfId="461" xr:uid="{753CC3BD-3E6E-4351-B1DB-CEF1D083D049}"/>
    <cellStyle name="Currency" xfId="20" builtinId="4"/>
    <cellStyle name="Currency [00]" xfId="462" xr:uid="{3CC5E53F-4966-4382-8B92-777271FD3F0E}"/>
    <cellStyle name="Currency 10" xfId="1352" xr:uid="{5F1E715E-C8B2-42FA-B95F-723590ACD1DC}"/>
    <cellStyle name="Currency 10 10" xfId="2378" xr:uid="{99B641A4-27C5-48A8-BC00-D91F443EA1E8}"/>
    <cellStyle name="Currency 10 10 2" xfId="3668" xr:uid="{F6A65EEF-4F47-45AC-AE57-4E1D70B4C3BB}"/>
    <cellStyle name="Currency 10 11" xfId="2985" xr:uid="{60B4E235-7E38-4C45-A6A6-1BABD4AC806C}"/>
    <cellStyle name="Currency 10 2" xfId="1441" xr:uid="{4EA2A267-9422-4EC9-B2F7-DAC4243B79F6}"/>
    <cellStyle name="Currency 10 2 2" xfId="2459" xr:uid="{DEF27718-6502-412C-B9FE-1FC156C19183}"/>
    <cellStyle name="Currency 10 2 2 2" xfId="3745" xr:uid="{E5AC0520-F8C9-4BCA-82A3-3856EAC69644}"/>
    <cellStyle name="Currency 10 2 3" xfId="3059" xr:uid="{A9470A81-F0C4-4C5A-B6F0-B13A6458E299}"/>
    <cellStyle name="Currency 10 3" xfId="1519" xr:uid="{F27DB184-1B0E-4AFA-BF75-6A334D7DD57D}"/>
    <cellStyle name="Currency 10 3 2" xfId="2535" xr:uid="{27B2A3BF-E12E-4AB9-865A-2E80502E4598}"/>
    <cellStyle name="Currency 10 3 2 2" xfId="3821" xr:uid="{7D253EDE-5F5B-4400-BE39-0244F1614CED}"/>
    <cellStyle name="Currency 10 3 3" xfId="3135" xr:uid="{3EB5035C-B16E-46F0-8D77-9AF13987724C}"/>
    <cellStyle name="Currency 10 4" xfId="1592" xr:uid="{3805FAEE-7A6A-4916-A663-897732171D6F}"/>
    <cellStyle name="Currency 10 4 2" xfId="2608" xr:uid="{2F8C6C45-9FD0-4DC5-8F12-8C6E9DBE1847}"/>
    <cellStyle name="Currency 10 4 2 2" xfId="3894" xr:uid="{805DD86E-891F-456C-A90D-B02933E7D1B1}"/>
    <cellStyle name="Currency 10 4 3" xfId="3208" xr:uid="{DD1A453F-7B36-464F-900A-90796FF2D15E}"/>
    <cellStyle name="Currency 10 5" xfId="1692" xr:uid="{18B547AE-0729-4DF8-A7B6-FD3DF1020ED2}"/>
    <cellStyle name="Currency 10 5 2" xfId="2695" xr:uid="{99FFCAC9-ADED-4B99-800A-8C8A02469FD0}"/>
    <cellStyle name="Currency 10 5 2 2" xfId="3981" xr:uid="{A8C62A5F-24F2-4A1B-97CE-0E39A15C71C3}"/>
    <cellStyle name="Currency 10 5 3" xfId="3295" xr:uid="{19D068F8-CB39-4298-9C09-0A5AFD92431E}"/>
    <cellStyle name="Currency 10 6" xfId="1788" xr:uid="{BCA1AA78-F2EE-4A8F-953E-03E30DC231B5}"/>
    <cellStyle name="Currency 10 6 2" xfId="2779" xr:uid="{013EE5DA-9CA4-4F10-BC16-E75DCC416F25}"/>
    <cellStyle name="Currency 10 6 2 2" xfId="4065" xr:uid="{941EB74C-18C6-48AB-8416-511F70AEBD8E}"/>
    <cellStyle name="Currency 10 6 3" xfId="3379" xr:uid="{65CC6ECA-A940-4636-9F95-226FDB96FCE8}"/>
    <cellStyle name="Currency 10 7" xfId="1857" xr:uid="{3A390721-FA60-4B81-82A0-F8454CF4AB34}"/>
    <cellStyle name="Currency 10 7 2" xfId="2848" xr:uid="{D8E85C46-2963-4743-AE8A-57A72E82000C}"/>
    <cellStyle name="Currency 10 7 2 2" xfId="4134" xr:uid="{73DF90FE-2D61-4BF6-99F4-5052CE66EDDC}"/>
    <cellStyle name="Currency 10 7 3" xfId="3448" xr:uid="{A8C9F1E7-AF60-4D05-9587-0BBEA4A97EBE}"/>
    <cellStyle name="Currency 10 8" xfId="1925" xr:uid="{591C25E5-5647-4EBB-A5F4-6348FA5240B7}"/>
    <cellStyle name="Currency 10 8 2" xfId="2916" xr:uid="{48E62EB7-2D50-443F-92A3-E521D20A330E}"/>
    <cellStyle name="Currency 10 8 2 2" xfId="4202" xr:uid="{9C65F56A-DDA6-4E4A-98E0-F25F10251F14}"/>
    <cellStyle name="Currency 10 8 3" xfId="3516" xr:uid="{26120BAA-E13E-4EB6-8C15-F2712F7E9BB7}"/>
    <cellStyle name="Currency 10 9" xfId="1994" xr:uid="{CB5B4A57-F7F7-41F2-B0F7-3C5796BBCEC0}"/>
    <cellStyle name="Currency 10 9 2" xfId="3584" xr:uid="{A5F645EA-75AF-480A-8515-D9ABB34E91CB}"/>
    <cellStyle name="Currency 11" xfId="1364" xr:uid="{2F29BE0A-4F6E-4F83-A050-84124BC6DBEA}"/>
    <cellStyle name="Currency 11 10" xfId="2390" xr:uid="{769380EE-DECD-48AD-B1CE-354623FA33C3}"/>
    <cellStyle name="Currency 11 10 2" xfId="3680" xr:uid="{32710591-256D-49A8-9EEE-2F1474329254}"/>
    <cellStyle name="Currency 11 11" xfId="2997" xr:uid="{BA9F858C-BD96-4A6B-8A0E-631262B456EF}"/>
    <cellStyle name="Currency 11 2" xfId="1453" xr:uid="{ADDADCFA-C359-41A1-B234-269BF7D29944}"/>
    <cellStyle name="Currency 11 2 2" xfId="2471" xr:uid="{13F67830-BF67-4FAA-982C-A1071EE4DF34}"/>
    <cellStyle name="Currency 11 2 2 2" xfId="3757" xr:uid="{C50B197B-6851-470F-8F6C-FE280CC6A650}"/>
    <cellStyle name="Currency 11 2 3" xfId="3071" xr:uid="{E8D8CEE7-A9C5-4DAF-A2B0-4DDFB2C477AE}"/>
    <cellStyle name="Currency 11 3" xfId="1531" xr:uid="{0957A35C-0D03-464F-8046-40EC83339FE3}"/>
    <cellStyle name="Currency 11 3 2" xfId="2547" xr:uid="{7C8CC30D-0214-4727-ABDE-0C27AFBB6FC6}"/>
    <cellStyle name="Currency 11 3 2 2" xfId="3833" xr:uid="{3CDCEE69-9F6D-4C3F-80B0-DBD4F8F889AF}"/>
    <cellStyle name="Currency 11 3 3" xfId="3147" xr:uid="{53AAB768-BBF8-4265-BADD-EBC9E0DF3A24}"/>
    <cellStyle name="Currency 11 4" xfId="1604" xr:uid="{7A98BC8C-ECDE-41B9-A4CE-619309F86247}"/>
    <cellStyle name="Currency 11 4 2" xfId="2620" xr:uid="{B750D52B-3593-45D3-90D7-15D105C88D69}"/>
    <cellStyle name="Currency 11 4 2 2" xfId="3906" xr:uid="{327AD193-7205-48A9-97F1-D952510114BD}"/>
    <cellStyle name="Currency 11 4 3" xfId="3220" xr:uid="{AD1DD858-F11D-4CA7-B47F-7FAED00489EB}"/>
    <cellStyle name="Currency 11 5" xfId="1704" xr:uid="{F25E433D-8048-4044-BEAE-689480617FC8}"/>
    <cellStyle name="Currency 11 5 2" xfId="2707" xr:uid="{18B8757B-7C2F-42B3-9214-0B1502AA733A}"/>
    <cellStyle name="Currency 11 5 2 2" xfId="3993" xr:uid="{0658A2A9-E751-4EEA-BF83-1BEAF36E0180}"/>
    <cellStyle name="Currency 11 5 3" xfId="3307" xr:uid="{3DE4218E-0A2A-4978-AA71-AB27728090B5}"/>
    <cellStyle name="Currency 11 6" xfId="1800" xr:uid="{4969760F-4C32-4357-B045-2C7DD64ADDCC}"/>
    <cellStyle name="Currency 11 6 2" xfId="2791" xr:uid="{822E6420-4A5C-4082-9FB0-0A8D02CA9090}"/>
    <cellStyle name="Currency 11 6 2 2" xfId="4077" xr:uid="{4CDF59B7-CBEE-4958-BAC7-F560002DE0BE}"/>
    <cellStyle name="Currency 11 6 3" xfId="3391" xr:uid="{8C0E4345-E643-42AE-95FB-8B1B7608F8CE}"/>
    <cellStyle name="Currency 11 7" xfId="1869" xr:uid="{2CA1D29E-2C2B-4DC7-BA77-4BA7932CF30B}"/>
    <cellStyle name="Currency 11 7 2" xfId="2860" xr:uid="{DB91DF37-CD3C-4A29-9659-84A7530DEB45}"/>
    <cellStyle name="Currency 11 7 2 2" xfId="4146" xr:uid="{C8A03386-1827-4B1A-BF49-91E49436F835}"/>
    <cellStyle name="Currency 11 7 3" xfId="3460" xr:uid="{37254A69-0473-44E5-BD8E-0A261568617D}"/>
    <cellStyle name="Currency 11 8" xfId="1937" xr:uid="{ACD71083-E49F-489C-91E9-182CA18EB8D7}"/>
    <cellStyle name="Currency 11 8 2" xfId="2928" xr:uid="{64848677-9DB4-46C9-AEE7-49BAB0C82F76}"/>
    <cellStyle name="Currency 11 8 2 2" xfId="4214" xr:uid="{F890C91D-DCAE-4AB9-B7D8-DCBDE7304F11}"/>
    <cellStyle name="Currency 11 8 3" xfId="3528" xr:uid="{C253EF55-17BA-4F90-819D-CFDD5CE65C5B}"/>
    <cellStyle name="Currency 11 9" xfId="2006" xr:uid="{1869E1B4-8734-4923-BAB2-DD939EEC6FB1}"/>
    <cellStyle name="Currency 11 9 2" xfId="3596" xr:uid="{8389DC4D-BC98-4D8B-B2A0-D5A7E7F50729}"/>
    <cellStyle name="Currency 12" xfId="1357" xr:uid="{1AF6F589-EC9B-47DA-B5F3-440485C78FA7}"/>
    <cellStyle name="Currency 12 10" xfId="2383" xr:uid="{D31C7AD8-C004-4D1E-8F10-02FBFBAA3797}"/>
    <cellStyle name="Currency 12 10 2" xfId="3673" xr:uid="{EB0DB729-2EC4-4506-93B9-76D685DEE49B}"/>
    <cellStyle name="Currency 12 11" xfId="2990" xr:uid="{E27F4868-F435-4A79-884E-482926537675}"/>
    <cellStyle name="Currency 12 2" xfId="1446" xr:uid="{BCB57FFB-81E3-43A2-AF10-94A52BA1EA33}"/>
    <cellStyle name="Currency 12 2 2" xfId="2464" xr:uid="{2F92D10E-717F-4423-B504-B381AE8B9AF9}"/>
    <cellStyle name="Currency 12 2 2 2" xfId="3750" xr:uid="{81F5022A-DB42-4C9C-BB09-CC4621E3909A}"/>
    <cellStyle name="Currency 12 2 3" xfId="3064" xr:uid="{D89C6704-3CD1-416F-AB35-3C7E3030ADC7}"/>
    <cellStyle name="Currency 12 3" xfId="1524" xr:uid="{C23551D0-B94C-42C3-8A0B-96A3FB0DEB88}"/>
    <cellStyle name="Currency 12 3 2" xfId="2540" xr:uid="{F474B277-FD99-4C2E-B90D-796BEED3D970}"/>
    <cellStyle name="Currency 12 3 2 2" xfId="3826" xr:uid="{0914C318-B73E-447A-9C02-A5E8DC8A4A3B}"/>
    <cellStyle name="Currency 12 3 3" xfId="3140" xr:uid="{7836F4EC-5B2F-4913-91E3-C3D9A00E29B3}"/>
    <cellStyle name="Currency 12 4" xfId="1597" xr:uid="{69FD65C4-944B-48D4-B8E8-7E029C3F9B0D}"/>
    <cellStyle name="Currency 12 4 2" xfId="2613" xr:uid="{03004DDC-0137-44CC-8E3A-D26BF24A534A}"/>
    <cellStyle name="Currency 12 4 2 2" xfId="3899" xr:uid="{6E8B9385-5F8E-49E4-A2AD-90EB4D4DEB2E}"/>
    <cellStyle name="Currency 12 4 3" xfId="3213" xr:uid="{D91A607C-D131-493E-B565-5BA5D691C2D3}"/>
    <cellStyle name="Currency 12 5" xfId="1697" xr:uid="{B973864A-7514-421D-A32A-1DF3E6609BCB}"/>
    <cellStyle name="Currency 12 5 2" xfId="2700" xr:uid="{32D65E16-EF75-45F6-A16F-3B36637E844A}"/>
    <cellStyle name="Currency 12 5 2 2" xfId="3986" xr:uid="{AA59FF9E-6E77-481E-93F2-BBE8DD563CB4}"/>
    <cellStyle name="Currency 12 5 3" xfId="3300" xr:uid="{1A49C4BF-0CC2-4EAF-9E92-3F3592CF6155}"/>
    <cellStyle name="Currency 12 6" xfId="1793" xr:uid="{B029D567-59DC-4FB5-9799-62AB16E1CF88}"/>
    <cellStyle name="Currency 12 6 2" xfId="2784" xr:uid="{8B65088A-3D38-4143-8B03-49D777EBE009}"/>
    <cellStyle name="Currency 12 6 2 2" xfId="4070" xr:uid="{962528A1-6219-46B7-98B1-94C9E6742AF7}"/>
    <cellStyle name="Currency 12 6 3" xfId="3384" xr:uid="{F2C84B5C-C28C-4D61-8F30-A5C532C5E2B3}"/>
    <cellStyle name="Currency 12 7" xfId="1862" xr:uid="{05AA8CF0-8FFB-4352-96AE-D48430B3FB9D}"/>
    <cellStyle name="Currency 12 7 2" xfId="2853" xr:uid="{3C5F477F-76D9-42F7-85DF-868D1D3FFD9D}"/>
    <cellStyle name="Currency 12 7 2 2" xfId="4139" xr:uid="{4B577103-07BD-4602-B726-32B402FDD33B}"/>
    <cellStyle name="Currency 12 7 3" xfId="3453" xr:uid="{F7F59D3C-A37A-4068-9C33-F4F8CE0F0927}"/>
    <cellStyle name="Currency 12 8" xfId="1930" xr:uid="{7EDB6A05-27C7-4F07-AC06-1BBEA647ABA7}"/>
    <cellStyle name="Currency 12 8 2" xfId="2921" xr:uid="{7FCACC7C-5A4D-4FB5-A52E-11FBA8796AD4}"/>
    <cellStyle name="Currency 12 8 2 2" xfId="4207" xr:uid="{D0909DA9-B05D-46EB-A447-157C31EED470}"/>
    <cellStyle name="Currency 12 8 3" xfId="3521" xr:uid="{862D98F1-D222-468A-861E-6456D85215DA}"/>
    <cellStyle name="Currency 12 9" xfId="1999" xr:uid="{53443A0F-BA46-411F-8531-AFA0504079BD}"/>
    <cellStyle name="Currency 12 9 2" xfId="3589" xr:uid="{8B060B29-FEA8-416A-99A8-71FC0D2FC035}"/>
    <cellStyle name="Currency 13" xfId="1353" xr:uid="{624E318A-7B9D-4923-B502-3708AA322BFD}"/>
    <cellStyle name="Currency 13 10" xfId="2379" xr:uid="{0C6CB3BD-D137-4ED3-AC0A-4D2EDFB18005}"/>
    <cellStyle name="Currency 13 10 2" xfId="3669" xr:uid="{A884DCA9-1471-4072-94A9-E7B1D83AB5D5}"/>
    <cellStyle name="Currency 13 11" xfId="2986" xr:uid="{BA7F593D-8C0A-4C50-8B52-D9662C7256F9}"/>
    <cellStyle name="Currency 13 2" xfId="1442" xr:uid="{BE13CA99-AA38-421E-A7E1-A3B629018C1F}"/>
    <cellStyle name="Currency 13 2 2" xfId="2460" xr:uid="{C0645598-F681-46F3-8A6D-5FE9C2A61D82}"/>
    <cellStyle name="Currency 13 2 2 2" xfId="3746" xr:uid="{8C32118E-534B-410E-A1DA-8631E6D3407E}"/>
    <cellStyle name="Currency 13 2 3" xfId="3060" xr:uid="{9E676A41-E640-49A3-9BCE-88BB8C64C974}"/>
    <cellStyle name="Currency 13 3" xfId="1520" xr:uid="{90CE8B12-BAFC-4948-A391-40C393029568}"/>
    <cellStyle name="Currency 13 3 2" xfId="2536" xr:uid="{74841ED2-9E59-46A6-A55D-2E3D44D699F3}"/>
    <cellStyle name="Currency 13 3 2 2" xfId="3822" xr:uid="{8CA21944-C5A2-4386-AF21-630DF860D1A6}"/>
    <cellStyle name="Currency 13 3 3" xfId="3136" xr:uid="{5DC1C428-DB39-4FF8-A744-3FFBB56F84E3}"/>
    <cellStyle name="Currency 13 4" xfId="1593" xr:uid="{39F3FFDC-5DD1-4976-A664-93388FA8FBFE}"/>
    <cellStyle name="Currency 13 4 2" xfId="2609" xr:uid="{39EDE1B2-41D8-499A-B268-ABE0E1472358}"/>
    <cellStyle name="Currency 13 4 2 2" xfId="3895" xr:uid="{678FA24E-1095-421C-B01A-7D3829116FBD}"/>
    <cellStyle name="Currency 13 4 3" xfId="3209" xr:uid="{FA2FC500-17B4-4442-8221-34AED5FDD17D}"/>
    <cellStyle name="Currency 13 5" xfId="1693" xr:uid="{1924E9F0-2D46-47B1-809F-980ECF49D184}"/>
    <cellStyle name="Currency 13 5 2" xfId="2696" xr:uid="{42D97397-702C-4EB4-8940-4614EDF02791}"/>
    <cellStyle name="Currency 13 5 2 2" xfId="3982" xr:uid="{5BC15D32-60DD-4FF9-9C58-042EFEFA8C66}"/>
    <cellStyle name="Currency 13 5 3" xfId="3296" xr:uid="{7EC21D74-2EF8-404B-A43B-69594C6AB96E}"/>
    <cellStyle name="Currency 13 6" xfId="1789" xr:uid="{FAEF2A9F-59EA-4A10-9D73-336CF65F6DC1}"/>
    <cellStyle name="Currency 13 6 2" xfId="2780" xr:uid="{707254F8-87C4-45D0-80EA-70040D342A3D}"/>
    <cellStyle name="Currency 13 6 2 2" xfId="4066" xr:uid="{2A2EA094-4B3C-480D-88EE-09300435A2F3}"/>
    <cellStyle name="Currency 13 6 3" xfId="3380" xr:uid="{5C8B3EC0-B3C9-4F89-9CE3-96C9863DE831}"/>
    <cellStyle name="Currency 13 7" xfId="1858" xr:uid="{7F4DFF5B-4F08-47FB-8046-90CA421F8DA8}"/>
    <cellStyle name="Currency 13 7 2" xfId="2849" xr:uid="{CB91BAB1-F156-48A2-83B4-6E36F29A3DAF}"/>
    <cellStyle name="Currency 13 7 2 2" xfId="4135" xr:uid="{FCCFA106-5BE6-46CF-9DE4-1AD535EFC8DA}"/>
    <cellStyle name="Currency 13 7 3" xfId="3449" xr:uid="{035C8DC2-A4CC-49E5-96FC-27988643F135}"/>
    <cellStyle name="Currency 13 8" xfId="1926" xr:uid="{2B533522-18B2-4A2B-85AC-66F6644295E7}"/>
    <cellStyle name="Currency 13 8 2" xfId="2917" xr:uid="{79CA0365-DF31-4170-A02A-CA9B8E0800AE}"/>
    <cellStyle name="Currency 13 8 2 2" xfId="4203" xr:uid="{55F34D53-1002-40F2-A7ED-E67FA58A6B9E}"/>
    <cellStyle name="Currency 13 8 3" xfId="3517" xr:uid="{6DABF408-8474-45BD-8559-2A1E7E08BBEC}"/>
    <cellStyle name="Currency 13 9" xfId="1995" xr:uid="{02591266-1222-4AF8-B7A9-97845BEB1D9C}"/>
    <cellStyle name="Currency 13 9 2" xfId="3585" xr:uid="{91F2A800-CA0A-4DC5-967F-FF10605A460D}"/>
    <cellStyle name="Currency 14" xfId="1366" xr:uid="{80AB5EE5-102F-4856-A3C6-ABE442C1FE76}"/>
    <cellStyle name="Currency 14 10" xfId="2392" xr:uid="{E1EE2FB4-DC6E-4357-8043-2563982B23B8}"/>
    <cellStyle name="Currency 14 10 2" xfId="3682" xr:uid="{4AE8ECCE-3CA5-4481-8146-B92CB2EB5FDE}"/>
    <cellStyle name="Currency 14 11" xfId="2999" xr:uid="{A08431BC-80B0-4018-96AE-60DF80443226}"/>
    <cellStyle name="Currency 14 2" xfId="1455" xr:uid="{94D7068C-0A72-4A6F-94D9-CE871EB0AF85}"/>
    <cellStyle name="Currency 14 2 2" xfId="2473" xr:uid="{D50047F1-A1ED-4C72-B030-AE23DDCF4EFE}"/>
    <cellStyle name="Currency 14 2 2 2" xfId="3759" xr:uid="{16B88328-F033-479C-9AAF-7BA864D973D8}"/>
    <cellStyle name="Currency 14 2 3" xfId="3073" xr:uid="{52CF2173-E535-409A-955C-74A41FBCA5BE}"/>
    <cellStyle name="Currency 14 3" xfId="1533" xr:uid="{2F5DC9C1-00E9-4F40-B81A-99C94CCDD6D2}"/>
    <cellStyle name="Currency 14 3 2" xfId="2549" xr:uid="{50584A1B-6BF0-4491-BDBF-13C0233F7D96}"/>
    <cellStyle name="Currency 14 3 2 2" xfId="3835" xr:uid="{775C2412-A2F1-47BF-8090-A921979D8FA1}"/>
    <cellStyle name="Currency 14 3 3" xfId="3149" xr:uid="{D04759BB-BAA0-40BD-8DFE-278AFC4A4B4A}"/>
    <cellStyle name="Currency 14 4" xfId="1606" xr:uid="{916A898B-5D6D-4BA3-A08D-4810B8DFE2DE}"/>
    <cellStyle name="Currency 14 4 2" xfId="2622" xr:uid="{FB0899EB-0057-411E-A5F8-EF28FEE97895}"/>
    <cellStyle name="Currency 14 4 2 2" xfId="3908" xr:uid="{E72DA9BF-8785-46B8-B9C7-36D553060249}"/>
    <cellStyle name="Currency 14 4 3" xfId="3222" xr:uid="{AA183C79-A72C-4660-AA09-E6909BE5D29A}"/>
    <cellStyle name="Currency 14 5" xfId="1706" xr:uid="{9A68A64B-16C4-4512-91BF-2BAB0E1B9F01}"/>
    <cellStyle name="Currency 14 5 2" xfId="2709" xr:uid="{D0B12497-AA5A-4F18-BF81-E7911F965A1C}"/>
    <cellStyle name="Currency 14 5 2 2" xfId="3995" xr:uid="{F5CBF55A-81DD-4976-8D5D-D01AF8FDFA8F}"/>
    <cellStyle name="Currency 14 5 3" xfId="3309" xr:uid="{CC743B47-28E5-46F6-A80C-D4B210D4156B}"/>
    <cellStyle name="Currency 14 6" xfId="1802" xr:uid="{1BA2E64C-C544-40AD-822F-7159A8F26988}"/>
    <cellStyle name="Currency 14 6 2" xfId="2793" xr:uid="{DA8190A2-7F63-4C2C-B1AC-8F7941107EC7}"/>
    <cellStyle name="Currency 14 6 2 2" xfId="4079" xr:uid="{49252D33-E069-43A6-980D-3D6CC9557923}"/>
    <cellStyle name="Currency 14 6 3" xfId="3393" xr:uid="{4F343803-6E64-4240-B966-EB568E812A78}"/>
    <cellStyle name="Currency 14 7" xfId="1871" xr:uid="{94B48A7B-4F93-45FE-9395-0F27806F9CDF}"/>
    <cellStyle name="Currency 14 7 2" xfId="2862" xr:uid="{9057C554-1605-4740-B70F-0BA8AF8A49E3}"/>
    <cellStyle name="Currency 14 7 2 2" xfId="4148" xr:uid="{3C3269A7-D898-4303-8AD9-3A2CBB04A894}"/>
    <cellStyle name="Currency 14 7 3" xfId="3462" xr:uid="{8C9DBE8E-594F-48CE-9476-0C8CA12FD78C}"/>
    <cellStyle name="Currency 14 8" xfId="1939" xr:uid="{44E955D8-21EF-422C-A22B-03E085976133}"/>
    <cellStyle name="Currency 14 8 2" xfId="2930" xr:uid="{20D0E83F-D206-47F6-9A2E-F651F411C16E}"/>
    <cellStyle name="Currency 14 8 2 2" xfId="4216" xr:uid="{C27258E5-A80B-423B-8D8E-2630947517AF}"/>
    <cellStyle name="Currency 14 8 3" xfId="3530" xr:uid="{E9127749-6108-4A4E-9B7B-CB27909CC0F8}"/>
    <cellStyle name="Currency 14 9" xfId="2008" xr:uid="{BEFEBF53-4FD0-4E9C-B080-1263F6DAD6CE}"/>
    <cellStyle name="Currency 14 9 2" xfId="3598" xr:uid="{3B70A4E1-DEB9-4155-B4A0-7EA4923BD6C5}"/>
    <cellStyle name="Currency 15" xfId="1367" xr:uid="{9B130E21-71AC-4314-9B23-3AD4D1B2BE45}"/>
    <cellStyle name="Currency 15 10" xfId="2393" xr:uid="{8443206B-9B16-4132-B84F-F0033D95A004}"/>
    <cellStyle name="Currency 15 10 2" xfId="3683" xr:uid="{6BC70F42-1CD6-4343-9899-A4B0FB8D92A7}"/>
    <cellStyle name="Currency 15 11" xfId="3000" xr:uid="{CDBFC1E2-DAF5-48FD-A51F-839D611FC247}"/>
    <cellStyle name="Currency 15 2" xfId="1456" xr:uid="{A6D6DD1D-4057-4190-98BF-E66353BAB07B}"/>
    <cellStyle name="Currency 15 2 2" xfId="2474" xr:uid="{9BC5D696-C58D-4F4F-82F4-4E37731A1E63}"/>
    <cellStyle name="Currency 15 2 2 2" xfId="3760" xr:uid="{452593D7-FFC1-4798-B947-14942D553B2F}"/>
    <cellStyle name="Currency 15 2 3" xfId="3074" xr:uid="{89497748-C326-47BE-8B4B-0429802EF3E5}"/>
    <cellStyle name="Currency 15 3" xfId="1534" xr:uid="{1BA09F98-D545-4053-9829-5FA153DFF733}"/>
    <cellStyle name="Currency 15 3 2" xfId="2550" xr:uid="{B904D6E5-A9EE-4553-8D4E-26DF6564FB9D}"/>
    <cellStyle name="Currency 15 3 2 2" xfId="3836" xr:uid="{2701234A-44C9-439D-A9B1-D5A7D75B57ED}"/>
    <cellStyle name="Currency 15 3 3" xfId="3150" xr:uid="{7E336142-C101-463D-9FCA-09750188D421}"/>
    <cellStyle name="Currency 15 4" xfId="1607" xr:uid="{0388D377-3B82-4EF9-879C-C609F59B0A88}"/>
    <cellStyle name="Currency 15 4 2" xfId="2623" xr:uid="{C8039973-033D-4211-B0ED-7694C724E62A}"/>
    <cellStyle name="Currency 15 4 2 2" xfId="3909" xr:uid="{43672D5B-D0DF-44EE-8B28-7CB19841F5B5}"/>
    <cellStyle name="Currency 15 4 3" xfId="3223" xr:uid="{F2AD5A16-A7BD-4CAF-80C1-AB84C06C3816}"/>
    <cellStyle name="Currency 15 5" xfId="1707" xr:uid="{6460226F-97C5-449F-9329-F1D66A84D6CD}"/>
    <cellStyle name="Currency 15 5 2" xfId="2710" xr:uid="{C4363130-54D9-4BA8-AA60-26D4F6A8FA4B}"/>
    <cellStyle name="Currency 15 5 2 2" xfId="3996" xr:uid="{47F6F1BA-1FD5-4D28-9E50-BB832F784A77}"/>
    <cellStyle name="Currency 15 5 3" xfId="3310" xr:uid="{EA633C3B-6CA0-4064-9774-D338A25C0728}"/>
    <cellStyle name="Currency 15 6" xfId="1803" xr:uid="{B52A19E6-B12D-4B3E-8129-934BB73A3482}"/>
    <cellStyle name="Currency 15 6 2" xfId="2794" xr:uid="{C5DC7DCC-D088-4A71-8C89-BB3AEFAA4FBD}"/>
    <cellStyle name="Currency 15 6 2 2" xfId="4080" xr:uid="{A7263F59-F906-49E9-AE31-0A4613161036}"/>
    <cellStyle name="Currency 15 6 3" xfId="3394" xr:uid="{A7513CBD-C794-44F5-89FA-28E5867FD5FD}"/>
    <cellStyle name="Currency 15 7" xfId="1872" xr:uid="{C5CD3FBE-3DCD-45E9-808B-B34DEC461693}"/>
    <cellStyle name="Currency 15 7 2" xfId="2863" xr:uid="{E46D1016-0225-42AC-A14A-6A5AC3F8582C}"/>
    <cellStyle name="Currency 15 7 2 2" xfId="4149" xr:uid="{5F15A935-A4AA-43D8-BA23-25C3B5743ED6}"/>
    <cellStyle name="Currency 15 7 3" xfId="3463" xr:uid="{52717711-4DAC-4A6E-9AE5-9B59C57CC698}"/>
    <cellStyle name="Currency 15 8" xfId="1940" xr:uid="{6B24305C-F562-47C9-A04B-DAD0A651EF0E}"/>
    <cellStyle name="Currency 15 8 2" xfId="2931" xr:uid="{371C07C7-AA1F-4FEF-AF48-31F745DCFF93}"/>
    <cellStyle name="Currency 15 8 2 2" xfId="4217" xr:uid="{F55A5CAD-B293-4536-9B8F-0C7E41481003}"/>
    <cellStyle name="Currency 15 8 3" xfId="3531" xr:uid="{73459ADA-EE73-46FC-BB58-F31DE544A30C}"/>
    <cellStyle name="Currency 15 9" xfId="2009" xr:uid="{857171CF-245A-4C52-82A3-D3FE3B9DA18B}"/>
    <cellStyle name="Currency 15 9 2" xfId="3599" xr:uid="{BBF664BF-129F-425A-8AF3-4F747E6B340E}"/>
    <cellStyle name="Currency 16" xfId="1368" xr:uid="{B84E7025-57D1-430A-A0F3-D8EE4B0F4920}"/>
    <cellStyle name="Currency 16 10" xfId="2394" xr:uid="{CD2065A7-9476-464E-AC7B-3FE80E2DA92A}"/>
    <cellStyle name="Currency 16 10 2" xfId="3684" xr:uid="{77C6285D-C379-421E-A5A7-627227C35214}"/>
    <cellStyle name="Currency 16 11" xfId="3001" xr:uid="{C90891BA-1B9C-4AB1-A7A6-B5F4FA3B7F07}"/>
    <cellStyle name="Currency 16 2" xfId="1457" xr:uid="{51050427-FC2A-43B2-8FE0-052AEA52A4D9}"/>
    <cellStyle name="Currency 16 2 2" xfId="2475" xr:uid="{A14ED746-894B-47E4-9BB8-54095DD86DEF}"/>
    <cellStyle name="Currency 16 2 2 2" xfId="3761" xr:uid="{DD93684A-57FC-4C41-B1AF-C2F42D36C237}"/>
    <cellStyle name="Currency 16 2 3" xfId="3075" xr:uid="{246091C8-0BA6-42E4-805F-66C8F43FD4E4}"/>
    <cellStyle name="Currency 16 3" xfId="1535" xr:uid="{26D85FD6-5977-483B-98F6-E1A108A51C4A}"/>
    <cellStyle name="Currency 16 3 2" xfId="2551" xr:uid="{81D54432-17D6-4751-94A2-B4515EADC473}"/>
    <cellStyle name="Currency 16 3 2 2" xfId="3837" xr:uid="{B9D4EC79-0420-4A98-BC84-7B7AC8764178}"/>
    <cellStyle name="Currency 16 3 3" xfId="3151" xr:uid="{E93DC5AE-28B3-4EC6-A70F-64C6577EE8AA}"/>
    <cellStyle name="Currency 16 4" xfId="1608" xr:uid="{46535D80-0B6C-4AC4-9841-525DADC92D51}"/>
    <cellStyle name="Currency 16 4 2" xfId="2624" xr:uid="{2F597E5A-FEE1-42AD-A3D6-20339221733F}"/>
    <cellStyle name="Currency 16 4 2 2" xfId="3910" xr:uid="{BF0E8BCF-0799-417F-A8E8-7CE3551A39A7}"/>
    <cellStyle name="Currency 16 4 3" xfId="3224" xr:uid="{D4935F6A-C694-4FA1-B644-3A4908DF779C}"/>
    <cellStyle name="Currency 16 5" xfId="1708" xr:uid="{C986A391-D0BA-412E-900F-B619EA9E8103}"/>
    <cellStyle name="Currency 16 5 2" xfId="2711" xr:uid="{2FAEB2FD-11A6-4B04-B80D-0126202E6AB3}"/>
    <cellStyle name="Currency 16 5 2 2" xfId="3997" xr:uid="{88CDC53E-35AE-40BC-AD04-B11984F4AB9C}"/>
    <cellStyle name="Currency 16 5 3" xfId="3311" xr:uid="{B7265F3F-0D75-41BA-A203-7F278354439B}"/>
    <cellStyle name="Currency 16 6" xfId="1804" xr:uid="{D88D9395-ED43-4A97-9291-AA6D3709E89F}"/>
    <cellStyle name="Currency 16 6 2" xfId="2795" xr:uid="{8E6B0E1D-1B36-4CDB-B98D-6F08CEA40CB0}"/>
    <cellStyle name="Currency 16 6 2 2" xfId="4081" xr:uid="{697248C3-125D-45B5-9BAF-D68DBB4B8ACA}"/>
    <cellStyle name="Currency 16 6 3" xfId="3395" xr:uid="{2099BE2F-2CB1-4447-B960-027580D128CE}"/>
    <cellStyle name="Currency 16 7" xfId="1873" xr:uid="{1169DE97-C82C-4A5E-8BA1-18E757D63C5A}"/>
    <cellStyle name="Currency 16 7 2" xfId="2864" xr:uid="{4DA8AD25-B06C-4EDB-9C0E-7549590D5A40}"/>
    <cellStyle name="Currency 16 7 2 2" xfId="4150" xr:uid="{62181FAE-50FE-4736-B2D7-CC3F534915E3}"/>
    <cellStyle name="Currency 16 7 3" xfId="3464" xr:uid="{BBA245A4-A245-45B4-89A7-3D0A06472449}"/>
    <cellStyle name="Currency 16 8" xfId="1941" xr:uid="{3420F6EC-F2E8-41FE-AFCF-407B9CB488FF}"/>
    <cellStyle name="Currency 16 8 2" xfId="2932" xr:uid="{C1706CCD-48F0-4BE5-A431-0D8EB8FE4683}"/>
    <cellStyle name="Currency 16 8 2 2" xfId="4218" xr:uid="{C5352F85-EB61-48E4-B3CA-48D0C5D73A85}"/>
    <cellStyle name="Currency 16 8 3" xfId="3532" xr:uid="{0B936778-3C65-46B6-8241-4E75BFFF9593}"/>
    <cellStyle name="Currency 16 9" xfId="2010" xr:uid="{03B6B24E-7A89-47AC-9EB0-D6F33A1A4B0B}"/>
    <cellStyle name="Currency 16 9 2" xfId="3600" xr:uid="{955520CD-42E0-42B2-A090-5621F636B820}"/>
    <cellStyle name="Currency 17" xfId="1369" xr:uid="{9A34A5C6-DFB0-4E9E-ADB0-DC7FA3C9709F}"/>
    <cellStyle name="Currency 17 10" xfId="2395" xr:uid="{FC616461-E99E-4F5D-A707-B69ADCE1356D}"/>
    <cellStyle name="Currency 17 10 2" xfId="3685" xr:uid="{CD32310E-3F1F-4752-8106-344D9550DC69}"/>
    <cellStyle name="Currency 17 11" xfId="3002" xr:uid="{70FB362F-D1AF-4569-B3DA-EBC806EEF15F}"/>
    <cellStyle name="Currency 17 2" xfId="1458" xr:uid="{9F42210B-0ED5-47BB-B59E-26A729CF3300}"/>
    <cellStyle name="Currency 17 2 2" xfId="2476" xr:uid="{1F0C98B1-136C-4E49-9BEC-FB859B817EDE}"/>
    <cellStyle name="Currency 17 2 2 2" xfId="3762" xr:uid="{29CB09A3-B2AC-4172-9C31-EBC0043F63F0}"/>
    <cellStyle name="Currency 17 2 3" xfId="3076" xr:uid="{B9F827CA-7E01-4179-9235-8D59C7E7C65F}"/>
    <cellStyle name="Currency 17 3" xfId="1536" xr:uid="{E8E8DEAE-CC0C-4226-ADA8-3A600941D3DB}"/>
    <cellStyle name="Currency 17 3 2" xfId="2552" xr:uid="{7EA6D89D-7A00-49B8-8FB3-9AE310F3D53B}"/>
    <cellStyle name="Currency 17 3 2 2" xfId="3838" xr:uid="{C810E9F9-ADE8-4229-B3D6-A2F4D7E37DA6}"/>
    <cellStyle name="Currency 17 3 3" xfId="3152" xr:uid="{241AC8F0-656E-4B63-9A66-AE407BA97AD5}"/>
    <cellStyle name="Currency 17 4" xfId="1609" xr:uid="{691FCCBB-1E02-4A7A-A9EC-E8F01B15445C}"/>
    <cellStyle name="Currency 17 4 2" xfId="2625" xr:uid="{F006961A-ED6E-4528-B184-20421D39016E}"/>
    <cellStyle name="Currency 17 4 2 2" xfId="3911" xr:uid="{927C8D24-F4BB-414A-A1DF-A03CCFF12A70}"/>
    <cellStyle name="Currency 17 4 3" xfId="3225" xr:uid="{F8BD5E72-B51C-4165-9F74-B00EA6F1A13B}"/>
    <cellStyle name="Currency 17 5" xfId="1709" xr:uid="{78FEC748-1B57-484A-B5C5-26B8E373299B}"/>
    <cellStyle name="Currency 17 5 2" xfId="2712" xr:uid="{62EF36F7-7FC7-4246-90E3-11288D7953BC}"/>
    <cellStyle name="Currency 17 5 2 2" xfId="3998" xr:uid="{B7FE8685-6E03-4D3D-9225-8214AC4C426D}"/>
    <cellStyle name="Currency 17 5 3" xfId="3312" xr:uid="{9A0BDB69-08D1-4D03-959A-4E8770B7557B}"/>
    <cellStyle name="Currency 17 6" xfId="1805" xr:uid="{94DE0D5B-EC88-4392-A5EF-9AD62AC200DF}"/>
    <cellStyle name="Currency 17 6 2" xfId="2796" xr:uid="{58301661-E834-4F20-A109-6A104E957D60}"/>
    <cellStyle name="Currency 17 6 2 2" xfId="4082" xr:uid="{14D5F61D-3610-4D6A-97FB-82D0CAFBDB97}"/>
    <cellStyle name="Currency 17 6 3" xfId="3396" xr:uid="{E82B9939-FA9C-4B5D-9C19-E4540EC9B98F}"/>
    <cellStyle name="Currency 17 7" xfId="1874" xr:uid="{FCD78D1E-A616-425C-9482-EDBFB1078517}"/>
    <cellStyle name="Currency 17 7 2" xfId="2865" xr:uid="{FE767732-046C-4911-9221-1ACCEFCE27AD}"/>
    <cellStyle name="Currency 17 7 2 2" xfId="4151" xr:uid="{0328F85D-0054-4F13-AD5C-25C865543513}"/>
    <cellStyle name="Currency 17 7 3" xfId="3465" xr:uid="{7849EE4B-65F1-4B73-969E-7103F207036B}"/>
    <cellStyle name="Currency 17 8" xfId="1942" xr:uid="{1594AC1E-C334-481E-B759-7838EF1370CE}"/>
    <cellStyle name="Currency 17 8 2" xfId="2933" xr:uid="{D6658E0A-ECDC-4160-99C4-A94B869248D2}"/>
    <cellStyle name="Currency 17 8 2 2" xfId="4219" xr:uid="{671B371F-4AF9-4200-867E-F1F4BBFFCFA3}"/>
    <cellStyle name="Currency 17 8 3" xfId="3533" xr:uid="{1D72EE78-58C8-49BF-8A1A-BFD4FC5621AF}"/>
    <cellStyle name="Currency 17 9" xfId="2011" xr:uid="{1F94E8ED-37BC-44D7-976B-26993EED4EE5}"/>
    <cellStyle name="Currency 17 9 2" xfId="3601" xr:uid="{C6B8780E-B341-4DA7-A95C-92F17765B540}"/>
    <cellStyle name="Currency 18" xfId="1345" xr:uid="{2736F23A-ACF6-4199-8D75-7134BE8C4A74}"/>
    <cellStyle name="Currency 18 10" xfId="2371" xr:uid="{428290D2-0193-472A-8F9B-A795A882844D}"/>
    <cellStyle name="Currency 18 10 2" xfId="3661" xr:uid="{F494B977-76B6-4F71-BBB4-5F11240A572D}"/>
    <cellStyle name="Currency 18 11" xfId="2978" xr:uid="{98F691D7-DBFD-4312-9515-FBF3B7212E19}"/>
    <cellStyle name="Currency 18 2" xfId="1434" xr:uid="{0FE067BC-A05B-4386-8826-43E5B220DDFD}"/>
    <cellStyle name="Currency 18 2 2" xfId="2452" xr:uid="{99B9D821-CD97-4430-A49F-FB388C4EA1C8}"/>
    <cellStyle name="Currency 18 2 2 2" xfId="3738" xr:uid="{294EDE29-9850-4FD2-8F9B-71E592A3FB50}"/>
    <cellStyle name="Currency 18 2 3" xfId="3052" xr:uid="{F9FACD46-118D-47FB-A964-119978D05C4C}"/>
    <cellStyle name="Currency 18 3" xfId="1512" xr:uid="{51B7C3E0-C51B-4576-87D1-2DB32DC7C22A}"/>
    <cellStyle name="Currency 18 3 2" xfId="2528" xr:uid="{B3CF42C1-652F-4267-AEA6-55477261169D}"/>
    <cellStyle name="Currency 18 3 2 2" xfId="3814" xr:uid="{5DA7322E-46B9-405F-AF7A-80DFF25BB094}"/>
    <cellStyle name="Currency 18 3 3" xfId="3128" xr:uid="{ADDF1A18-E8B8-4E86-9337-9C33A75824BB}"/>
    <cellStyle name="Currency 18 4" xfId="1585" xr:uid="{56BC73DC-C114-4B67-9F31-0AC0B870D8EA}"/>
    <cellStyle name="Currency 18 4 2" xfId="2601" xr:uid="{8CD256A0-40C7-495C-BB3B-B871AE83BCD9}"/>
    <cellStyle name="Currency 18 4 2 2" xfId="3887" xr:uid="{5A083837-F69D-4E53-A874-01750E0EDAF3}"/>
    <cellStyle name="Currency 18 4 3" xfId="3201" xr:uid="{4BDDD343-468B-4C7E-A56A-4AC0BD6CD26B}"/>
    <cellStyle name="Currency 18 5" xfId="1685" xr:uid="{AA8FF5F1-25CC-4CC6-AFA9-6D707AE094BD}"/>
    <cellStyle name="Currency 18 5 2" xfId="2688" xr:uid="{0EABBEC5-7460-4705-A754-EE478DA386EF}"/>
    <cellStyle name="Currency 18 5 2 2" xfId="3974" xr:uid="{6D5D1CDD-563C-4F0E-A926-814BAD8631D5}"/>
    <cellStyle name="Currency 18 5 3" xfId="3288" xr:uid="{DF1A6D74-377B-4E27-AD3B-48790DD80DC5}"/>
    <cellStyle name="Currency 18 6" xfId="1781" xr:uid="{1CF2A48A-BEB3-436E-BA17-E2B39BBD9B6E}"/>
    <cellStyle name="Currency 18 6 2" xfId="2772" xr:uid="{4975A466-AC46-46DA-B3C6-A4CDA2A839A3}"/>
    <cellStyle name="Currency 18 6 2 2" xfId="4058" xr:uid="{1023CA70-A941-4232-BAF5-8F70399EDFC7}"/>
    <cellStyle name="Currency 18 6 3" xfId="3372" xr:uid="{A18BA4E8-D339-4905-8FA5-A971F69DBD69}"/>
    <cellStyle name="Currency 18 7" xfId="1850" xr:uid="{FFBD79D8-DF3F-4B1C-AB6D-605A1BC28E94}"/>
    <cellStyle name="Currency 18 7 2" xfId="2841" xr:uid="{B21439D2-A37B-4535-850C-23FE7A806FDB}"/>
    <cellStyle name="Currency 18 7 2 2" xfId="4127" xr:uid="{E04B4976-CBB4-41E2-B881-44FF3D6F018A}"/>
    <cellStyle name="Currency 18 7 3" xfId="3441" xr:uid="{A46156A8-A87F-4E3C-8A0F-1D0D9B5F8DDA}"/>
    <cellStyle name="Currency 18 8" xfId="1918" xr:uid="{F69FB4D0-A5D8-40B4-8FB3-67B5A5A6B80E}"/>
    <cellStyle name="Currency 18 8 2" xfId="2909" xr:uid="{80C3C1A4-A057-49E2-A8AC-C7CB6AADE163}"/>
    <cellStyle name="Currency 18 8 2 2" xfId="4195" xr:uid="{B13C4E10-62F6-4F22-B72B-FB895507C6A9}"/>
    <cellStyle name="Currency 18 8 3" xfId="3509" xr:uid="{26AD88A6-BB7E-429A-BE33-7CA10CE9D29A}"/>
    <cellStyle name="Currency 18 9" xfId="1987" xr:uid="{37FCD789-6981-41B9-B520-09354A812268}"/>
    <cellStyle name="Currency 18 9 2" xfId="3577" xr:uid="{E72BDAD6-F8B4-4B9B-A9A1-A64720668D43}"/>
    <cellStyle name="Currency 19" xfId="1370" xr:uid="{1AB48FE0-0006-4EE8-9268-EE959D0E9753}"/>
    <cellStyle name="Currency 19 10" xfId="2396" xr:uid="{E73CA86F-0117-40B4-BD86-B77B65FDAB50}"/>
    <cellStyle name="Currency 19 10 2" xfId="3686" xr:uid="{BF66A33A-BC89-41BD-9F06-6F4087DF9E61}"/>
    <cellStyle name="Currency 19 11" xfId="3003" xr:uid="{5E7BF36C-D916-44BF-AD57-3FA840F2AC05}"/>
    <cellStyle name="Currency 19 2" xfId="1459" xr:uid="{1EB81674-28D8-4BFA-ABA4-94DF34C69992}"/>
    <cellStyle name="Currency 19 2 2" xfId="2477" xr:uid="{FD7792DC-68DA-4336-90DB-C2D1BAA627BE}"/>
    <cellStyle name="Currency 19 2 2 2" xfId="3763" xr:uid="{91B8BF4F-1EA2-4A65-BC5C-4A82B8D949AC}"/>
    <cellStyle name="Currency 19 2 3" xfId="3077" xr:uid="{2F096B50-5C53-4482-AE28-7765B1FC6618}"/>
    <cellStyle name="Currency 19 3" xfId="1537" xr:uid="{DC29C8C1-70C1-437C-9A76-5A498726F13B}"/>
    <cellStyle name="Currency 19 3 2" xfId="2553" xr:uid="{1F2E59A1-87D1-4468-B156-B6092C75F5AF}"/>
    <cellStyle name="Currency 19 3 2 2" xfId="3839" xr:uid="{58E4A56B-766F-41D3-9670-0C1A9BD7FA6E}"/>
    <cellStyle name="Currency 19 3 3" xfId="3153" xr:uid="{90B6F013-7BF7-4023-B60D-40EF0EBB647C}"/>
    <cellStyle name="Currency 19 4" xfId="1610" xr:uid="{51F5B3F3-0AA6-46D9-B4C0-DAA705081010}"/>
    <cellStyle name="Currency 19 4 2" xfId="2626" xr:uid="{CAC22755-3BB1-4F97-90C5-F2C59499CA94}"/>
    <cellStyle name="Currency 19 4 2 2" xfId="3912" xr:uid="{A380141E-6053-4372-A9C0-A8938B91D282}"/>
    <cellStyle name="Currency 19 4 3" xfId="3226" xr:uid="{B3209696-C0F7-47D6-84E0-03A40E42C6F2}"/>
    <cellStyle name="Currency 19 5" xfId="1710" xr:uid="{BE050132-2D04-4645-BABC-FA53283CD52E}"/>
    <cellStyle name="Currency 19 5 2" xfId="2713" xr:uid="{52C9694A-0A53-401C-86D4-9DC5C420EF24}"/>
    <cellStyle name="Currency 19 5 2 2" xfId="3999" xr:uid="{C44B989A-0218-4A0D-9DD4-86B5A63F1BDD}"/>
    <cellStyle name="Currency 19 5 3" xfId="3313" xr:uid="{E4672CC4-37DE-43A0-8ED7-D7789C982A77}"/>
    <cellStyle name="Currency 19 6" xfId="1806" xr:uid="{A92812CA-5A7D-4F66-9BE6-6EC53E808712}"/>
    <cellStyle name="Currency 19 6 2" xfId="2797" xr:uid="{2C4D1791-2DE6-454E-A141-DEFAB7FCBBC1}"/>
    <cellStyle name="Currency 19 6 2 2" xfId="4083" xr:uid="{B07B21C9-864A-4F12-93BD-11DC106DAEDC}"/>
    <cellStyle name="Currency 19 6 3" xfId="3397" xr:uid="{D5A261FF-E1C6-445A-AF55-4727F5E058CF}"/>
    <cellStyle name="Currency 19 7" xfId="1875" xr:uid="{CB7C17EF-D09B-4996-8ACC-D433BE91058A}"/>
    <cellStyle name="Currency 19 7 2" xfId="2866" xr:uid="{0C973FD7-5C4F-463D-8FEB-A2CCDF5C2655}"/>
    <cellStyle name="Currency 19 7 2 2" xfId="4152" xr:uid="{B77620EB-ECD2-40EB-A3F7-DC81FF9DABE1}"/>
    <cellStyle name="Currency 19 7 3" xfId="3466" xr:uid="{6961CF91-F908-4D2C-952B-651307AC80BC}"/>
    <cellStyle name="Currency 19 8" xfId="1943" xr:uid="{589ECC09-0545-4A08-941C-BE1E36B8FCBD}"/>
    <cellStyle name="Currency 19 8 2" xfId="2934" xr:uid="{F60FAE15-FFDB-43B4-BBB3-1527ACA57859}"/>
    <cellStyle name="Currency 19 8 2 2" xfId="4220" xr:uid="{657FCC8D-B849-4593-968B-8411C3B36B93}"/>
    <cellStyle name="Currency 19 8 3" xfId="3534" xr:uid="{E491E4B0-3B7A-4AA5-8F51-369FDBB81BDC}"/>
    <cellStyle name="Currency 19 9" xfId="2012" xr:uid="{89B8C588-98E9-4B97-94D6-1ED1243278EF}"/>
    <cellStyle name="Currency 19 9 2" xfId="3602" xr:uid="{4C33E19D-0015-4F71-B146-5AC4E71204EF}"/>
    <cellStyle name="Currency 2" xfId="111" xr:uid="{E2A3BD97-4618-49B9-8A98-F4DBBCFD7895}"/>
    <cellStyle name="Currency 2 2" xfId="601" xr:uid="{53CC10FF-85FD-4293-BC1E-272AF7837233}"/>
    <cellStyle name="Currency 2 3" xfId="1297" xr:uid="{041F8CFE-258C-4E3F-8B68-5B77B341A9F7}"/>
    <cellStyle name="Currency 2 4" xfId="463" xr:uid="{0E51CD91-4ED5-4512-ACAE-663BEFE60DF4}"/>
    <cellStyle name="Currency 3" xfId="554" xr:uid="{4D121A68-D403-499B-9E90-53C380DEC92D}"/>
    <cellStyle name="Currency 4" xfId="1294" xr:uid="{7C23BFA3-349F-46EC-88D9-FC91418E3B0A}"/>
    <cellStyle name="Currency 4 10" xfId="2365" xr:uid="{47C46638-408B-4521-95DA-AFF1A6861324}"/>
    <cellStyle name="Currency 4 10 2" xfId="3655" xr:uid="{8AE11A98-7566-41D5-BC62-11F394E35072}"/>
    <cellStyle name="Currency 4 11" xfId="2972" xr:uid="{97809FBF-E808-46A0-A80C-EC5EF9C164EE}"/>
    <cellStyle name="Currency 4 2" xfId="1427" xr:uid="{9919E2BE-1C73-45D9-A9B0-033468D10047}"/>
    <cellStyle name="Currency 4 2 2" xfId="2445" xr:uid="{5E5DB318-C890-48E8-8A3F-B5A97CCBE73B}"/>
    <cellStyle name="Currency 4 2 2 2" xfId="3731" xr:uid="{6C317DE6-C743-48FF-A695-3F9B43D566BF}"/>
    <cellStyle name="Currency 4 2 3" xfId="3045" xr:uid="{5696D2F0-C58F-4E2B-93F0-F28375808B21}"/>
    <cellStyle name="Currency 4 3" xfId="1505" xr:uid="{E357B5D6-D14C-4D95-B399-D8F16CE836E0}"/>
    <cellStyle name="Currency 4 3 2" xfId="2521" xr:uid="{F057E0F5-0FFF-48EB-A302-BC3153957D5B}"/>
    <cellStyle name="Currency 4 3 2 2" xfId="3807" xr:uid="{09079369-5CCB-4DFD-AABF-1A011D7128E9}"/>
    <cellStyle name="Currency 4 3 3" xfId="3121" xr:uid="{BD0B0E2C-C11D-47D7-8EE8-8134F4D8D9A2}"/>
    <cellStyle name="Currency 4 4" xfId="1578" xr:uid="{AF1BB209-65F0-4AB0-BBC8-0E96F6CB8FB7}"/>
    <cellStyle name="Currency 4 4 2" xfId="2594" xr:uid="{45C1C150-6A9E-40A4-A760-2993A6497191}"/>
    <cellStyle name="Currency 4 4 2 2" xfId="3880" xr:uid="{9BB67A2D-8986-4A08-A3ED-981B03EA31BD}"/>
    <cellStyle name="Currency 4 4 3" xfId="3194" xr:uid="{51F87D85-572F-441D-82DA-0F93B695B1AE}"/>
    <cellStyle name="Currency 4 5" xfId="1678" xr:uid="{2043C1EB-A250-48DF-A2DA-B0AC0D2E6FBC}"/>
    <cellStyle name="Currency 4 5 2" xfId="2681" xr:uid="{5E40C3B9-9E11-444E-ABA1-AE19302DB8A8}"/>
    <cellStyle name="Currency 4 5 2 2" xfId="3967" xr:uid="{A3B1D3E7-B18A-415E-AC54-491DEADCDB10}"/>
    <cellStyle name="Currency 4 5 3" xfId="3281" xr:uid="{CF1DC8BF-C149-443B-ADD3-378D141C6958}"/>
    <cellStyle name="Currency 4 6" xfId="1774" xr:uid="{46F86498-CB17-4FF6-934B-71ECEF696347}"/>
    <cellStyle name="Currency 4 6 2" xfId="2765" xr:uid="{19617774-143A-488A-8088-1D19E51F1070}"/>
    <cellStyle name="Currency 4 6 2 2" xfId="4051" xr:uid="{8723148B-205A-4FE8-9770-D3B55B9F4BC0}"/>
    <cellStyle name="Currency 4 6 3" xfId="3365" xr:uid="{DC1C3A0F-7887-448B-9AEC-9D7AEAD5F38D}"/>
    <cellStyle name="Currency 4 7" xfId="1843" xr:uid="{06799978-818F-4057-B726-2A96AF6EF49C}"/>
    <cellStyle name="Currency 4 7 2" xfId="2834" xr:uid="{88F09E44-A509-44D3-98A6-7C75484487F1}"/>
    <cellStyle name="Currency 4 7 2 2" xfId="4120" xr:uid="{C492BBAF-4F00-4C17-BF63-996A98C23BB0}"/>
    <cellStyle name="Currency 4 7 3" xfId="3434" xr:uid="{DE9ECD8F-46D9-4273-A2B7-74ACB2C47EE7}"/>
    <cellStyle name="Currency 4 8" xfId="1911" xr:uid="{BFF0704F-0B64-4580-94DD-3A87D293721C}"/>
    <cellStyle name="Currency 4 8 2" xfId="2902" xr:uid="{4185C882-7671-4451-A993-0D8C953F5328}"/>
    <cellStyle name="Currency 4 8 2 2" xfId="4188" xr:uid="{D4F02604-158A-49BF-949C-9A2D16AED6F4}"/>
    <cellStyle name="Currency 4 8 3" xfId="3502" xr:uid="{84D2DBC5-449A-44B2-945A-676892A8FD8D}"/>
    <cellStyle name="Currency 4 9" xfId="1980" xr:uid="{3DE5E2B6-D783-4DE9-BE2C-F653611CC9C1}"/>
    <cellStyle name="Currency 4 9 2" xfId="3570" xr:uid="{CF3B1548-1097-473C-BD81-E5CF5963229B}"/>
    <cellStyle name="Currency 5" xfId="1343" xr:uid="{421C8E5A-8F4D-4C3B-B3D5-C8F575791781}"/>
    <cellStyle name="Currency 5 10" xfId="2369" xr:uid="{2BADE9DD-2146-49EC-99A7-6F83D6DB9825}"/>
    <cellStyle name="Currency 5 10 2" xfId="3659" xr:uid="{39174EA1-4350-4E6B-B37F-35BA5783FE49}"/>
    <cellStyle name="Currency 5 11" xfId="2976" xr:uid="{8B0AB083-9EF0-4596-8E2A-6289C4F9E782}"/>
    <cellStyle name="Currency 5 2" xfId="1432" xr:uid="{06F096F1-1481-4E31-ACF3-4AD34E471229}"/>
    <cellStyle name="Currency 5 2 2" xfId="2450" xr:uid="{F3EF7A4C-8D21-462A-969B-AF83D351D65F}"/>
    <cellStyle name="Currency 5 2 2 2" xfId="3736" xr:uid="{A9C3D2E5-A0FF-4E19-B118-269C1B1FC2BE}"/>
    <cellStyle name="Currency 5 2 3" xfId="3050" xr:uid="{7A2D0F66-B078-49AB-A273-57B716821078}"/>
    <cellStyle name="Currency 5 3" xfId="1510" xr:uid="{BA2929E5-C7EB-4C88-9861-302E8E9BCC85}"/>
    <cellStyle name="Currency 5 3 2" xfId="2526" xr:uid="{BF31F7F8-278D-4FF6-9474-60225DB171C9}"/>
    <cellStyle name="Currency 5 3 2 2" xfId="3812" xr:uid="{C9EBBB55-F4E6-4A83-9C45-D44760EBFBBF}"/>
    <cellStyle name="Currency 5 3 3" xfId="3126" xr:uid="{9DD1A661-AEF2-42BE-A5F0-21C6C6B8AE1F}"/>
    <cellStyle name="Currency 5 4" xfId="1583" xr:uid="{A2C68468-1205-4811-9B47-040CC0328619}"/>
    <cellStyle name="Currency 5 4 2" xfId="2599" xr:uid="{61E471CA-B9EF-43DD-9D9B-B448023D3E0E}"/>
    <cellStyle name="Currency 5 4 2 2" xfId="3885" xr:uid="{7A60C5BC-FF78-4C7F-9026-07B02FD79C6B}"/>
    <cellStyle name="Currency 5 4 3" xfId="3199" xr:uid="{1D771FFA-864C-497B-BB7D-1CC7360F7D7F}"/>
    <cellStyle name="Currency 5 5" xfId="1683" xr:uid="{C4A6F2C3-B53A-4782-B7E4-BE94AC319B44}"/>
    <cellStyle name="Currency 5 5 2" xfId="2686" xr:uid="{C4631C91-56BB-4E31-BF30-DCB9AEF1EE58}"/>
    <cellStyle name="Currency 5 5 2 2" xfId="3972" xr:uid="{9D2D2186-F4FF-4B63-BFD2-8E0C991B2786}"/>
    <cellStyle name="Currency 5 5 3" xfId="3286" xr:uid="{89B73A8D-C07C-46E1-97AB-7AA1B697CF04}"/>
    <cellStyle name="Currency 5 6" xfId="1779" xr:uid="{3A9B7621-E4AB-461E-9D22-E4F91730E0C6}"/>
    <cellStyle name="Currency 5 6 2" xfId="2770" xr:uid="{F45E4439-5841-444A-BD8C-8B7224B01AB8}"/>
    <cellStyle name="Currency 5 6 2 2" xfId="4056" xr:uid="{B5A7525E-D75A-47FA-8013-996C06695149}"/>
    <cellStyle name="Currency 5 6 3" xfId="3370" xr:uid="{58934EFE-8821-4869-B3E6-9D269FF0E86E}"/>
    <cellStyle name="Currency 5 7" xfId="1848" xr:uid="{C2054F9C-E1EA-4452-A4E0-4737364AB94F}"/>
    <cellStyle name="Currency 5 7 2" xfId="2839" xr:uid="{5DCF136C-E8B0-4D7E-9EAB-6BBFFDCEDF0E}"/>
    <cellStyle name="Currency 5 7 2 2" xfId="4125" xr:uid="{FE488300-0552-4B54-B337-E6F59E7C196B}"/>
    <cellStyle name="Currency 5 7 3" xfId="3439" xr:uid="{AFCCCAFD-ABDA-40E6-B015-FEBBEA14782A}"/>
    <cellStyle name="Currency 5 8" xfId="1916" xr:uid="{3976AB30-D70B-4FC6-9A1D-66C294CE2136}"/>
    <cellStyle name="Currency 5 8 2" xfId="2907" xr:uid="{A99CB4AA-12F2-4A06-A706-31B0C96A254A}"/>
    <cellStyle name="Currency 5 8 2 2" xfId="4193" xr:uid="{14F77EA1-2F20-403D-9F5A-798AD9CEF26A}"/>
    <cellStyle name="Currency 5 8 3" xfId="3507" xr:uid="{CD63B4BB-4B37-4BDC-BEC1-16F2FC7EDB1A}"/>
    <cellStyle name="Currency 5 9" xfId="1985" xr:uid="{D4207092-0557-4732-BBAD-274CBBFB09E7}"/>
    <cellStyle name="Currency 5 9 2" xfId="3575" xr:uid="{FCFB923E-DBFC-401A-9055-016DF30EE8E5}"/>
    <cellStyle name="Currency 6" xfId="1354" xr:uid="{ED30D190-3C96-41CD-AFEC-3CC990B0B458}"/>
    <cellStyle name="Currency 6 10" xfId="2380" xr:uid="{60A68950-8033-4FA8-9358-8D3661A72748}"/>
    <cellStyle name="Currency 6 10 2" xfId="3670" xr:uid="{0EAA7735-6FCB-4552-90F6-3950C528EAE0}"/>
    <cellStyle name="Currency 6 11" xfId="2987" xr:uid="{1F0A4BF0-6482-4C4B-87BD-7CC48AEADD7E}"/>
    <cellStyle name="Currency 6 2" xfId="1443" xr:uid="{1FDEEE5D-17DF-4881-9527-9CE85D84BA70}"/>
    <cellStyle name="Currency 6 2 2" xfId="2461" xr:uid="{80E0FEEF-76F0-4AE7-8190-AA79B6D5D07F}"/>
    <cellStyle name="Currency 6 2 2 2" xfId="3747" xr:uid="{8A2D49ED-8414-48BB-9F9E-2DFE6723AB86}"/>
    <cellStyle name="Currency 6 2 3" xfId="3061" xr:uid="{C6EF2692-D77D-4264-A50D-FFEEF6B41CF7}"/>
    <cellStyle name="Currency 6 3" xfId="1521" xr:uid="{0FB87602-90D0-420F-8BB9-3A6936B4E4BE}"/>
    <cellStyle name="Currency 6 3 2" xfId="2537" xr:uid="{C7E55FA5-3391-41EA-9C2B-30C27C962952}"/>
    <cellStyle name="Currency 6 3 2 2" xfId="3823" xr:uid="{E0A82631-A2D4-466B-ABB5-3C5BECF70A78}"/>
    <cellStyle name="Currency 6 3 3" xfId="3137" xr:uid="{961AA712-7251-4FFC-B676-78894BD707D1}"/>
    <cellStyle name="Currency 6 4" xfId="1594" xr:uid="{8BB34348-A967-4CBC-94ED-DF824869EBB1}"/>
    <cellStyle name="Currency 6 4 2" xfId="2610" xr:uid="{FBBC9B78-95ED-451D-8DF4-50DE41FE0010}"/>
    <cellStyle name="Currency 6 4 2 2" xfId="3896" xr:uid="{1C2FAB46-4BC1-4CE3-8F74-B21DF7897319}"/>
    <cellStyle name="Currency 6 4 3" xfId="3210" xr:uid="{7321ACAD-A35F-46D6-BE38-F234624988F8}"/>
    <cellStyle name="Currency 6 5" xfId="1694" xr:uid="{857A8BA2-174A-4CEC-A2F8-0B09D41B5684}"/>
    <cellStyle name="Currency 6 5 2" xfId="2697" xr:uid="{AD4BD6E0-035E-4936-B450-0F78E588CD9A}"/>
    <cellStyle name="Currency 6 5 2 2" xfId="3983" xr:uid="{3CE41E1D-5985-4412-8C2C-135C3EEF7B2B}"/>
    <cellStyle name="Currency 6 5 3" xfId="3297" xr:uid="{211964D3-D6AF-4B85-B4AF-7E50C2ED6E74}"/>
    <cellStyle name="Currency 6 6" xfId="1790" xr:uid="{8CAD28E4-C55A-42F8-90BC-771F6F1607F7}"/>
    <cellStyle name="Currency 6 6 2" xfId="2781" xr:uid="{A13576D9-6646-4D5B-A370-A54BF60B09C0}"/>
    <cellStyle name="Currency 6 6 2 2" xfId="4067" xr:uid="{419E9933-302D-4400-9932-8690ED7AEBB1}"/>
    <cellStyle name="Currency 6 6 3" xfId="3381" xr:uid="{8297327A-E202-4648-9AA9-B1C1BCB7A660}"/>
    <cellStyle name="Currency 6 7" xfId="1859" xr:uid="{5C93A1D3-5E24-4200-99B0-4344A7143D1B}"/>
    <cellStyle name="Currency 6 7 2" xfId="2850" xr:uid="{87148492-29C6-42AD-A2CB-8BC79DB4E295}"/>
    <cellStyle name="Currency 6 7 2 2" xfId="4136" xr:uid="{844B33BE-62E2-4230-A815-11E5816647ED}"/>
    <cellStyle name="Currency 6 7 3" xfId="3450" xr:uid="{CA7240C7-5D30-4B44-93C0-DBB7CCCE01AB}"/>
    <cellStyle name="Currency 6 8" xfId="1927" xr:uid="{AFEF19AC-9C12-4994-85CE-658DCE77663F}"/>
    <cellStyle name="Currency 6 8 2" xfId="2918" xr:uid="{F4F4D726-7B50-4622-91D9-19A3B8CB186A}"/>
    <cellStyle name="Currency 6 8 2 2" xfId="4204" xr:uid="{7DCEAF5F-402F-4597-9196-54BF8F485F78}"/>
    <cellStyle name="Currency 6 8 3" xfId="3518" xr:uid="{B1B98B8F-A19E-4FA2-A362-94B15B098D58}"/>
    <cellStyle name="Currency 6 9" xfId="1996" xr:uid="{AE82978A-2502-4025-B640-60E28AE0A42E}"/>
    <cellStyle name="Currency 6 9 2" xfId="3586" xr:uid="{16462431-9724-4D37-98F1-F58CC84693ED}"/>
    <cellStyle name="Currency 7" xfId="1362" xr:uid="{FF3C7D6F-1D7E-4E82-84F1-E2668228DD81}"/>
    <cellStyle name="Currency 7 10" xfId="2388" xr:uid="{D8D4B1A4-81AD-4B6B-95BC-55E2F72A5C65}"/>
    <cellStyle name="Currency 7 10 2" xfId="3678" xr:uid="{A525BB22-5278-4191-A53A-EDB6B6B855F8}"/>
    <cellStyle name="Currency 7 11" xfId="2995" xr:uid="{8AA79724-F7A3-4CA0-9E28-3D163F02E3D1}"/>
    <cellStyle name="Currency 7 2" xfId="1451" xr:uid="{EAB1F8FC-4B7C-4242-A42E-D93588012070}"/>
    <cellStyle name="Currency 7 2 2" xfId="2469" xr:uid="{B67EACD8-0CB1-4FF6-8DCD-3D22D903BC4F}"/>
    <cellStyle name="Currency 7 2 2 2" xfId="3755" xr:uid="{ED640AD1-FCE7-40D7-A9C7-BCACFC441C12}"/>
    <cellStyle name="Currency 7 2 3" xfId="3069" xr:uid="{2810599C-577F-4D3A-927D-93361A9D9897}"/>
    <cellStyle name="Currency 7 3" xfId="1529" xr:uid="{34E4184A-65CC-461F-82FC-82A22BBFEA9E}"/>
    <cellStyle name="Currency 7 3 2" xfId="2545" xr:uid="{8F3D4000-2BEF-4506-872D-574F2F4879CC}"/>
    <cellStyle name="Currency 7 3 2 2" xfId="3831" xr:uid="{1EC902EC-5251-4D00-A24E-ABBEDAFB665C}"/>
    <cellStyle name="Currency 7 3 3" xfId="3145" xr:uid="{7827E284-B9C4-44F5-9308-6751480BE8ED}"/>
    <cellStyle name="Currency 7 4" xfId="1602" xr:uid="{9D1F8B6E-9360-44ED-9E3F-0DA8245A3CBB}"/>
    <cellStyle name="Currency 7 4 2" xfId="2618" xr:uid="{85688721-C3FB-41B3-A647-F95E95A42045}"/>
    <cellStyle name="Currency 7 4 2 2" xfId="3904" xr:uid="{0F5216DC-E6E0-40CE-AED2-EF700A67B96C}"/>
    <cellStyle name="Currency 7 4 3" xfId="3218" xr:uid="{7B375EC7-C4F2-4931-9F92-D5E4C1925A54}"/>
    <cellStyle name="Currency 7 5" xfId="1702" xr:uid="{E1AB0BD8-E729-4DAF-8016-6B7B723B33BA}"/>
    <cellStyle name="Currency 7 5 2" xfId="2705" xr:uid="{635B37B3-C2EC-42ED-9D6B-110062BA612B}"/>
    <cellStyle name="Currency 7 5 2 2" xfId="3991" xr:uid="{850EE030-0078-49C5-949D-9A91BA58DBEB}"/>
    <cellStyle name="Currency 7 5 3" xfId="3305" xr:uid="{28BC7459-7864-4F7F-9360-69343CF6BCE2}"/>
    <cellStyle name="Currency 7 6" xfId="1798" xr:uid="{C51BAD44-446C-4770-8D3F-E39C62A4145A}"/>
    <cellStyle name="Currency 7 6 2" xfId="2789" xr:uid="{4DA1C7A8-CC40-4FD4-BB59-1D4A87E10F18}"/>
    <cellStyle name="Currency 7 6 2 2" xfId="4075" xr:uid="{F087A3BB-A485-41A9-ADB0-CE58AB62CF3C}"/>
    <cellStyle name="Currency 7 6 3" xfId="3389" xr:uid="{CC4561EF-8169-48C8-9602-C61FE86E9860}"/>
    <cellStyle name="Currency 7 7" xfId="1867" xr:uid="{397C8914-989B-4805-9D29-4068DC58AADF}"/>
    <cellStyle name="Currency 7 7 2" xfId="2858" xr:uid="{90A77656-79B9-4C45-9BB8-AD2121FB16EE}"/>
    <cellStyle name="Currency 7 7 2 2" xfId="4144" xr:uid="{E48C9424-0515-4AFA-89BC-3AFF45939921}"/>
    <cellStyle name="Currency 7 7 3" xfId="3458" xr:uid="{C3881B23-25C1-4738-A88F-51885E2603C0}"/>
    <cellStyle name="Currency 7 8" xfId="1935" xr:uid="{90E74A2E-A1A0-4A02-A8DB-5F8B8C49D631}"/>
    <cellStyle name="Currency 7 8 2" xfId="2926" xr:uid="{DDC8D1C7-32D2-4315-899C-4162BB607F43}"/>
    <cellStyle name="Currency 7 8 2 2" xfId="4212" xr:uid="{697BF64E-89AF-4C08-A936-CD2291CF83BD}"/>
    <cellStyle name="Currency 7 8 3" xfId="3526" xr:uid="{2326E3F2-273A-493E-AB97-8F0667C874F6}"/>
    <cellStyle name="Currency 7 9" xfId="2004" xr:uid="{834298C2-7BCC-4AC6-BA7E-AC447AE89D48}"/>
    <cellStyle name="Currency 7 9 2" xfId="3594" xr:uid="{A3302C70-014E-4694-896D-F9E79BC83414}"/>
    <cellStyle name="Currency 8" xfId="1347" xr:uid="{F8873875-A48D-4863-92A3-BD7F609B3F73}"/>
    <cellStyle name="Currency 8 10" xfId="2373" xr:uid="{28BB92A7-CD17-41E2-AC81-47F3C4AB10C0}"/>
    <cellStyle name="Currency 8 10 2" xfId="3663" xr:uid="{BF367D80-9427-48E9-8883-7AF1CCB1F1E6}"/>
    <cellStyle name="Currency 8 11" xfId="2980" xr:uid="{95F8BB47-A90F-4B05-B5CA-C6A1186EA47D}"/>
    <cellStyle name="Currency 8 2" xfId="1436" xr:uid="{204F3891-891C-4A7A-A9EC-D499E54C2ECE}"/>
    <cellStyle name="Currency 8 2 2" xfId="2454" xr:uid="{92F905D5-B393-4B54-BA8B-C91119D2504C}"/>
    <cellStyle name="Currency 8 2 2 2" xfId="3740" xr:uid="{1A25E22D-2CAF-4143-B594-647E4BA79117}"/>
    <cellStyle name="Currency 8 2 3" xfId="3054" xr:uid="{E0C17573-D6D6-46BF-9E41-206809F16262}"/>
    <cellStyle name="Currency 8 3" xfId="1514" xr:uid="{62C27A28-9AEE-4C38-914E-5E4B021EF856}"/>
    <cellStyle name="Currency 8 3 2" xfId="2530" xr:uid="{A14EC459-FB84-4039-9E6E-B3D45D1A1B37}"/>
    <cellStyle name="Currency 8 3 2 2" xfId="3816" xr:uid="{C8AD439E-771B-4DC9-8791-BBB6AFB97829}"/>
    <cellStyle name="Currency 8 3 3" xfId="3130" xr:uid="{74247FD7-AF57-44B3-A2D0-6006244AC228}"/>
    <cellStyle name="Currency 8 4" xfId="1587" xr:uid="{7FBBE549-F43A-4D1D-B14F-C2ACB331705D}"/>
    <cellStyle name="Currency 8 4 2" xfId="2603" xr:uid="{8B9F03B5-D17E-4429-90D8-042AC9A2831B}"/>
    <cellStyle name="Currency 8 4 2 2" xfId="3889" xr:uid="{FD315055-0A00-4486-ABA0-3E272C2BB701}"/>
    <cellStyle name="Currency 8 4 3" xfId="3203" xr:uid="{A62469B0-A0A8-484D-B9B5-7C82BF386208}"/>
    <cellStyle name="Currency 8 5" xfId="1687" xr:uid="{F3D1414F-5B39-415B-A8B5-A3232C7F5F33}"/>
    <cellStyle name="Currency 8 5 2" xfId="2690" xr:uid="{B086DAD0-C2D6-46FF-826B-946410F32A55}"/>
    <cellStyle name="Currency 8 5 2 2" xfId="3976" xr:uid="{EB8E4F09-F752-47CD-B23A-382A31B8B93D}"/>
    <cellStyle name="Currency 8 5 3" xfId="3290" xr:uid="{961D2205-10CD-4671-AAEB-2D38C12B6C96}"/>
    <cellStyle name="Currency 8 6" xfId="1783" xr:uid="{0E2176A7-8407-4800-8C45-8963C437B1B5}"/>
    <cellStyle name="Currency 8 6 2" xfId="2774" xr:uid="{1A45B5AD-E890-4D9B-BF94-DEB23F5E30D6}"/>
    <cellStyle name="Currency 8 6 2 2" xfId="4060" xr:uid="{D45E1E6A-5E8D-4918-A378-F70A45107EAF}"/>
    <cellStyle name="Currency 8 6 3" xfId="3374" xr:uid="{6ED78CA6-8085-42B3-8834-C3D63845C785}"/>
    <cellStyle name="Currency 8 7" xfId="1852" xr:uid="{A785975F-7B14-47DD-82A0-9878D49A82A4}"/>
    <cellStyle name="Currency 8 7 2" xfId="2843" xr:uid="{D9851701-C068-402E-8A32-8AE35BAE6EC0}"/>
    <cellStyle name="Currency 8 7 2 2" xfId="4129" xr:uid="{693A5C91-AE1C-4DAE-8418-BA915BA15618}"/>
    <cellStyle name="Currency 8 7 3" xfId="3443" xr:uid="{FC74E938-E88C-43F8-9B53-6D5557971551}"/>
    <cellStyle name="Currency 8 8" xfId="1920" xr:uid="{07B3A521-C5CD-4615-9726-28ECEF59A7B3}"/>
    <cellStyle name="Currency 8 8 2" xfId="2911" xr:uid="{C809EBCC-12C2-4DA6-BC92-DE8A73B8627F}"/>
    <cellStyle name="Currency 8 8 2 2" xfId="4197" xr:uid="{DB81080A-34EC-42DC-B956-01D6C160D3D6}"/>
    <cellStyle name="Currency 8 8 3" xfId="3511" xr:uid="{49E3BA8E-1FBC-48CB-B534-C8440F52D3C4}"/>
    <cellStyle name="Currency 8 9" xfId="1989" xr:uid="{4E5599D1-7D01-4AF2-8BD9-A45A8BE95BA3}"/>
    <cellStyle name="Currency 8 9 2" xfId="3579" xr:uid="{DA6682D0-52EA-4DF8-BDB5-7E7FCB36EFE2}"/>
    <cellStyle name="Currency 9" xfId="1344" xr:uid="{A3158323-3BEA-4939-B746-38A7CA28A968}"/>
    <cellStyle name="Currency 9 10" xfId="2370" xr:uid="{7B0B3470-44EF-4EA8-AE40-70FAEC63FA0A}"/>
    <cellStyle name="Currency 9 10 2" xfId="3660" xr:uid="{3EDD3281-B246-49D6-9984-E30B31354331}"/>
    <cellStyle name="Currency 9 11" xfId="2977" xr:uid="{76CA97EF-7351-40CA-A05D-A824546AB2AB}"/>
    <cellStyle name="Currency 9 2" xfId="1433" xr:uid="{C4BA9800-B6E9-4B77-B53C-BF5D59EA109F}"/>
    <cellStyle name="Currency 9 2 2" xfId="2451" xr:uid="{C58AB60E-8405-4C30-BB93-A73A3E91E54A}"/>
    <cellStyle name="Currency 9 2 2 2" xfId="3737" xr:uid="{023DFDCD-55E3-48F4-A9CF-FF3D6CBA3537}"/>
    <cellStyle name="Currency 9 2 3" xfId="3051" xr:uid="{FEEB8403-781D-4093-9607-7F9338D13943}"/>
    <cellStyle name="Currency 9 3" xfId="1511" xr:uid="{66B989E3-9846-44B6-83D1-35DF37BFF5A8}"/>
    <cellStyle name="Currency 9 3 2" xfId="2527" xr:uid="{D86AE77A-210C-4F73-A3D8-EEDDA27F5E22}"/>
    <cellStyle name="Currency 9 3 2 2" xfId="3813" xr:uid="{15376F9B-1212-4579-96FC-912CB18A5FB5}"/>
    <cellStyle name="Currency 9 3 3" xfId="3127" xr:uid="{2A503FC0-A125-47E6-9811-80703D729472}"/>
    <cellStyle name="Currency 9 4" xfId="1584" xr:uid="{EE8C36DE-C819-446F-8D7D-B2E6A5390C4E}"/>
    <cellStyle name="Currency 9 4 2" xfId="2600" xr:uid="{5DF139C3-165D-4A66-8781-ADE35A63937B}"/>
    <cellStyle name="Currency 9 4 2 2" xfId="3886" xr:uid="{FFBEE8C9-B398-4BE4-BA60-FEE4B9B506F4}"/>
    <cellStyle name="Currency 9 4 3" xfId="3200" xr:uid="{808A701C-5B1D-4FF5-ABCF-FC78F70CC5DA}"/>
    <cellStyle name="Currency 9 5" xfId="1684" xr:uid="{73067833-FCFC-4C54-8C1B-C6E0835A6AE9}"/>
    <cellStyle name="Currency 9 5 2" xfId="2687" xr:uid="{BCB3C199-FC7D-47D7-82C2-68ECA373ED57}"/>
    <cellStyle name="Currency 9 5 2 2" xfId="3973" xr:uid="{C24F0EFF-D061-45A2-AB6B-B16B60432360}"/>
    <cellStyle name="Currency 9 5 3" xfId="3287" xr:uid="{789CC0EE-680A-4609-BB9B-6E7AA978F394}"/>
    <cellStyle name="Currency 9 6" xfId="1780" xr:uid="{9021ADBA-015E-4B80-8772-7F511F4D6DB8}"/>
    <cellStyle name="Currency 9 6 2" xfId="2771" xr:uid="{6A9E77AC-D257-4911-8AE1-293D8BF1F62D}"/>
    <cellStyle name="Currency 9 6 2 2" xfId="4057" xr:uid="{559AB26A-657F-44D4-8CCB-63F21A649521}"/>
    <cellStyle name="Currency 9 6 3" xfId="3371" xr:uid="{D0708356-BF9C-4CC5-85F4-0FC9F9AEA06E}"/>
    <cellStyle name="Currency 9 7" xfId="1849" xr:uid="{562CDBE3-CBB2-4F9F-81F5-4C8DF1500186}"/>
    <cellStyle name="Currency 9 7 2" xfId="2840" xr:uid="{03B4FE49-E323-4870-9056-A36B574B4487}"/>
    <cellStyle name="Currency 9 7 2 2" xfId="4126" xr:uid="{9EBA8C86-E1E3-4DA6-B647-5BEEEBC0A2EE}"/>
    <cellStyle name="Currency 9 7 3" xfId="3440" xr:uid="{9B53A172-A840-48CA-9A2C-436FE66E8AF9}"/>
    <cellStyle name="Currency 9 8" xfId="1917" xr:uid="{9BCA515E-5FE7-40B4-8351-A65958085BED}"/>
    <cellStyle name="Currency 9 8 2" xfId="2908" xr:uid="{B90C4792-BADC-4205-A197-0BBD60552443}"/>
    <cellStyle name="Currency 9 8 2 2" xfId="4194" xr:uid="{D307BEBF-0BE5-47FD-8B97-8202CEB3EE9D}"/>
    <cellStyle name="Currency 9 8 3" xfId="3508" xr:uid="{3B07244A-60E9-4850-A97A-A5AFBB43CF5D}"/>
    <cellStyle name="Currency 9 9" xfId="1986" xr:uid="{8BB21A64-1E8C-4991-8607-48A890832AC8}"/>
    <cellStyle name="Currency 9 9 2" xfId="3576" xr:uid="{33D2DC51-97BB-4040-9CE8-E0BC9EFDB49E}"/>
    <cellStyle name="Currency0" xfId="464" xr:uid="{5DC58F97-E644-4842-97B1-94AFCDF64527}"/>
    <cellStyle name="Date" xfId="9" xr:uid="{00000000-0005-0000-0000-000005000000}"/>
    <cellStyle name="Date 2" xfId="1383" xr:uid="{F1C1D6AD-D2A9-44C2-8E00-65502E84EE49}"/>
    <cellStyle name="Date 3" xfId="465" xr:uid="{B50B6CDA-0223-4980-966A-0F15A8E581F5}"/>
    <cellStyle name="Date Short" xfId="466" xr:uid="{678EDF83-2A39-415E-B3DD-24926BC8175F}"/>
    <cellStyle name="Date_NEGS" xfId="467" xr:uid="{4A93D437-7986-4142-999A-6ACE09031E0E}"/>
    <cellStyle name="Dezimal [0]_laroux" xfId="468" xr:uid="{05DA23BA-4233-43AE-A7AC-3396DC1D8635}"/>
    <cellStyle name="Dezimal_laroux" xfId="469" xr:uid="{34A8A050-1EC5-409C-B725-02BD51CE78CB}"/>
    <cellStyle name="Enter Currency (0)" xfId="470" xr:uid="{FC100583-FA2E-4BB4-AE75-801E32F1623C}"/>
    <cellStyle name="Enter Currency (2)" xfId="471" xr:uid="{BBE73E1E-5723-44F8-A44C-86ECE0DFB7D1}"/>
    <cellStyle name="Enter Units (0)" xfId="472" xr:uid="{0C79E939-B4C6-4D4D-9EA9-D00A7F1C46D5}"/>
    <cellStyle name="Enter Units (1)" xfId="473" xr:uid="{5D486797-C8D9-4871-84C7-06C1DF041E49}"/>
    <cellStyle name="Enter Units (2)" xfId="474" xr:uid="{9C3378A2-3351-4752-850C-E3A6BAD84FE2}"/>
    <cellStyle name="Euro" xfId="602" xr:uid="{70603CEE-19A7-4B20-BF47-85DE12F7DBB1}"/>
    <cellStyle name="Explanatory Text" xfId="44" builtinId="53" customBuiltin="1"/>
    <cellStyle name="Explanatory Text 2" xfId="125" xr:uid="{0E87C06E-D4C1-4AA6-AE79-603E16B50AE9}"/>
    <cellStyle name="Explanatory Text 2 2" xfId="1311" xr:uid="{BC921F26-08F5-48BF-9F34-A4555D5AEB98}"/>
    <cellStyle name="Explanatory Text 2 3" xfId="178" xr:uid="{7214C3C5-B482-4C8A-AF7D-3F1933F161D0}"/>
    <cellStyle name="Explanatory Text 2 4" xfId="2226" xr:uid="{C495428B-80F4-4A79-B1F7-78E8DDF4B8EA}"/>
    <cellStyle name="Explanatory Text 2 5" xfId="2130" xr:uid="{0A9D76C3-6638-4E95-8CD8-BB92DD03A056}"/>
    <cellStyle name="Explanatory Text 3" xfId="1200" xr:uid="{384DBB69-62B5-4E63-BEF7-D4DB08F4F821}"/>
    <cellStyle name="Explanatory Text 3 2" xfId="2352" xr:uid="{529A9932-02D3-4000-AEE7-8177AFE21D8E}"/>
    <cellStyle name="Explanatory Text 3 3" xfId="2131" xr:uid="{84CCE0EC-E54D-4DD2-B7BF-BB84700A7223}"/>
    <cellStyle name="Explanatory Text 4" xfId="2132" xr:uid="{76B8F00C-D35A-4A9E-8C2E-5FFD496BD941}"/>
    <cellStyle name="Explanatory Text 5" xfId="2133" xr:uid="{35BB3A89-1482-422B-B3A8-D19A3443C6D4}"/>
    <cellStyle name="Explanatory Text 6" xfId="4238" xr:uid="{76CA80F6-7533-435F-9644-27C21F1D8471}"/>
    <cellStyle name="Fixed" xfId="475" xr:uid="{73F9A5C0-B567-4539-93BD-1F1DF1F43784}"/>
    <cellStyle name="Forecast" xfId="476" xr:uid="{2F08C528-8C72-4983-8171-B25F2B1D320A}"/>
    <cellStyle name="Good" xfId="34" builtinId="26" customBuiltin="1"/>
    <cellStyle name="Good 2" xfId="117" xr:uid="{0DD1BB15-06EE-4C96-8D29-A54D3238EC78}"/>
    <cellStyle name="Good 2 2" xfId="1302" xr:uid="{8C5C987D-1066-42C3-B0F3-94DF998709FA}"/>
    <cellStyle name="Good 2 3" xfId="168" xr:uid="{E4F7FD53-E38C-4346-87AD-514F1E8960A4}"/>
    <cellStyle name="Good 2 4" xfId="2217" xr:uid="{C128EDAF-3699-415E-8EB3-55AC22D0D511}"/>
    <cellStyle name="Good 2 5" xfId="2134" xr:uid="{ADB0A1FA-10A4-4B6E-A395-9AA42C2D1555}"/>
    <cellStyle name="Good 3" xfId="1190" xr:uid="{9B451182-8F2E-47AC-B66D-C3C0504C4F50}"/>
    <cellStyle name="Good 3 2" xfId="2344" xr:uid="{2D88BD07-25BC-4F5B-8326-C45C24BB6842}"/>
    <cellStyle name="Good 3 3" xfId="2135" xr:uid="{F5AFB7C8-C39E-4D32-BEBB-9A98F1C024AC}"/>
    <cellStyle name="Good 4" xfId="2136" xr:uid="{8AC63B41-48F1-4790-ACAE-48C3DC5975BC}"/>
    <cellStyle name="Good 5" xfId="2137" xr:uid="{C2472D71-60D9-4172-9839-0F2C274CDE8F}"/>
    <cellStyle name="Good 6" xfId="4228" xr:uid="{3C221F41-7CA9-49D1-8C83-6847AB1E0FAB}"/>
    <cellStyle name="Grey" xfId="477" xr:uid="{3F859178-DB77-43A7-B69E-E345E78AB69A}"/>
    <cellStyle name="Header1" xfId="478" xr:uid="{9094927A-15BB-42AA-8BB5-8E54EC3A4F1D}"/>
    <cellStyle name="Header2" xfId="479" xr:uid="{5C129B6D-36B2-4933-BAEC-8DCDC91B1228}"/>
    <cellStyle name="Header2 2" xfId="587" xr:uid="{7B679F76-687F-4104-92A2-5E36C0E57553}"/>
    <cellStyle name="Header2 2 2" xfId="1119" xr:uid="{FB6DEFFB-D25E-462D-8863-C50130632218}"/>
    <cellStyle name="Header2 2 2 2" xfId="1183" xr:uid="{7125D8A6-A7CB-48A9-84D1-60F870875556}"/>
    <cellStyle name="Header2 2 3" xfId="1166" xr:uid="{9767C5C4-3BC8-4681-BDA3-30E6F8470D37}"/>
    <cellStyle name="Header2 2 3 2" xfId="1182" xr:uid="{B1016CA6-5554-477B-AD87-2EF1AA8639BF}"/>
    <cellStyle name="Header2 2 4" xfId="1172" xr:uid="{1D1A5D50-F41F-4C49-A966-293081DFD4C6}"/>
    <cellStyle name="Header2 2 5" xfId="1126" xr:uid="{23F7CF4E-6C82-4236-BDF6-DC7C4F677F95}"/>
    <cellStyle name="Header2 3" xfId="597" xr:uid="{AA3AEA11-C1D9-472F-8CF5-8B8EBB70BAE7}"/>
    <cellStyle name="Header2 3 2" xfId="1184" xr:uid="{A27B1B0E-F332-47BE-A408-D17D7092ED61}"/>
    <cellStyle name="Heading 1" xfId="6" builtinId="16" customBuiltin="1"/>
    <cellStyle name="Heading 1 2" xfId="113" xr:uid="{E152B953-18F3-4C2B-945C-BF522F5E4946}"/>
    <cellStyle name="Heading 1 2 2" xfId="1298" xr:uid="{9EEAA4EA-5B43-465E-9265-F5025F9C43A8}"/>
    <cellStyle name="Heading 1 2 3" xfId="164" xr:uid="{C2EC19C7-C78D-45EC-883F-36D443EFE62F}"/>
    <cellStyle name="Heading 1 2 4" xfId="2213" xr:uid="{5718CCD7-1E2C-4A22-B403-14C25EAE9EE4}"/>
    <cellStyle name="Heading 1 2 5" xfId="2138" xr:uid="{395F3BCB-7091-4578-9496-E5011BD4194B}"/>
    <cellStyle name="Heading 1 3" xfId="1186" xr:uid="{6E9BFA83-B5ED-4EC1-A29B-3BBF1D581525}"/>
    <cellStyle name="Heading 1 3 2" xfId="2340" xr:uid="{CB5976B5-ADAB-4B55-90B7-1DA1DB47AFB3}"/>
    <cellStyle name="Heading 1 3 3" xfId="2139" xr:uid="{D4553DC9-66C5-4DCE-AF1A-E370F6ED92AC}"/>
    <cellStyle name="Heading 1 4" xfId="1380" xr:uid="{D2B32325-1191-4463-85F7-615A3118E9A2}"/>
    <cellStyle name="Heading 1 4 2" xfId="2401" xr:uid="{BD7F9269-5FCC-485F-A3A4-78DD62F137FC}"/>
    <cellStyle name="Heading 1 4 3" xfId="2140" xr:uid="{85DCAD0E-08DB-4D46-B644-8CF8299808A7}"/>
    <cellStyle name="Heading 1 5" xfId="2141" xr:uid="{621FD4F5-A5EA-42C0-B52C-CC2402AAE006}"/>
    <cellStyle name="Heading 1 6" xfId="71" xr:uid="{6999C6B0-26B0-42AF-887C-9988B09D27A3}"/>
    <cellStyle name="Heading 1 6 2" xfId="4224" xr:uid="{BD5A974D-E21D-49C0-AE8B-54B70296C45A}"/>
    <cellStyle name="Heading 2" xfId="7" builtinId="17" customBuiltin="1"/>
    <cellStyle name="Heading 2 2" xfId="114" xr:uid="{3182BFFD-E076-4D52-B634-2A99401FE9D3}"/>
    <cellStyle name="Heading 2 2 2" xfId="1299" xr:uid="{58551DE5-3C2E-4EA2-AED6-ADCC0600C29A}"/>
    <cellStyle name="Heading 2 2 3" xfId="165" xr:uid="{51BC8AD3-2379-4A24-878D-27D2AEF03D6D}"/>
    <cellStyle name="Heading 2 2 4" xfId="2214" xr:uid="{3BA1C3DB-D2D5-4A28-9104-3FFAE4A17181}"/>
    <cellStyle name="Heading 2 2 5" xfId="2142" xr:uid="{2192D47A-B2E4-467F-9207-6318BFC1A9DE}"/>
    <cellStyle name="Heading 2 3" xfId="1187" xr:uid="{EDB69126-9F82-4F09-AAD2-2F13A868BB4F}"/>
    <cellStyle name="Heading 2 3 2" xfId="2341" xr:uid="{4B45B94E-ACDB-47F1-9F46-343CFCB59E0B}"/>
    <cellStyle name="Heading 2 3 3" xfId="2143" xr:uid="{D744FDE8-5C19-4E42-972B-59B62D81539F}"/>
    <cellStyle name="Heading 2 4" xfId="1381" xr:uid="{CA8FB6C0-504B-412C-9613-23C549C97519}"/>
    <cellStyle name="Heading 2 4 2" xfId="2402" xr:uid="{1EFBAC04-BA24-44BE-8334-0B8E6B43536D}"/>
    <cellStyle name="Heading 2 4 3" xfId="2144" xr:uid="{280F52F4-AF68-40E4-84D6-2940EFCE3C8E}"/>
    <cellStyle name="Heading 2 5" xfId="2145" xr:uid="{2B7DFB64-46EF-4E54-8BB3-9E7BECC2B979}"/>
    <cellStyle name="Heading 2 6" xfId="72" xr:uid="{4631D620-F8A7-43BB-8680-3725701A5E29}"/>
    <cellStyle name="Heading 2 6 2" xfId="4225" xr:uid="{C591728E-AF71-4754-B8F9-01F167CBE961}"/>
    <cellStyle name="Heading 3" xfId="8" builtinId="18" customBuiltin="1"/>
    <cellStyle name="Heading 3 2" xfId="115" xr:uid="{DC165BB1-DF57-473F-A109-75D787A1B1FF}"/>
    <cellStyle name="Heading 3 2 2" xfId="1300" xr:uid="{71DB63B6-0354-476B-9AA7-B3311CB4E57E}"/>
    <cellStyle name="Heading 3 2 3" xfId="166" xr:uid="{3BA41B75-AD5F-4800-A9B6-B56C7494D521}"/>
    <cellStyle name="Heading 3 2 4" xfId="2215" xr:uid="{476D2564-C943-46A9-B85F-D78EB93A86BE}"/>
    <cellStyle name="Heading 3 2 5" xfId="2146" xr:uid="{A5335592-128F-4B8A-B95D-3952D586865E}"/>
    <cellStyle name="Heading 3 3" xfId="1188" xr:uid="{835B0307-C83D-43ED-86A9-CB94860BE61F}"/>
    <cellStyle name="Heading 3 3 2" xfId="2342" xr:uid="{40EB36F4-A7A2-4080-ABDD-6A82D2905F02}"/>
    <cellStyle name="Heading 3 3 3" xfId="2147" xr:uid="{61626970-C1DE-428E-B313-609A800AD6D7}"/>
    <cellStyle name="Heading 3 4" xfId="1382" xr:uid="{5005B0DE-7CC2-43C1-8C54-05998399F4C2}"/>
    <cellStyle name="Heading 3 4 2" xfId="2403" xr:uid="{C5E71E27-6A4F-45CC-A835-BB3BB82FBC53}"/>
    <cellStyle name="Heading 3 4 3" xfId="2148" xr:uid="{8BBB8166-8C85-487C-8615-F0DD19C27E84}"/>
    <cellStyle name="Heading 3 5" xfId="2149" xr:uid="{E8E13C5E-EE3F-48E9-9A9E-D0568E139517}"/>
    <cellStyle name="Heading 3 6" xfId="73" xr:uid="{3CF4CEFF-2775-4EAF-BFD5-82ADAAB19126}"/>
    <cellStyle name="Heading 3 6 2" xfId="4226" xr:uid="{58BB5F40-58DD-4CC8-9D98-88926766C119}"/>
    <cellStyle name="Heading 4" xfId="33" builtinId="19" customBuiltin="1"/>
    <cellStyle name="Heading 4 2" xfId="116" xr:uid="{5759EAF0-FA0C-4E00-8CD8-74B9BF22BCA4}"/>
    <cellStyle name="Heading 4 2 2" xfId="1301" xr:uid="{4B5F54D1-5C8B-4A27-AB45-AE38A701A9EB}"/>
    <cellStyle name="Heading 4 2 3" xfId="167" xr:uid="{CB75F13D-8C12-4314-A9AA-E4EE4271378B}"/>
    <cellStyle name="Heading 4 2 4" xfId="2216" xr:uid="{8432247A-BCF3-4267-9981-CECAAF617CCB}"/>
    <cellStyle name="Heading 4 2 5" xfId="2150" xr:uid="{2131461A-972A-4C18-AAAA-FEAEC9B0591B}"/>
    <cellStyle name="Heading 4 3" xfId="1189" xr:uid="{CE3C271D-9385-40FD-BD56-61638EBFEF22}"/>
    <cellStyle name="Heading 4 3 2" xfId="2343" xr:uid="{848D6C1B-BAF0-4B40-B55D-F9AE30B8D926}"/>
    <cellStyle name="Heading 4 3 3" xfId="2151" xr:uid="{451C67C3-9479-4307-A5B3-6A613200A56B}"/>
    <cellStyle name="Heading 4 4" xfId="2152" xr:uid="{1686CFF7-8540-4F4A-8757-8C3B97569067}"/>
    <cellStyle name="Heading 4 5" xfId="2153" xr:uid="{605FE1EB-5AFE-49A2-8F94-900395ACAD6F}"/>
    <cellStyle name="Heading 4 6" xfId="4227" xr:uid="{131CD9CA-E0D3-4C04-A88F-EF3C5B59AA6E}"/>
    <cellStyle name="Hyperlink" xfId="1" builtinId="8" customBuiltin="1"/>
    <cellStyle name="Hyperlink 2" xfId="480" xr:uid="{DEAF475B-F630-4C6D-90F7-3A314F725915}"/>
    <cellStyle name="Hyperlink 3" xfId="481" xr:uid="{CEC9AB7A-7A37-42D5-96A9-6E1A9269469E}"/>
    <cellStyle name="Hyperlink 4" xfId="1462" xr:uid="{488AAFBD-8B66-464D-97FE-0E25E7CF620B}"/>
    <cellStyle name="Input" xfId="37" builtinId="20" customBuiltin="1"/>
    <cellStyle name="Input [yellow]" xfId="482" xr:uid="{7B7924DD-550B-4C83-B8AB-4AC531B92135}"/>
    <cellStyle name="Input [yellow] 2" xfId="1140" xr:uid="{E9312ADD-78E4-4751-9C72-069518C416C8}"/>
    <cellStyle name="Input [yellow] 3" xfId="1167" xr:uid="{68AB450B-EB8C-4535-916B-E35C99F69D55}"/>
    <cellStyle name="Input [yellow] 4" xfId="1170" xr:uid="{EF944A69-C95C-4745-856D-7D7641826922}"/>
    <cellStyle name="Input 10" xfId="1248" xr:uid="{57C9B08F-C9BD-4878-867B-0C7A952A09BC}"/>
    <cellStyle name="Input 11" xfId="1255" xr:uid="{48BF3318-3249-4DD1-BFBD-0904D547EB36}"/>
    <cellStyle name="Input 12" xfId="1271" xr:uid="{C4AE3EC0-829E-4A0A-9AEE-BCA143FCD841}"/>
    <cellStyle name="Input 13" xfId="1273" xr:uid="{15244CB8-3863-4AF9-9785-5BA47D4DD66D}"/>
    <cellStyle name="Input 14" xfId="1280" xr:uid="{8FEBE60A-7B28-4562-A34A-F9DDEE243D4C}"/>
    <cellStyle name="Input 15" xfId="1275" xr:uid="{9CD40B1F-2708-465C-A3D3-05F99BA08DC6}"/>
    <cellStyle name="Input 16" xfId="1278" xr:uid="{9FA3AD82-E866-42BD-ADE0-7FD26E23C5B0}"/>
    <cellStyle name="Input 17" xfId="1279" xr:uid="{986F4689-BE5A-49B7-895D-6730D02ED493}"/>
    <cellStyle name="Input 18" xfId="162" xr:uid="{0B2FAB44-4C01-4562-A860-FC971FD5310C}"/>
    <cellStyle name="Input 19" xfId="4231" xr:uid="{E40E186B-9657-44B8-81B7-CD5DE1A66E61}"/>
    <cellStyle name="Input 2" xfId="119" xr:uid="{CB831221-F5A0-48A1-B2DD-8D4DBE821579}"/>
    <cellStyle name="Input 2 2" xfId="1305" xr:uid="{1145958D-1B9C-41F4-808B-151FE4CD9BFC}"/>
    <cellStyle name="Input 2 3" xfId="171" xr:uid="{B17EC888-B0A6-4B0F-8035-EA1AB3FC537D}"/>
    <cellStyle name="Input 2 4" xfId="2220" xr:uid="{05AFF492-B30B-43AC-AB38-D48EA7CE700E}"/>
    <cellStyle name="Input 2 5" xfId="2154" xr:uid="{C3BB1787-C843-4258-A08A-71AE1A835A38}"/>
    <cellStyle name="Input 20" xfId="4265" xr:uid="{70248EBF-C2E0-4B69-B2D5-52D7049AB7C4}"/>
    <cellStyle name="Input 3" xfId="1193" xr:uid="{9061CE78-B887-4ABE-A800-648CCC60CDD1}"/>
    <cellStyle name="Input 3 2" xfId="2346" xr:uid="{22B23CB8-E080-440B-B0E0-52D05A41DB3A}"/>
    <cellStyle name="Input 3 3" xfId="2155" xr:uid="{8B1E0F60-F69C-43AC-BAD3-413B8792C81E}"/>
    <cellStyle name="Input 4" xfId="1230" xr:uid="{332481E1-C4F1-450C-8D5A-279D80926432}"/>
    <cellStyle name="Input 4 2" xfId="2360" xr:uid="{E3A9EA25-F4DF-40B5-A681-EEC184481777}"/>
    <cellStyle name="Input 4 3" xfId="2156" xr:uid="{592E39AC-2B7D-4F62-B152-01211695CEAB}"/>
    <cellStyle name="Input 5" xfId="1241" xr:uid="{4E60B12C-854D-4A14-BF2F-BA9C4551F828}"/>
    <cellStyle name="Input 5 2" xfId="2361" xr:uid="{0BE69868-5FE7-4AAA-9C85-1A99BA41B5A1}"/>
    <cellStyle name="Input 5 3" xfId="2157" xr:uid="{1B7D376E-89C3-4E0D-81E5-4E29DC9E95D6}"/>
    <cellStyle name="Input 6" xfId="1238" xr:uid="{39E942A2-389D-4E0E-9C36-9673B4D0FD49}"/>
    <cellStyle name="Input 7" xfId="1227" xr:uid="{B3B1697E-5411-4840-BDCF-D7CBDFD28F1F}"/>
    <cellStyle name="Input 8" xfId="1243" xr:uid="{838B29C4-AD85-4BB0-8A32-61E307F045A5}"/>
    <cellStyle name="Input 9" xfId="1246" xr:uid="{97DFC6D8-A7B8-421F-8B9B-771B21D56A4A}"/>
    <cellStyle name="Input No" xfId="483" xr:uid="{71E18DB9-7626-4D81-98C3-F8087C06C140}"/>
    <cellStyle name="Link Currency (0)" xfId="484" xr:uid="{5CA62B66-3962-4C7E-ACDC-83E621A11997}"/>
    <cellStyle name="Link Currency (2)" xfId="485" xr:uid="{9BB26D9B-1CE6-4949-AF5B-836EE6CD9F6A}"/>
    <cellStyle name="Link Units (0)" xfId="486" xr:uid="{CE45E200-F727-4D1C-A5C0-658A5E654D6B}"/>
    <cellStyle name="Link Units (1)" xfId="487" xr:uid="{0C3BDF82-5B76-4D27-A9B2-B5CC077C7D1D}"/>
    <cellStyle name="Link Units (2)" xfId="488" xr:uid="{70685920-2DD0-45A6-9B3F-18D13F169AD7}"/>
    <cellStyle name="Linked Cell" xfId="40" builtinId="24" customBuiltin="1"/>
    <cellStyle name="Linked Cell 2" xfId="122" xr:uid="{3ED6E625-16DA-4B05-BEA1-F077A3420A4B}"/>
    <cellStyle name="Linked Cell 2 2" xfId="1308" xr:uid="{4D2B14CD-5BE1-4AAD-BA07-616B405926D6}"/>
    <cellStyle name="Linked Cell 2 3" xfId="174" xr:uid="{15F4EC9E-5CDC-44FD-B990-488B6925BCDA}"/>
    <cellStyle name="Linked Cell 2 4" xfId="2223" xr:uid="{3F5E4954-26C7-4764-B84F-4A18865ED266}"/>
    <cellStyle name="Linked Cell 2 5" xfId="2158" xr:uid="{9B11B3D5-AE6D-415B-B3BA-0DBDB40B1AB3}"/>
    <cellStyle name="Linked Cell 3" xfId="1196" xr:uid="{5DFEE8F8-0D6A-47CC-A00D-F6EE56ED3D12}"/>
    <cellStyle name="Linked Cell 3 2" xfId="2349" xr:uid="{17CEE6CC-84B3-4D33-A0D4-6151E0D1D72B}"/>
    <cellStyle name="Linked Cell 3 3" xfId="2159" xr:uid="{5F99DA5C-4D58-42D8-B7BE-26CED2AB5890}"/>
    <cellStyle name="Linked Cell 4" xfId="2160" xr:uid="{57424586-FFE0-49BE-9ADB-4A7BD22CEA94}"/>
    <cellStyle name="Linked Cell 5" xfId="2161" xr:uid="{DF474151-459B-4888-93A0-FD4D53AB61DA}"/>
    <cellStyle name="Linked Cell 6" xfId="4234" xr:uid="{1ECE986E-BCB8-4EAB-B90B-7A3588CC7D95}"/>
    <cellStyle name="m" xfId="603" xr:uid="{78F15B4C-8C9B-4A56-90EF-1BF21460A3D4}"/>
    <cellStyle name="m_1436 JANUARY KWENTO" xfId="604" xr:uid="{2A3BA068-0227-4E6F-A47E-4B3BB20D4832}"/>
    <cellStyle name="m_1544 wpp week 16.REV.xls.. e2 tlaga" xfId="605" xr:uid="{2F24DCE4-053D-4942-B651-15581B0F3B43}"/>
    <cellStyle name="m_1570 wp" xfId="606" xr:uid="{E448D76A-B0DD-4F8B-AC88-7DBE4C4A5A2F}"/>
    <cellStyle name="m_15H  FI P_PTCHART" xfId="607" xr:uid="{17F0768F-2063-4F17-AFC8-ACDD6C349C8F}"/>
    <cellStyle name="m_15H  FI P_PTCHART_Action for yield" xfId="608" xr:uid="{3CCB043D-41E9-463A-921D-EB4915F6D14B}"/>
    <cellStyle name="m_15H  FI P_PTCHART_FM" xfId="609" xr:uid="{4D992DAC-E38E-4571-B5D8-3B72EA6C15CB}"/>
    <cellStyle name="m_15H  FI P_PTCHART_FM Action Plan" xfId="610" xr:uid="{588026C0-388D-4A9F-9B88-0393924D28EE}"/>
    <cellStyle name="m_15H ASM V LINE DEF.P_PTCHARTFORM" xfId="611" xr:uid="{9E39EB69-6FBF-4142-AF19-72813BEDDB5F}"/>
    <cellStyle name="m_15H ASM V LINE DEF.P_PTCHARTFORM_Action for yield" xfId="612" xr:uid="{32CB438C-BD92-4D74-9A4F-80AF4E21B41B}"/>
    <cellStyle name="m_15H ASM V LINE DEF.P_PTCHARTFORM_FM" xfId="613" xr:uid="{159993CC-A67E-4701-A0EA-B5E6F3E85040}"/>
    <cellStyle name="m_15H ASM V LINE DEF.P_PTCHARTFORM_FM Action Plan" xfId="614" xr:uid="{756F4BB2-B6C0-4E23-B6C3-6BCB482B36DA}"/>
    <cellStyle name="m_15H RIT FI D LINE DEFECT P_PTCHARTFORM" xfId="615" xr:uid="{CC08FEC1-2EA8-4591-A2CE-4A3B4D2229B7}"/>
    <cellStyle name="m_15H RIT FI D LINE DEFECT P_PTCHARTFORM_Action for yield" xfId="616" xr:uid="{88680038-3ABD-4335-BFB9-F94370E01B7E}"/>
    <cellStyle name="m_15H RIT FI D LINE DEFECT P_PTCHARTFORM_FM" xfId="617" xr:uid="{FD5CB0C9-D395-449F-B8F4-C97DDDC2671F}"/>
    <cellStyle name="m_15H RIT FI D LINE DEFECT P_PTCHARTFORM_FM Action Plan" xfId="618" xr:uid="{C02F768F-0471-4FC6-9752-1B079B72E2FF}"/>
    <cellStyle name="m_15H RIT FI P_PTCHART" xfId="619" xr:uid="{74950320-58AE-4066-85E5-9C28C7A49E5A}"/>
    <cellStyle name="m_15H RIT FI P_PTCHART_Action for yield" xfId="620" xr:uid="{0B3F9C6D-2583-46B1-A8CF-2C4AE90331C8}"/>
    <cellStyle name="m_15H RIT FI P_PTCHART_FM" xfId="621" xr:uid="{CB8FC7BF-A858-4B56-ADF1-4D823E8663D0}"/>
    <cellStyle name="m_15H RIT FI P_PTCHART_FM Action Plan" xfId="622" xr:uid="{10394098-8E16-4E41-9E46-703970DB5F6D}"/>
    <cellStyle name="m_Action for yield" xfId="623" xr:uid="{7B64CAEC-B8C3-490C-97CD-AE5A17CA98CA}"/>
    <cellStyle name="m_Action for yield updated" xfId="624" xr:uid="{FB556849-513B-4036-92BF-2BEBC4BDD3AD}"/>
    <cellStyle name="m_Action for yield updated_TaskForceKAIZENupdateJuly-7" xfId="625" xr:uid="{4C5810C8-2797-4AC5-ABA9-C9AF0CA1CDBD}"/>
    <cellStyle name="m_Action for yield_TaskForceKAIZENupdateJuly-7" xfId="626" xr:uid="{267D8A2A-C350-4931-BA70-C72488614B84}"/>
    <cellStyle name="m_BL Eng'g (May) Report" xfId="627" xr:uid="{CF3F33BE-7CDB-4601-9F10-96A7E5530260}"/>
    <cellStyle name="m_BL RI WK. 09" xfId="628" xr:uid="{732C9C29-BFEF-48C1-AE80-F76E1C75178D}"/>
    <cellStyle name="m_BL RI WK. 09_Action for yield" xfId="629" xr:uid="{629CCF5A-1A93-4CB9-BA08-B63A0AD93F21}"/>
    <cellStyle name="m_BL RI WK. 09_FM" xfId="630" xr:uid="{DF592EBC-2506-4E3C-8BFB-728C6BC58AEB}"/>
    <cellStyle name="m_BL RI WK. 09_FM Action Plan" xfId="631" xr:uid="{8AE5300A-F60A-4C2F-B383-CFE06DF4797A}"/>
    <cellStyle name="m_BL_RI_APR" xfId="632" xr:uid="{A71A2D2D-DB4A-4F30-8520-D3B507F9A6EF}"/>
    <cellStyle name="m_BL_RI_APR_Action for yield" xfId="633" xr:uid="{0759F8BC-3E00-40EA-98F6-005E1CEE2A58}"/>
    <cellStyle name="m_BL_RI_APR_FM" xfId="634" xr:uid="{2C4B3CEF-4F22-44E1-ABAA-BBB846C6B277}"/>
    <cellStyle name="m_BL_RI_APR_FM Action Plan" xfId="635" xr:uid="{96AF6148-7C65-4C21-A000-57DF0FC774AC}"/>
    <cellStyle name="m_BL_RI_MAR" xfId="636" xr:uid="{C5D0E835-A7A0-4C0B-922C-EB7C8BB5FA6C}"/>
    <cellStyle name="m_BL_RI_MAR_Action for yield" xfId="637" xr:uid="{8CCBEFE6-D87A-40B5-865D-84ECBA590EB8}"/>
    <cellStyle name="m_BL_RI_MAR_FM" xfId="638" xr:uid="{C711034A-C5D9-4C27-AF7D-7B3304FF646F}"/>
    <cellStyle name="m_BL_RI_MAR_FM Action Plan" xfId="639" xr:uid="{3EF6C698-94EA-4ADA-B451-762AF75BAB35}"/>
    <cellStyle name="m_dAILY REPORT" xfId="640" xr:uid="{D31AB2B4-8631-4749-997D-8DA718033980}"/>
    <cellStyle name="m_dAILY REPORT_Action for yield" xfId="641" xr:uid="{FEEFC936-9869-46B4-8D42-DFC7481483AF}"/>
    <cellStyle name="m_dAILY REPORT_FM" xfId="642" xr:uid="{6180FBEA-136C-457B-9DC6-0AA2BDEF5F6B}"/>
    <cellStyle name="m_dAILY REPORT_FM Action Plan" xfId="643" xr:uid="{9AA49E28-AEE2-497A-AD83-ECBF94E2E371}"/>
    <cellStyle name="m_Dell Report Apr(15H)" xfId="644" xr:uid="{B116CFC3-53B5-44C7-BAD8-42E9DD6CA500}"/>
    <cellStyle name="m_Dell Report Apr(15H)_Action for yield" xfId="645" xr:uid="{7768177F-AD2D-4EEF-A897-1F3EDFC65882}"/>
    <cellStyle name="m_Dell Report Apr(15H)_FM" xfId="646" xr:uid="{26325CDC-F42D-4F9D-BB21-4995980B9160}"/>
    <cellStyle name="m_Dell Report Apr(15H)_FM Action Plan" xfId="647" xr:uid="{EB94F994-7CD4-4A33-8E65-FE0D459FDCC9}"/>
    <cellStyle name="m_dirt problem" xfId="648" xr:uid="{DA5F5ED9-624E-4C3E-87B7-9BC324A52013}"/>
    <cellStyle name="m_F8577 PSM wk 10" xfId="649" xr:uid="{0E8E17BC-D505-4627-A7CA-434FD28CA0CC}"/>
    <cellStyle name="m_F8577 PSM wk 10_Action for yield" xfId="650" xr:uid="{6FF1BADF-365C-4CF3-8106-58C6FB3AE54C}"/>
    <cellStyle name="m_F8577 PSM wk 10_FM" xfId="651" xr:uid="{FA69E4AE-46BE-40D7-8D7E-890CABC695C6}"/>
    <cellStyle name="m_F8577 PSM wk 10_FM Action Plan" xfId="652" xr:uid="{DADC53AD-F014-4975-9FEB-DF1E8F38B010}"/>
    <cellStyle name="m_F8577 V line p_pt_chart template Rev03Jan" xfId="653" xr:uid="{B658A541-3073-4642-BBE0-58E8596B1E31}"/>
    <cellStyle name="m_F8577 V line p_pt_chart template Rev03Jan_1436 JANUARY KWENTO" xfId="654" xr:uid="{1B376F53-990F-4A4B-837A-ED2D793559D4}"/>
    <cellStyle name="m_F8577 V line p_pt_chart template Rev03Jan_1544 wpp week 16.REV.xls.. e2 tlaga" xfId="655" xr:uid="{B76746E7-9AA1-4473-B2A8-47F10EB25C5F}"/>
    <cellStyle name="m_F8577 V line p_pt_chart template Rev03Jan_1570 wp" xfId="656" xr:uid="{D3DA1A78-C54D-4D39-9A36-73E015CF784A}"/>
    <cellStyle name="m_F8577 V line p_pt_chart template Rev03Jan_Action for yield" xfId="657" xr:uid="{242EEDE3-CB7B-49AE-B850-E1A9ED15D006}"/>
    <cellStyle name="m_F8577 V line p_pt_chart template Rev03Jan_Action for yield updated" xfId="658" xr:uid="{F0EF5EDA-DE1D-4F30-9530-B04A69D68EA8}"/>
    <cellStyle name="m_F8577 V line p_pt_chart template Rev03Jan_Action for yield updated_TaskForceKAIZENupdateJuly-7" xfId="659" xr:uid="{98AE2D8B-D631-4300-8FE8-D337E7A7127B}"/>
    <cellStyle name="m_F8577 V line p_pt_chart template Rev03Jan_Action for yield_TaskForceKAIZENupdateJuly-7" xfId="660" xr:uid="{82CA84B9-A2C0-4CBC-A9F3-89394968BF0C}"/>
    <cellStyle name="m_F8577 V line p_pt_chart template Rev03Jan_BL Eng'g (May) Report" xfId="661" xr:uid="{74BEAA4B-38A3-41AB-BBC9-8FD819F82CA1}"/>
    <cellStyle name="m_F8577 V line p_pt_chart template Rev03Jan_FM" xfId="662" xr:uid="{C58EAC6C-73D0-4FE9-8AC1-A95467D3EDDB}"/>
    <cellStyle name="m_F8577 V line p_pt_chart template Rev03Jan_FM Action Plan1 (1)" xfId="663" xr:uid="{B58440DD-6FF6-46E5-83A2-47C70B7911F7}"/>
    <cellStyle name="m_F8577 V line p_pt_chart template Rev03Jan_luminance evaluation" xfId="664" xr:uid="{7498033B-0AAF-4797-BB39-0F1E105129BD}"/>
    <cellStyle name="m_F8577 V line p_pt_chart template Rev03Jan_m1386 &amp; m1308 monthly report" xfId="665" xr:uid="{74A6320C-E5FE-4342-834D-DCA0675BC3A6}"/>
    <cellStyle name="m_F8577 V line p_pt_chart template Rev03Jan_m1490 march 2005 second py" xfId="666" xr:uid="{A8019728-65BE-49EF-9C3C-8F7F8E9402BC}"/>
    <cellStyle name="m_F8577 V line p_pt_chart template Rev03Jan_m1490 monthly performance (1)" xfId="667" xr:uid="{22A6D483-D02E-43AE-B1B1-4625877A9764}"/>
    <cellStyle name="m_F8577 V line p_pt_chart template Rev03Jan_m1525 action" xfId="668" xr:uid="{5A74649D-22F8-4241-A9C0-7D11DB8032B3}"/>
    <cellStyle name="m_F8577 V line p_pt_chart template Rev03Jan_M1642 Evaluations" xfId="669" xr:uid="{54E38A5C-09AF-48B3-B631-A8D479C38124}"/>
    <cellStyle name="m_F8577 V line p_pt_chart template Rev03Jan_Main Eng'g (1h'04) Report rev" xfId="670" xr:uid="{D79B0176-8294-44D4-A1D6-5C215D6822FD}"/>
    <cellStyle name="m_F8577 V line p_pt_chart template Rev03Jan_Mobile Engineering Monthly Report (Apr)" xfId="671" xr:uid="{2BF1D617-CE26-4EB1-B9FF-DDB370FA7131}"/>
    <cellStyle name="m_F8577 V line p_pt_chart template Rev03Jan_Mobile Engineering Monthly Report (Apr)_Mobile Engineering Monthly Report (August)" xfId="672" xr:uid="{624BE00E-1BC4-4754-BBBA-19FA698287FD}"/>
    <cellStyle name="m_F8577 V line p_pt_chart template Rev03Jan_Mobile Engineering Monthly Report (Apr)_Mobile Engineering Monthly Report (July)" xfId="673" xr:uid="{A70FC07E-BC96-4B2A-B877-802C9E30D82B}"/>
    <cellStyle name="m_F8577 V line p_pt_chart template Rev03Jan_Mobile Engineering Monthly Report (Apr)_Mobile Engineering Monthly Report (Nov)" xfId="674" xr:uid="{D0BC06F6-2D34-4B1C-8801-9ECAAF536EC1}"/>
    <cellStyle name="m_F8577 V line p_pt_chart template Rev03Jan_Mobile Engineering Monthly Report (Apr)_Mobile Engineering Monthly Report (Oct)" xfId="675" xr:uid="{052A291E-2B8F-48B6-AE0E-A315FAB190A2}"/>
    <cellStyle name="m_F8577 V line p_pt_chart template Rev03Jan_Mobile Engineering Monthly Report (Apr)_Mobile Engineering Monthly Report (Oct) FINAL" xfId="676" xr:uid="{6E26E8E6-DB3B-4F82-8CF4-CDBC599AE447}"/>
    <cellStyle name="m_F8577 V line p_pt_chart template Rev03Jan_Mobile Engineering Monthly Report (Apr)_Mobile Engineering Monthly Report (Sep)" xfId="677" xr:uid="{5651A79E-A6B0-4774-8E08-7FC12DF50CDB}"/>
    <cellStyle name="m_F8577 V line p_pt_chart template Rev03Jan_Mobile Engineering Monthly Report (Apr)_Mobile Engineering Monthly Report (Sep) " xfId="678" xr:uid="{A97C0B9A-ACB8-46CA-BF85-DB0B46858068}"/>
    <cellStyle name="m_F8577 V line p_pt_chart template Rev03Jan_Mobile Engineering Monthly Report (Apr)_Mobile Engineering Monthly Report (Sep) (4)" xfId="679" xr:uid="{7A0864AE-E3CA-4DD2-A859-4EC88361D572}"/>
    <cellStyle name="m_F8577 V line p_pt_chart template Rev03Jan_Mobile Engineering Monthly Report (Apr)_Mobile Engineering Monthly Report HUNYO" xfId="680" xr:uid="{12E2BBEE-190E-44F3-98C3-6C33EB698C9A}"/>
    <cellStyle name="m_F8577 V line p_pt_chart template Rev03Jan_Mobile Engineering Monthly Report (August)" xfId="681" xr:uid="{C679FBC6-01CB-4465-AFD7-B2B5F504FCB3}"/>
    <cellStyle name="m_F8577 V line p_pt_chart template Rev03Jan_Mobile Engineering Monthly Report (July)" xfId="682" xr:uid="{1694AD56-37D3-455D-8BE4-CDDEBD13D45F}"/>
    <cellStyle name="m_F8577 V line p_pt_chart template Rev03Jan_Mobile Engineering Monthly Report (Nov)" xfId="683" xr:uid="{01A72B0F-1BEE-4075-A871-15E1F483DE2C}"/>
    <cellStyle name="m_F8577 V line p_pt_chart template Rev03Jan_Mobile Engineering Monthly Report (Oct)" xfId="684" xr:uid="{6FECC507-4366-4A6E-AA45-50E375722FAE}"/>
    <cellStyle name="m_F8577 V line p_pt_chart template Rev03Jan_Mobile Engineering Monthly Report (Oct) FINAL" xfId="685" xr:uid="{9E02134F-77FA-4242-81F7-84338B0FB885}"/>
    <cellStyle name="m_F8577 V line p_pt_chart template Rev03Jan_Mobile Engineering Monthly Report (Sep)" xfId="686" xr:uid="{FD1DD2C4-C3A4-4E4D-BEF3-7F0E177922CB}"/>
    <cellStyle name="m_F8577 V line p_pt_chart template Rev03Jan_Mobile Engineering Monthly Report (Sep) " xfId="687" xr:uid="{DEA4C94D-B818-4F7B-861F-DC0C6D7AF6A1}"/>
    <cellStyle name="m_F8577 V line p_pt_chart template Rev03Jan_Mobile Engineering Monthly Report (Sep) (4)" xfId="688" xr:uid="{A3BAF387-90C8-45D3-AF55-14BCCB53B2CD}"/>
    <cellStyle name="m_F8577 V line p_pt_chart template Rev03Jan_Mobile Engineering Monthly Report HUNYO" xfId="689" xr:uid="{4723C6E5-D9DC-4E80-A6BC-7D4BA1B7A239}"/>
    <cellStyle name="m_F8577 V line p_pt_chart template Rev03Jan_Monthly report January 55" xfId="690" xr:uid="{35BFE573-68DE-4C59-A29B-D73A3BD474C7}"/>
    <cellStyle name="m_F8577 V line p_pt_chart template Rev03Jan_Monthly report January 59" xfId="691" xr:uid="{5B2F0C71-90F1-4A1A-880D-6D4BCCA25114}"/>
    <cellStyle name="m_F8577 V line p_pt_chart template Rev03Jan_monthly summary report 1522" xfId="692" xr:uid="{588F45D8-406D-4548-ABE3-53DFFEFB84FF}"/>
    <cellStyle name="m_F8577 V line p_pt_chart template Rev03Jan_monthly summary report M1455" xfId="693" xr:uid="{C9F7C459-D3C1-4BE1-AAF5-87C6CE970B9E}"/>
    <cellStyle name="m_F8577 V line p_pt_chart template Rev03Jan_TaskForceKAIZEN0719" xfId="694" xr:uid="{C8F0AF5B-3CCE-44F2-946E-DCE07CE5970E}"/>
    <cellStyle name="m_F8577 V line p_pt_chart template Rev03Jan_TaskForceKAIZENupdateJuly-7" xfId="695" xr:uid="{E113D4BC-1285-4A24-B5EC-B0906D648F39}"/>
    <cellStyle name="m_F8577 V line p_pt_chart template Rev03Jan_W_MONTHLY PERFORMANCE,." xfId="696" xr:uid="{1CB34E2D-CA30-4F79-A829-9ECE9E81960F}"/>
    <cellStyle name="m_F8577 V line p_pt_chart template Rev03Jan_WPP 2005 Week 17" xfId="697" xr:uid="{01C07ACA-BF56-4263-8509-EF5053E8C06C}"/>
    <cellStyle name="m_F8577 V line p_pt_chart template Rev03Jan_WPP Week 14" xfId="698" xr:uid="{90CEB3CA-AFCC-4ECD-9785-F6E3CF9A22C1}"/>
    <cellStyle name="m_F8577 V line p_pt_chart template Rev03Jan_WPP Week 14_Mobile Engineering Monthly Report (August)" xfId="699" xr:uid="{996F6863-DC56-4A63-A9CC-28679561D461}"/>
    <cellStyle name="m_F8577 V line p_pt_chart template Rev03Jan_WPP Week 14_Mobile Engineering Monthly Report (July)" xfId="700" xr:uid="{D3908C8E-7BCA-4D43-93DE-73762153C036}"/>
    <cellStyle name="m_F8577 V line p_pt_chart template Rev03Jan_WPP Week 14_Mobile Engineering Monthly Report (Nov)" xfId="701" xr:uid="{BA98FBA1-6D90-4C6A-B289-7C211C0F8A20}"/>
    <cellStyle name="m_F8577 V line p_pt_chart template Rev03Jan_WPP Week 14_Mobile Engineering Monthly Report (Oct)" xfId="702" xr:uid="{0B638E27-4487-40ED-863E-2B9C54F4596D}"/>
    <cellStyle name="m_F8577 V line p_pt_chart template Rev03Jan_WPP Week 14_Mobile Engineering Monthly Report (Oct) FINAL" xfId="703" xr:uid="{F9E53B1A-F8BE-4A87-91A7-D062CA2B19A5}"/>
    <cellStyle name="m_F8577 V line p_pt_chart template Rev03Jan_WPP Week 14_Mobile Engineering Monthly Report (Sep)" xfId="704" xr:uid="{99083996-C213-43BC-B5C4-134C68AADCBB}"/>
    <cellStyle name="m_F8577 V line p_pt_chart template Rev03Jan_WPP Week 14_Mobile Engineering Monthly Report (Sep) " xfId="705" xr:uid="{9E6B8610-512B-4FAF-A143-4B1393809B4A}"/>
    <cellStyle name="m_F8577 V line p_pt_chart template Rev03Jan_WPP Week 14_Mobile Engineering Monthly Report (Sep) (4)" xfId="706" xr:uid="{CDE05792-06E0-42B8-8DEB-893D6944BF0A}"/>
    <cellStyle name="m_F8577 V line p_pt_chart template Rev03Jan_WPP Week 14_Mobile Engineering Monthly Report HUNYO" xfId="707" xr:uid="{2DCFA93B-32EB-48EC-942D-8753A0C56483}"/>
    <cellStyle name="m_F8577 V line p_pt_chart template Rev03Jan_WPP Week 17" xfId="708" xr:uid="{939FAC1B-9484-4ED1-A42E-0BD73A261F57}"/>
    <cellStyle name="m_F8577 V line p_pt_chart template Rev03Jan_WPP Week 17_Mobile Engineering Monthly Report (August)" xfId="709" xr:uid="{B3B2664D-72B3-4186-95BB-AE8B6D3EDF4C}"/>
    <cellStyle name="m_F8577 V line p_pt_chart template Rev03Jan_WPP Week 17_Mobile Engineering Monthly Report (July)" xfId="710" xr:uid="{772ADB50-0720-4776-B81C-4658A16624DD}"/>
    <cellStyle name="m_F8577 V line p_pt_chart template Rev03Jan_WPP Week 17_Mobile Engineering Monthly Report (Nov)" xfId="711" xr:uid="{0A1E4F29-BFC2-420A-9C01-1F5DFA5352A5}"/>
    <cellStyle name="m_F8577 V line p_pt_chart template Rev03Jan_WPP Week 17_Mobile Engineering Monthly Report (Oct)" xfId="712" xr:uid="{7F6B282B-0A1C-472E-96A0-FD19265970E2}"/>
    <cellStyle name="m_F8577 V line p_pt_chart template Rev03Jan_WPP Week 17_Mobile Engineering Monthly Report (Oct) FINAL" xfId="713" xr:uid="{D8644033-2AA5-4BC2-9500-4FD5BFF98AC0}"/>
    <cellStyle name="m_F8577 V line p_pt_chart template Rev03Jan_WPP Week 17_Mobile Engineering Monthly Report (Sep)" xfId="714" xr:uid="{7EDCE882-23E4-4C35-BA64-97ADC796048E}"/>
    <cellStyle name="m_F8577 V line p_pt_chart template Rev03Jan_WPP Week 17_Mobile Engineering Monthly Report (Sep) " xfId="715" xr:uid="{5E30694F-B934-4696-9CB2-117369592845}"/>
    <cellStyle name="m_F8577 V line p_pt_chart template Rev03Jan_WPP Week 17_Mobile Engineering Monthly Report (Sep) (4)" xfId="716" xr:uid="{C7AA346E-C08B-47E9-821A-88622EA3E2DD}"/>
    <cellStyle name="m_F8577 V line p_pt_chart template Rev03Jan_WPP Week 17_Mobile Engineering Monthly Report HUNYO" xfId="717" xr:uid="{BBC304E3-3414-42DF-B2D1-B89827AAF3A9}"/>
    <cellStyle name="m_F8577 V line p_pt_chart template Rev03Jan_WPP Week 23" xfId="718" xr:uid="{310D5B98-D7EA-402E-A4C3-14B50A321A1F}"/>
    <cellStyle name="m_F8577 V line p_pt_chart template Rev03Jan_WPP Week 24" xfId="719" xr:uid="{44675D1D-DF4D-46E5-B42D-7B5992EC30A8}"/>
    <cellStyle name="m_F8577 V line p_pt_chart template Rev03Jan_WPP Week 25" xfId="720" xr:uid="{4E369D2E-68D4-4C58-98B4-E3D3107A656B}"/>
    <cellStyle name="m_F8577 V line p_pt_chart template Rev03Jan_WPP Week 26" xfId="721" xr:uid="{43D77EDF-23AE-4276-B3B8-339D82891963}"/>
    <cellStyle name="m_F8577 V line p_pt_chart template Rev03Jan_WPP Week 32" xfId="722" xr:uid="{8312A23F-EED9-4AA1-A7F9-0805A0703496}"/>
    <cellStyle name="m_F8577 V line p_pt_chart template Rev03Jan_WPP Week 33" xfId="723" xr:uid="{B94FF585-ED76-44E0-BB4D-D544118AD6A3}"/>
    <cellStyle name="m_FM" xfId="724" xr:uid="{C2E1D6C3-C1D4-42CE-8E5A-8FB548294710}"/>
    <cellStyle name="m_FM Action Plan1 (1)" xfId="725" xr:uid="{33A383E6-8C41-4A1C-8418-9650A9E1A11E}"/>
    <cellStyle name="m_GMAT week 07" xfId="726" xr:uid="{B8A0272D-E5CC-4C20-B786-BDBBEEB98AB1}"/>
    <cellStyle name="m_GMAT week 07_1436 JANUARY KWENTO" xfId="727" xr:uid="{987AD5D2-39CC-4BD5-A2CD-929365E933E3}"/>
    <cellStyle name="m_GMAT week 07_1544 wpp week 16.REV.xls.. e2 tlaga" xfId="728" xr:uid="{65753C04-0337-484A-B8B6-153BD591D0D6}"/>
    <cellStyle name="m_GMAT week 07_1570 wp" xfId="729" xr:uid="{3343922B-99AC-4E13-BA56-0AE1DDBBB990}"/>
    <cellStyle name="m_GMAT week 07_Action for yield" xfId="730" xr:uid="{C0CFB7BC-32A2-4163-A05D-216EEE029811}"/>
    <cellStyle name="m_GMAT week 07_Action for yield updated" xfId="731" xr:uid="{88E0ACFC-3520-480E-8E83-28D5797A6BEC}"/>
    <cellStyle name="m_GMAT week 07_Action for yield updated_TaskForceKAIZENupdateJuly-7" xfId="732" xr:uid="{858CE30D-44A1-4DE2-8BB3-957A9869AA89}"/>
    <cellStyle name="m_GMAT week 07_Action for yield_TaskForceKAIZENupdateJuly-7" xfId="733" xr:uid="{D7AE3301-0A9D-4949-A7D7-D3837C0CDB09}"/>
    <cellStyle name="m_GMAT week 07_BL Eng'g (May) Report" xfId="734" xr:uid="{995A3FFA-A1E5-415B-81A7-DF4E144BF88F}"/>
    <cellStyle name="m_GMAT week 07_FM" xfId="735" xr:uid="{864395AA-C62F-488B-9A31-2FB65CF2A87F}"/>
    <cellStyle name="m_GMAT week 07_FM Action Plan1 (1)" xfId="736" xr:uid="{3FD943BC-853E-45A6-A63C-C4FA69962D78}"/>
    <cellStyle name="m_GMAT week 07_luminance evaluation" xfId="737" xr:uid="{7B3DE7B4-C83B-4557-877E-6A017F0FA070}"/>
    <cellStyle name="m_GMAT week 07_m1386 &amp; m1308 monthly report" xfId="738" xr:uid="{8874E420-7EBE-43D1-8C12-1B1F869A2500}"/>
    <cellStyle name="m_GMAT week 07_m1490 march 2005 second py" xfId="739" xr:uid="{8395CE3C-36E2-4B7B-9550-5B9A71B256AA}"/>
    <cellStyle name="m_GMAT week 07_m1490 monthly performance (1)" xfId="740" xr:uid="{ABCDC7BF-1FD2-4783-9581-1C9B83E7FB2A}"/>
    <cellStyle name="m_GMAT week 07_m1525 action" xfId="741" xr:uid="{4FC6FF21-41C4-48C5-826B-A254833D310D}"/>
    <cellStyle name="m_GMAT week 07_M1642 Evaluations" xfId="742" xr:uid="{DD727273-459C-4437-8308-3C1612945E40}"/>
    <cellStyle name="m_GMAT week 07_Main Eng'g (1h'04) Report rev" xfId="743" xr:uid="{26627660-6BDD-47F6-B946-651CC3B330EB}"/>
    <cellStyle name="m_GMAT week 07_Mobile Engineering Monthly Report (Apr)" xfId="744" xr:uid="{AE9DE178-7C81-4AAC-9D42-71A9EBEA2429}"/>
    <cellStyle name="m_GMAT week 07_Mobile Engineering Monthly Report (Apr)_Mobile Engineering Monthly Report (August)" xfId="745" xr:uid="{963DC980-029F-451D-9031-E643276CCC04}"/>
    <cellStyle name="m_GMAT week 07_Mobile Engineering Monthly Report (Apr)_Mobile Engineering Monthly Report (July)" xfId="746" xr:uid="{8C6B8276-2F65-46F5-B864-F2C026CB5096}"/>
    <cellStyle name="m_GMAT week 07_Mobile Engineering Monthly Report (Apr)_Mobile Engineering Monthly Report (Nov)" xfId="747" xr:uid="{692C8C13-2373-4ACE-9A51-23959D472E64}"/>
    <cellStyle name="m_GMAT week 07_Mobile Engineering Monthly Report (Apr)_Mobile Engineering Monthly Report (Oct)" xfId="748" xr:uid="{68DC6CF6-CE1B-405B-BDC5-56454E398513}"/>
    <cellStyle name="m_GMAT week 07_Mobile Engineering Monthly Report (Apr)_Mobile Engineering Monthly Report (Oct) FINAL" xfId="749" xr:uid="{4191C37F-BED8-4CB1-9DFC-3A5979D86164}"/>
    <cellStyle name="m_GMAT week 07_Mobile Engineering Monthly Report (Apr)_Mobile Engineering Monthly Report (Sep)" xfId="750" xr:uid="{AF43A3EA-5BB0-448D-826B-472DE3F2F397}"/>
    <cellStyle name="m_GMAT week 07_Mobile Engineering Monthly Report (Apr)_Mobile Engineering Monthly Report (Sep) " xfId="751" xr:uid="{90B3C7AC-0FF2-4335-863A-792E01A09413}"/>
    <cellStyle name="m_GMAT week 07_Mobile Engineering Monthly Report (Apr)_Mobile Engineering Monthly Report (Sep) (4)" xfId="752" xr:uid="{FFC5D19C-7799-4B14-A691-ABAECE96A867}"/>
    <cellStyle name="m_GMAT week 07_Mobile Engineering Monthly Report (Apr)_Mobile Engineering Monthly Report HUNYO" xfId="753" xr:uid="{5AFC6DF9-3D3A-4F5D-98C6-56E6F4DA5E9B}"/>
    <cellStyle name="m_GMAT week 07_Mobile Engineering Monthly Report (August)" xfId="754" xr:uid="{752AE707-E275-4A70-90AE-96F6005690CC}"/>
    <cellStyle name="m_GMAT week 07_Mobile Engineering Monthly Report (July)" xfId="755" xr:uid="{73CCDA05-BA6A-4F83-B3C1-BDE9D36E4959}"/>
    <cellStyle name="m_GMAT week 07_Mobile Engineering Monthly Report (Nov)" xfId="756" xr:uid="{0A2CF906-463C-4A82-A203-4EFECFF30685}"/>
    <cellStyle name="m_GMAT week 07_Mobile Engineering Monthly Report (Oct)" xfId="757" xr:uid="{E9124AE0-ABA1-415C-9D96-E5B79ADA09D9}"/>
    <cellStyle name="m_GMAT week 07_Mobile Engineering Monthly Report (Oct) FINAL" xfId="758" xr:uid="{FFCB6D95-946D-4B58-97A2-B0CD7CFEBF7D}"/>
    <cellStyle name="m_GMAT week 07_Mobile Engineering Monthly Report (Sep)" xfId="759" xr:uid="{6C61738A-D710-473C-B229-C011620D6223}"/>
    <cellStyle name="m_GMAT week 07_Mobile Engineering Monthly Report (Sep) " xfId="760" xr:uid="{35F6A256-90D3-434B-831D-B9E1E6426016}"/>
    <cellStyle name="m_GMAT week 07_Mobile Engineering Monthly Report (Sep) (4)" xfId="761" xr:uid="{4972B7A2-81CB-4B5D-A18E-0A857528B595}"/>
    <cellStyle name="m_GMAT week 07_Mobile Engineering Monthly Report HUNYO" xfId="762" xr:uid="{7C4BD374-9DFF-435E-9D8D-9AEFC400F0FA}"/>
    <cellStyle name="m_GMAT week 07_Monthly report January 55" xfId="763" xr:uid="{76FFA98F-F850-465D-88F7-B8BFE5A06B10}"/>
    <cellStyle name="m_GMAT week 07_Monthly report January 59" xfId="764" xr:uid="{AC0B0965-B6D7-4104-8B36-586093D89C50}"/>
    <cellStyle name="m_GMAT week 07_monthly summary report 1522" xfId="765" xr:uid="{92F5C329-A192-4EE0-AA00-680CE7A34F23}"/>
    <cellStyle name="m_GMAT week 07_monthly summary report M1455" xfId="766" xr:uid="{2D19CD41-8691-4EE1-89D4-97347276A829}"/>
    <cellStyle name="m_GMAT week 07_TaskForceKAIZEN0719" xfId="767" xr:uid="{51315ACA-17D8-491C-8F48-E12D89377078}"/>
    <cellStyle name="m_GMAT week 07_TaskForceKAIZENupdateJuly-7" xfId="768" xr:uid="{77034EC6-D564-4CCA-83AA-FA7324C2D7F3}"/>
    <cellStyle name="m_GMAT week 07_W_MONTHLY PERFORMANCE,." xfId="769" xr:uid="{E2934872-3388-4CFB-AE12-9A415D12E436}"/>
    <cellStyle name="m_GMAT week 07_WPP 2005 Week 17" xfId="770" xr:uid="{A6733C79-308D-49B4-89EC-38786FCE085F}"/>
    <cellStyle name="m_GMAT week 07_WPP Week 14" xfId="771" xr:uid="{ED5A3176-1D6E-4873-8C2C-9576025DA924}"/>
    <cellStyle name="m_GMAT week 07_WPP Week 14_Mobile Engineering Monthly Report (August)" xfId="772" xr:uid="{8CC19C68-7D35-4BA2-816F-2FAF01E75B1C}"/>
    <cellStyle name="m_GMAT week 07_WPP Week 14_Mobile Engineering Monthly Report (July)" xfId="773" xr:uid="{EEBF0FB4-6E11-45B3-AD52-30F69AC920E7}"/>
    <cellStyle name="m_GMAT week 07_WPP Week 14_Mobile Engineering Monthly Report (Nov)" xfId="774" xr:uid="{89260107-4DF7-41E1-AF85-20671A3D5A95}"/>
    <cellStyle name="m_GMAT week 07_WPP Week 14_Mobile Engineering Monthly Report (Oct)" xfId="775" xr:uid="{987F2876-7D15-4E7E-AF9F-9340F1771E92}"/>
    <cellStyle name="m_GMAT week 07_WPP Week 14_Mobile Engineering Monthly Report (Oct) FINAL" xfId="776" xr:uid="{2F83FC42-0055-47FA-9FB5-B606B09AC540}"/>
    <cellStyle name="m_GMAT week 07_WPP Week 14_Mobile Engineering Monthly Report (Sep)" xfId="777" xr:uid="{39381759-99B4-41EB-AC1B-4E76CD2B0713}"/>
    <cellStyle name="m_GMAT week 07_WPP Week 14_Mobile Engineering Monthly Report (Sep) " xfId="778" xr:uid="{C92B3EF4-AAF9-4395-B185-BA7A4C4D8C9E}"/>
    <cellStyle name="m_GMAT week 07_WPP Week 14_Mobile Engineering Monthly Report (Sep) (4)" xfId="779" xr:uid="{20CCC3F5-EC13-438E-A5D1-12B8DC6706D3}"/>
    <cellStyle name="m_GMAT week 07_WPP Week 14_Mobile Engineering Monthly Report HUNYO" xfId="780" xr:uid="{4B2EB0D3-83E8-4C38-9E2B-4CDD91FAE8F8}"/>
    <cellStyle name="m_GMAT week 07_WPP Week 17" xfId="781" xr:uid="{5C5E84EE-71ED-43B7-911B-86FC35280402}"/>
    <cellStyle name="m_GMAT week 07_WPP Week 17_Mobile Engineering Monthly Report (August)" xfId="782" xr:uid="{FF025DBE-AD3B-482C-B4F7-577A08FDFB39}"/>
    <cellStyle name="m_GMAT week 07_WPP Week 17_Mobile Engineering Monthly Report (July)" xfId="783" xr:uid="{8832F73B-6688-4FFD-AAE7-4239DB56EBF1}"/>
    <cellStyle name="m_GMAT week 07_WPP Week 17_Mobile Engineering Monthly Report (Nov)" xfId="784" xr:uid="{19496034-09B3-42C1-855C-387CE5F3BF9E}"/>
    <cellStyle name="m_GMAT week 07_WPP Week 17_Mobile Engineering Monthly Report (Oct)" xfId="785" xr:uid="{C40D8625-EB34-4254-9F9E-3840553FD27C}"/>
    <cellStyle name="m_GMAT week 07_WPP Week 17_Mobile Engineering Monthly Report (Oct) FINAL" xfId="786" xr:uid="{C30C24E0-76AD-446B-9060-878609798DE5}"/>
    <cellStyle name="m_GMAT week 07_WPP Week 17_Mobile Engineering Monthly Report (Sep)" xfId="787" xr:uid="{5916FBC8-D340-44DC-B19D-0ACA3A569777}"/>
    <cellStyle name="m_GMAT week 07_WPP Week 17_Mobile Engineering Monthly Report (Sep) " xfId="788" xr:uid="{0B43AF45-9BDC-4B45-8A54-5E7EAE36F196}"/>
    <cellStyle name="m_GMAT week 07_WPP Week 17_Mobile Engineering Monthly Report (Sep) (4)" xfId="789" xr:uid="{7E6C1525-83F7-4F09-A653-3E6A8959D193}"/>
    <cellStyle name="m_GMAT week 07_WPP Week 17_Mobile Engineering Monthly Report HUNYO" xfId="790" xr:uid="{6596C4A8-56C3-41F7-8E37-1259071AB238}"/>
    <cellStyle name="m_GMAT week 07_WPP Week 23" xfId="791" xr:uid="{1A4B3505-C64E-4819-8F8F-652BFE59D2E2}"/>
    <cellStyle name="m_GMAT week 07_WPP Week 24" xfId="792" xr:uid="{1DB7D753-9AD7-42A4-9FCD-87F1875925B4}"/>
    <cellStyle name="m_GMAT week 07_WPP Week 25" xfId="793" xr:uid="{4DD7A1D6-6040-4332-BE1F-4FA735BD3370}"/>
    <cellStyle name="m_GMAT week 07_WPP Week 26" xfId="794" xr:uid="{3CB3B0FD-4062-4311-BE42-53B9AEC46297}"/>
    <cellStyle name="m_GMAT week 07_WPP Week 32" xfId="795" xr:uid="{8A71628E-1787-41DD-BC58-48D58862FFB0}"/>
    <cellStyle name="m_GMAT week 07_WPP Week 33" xfId="796" xr:uid="{E1F7F2B2-ABE2-4B06-8271-B2BD44812278}"/>
    <cellStyle name="m_GMAT week 09" xfId="797" xr:uid="{493E6FDE-99CF-48DC-AA97-E30B32F5EC23}"/>
    <cellStyle name="m_GMAT week 09_1436 JANUARY KWENTO" xfId="798" xr:uid="{6409A083-7DC9-476A-BD79-2793985CD6C5}"/>
    <cellStyle name="m_GMAT week 09_1544 wpp week 16.REV.xls.. e2 tlaga" xfId="799" xr:uid="{6BCA3E59-F318-4D82-87ED-4C58BC23343C}"/>
    <cellStyle name="m_GMAT week 09_1570 wp" xfId="800" xr:uid="{01289997-D6AC-45B0-9318-53CF0EA4DA34}"/>
    <cellStyle name="m_GMAT week 09_Action for yield" xfId="801" xr:uid="{8E8A8CEC-3FC6-4C6B-824B-828733EA0325}"/>
    <cellStyle name="m_GMAT week 09_Action for yield updated" xfId="802" xr:uid="{ABECA5CE-442D-4DD2-B647-0B0CA262C469}"/>
    <cellStyle name="m_GMAT week 09_Action for yield updated_TaskForceKAIZENupdateJuly-7" xfId="803" xr:uid="{5D3353FF-811C-4CAE-ADFF-D9A327BCC8DA}"/>
    <cellStyle name="m_GMAT week 09_Action for yield_TaskForceKAIZENupdateJuly-7" xfId="804" xr:uid="{D6F0D30E-5586-4E44-A586-27040FFF9933}"/>
    <cellStyle name="m_GMAT week 09_BL Eng'g (May) Report" xfId="805" xr:uid="{27AA7DBB-D697-439A-B450-5D258EF343D7}"/>
    <cellStyle name="m_GMAT week 09_FM" xfId="806" xr:uid="{73B3E778-35C8-44D7-8FE6-B6F0304EB2C2}"/>
    <cellStyle name="m_GMAT week 09_FM Action Plan1 (1)" xfId="807" xr:uid="{93784776-1EBB-4C0E-9AF0-9A84B88CDB52}"/>
    <cellStyle name="m_GMAT week 09_luminance evaluation" xfId="808" xr:uid="{3B4816D3-0A4D-418F-AE24-4D9735AEEE48}"/>
    <cellStyle name="m_GMAT week 09_m1386 &amp; m1308 monthly report" xfId="809" xr:uid="{6EF76879-4A35-4C8A-980B-A1DA49831CF7}"/>
    <cellStyle name="m_GMAT week 09_m1490 march 2005 second py" xfId="810" xr:uid="{845143FA-264A-458F-8C0D-19DE439EB52F}"/>
    <cellStyle name="m_GMAT week 09_m1490 monthly performance (1)" xfId="811" xr:uid="{0F24BE4C-4D71-49B8-AB79-467172FF501B}"/>
    <cellStyle name="m_GMAT week 09_m1525 action" xfId="812" xr:uid="{39738C05-A395-4C34-BE8D-7E5F5F6A072F}"/>
    <cellStyle name="m_GMAT week 09_M1642 Evaluations" xfId="813" xr:uid="{9F8C230D-9A2A-4B36-9570-3BFFD4A0E944}"/>
    <cellStyle name="m_GMAT week 09_Main Eng'g (1h'04) Report rev" xfId="814" xr:uid="{06A68FB5-FFDD-40ED-9245-CF490848FE6D}"/>
    <cellStyle name="m_GMAT week 09_Mobile Engineering Monthly Report (Apr)" xfId="815" xr:uid="{792C3482-8B9B-4793-B4EE-74E153CA2BA4}"/>
    <cellStyle name="m_GMAT week 09_Mobile Engineering Monthly Report (Apr)_Mobile Engineering Monthly Report (August)" xfId="816" xr:uid="{94F30964-708A-4392-B731-4287C2ECC0A5}"/>
    <cellStyle name="m_GMAT week 09_Mobile Engineering Monthly Report (Apr)_Mobile Engineering Monthly Report (July)" xfId="817" xr:uid="{D1CE2C75-F684-4666-A3E9-3FD401230A03}"/>
    <cellStyle name="m_GMAT week 09_Mobile Engineering Monthly Report (Apr)_Mobile Engineering Monthly Report (Nov)" xfId="818" xr:uid="{8EF4F67B-8704-4B55-8041-EC10E0C8BB26}"/>
    <cellStyle name="m_GMAT week 09_Mobile Engineering Monthly Report (Apr)_Mobile Engineering Monthly Report (Oct)" xfId="819" xr:uid="{6848BA89-98CE-4512-A7A8-26076594A0C9}"/>
    <cellStyle name="m_GMAT week 09_Mobile Engineering Monthly Report (Apr)_Mobile Engineering Monthly Report (Oct) FINAL" xfId="820" xr:uid="{69087562-9749-41BD-8A66-875BD48A46C9}"/>
    <cellStyle name="m_GMAT week 09_Mobile Engineering Monthly Report (Apr)_Mobile Engineering Monthly Report (Sep)" xfId="821" xr:uid="{01E3830A-7DDA-4420-952A-9D771E8060CC}"/>
    <cellStyle name="m_GMAT week 09_Mobile Engineering Monthly Report (Apr)_Mobile Engineering Monthly Report (Sep) " xfId="822" xr:uid="{1CCE953E-F0DE-4440-A16E-10C6CAD15576}"/>
    <cellStyle name="m_GMAT week 09_Mobile Engineering Monthly Report (Apr)_Mobile Engineering Monthly Report (Sep) (4)" xfId="823" xr:uid="{F5E70957-2074-4100-B982-AABDF041EDED}"/>
    <cellStyle name="m_GMAT week 09_Mobile Engineering Monthly Report (Apr)_Mobile Engineering Monthly Report HUNYO" xfId="824" xr:uid="{7A14EB3B-D00F-4E33-9C17-E24FEFA834E8}"/>
    <cellStyle name="m_GMAT week 09_Mobile Engineering Monthly Report (August)" xfId="825" xr:uid="{285E8809-184C-49BB-9E33-DCC79FDA9FE8}"/>
    <cellStyle name="m_GMAT week 09_Mobile Engineering Monthly Report (July)" xfId="826" xr:uid="{F6B26251-C70A-4360-9DBE-67C69C935FAF}"/>
    <cellStyle name="m_GMAT week 09_Mobile Engineering Monthly Report (Nov)" xfId="827" xr:uid="{56D6BC46-2707-4AD5-9A95-4D4574AE8A37}"/>
    <cellStyle name="m_GMAT week 09_Mobile Engineering Monthly Report (Oct)" xfId="828" xr:uid="{40F55979-03C1-4B2C-BCE5-4993055E287F}"/>
    <cellStyle name="m_GMAT week 09_Mobile Engineering Monthly Report (Oct) FINAL" xfId="829" xr:uid="{5EBD6B09-DD03-4B6E-9124-6A89D3800F6D}"/>
    <cellStyle name="m_GMAT week 09_Mobile Engineering Monthly Report (Sep)" xfId="830" xr:uid="{53880B7A-66CD-4C5A-B056-67BE696798DE}"/>
    <cellStyle name="m_GMAT week 09_Mobile Engineering Monthly Report (Sep) " xfId="831" xr:uid="{68ACF389-85D3-46F3-AAD6-4025425657E5}"/>
    <cellStyle name="m_GMAT week 09_Mobile Engineering Monthly Report (Sep) (4)" xfId="832" xr:uid="{CF936986-8322-412A-803B-19AD1F0A4763}"/>
    <cellStyle name="m_GMAT week 09_Mobile Engineering Monthly Report HUNYO" xfId="833" xr:uid="{C60747E7-E398-4010-BAAE-B9CF615F79DD}"/>
    <cellStyle name="m_GMAT week 09_Monthly report January 55" xfId="834" xr:uid="{20207379-ACE1-4BA4-A121-D5A27D5970FA}"/>
    <cellStyle name="m_GMAT week 09_Monthly report January 59" xfId="835" xr:uid="{9D3FCCFD-D17E-464D-89E1-42B4328EDA2F}"/>
    <cellStyle name="m_GMAT week 09_monthly summary report 1522" xfId="836" xr:uid="{B84D447E-BFA6-4BB9-9B4F-BF808145885A}"/>
    <cellStyle name="m_GMAT week 09_monthly summary report M1455" xfId="837" xr:uid="{7B4E4661-7E9E-40C6-A779-7DEB8EEFA9BD}"/>
    <cellStyle name="m_GMAT week 09_TaskForceKAIZEN0719" xfId="838" xr:uid="{4090CFCC-B6C0-4F24-B510-85CEA41260E3}"/>
    <cellStyle name="m_GMAT week 09_TaskForceKAIZENupdateJuly-7" xfId="839" xr:uid="{6D870812-EE28-420E-99D5-40F8E2C2FF83}"/>
    <cellStyle name="m_GMAT week 09_W_MONTHLY PERFORMANCE,." xfId="840" xr:uid="{EE1071DA-2FFF-4258-A881-1C816F95A0F3}"/>
    <cellStyle name="m_GMAT week 09_WPP 2005 Week 17" xfId="841" xr:uid="{21C269DF-4C38-4993-80E9-B6482C1019BC}"/>
    <cellStyle name="m_GMAT week 09_WPP Week 14" xfId="842" xr:uid="{DE78DC8E-1B3B-4F3E-9C64-DB8587AC2918}"/>
    <cellStyle name="m_GMAT week 09_WPP Week 14_Mobile Engineering Monthly Report (August)" xfId="843" xr:uid="{A688EE2F-9CF0-49AD-8598-F2E48990A5BD}"/>
    <cellStyle name="m_GMAT week 09_WPP Week 14_Mobile Engineering Monthly Report (July)" xfId="844" xr:uid="{667DF039-109B-4173-95D1-02FF9ECE52C3}"/>
    <cellStyle name="m_GMAT week 09_WPP Week 14_Mobile Engineering Monthly Report (Nov)" xfId="845" xr:uid="{2D09EEB0-3859-48CD-AECA-763D9C9F4108}"/>
    <cellStyle name="m_GMAT week 09_WPP Week 14_Mobile Engineering Monthly Report (Oct)" xfId="846" xr:uid="{42110C48-6574-4014-9B47-98B8031F7D9B}"/>
    <cellStyle name="m_GMAT week 09_WPP Week 14_Mobile Engineering Monthly Report (Oct) FINAL" xfId="847" xr:uid="{5BF8C72F-27B3-42BA-BEF6-E81771CB8ABE}"/>
    <cellStyle name="m_GMAT week 09_WPP Week 14_Mobile Engineering Monthly Report (Sep)" xfId="848" xr:uid="{054AE2F8-D020-4E3D-B3DC-8D5E2CB44386}"/>
    <cellStyle name="m_GMAT week 09_WPP Week 14_Mobile Engineering Monthly Report (Sep) " xfId="849" xr:uid="{64D1C21A-3CF9-48F6-B2F5-87D3792CE436}"/>
    <cellStyle name="m_GMAT week 09_WPP Week 14_Mobile Engineering Monthly Report (Sep) (4)" xfId="850" xr:uid="{09EE10E3-9D3F-45AD-96F9-1E5FAA4609B3}"/>
    <cellStyle name="m_GMAT week 09_WPP Week 14_Mobile Engineering Monthly Report HUNYO" xfId="851" xr:uid="{9A21A0A7-7D77-4951-8917-925BB98BD19C}"/>
    <cellStyle name="m_GMAT week 09_WPP Week 17" xfId="852" xr:uid="{66801015-E2E3-4A1C-91F9-7AD08B4BA934}"/>
    <cellStyle name="m_GMAT week 09_WPP Week 17_Mobile Engineering Monthly Report (August)" xfId="853" xr:uid="{EEA20084-454E-4BED-880E-0851D2A19FB8}"/>
    <cellStyle name="m_GMAT week 09_WPP Week 17_Mobile Engineering Monthly Report (July)" xfId="854" xr:uid="{4EC8142D-B8B9-4FA5-9FBB-7EF69FC6D04B}"/>
    <cellStyle name="m_GMAT week 09_WPP Week 17_Mobile Engineering Monthly Report (Nov)" xfId="855" xr:uid="{B9807DFA-C6EA-42B9-B2B5-9316F0EF8AF9}"/>
    <cellStyle name="m_GMAT week 09_WPP Week 17_Mobile Engineering Monthly Report (Oct)" xfId="856" xr:uid="{174C4A9F-1E78-4D88-A9FF-A4B04599B104}"/>
    <cellStyle name="m_GMAT week 09_WPP Week 17_Mobile Engineering Monthly Report (Oct) FINAL" xfId="857" xr:uid="{BCC3105D-5212-430D-96B6-4C4377620629}"/>
    <cellStyle name="m_GMAT week 09_WPP Week 17_Mobile Engineering Monthly Report (Sep)" xfId="858" xr:uid="{D177CD78-2867-45FE-9959-6C5A8AA98FAF}"/>
    <cellStyle name="m_GMAT week 09_WPP Week 17_Mobile Engineering Monthly Report (Sep) " xfId="859" xr:uid="{DAB7C29C-3B77-4345-B51F-C7BFA44B4870}"/>
    <cellStyle name="m_GMAT week 09_WPP Week 17_Mobile Engineering Monthly Report (Sep) (4)" xfId="860" xr:uid="{DF9D4119-6BA0-4610-B3ED-E47E9FBAED1D}"/>
    <cellStyle name="m_GMAT week 09_WPP Week 17_Mobile Engineering Monthly Report HUNYO" xfId="861" xr:uid="{FCB602F9-D9BB-47EC-89F2-0C388D9BEE30}"/>
    <cellStyle name="m_GMAT week 09_WPP Week 23" xfId="862" xr:uid="{68A954E6-10B6-4B3A-ABCF-DF27476AD74C}"/>
    <cellStyle name="m_GMAT week 09_WPP Week 24" xfId="863" xr:uid="{A56C6E2C-1EE7-4847-83FE-F4A730C3A81C}"/>
    <cellStyle name="m_GMAT week 09_WPP Week 25" xfId="864" xr:uid="{3DD1C1ED-D12C-48F2-BBCD-1A69EAD583CB}"/>
    <cellStyle name="m_GMAT week 09_WPP Week 26" xfId="865" xr:uid="{B3E9915A-BB24-4B2E-9FFE-D0CC5F227802}"/>
    <cellStyle name="m_GMAT week 09_WPP Week 32" xfId="866" xr:uid="{E6713315-6B7A-4B46-9BE6-A26EF7013F95}"/>
    <cellStyle name="m_GMAT week 09_WPP Week 33" xfId="867" xr:uid="{B9811B6F-580D-4584-89EE-6C0019C59F89}"/>
    <cellStyle name="m_GMAT week 11." xfId="868" xr:uid="{B32FC871-F84C-4957-A6F5-90847D67771D}"/>
    <cellStyle name="m_GMAT week 11._Action for yield" xfId="869" xr:uid="{9F4DD2D4-3E35-4517-B008-5F31D2168297}"/>
    <cellStyle name="m_GMAT week 11._FM" xfId="870" xr:uid="{A30153FF-0B55-466F-B6D3-D636B7E506B9}"/>
    <cellStyle name="m_GMAT week 11._FM Action Plan" xfId="871" xr:uid="{3E939E1D-3172-45BC-B7B5-210652058B0B}"/>
    <cellStyle name="m_gmat wk10" xfId="872" xr:uid="{BEF88F57-6FE7-4108-9FD8-FEC874A89B55}"/>
    <cellStyle name="m_gmat wk10_1436 JANUARY KWENTO" xfId="873" xr:uid="{F55FECEF-C73D-4543-BBF3-A99524F21375}"/>
    <cellStyle name="m_gmat wk10_1544 wpp week 16.REV.xls.. e2 tlaga" xfId="874" xr:uid="{A219A070-5A5E-419D-906E-909D7081955F}"/>
    <cellStyle name="m_gmat wk10_1570 wp" xfId="875" xr:uid="{1EE9ABBA-DB91-4228-A41C-EB1891A42B05}"/>
    <cellStyle name="m_gmat wk10_Action for yield" xfId="876" xr:uid="{10302043-F9B7-4FF6-B13B-2DBB10062DAB}"/>
    <cellStyle name="m_gmat wk10_Action for yield updated" xfId="877" xr:uid="{D106A0D8-69B7-447D-BADD-AFC0E6F17314}"/>
    <cellStyle name="m_gmat wk10_Action for yield updated_TaskForceKAIZENupdateJuly-7" xfId="878" xr:uid="{24F92040-F1C2-42B5-9BDF-424824925A97}"/>
    <cellStyle name="m_gmat wk10_Action for yield_TaskForceKAIZENupdateJuly-7" xfId="879" xr:uid="{9CFE776D-A72E-48AF-96B0-225B99A5D324}"/>
    <cellStyle name="m_gmat wk10_BL Eng'g (May) Report" xfId="880" xr:uid="{702AF4FA-138D-43DC-AA7D-E908FAEDB829}"/>
    <cellStyle name="m_gmat wk10_FM" xfId="881" xr:uid="{B27DCA94-A256-4815-BD64-BBF7496A1CA0}"/>
    <cellStyle name="m_gmat wk10_FM Action Plan1 (1)" xfId="882" xr:uid="{3F27FF8C-1A8F-4134-8365-62C0854811CC}"/>
    <cellStyle name="m_gmat wk10_luminance evaluation" xfId="883" xr:uid="{AACD7C80-356D-4B83-8524-FFCD76F21B5F}"/>
    <cellStyle name="m_gmat wk10_m1386 &amp; m1308 monthly report" xfId="884" xr:uid="{5F6D9EC4-C8F5-4322-A16D-887D6A78094A}"/>
    <cellStyle name="m_gmat wk10_m1490 march 2005 second py" xfId="885" xr:uid="{16DF778B-D4A1-4307-8020-7B079F44887A}"/>
    <cellStyle name="m_gmat wk10_m1490 monthly performance (1)" xfId="886" xr:uid="{0C39DC0B-82D0-4450-A8C2-3FFFA4CAC9E1}"/>
    <cellStyle name="m_gmat wk10_m1525 action" xfId="887" xr:uid="{604D72F9-A730-4B9E-8AC9-AAFB41AE314A}"/>
    <cellStyle name="m_gmat wk10_M1642 Evaluations" xfId="888" xr:uid="{041F127E-FCE1-4EB3-AEB6-25AB172890DF}"/>
    <cellStyle name="m_gmat wk10_Main Eng'g (1h'04) Report rev" xfId="889" xr:uid="{C9A92B8B-2DF4-4B5B-A19B-7CC4071E4FBB}"/>
    <cellStyle name="m_gmat wk10_Mobile Engineering Monthly Report (Apr)" xfId="890" xr:uid="{60D458CF-755D-4FF3-811A-2057D5166871}"/>
    <cellStyle name="m_gmat wk10_Mobile Engineering Monthly Report (Apr)_Mobile Engineering Monthly Report (August)" xfId="891" xr:uid="{7C920BA6-EBCE-4A92-A6F9-93DA46714975}"/>
    <cellStyle name="m_gmat wk10_Mobile Engineering Monthly Report (Apr)_Mobile Engineering Monthly Report (July)" xfId="892" xr:uid="{558D2EF5-4055-4B8F-AF89-6D0DB13FA613}"/>
    <cellStyle name="m_gmat wk10_Mobile Engineering Monthly Report (Apr)_Mobile Engineering Monthly Report (Nov)" xfId="893" xr:uid="{C1479FF7-B09A-401C-AB04-5AA47B55E16C}"/>
    <cellStyle name="m_gmat wk10_Mobile Engineering Monthly Report (Apr)_Mobile Engineering Monthly Report (Oct)" xfId="894" xr:uid="{F66C284C-4BD6-4FD4-A6A9-FA71B75380DE}"/>
    <cellStyle name="m_gmat wk10_Mobile Engineering Monthly Report (Apr)_Mobile Engineering Monthly Report (Oct) FINAL" xfId="895" xr:uid="{228E5731-82EB-46E3-863F-090CE8BCFB03}"/>
    <cellStyle name="m_gmat wk10_Mobile Engineering Monthly Report (Apr)_Mobile Engineering Monthly Report (Sep)" xfId="896" xr:uid="{F30BC95A-2697-4B7D-AE43-073851771433}"/>
    <cellStyle name="m_gmat wk10_Mobile Engineering Monthly Report (Apr)_Mobile Engineering Monthly Report (Sep) " xfId="897" xr:uid="{69B44111-8781-423B-A116-3C6930565E7F}"/>
    <cellStyle name="m_gmat wk10_Mobile Engineering Monthly Report (Apr)_Mobile Engineering Monthly Report (Sep) (4)" xfId="898" xr:uid="{FDA156DF-2C51-4206-964C-658DC6C89145}"/>
    <cellStyle name="m_gmat wk10_Mobile Engineering Monthly Report (Apr)_Mobile Engineering Monthly Report HUNYO" xfId="899" xr:uid="{D52B8D98-4416-43B3-B610-96C72CE12F83}"/>
    <cellStyle name="m_gmat wk10_Mobile Engineering Monthly Report (August)" xfId="900" xr:uid="{7DA17588-36A5-4A35-B782-E5277F5EFD77}"/>
    <cellStyle name="m_gmat wk10_Mobile Engineering Monthly Report (July)" xfId="901" xr:uid="{5C7052B1-3C6A-4970-B9EB-852F5951930E}"/>
    <cellStyle name="m_gmat wk10_Mobile Engineering Monthly Report (Nov)" xfId="902" xr:uid="{643654B7-C259-4A2C-A371-76915DE227FC}"/>
    <cellStyle name="m_gmat wk10_Mobile Engineering Monthly Report (Oct)" xfId="903" xr:uid="{75D16AD9-F7E1-4BD3-8DB0-1863313C4EA4}"/>
    <cellStyle name="m_gmat wk10_Mobile Engineering Monthly Report (Oct) FINAL" xfId="904" xr:uid="{43295A93-2306-44AE-9ECF-E0C5800AC66D}"/>
    <cellStyle name="m_gmat wk10_Mobile Engineering Monthly Report (Sep)" xfId="905" xr:uid="{671B43C1-7EE9-4D0E-B8E8-381ECC7EFF09}"/>
    <cellStyle name="m_gmat wk10_Mobile Engineering Monthly Report (Sep) " xfId="906" xr:uid="{DA9F1F33-083E-45A4-A0F1-82165D3A9BB4}"/>
    <cellStyle name="m_gmat wk10_Mobile Engineering Monthly Report (Sep) (4)" xfId="907" xr:uid="{564F6A5F-3529-41B7-BECC-91C454EE77A3}"/>
    <cellStyle name="m_gmat wk10_Mobile Engineering Monthly Report HUNYO" xfId="908" xr:uid="{E2A9A4A3-194C-45CE-8AE3-554F13856072}"/>
    <cellStyle name="m_gmat wk10_Monthly report January 55" xfId="909" xr:uid="{BFFFA6C7-F293-407D-92FF-2BE97F71A8FB}"/>
    <cellStyle name="m_gmat wk10_Monthly report January 59" xfId="910" xr:uid="{67ABE625-96FE-477A-A1F7-0F4B684153C3}"/>
    <cellStyle name="m_gmat wk10_monthly summary report 1522" xfId="911" xr:uid="{F50E54B5-EA99-493B-B032-2BAC78D602B2}"/>
    <cellStyle name="m_gmat wk10_monthly summary report M1455" xfId="912" xr:uid="{A8243A72-B56A-4817-ADAD-4EA1E33592CA}"/>
    <cellStyle name="m_gmat wk10_TaskForceKAIZEN0719" xfId="913" xr:uid="{E620B07B-7DBF-47D5-B1A7-275DFDBE63E8}"/>
    <cellStyle name="m_gmat wk10_TaskForceKAIZENupdateJuly-7" xfId="914" xr:uid="{2D91CF74-BB88-450D-89EE-1B969BC355CC}"/>
    <cellStyle name="m_gmat wk10_W_MONTHLY PERFORMANCE,." xfId="915" xr:uid="{B281C6FA-5384-4259-8E85-46B43E5F745A}"/>
    <cellStyle name="m_gmat wk10_WPP 2005 Week 17" xfId="916" xr:uid="{ABE6381F-AFE7-43A7-A05B-A943206E2EE0}"/>
    <cellStyle name="m_gmat wk10_WPP Week 14" xfId="917" xr:uid="{BCB6CD50-91DF-4884-AE7B-1B7EB717B85E}"/>
    <cellStyle name="m_gmat wk10_WPP Week 14_Mobile Engineering Monthly Report (August)" xfId="918" xr:uid="{7D1BEB55-8850-4520-928A-455B1FDBD3A2}"/>
    <cellStyle name="m_gmat wk10_WPP Week 14_Mobile Engineering Monthly Report (July)" xfId="919" xr:uid="{F3E191C6-5FA6-48A3-8C8B-96492394E758}"/>
    <cellStyle name="m_gmat wk10_WPP Week 14_Mobile Engineering Monthly Report (Nov)" xfId="920" xr:uid="{EDCC1EAC-F14F-41A3-ACF5-860D6AB33475}"/>
    <cellStyle name="m_gmat wk10_WPP Week 14_Mobile Engineering Monthly Report (Oct)" xfId="921" xr:uid="{4447D958-B953-433E-A57C-6E36294C68BA}"/>
    <cellStyle name="m_gmat wk10_WPP Week 14_Mobile Engineering Monthly Report (Oct) FINAL" xfId="922" xr:uid="{4C51F95F-F2FE-4A57-809B-55996BE28440}"/>
    <cellStyle name="m_gmat wk10_WPP Week 14_Mobile Engineering Monthly Report (Sep)" xfId="923" xr:uid="{0294846D-AA46-46B6-BB36-FE37EA137F10}"/>
    <cellStyle name="m_gmat wk10_WPP Week 14_Mobile Engineering Monthly Report (Sep) " xfId="924" xr:uid="{E6566031-2F37-4FC3-8FCD-1E97661160A4}"/>
    <cellStyle name="m_gmat wk10_WPP Week 14_Mobile Engineering Monthly Report (Sep) (4)" xfId="925" xr:uid="{B6634BAF-05C2-415A-A54E-8978C790B5A9}"/>
    <cellStyle name="m_gmat wk10_WPP Week 14_Mobile Engineering Monthly Report HUNYO" xfId="926" xr:uid="{4C3B5F9E-D8A2-46D0-B315-9074CC51054F}"/>
    <cellStyle name="m_gmat wk10_WPP Week 17" xfId="927" xr:uid="{85B3E006-C39C-41D5-80B3-031825E5746D}"/>
    <cellStyle name="m_gmat wk10_WPP Week 17_Mobile Engineering Monthly Report (August)" xfId="928" xr:uid="{8CC8227F-E2B8-4652-B848-7EC552D8EEBA}"/>
    <cellStyle name="m_gmat wk10_WPP Week 17_Mobile Engineering Monthly Report (July)" xfId="929" xr:uid="{989D2DC0-044D-4C05-96FF-05EB4DB3401C}"/>
    <cellStyle name="m_gmat wk10_WPP Week 17_Mobile Engineering Monthly Report (Nov)" xfId="930" xr:uid="{5FBD8B1D-C9FF-4F5D-94B8-A089B7341382}"/>
    <cellStyle name="m_gmat wk10_WPP Week 17_Mobile Engineering Monthly Report (Oct)" xfId="931" xr:uid="{EACFA5B2-69A0-4A7C-92B0-8E88103D51C5}"/>
    <cellStyle name="m_gmat wk10_WPP Week 17_Mobile Engineering Monthly Report (Oct) FINAL" xfId="932" xr:uid="{2361F7FB-79DA-4FD7-867A-FB0B723F3682}"/>
    <cellStyle name="m_gmat wk10_WPP Week 17_Mobile Engineering Monthly Report (Sep)" xfId="933" xr:uid="{6E93F3FD-1083-44F7-9FDB-35F50737E78D}"/>
    <cellStyle name="m_gmat wk10_WPP Week 17_Mobile Engineering Monthly Report (Sep) " xfId="934" xr:uid="{C85B14C8-B398-4827-8069-AC678763B90B}"/>
    <cellStyle name="m_gmat wk10_WPP Week 17_Mobile Engineering Monthly Report (Sep) (4)" xfId="935" xr:uid="{DDD2D71B-DA95-4F76-9646-9B24CC7CF611}"/>
    <cellStyle name="m_gmat wk10_WPP Week 17_Mobile Engineering Monthly Report HUNYO" xfId="936" xr:uid="{A1B4A315-68A4-4E8C-96A5-903723AFEDEB}"/>
    <cellStyle name="m_gmat wk10_WPP Week 23" xfId="937" xr:uid="{9FA838DE-2B80-44D2-9266-C3D2A46E7A4A}"/>
    <cellStyle name="m_gmat wk10_WPP Week 24" xfId="938" xr:uid="{ED1F739A-D2A7-4589-85D1-618F8851CB56}"/>
    <cellStyle name="m_gmat wk10_WPP Week 25" xfId="939" xr:uid="{0ED64E60-6F32-4894-A466-DDD79396113A}"/>
    <cellStyle name="m_gmat wk10_WPP Week 26" xfId="940" xr:uid="{7CDCF3EF-13DB-4F11-A67B-9CFE03F267E4}"/>
    <cellStyle name="m_gmat wk10_WPP Week 32" xfId="941" xr:uid="{07C09BCB-2E5B-482C-B0B5-FB23889190AF}"/>
    <cellStyle name="m_gmat wk10_WPP Week 33" xfId="942" xr:uid="{D0A98A08-75ED-49FF-A1B2-D3FBFD44CEF7}"/>
    <cellStyle name="m_luminance evaluation" xfId="943" xr:uid="{BB477521-8DDD-41C0-84FF-7501B0A45590}"/>
    <cellStyle name="m_m1386 &amp; m1308 monthly report" xfId="944" xr:uid="{40CFE0A7-6482-4B09-B671-DFC75979A1B5}"/>
    <cellStyle name="m_m1490 march 2005 second py" xfId="945" xr:uid="{9B4C1961-E461-444F-9E1F-AFA41916D5D9}"/>
    <cellStyle name="m_m1490 monthly performance (1)" xfId="946" xr:uid="{7BC1A8F6-4242-41B2-B28E-FF8673A323AA}"/>
    <cellStyle name="m_m1525 action" xfId="947" xr:uid="{838616D8-7C6A-4477-9026-82CCC68F6A8F}"/>
    <cellStyle name="m_M1642 Evaluations" xfId="948" xr:uid="{1D905981-C103-4AC0-A1F5-F00CB2F82C9E}"/>
    <cellStyle name="m_Main Eng'g (1h'04) Report rev" xfId="949" xr:uid="{27D8AF7C-5C91-4867-9A32-C9E21E243B67}"/>
    <cellStyle name="m_MAX CAPA ASSESS" xfId="950" xr:uid="{7DC81E23-9F37-43E8-B375-53E6D3B60534}"/>
    <cellStyle name="m_Mobile Engineering Monthly Report (Apr)" xfId="951" xr:uid="{C874B492-0C6F-45AD-BDFD-B23539E2B699}"/>
    <cellStyle name="m_Mobile Engineering Monthly Report (Apr)_Mobile Engineering Monthly Report (August)" xfId="952" xr:uid="{01F887A7-1394-4BB5-B0E3-FE626EE10F8B}"/>
    <cellStyle name="m_Mobile Engineering Monthly Report (Apr)_Mobile Engineering Monthly Report (July)" xfId="953" xr:uid="{F7F81153-B50F-404E-893D-C54C681366AB}"/>
    <cellStyle name="m_Mobile Engineering Monthly Report (Apr)_Mobile Engineering Monthly Report (Nov)" xfId="954" xr:uid="{6DDF8728-825E-4975-89E1-AB4DF490D107}"/>
    <cellStyle name="m_Mobile Engineering Monthly Report (Apr)_Mobile Engineering Monthly Report (Oct)" xfId="955" xr:uid="{8B4B3B8E-9628-4022-B8ED-D4B0E42DE2EB}"/>
    <cellStyle name="m_Mobile Engineering Monthly Report (Apr)_Mobile Engineering Monthly Report (Oct) FINAL" xfId="956" xr:uid="{4215EB8D-C78D-45B1-803A-23EE9FC022E0}"/>
    <cellStyle name="m_Mobile Engineering Monthly Report (Apr)_Mobile Engineering Monthly Report (Sep)" xfId="957" xr:uid="{4E77F99D-0A23-4A3E-8EAB-57263FB40D84}"/>
    <cellStyle name="m_Mobile Engineering Monthly Report (Apr)_Mobile Engineering Monthly Report (Sep) " xfId="958" xr:uid="{0E51FD7B-3B95-4D66-9E4D-D1836780BFEE}"/>
    <cellStyle name="m_Mobile Engineering Monthly Report (Apr)_Mobile Engineering Monthly Report (Sep) (4)" xfId="959" xr:uid="{4A00B803-0500-4A2C-A776-7285E5A381AE}"/>
    <cellStyle name="m_Mobile Engineering Monthly Report (Apr)_Mobile Engineering Monthly Report HUNYO" xfId="960" xr:uid="{0CFC0845-96A3-409D-97B4-661FF65AB4BD}"/>
    <cellStyle name="m_Mobile Engineering Monthly Report (August)" xfId="961" xr:uid="{009F193A-2E4E-4E90-93A4-272203C22429}"/>
    <cellStyle name="m_Mobile Engineering Monthly Report (July)" xfId="962" xr:uid="{CA5CEB94-AC59-4BE4-A237-FFB2CF517631}"/>
    <cellStyle name="m_Mobile Engineering Monthly Report (Nov)" xfId="963" xr:uid="{C61D7E55-A116-497B-ADAA-BE13D67B8040}"/>
    <cellStyle name="m_Mobile Engineering Monthly Report (Oct)" xfId="964" xr:uid="{FA2B242B-FC72-4AF6-B4C0-41F3C9A798DB}"/>
    <cellStyle name="m_Mobile Engineering Monthly Report (Oct) FINAL" xfId="965" xr:uid="{FE7B0E5B-4BB4-4E37-A334-78844F856622}"/>
    <cellStyle name="m_Mobile Engineering Monthly Report (Sep)" xfId="966" xr:uid="{1CB4EE56-740E-4BBA-86C3-62B0090BB034}"/>
    <cellStyle name="m_Mobile Engineering Monthly Report (Sep) " xfId="967" xr:uid="{C0B89753-4CBA-4FF7-BD5B-808F7289DC39}"/>
    <cellStyle name="m_Mobile Engineering Monthly Report (Sep) (4)" xfId="968" xr:uid="{2ED73E3A-B582-4EBF-A059-C4D07D6E8AB1}"/>
    <cellStyle name="m_Mobile Engineering Monthly Report HUNYO" xfId="969" xr:uid="{59152FC1-B990-4074-A386-C489B75F8AD6}"/>
    <cellStyle name="m_Monthly report January 55" xfId="970" xr:uid="{EF391EB9-58B7-4E5C-BC12-56160A2289B6}"/>
    <cellStyle name="m_Monthly report January 59" xfId="971" xr:uid="{ACB6E978-5797-4E3B-A2C3-EE5E36EAF32F}"/>
    <cellStyle name="m_monthly summary report 1522" xfId="972" xr:uid="{4C136618-310F-4D15-AB28-4C6DD505C814}"/>
    <cellStyle name="m_monthly summary report M1455" xfId="973" xr:uid="{4B43FA6B-6C02-448B-B63B-B21F26BD8A70}"/>
    <cellStyle name="m_SI REPORTDAILY DATASHEETJanuary" xfId="974" xr:uid="{833E718B-2576-4709-BA1B-4CEE106E2854}"/>
    <cellStyle name="m_TaskForceKAIZEN0719" xfId="975" xr:uid="{7712B4F0-4B34-4D99-868D-296D2F501D99}"/>
    <cellStyle name="m_TaskForceKAIZENupdateJuly-7" xfId="976" xr:uid="{B49DC25F-F0BB-4C26-B6A1-C710F310931A}"/>
    <cellStyle name="m_TCF Proposal" xfId="977" xr:uid="{5D4CA08B-6FD0-4FDE-8B36-C5DB789B716D}"/>
    <cellStyle name="m_TCF Proposal_Action for yield" xfId="978" xr:uid="{758CE54F-4D84-4A1D-8D9E-73DB17EF4E34}"/>
    <cellStyle name="m_TCF Proposal_FM" xfId="979" xr:uid="{6371C3AB-7FEB-4BB0-9671-04CAE36721F1}"/>
    <cellStyle name="m_TCF Proposal_FM Action Plan" xfId="980" xr:uid="{390628DB-26A8-4C71-B650-DAC6DDEC22F0}"/>
    <cellStyle name="m_W_MONTHLY PERFORMANCE,." xfId="981" xr:uid="{676E91AF-C72A-4209-A47F-128121854B35}"/>
    <cellStyle name="m_WK 05 new" xfId="982" xr:uid="{2435FA08-D307-460F-905A-FC578FCE22BC}"/>
    <cellStyle name="m_WK 05 new_1436 JANUARY KWENTO" xfId="983" xr:uid="{5EDBC1E8-E7A4-49EC-B038-4616EDD808D6}"/>
    <cellStyle name="m_WK 05 new_1544 wpp week 16.REV.xls.. e2 tlaga" xfId="984" xr:uid="{B05B6A1A-7CC9-4F14-99BB-EF18CFD23F95}"/>
    <cellStyle name="m_WK 05 new_1570 wp" xfId="985" xr:uid="{9059E33F-0F22-4563-809C-71B827C4BCA5}"/>
    <cellStyle name="m_WK 05 new_Action for yield" xfId="986" xr:uid="{6AABAAFE-A590-421F-A491-21515525AE10}"/>
    <cellStyle name="m_WK 05 new_Action for yield updated" xfId="987" xr:uid="{88710AB5-FF1A-43CA-847D-FFED5F071728}"/>
    <cellStyle name="m_WK 05 new_Action for yield updated_TaskForceKAIZENupdateJuly-7" xfId="988" xr:uid="{775EF936-A6A9-4B7E-B400-0CF9521695CA}"/>
    <cellStyle name="m_WK 05 new_Action for yield_TaskForceKAIZENupdateJuly-7" xfId="989" xr:uid="{21965B86-62F9-444B-9795-DD9A4743727E}"/>
    <cellStyle name="m_WK 05 new_BL Eng'g (May) Report" xfId="990" xr:uid="{DBB23D21-3FF0-46BF-A6ED-D7CEC5E835D2}"/>
    <cellStyle name="m_WK 05 new_FM" xfId="991" xr:uid="{EE277517-5A04-4A5B-862C-1C135C3B03F1}"/>
    <cellStyle name="m_WK 05 new_FM Action Plan1 (1)" xfId="992" xr:uid="{F93FDCBA-6E0A-4497-B389-75ED76C1925D}"/>
    <cellStyle name="m_WK 05 new_luminance evaluation" xfId="993" xr:uid="{22B0F65C-02E6-4D36-BE8B-4104EEA8109B}"/>
    <cellStyle name="m_WK 05 new_m1386 &amp; m1308 monthly report" xfId="994" xr:uid="{D197E65D-D456-445E-BDB4-66158C93FB47}"/>
    <cellStyle name="m_WK 05 new_m1490 march 2005 second py" xfId="995" xr:uid="{B4A73A32-BFF0-4683-ACE5-98FB91FA2E56}"/>
    <cellStyle name="m_WK 05 new_m1490 monthly performance (1)" xfId="996" xr:uid="{ED217D65-570D-4BE7-966A-62031B9ADB4E}"/>
    <cellStyle name="m_WK 05 new_m1525 action" xfId="997" xr:uid="{4F214AE4-6177-4CB5-82D6-51C944C6DD33}"/>
    <cellStyle name="m_WK 05 new_M1642 Evaluations" xfId="998" xr:uid="{8974D106-A3F0-432E-B745-5CF38F2FD2F1}"/>
    <cellStyle name="m_WK 05 new_Main Eng'g (1h'04) Report rev" xfId="999" xr:uid="{F76DAA7A-14AB-4AB7-A020-BD7A4714E5A8}"/>
    <cellStyle name="m_WK 05 new_Mobile Engineering Monthly Report (Apr)" xfId="1000" xr:uid="{69AD55B4-18AC-46BB-B0BD-9970245564D3}"/>
    <cellStyle name="m_WK 05 new_Mobile Engineering Monthly Report (Apr)_Mobile Engineering Monthly Report (August)" xfId="1001" xr:uid="{CCB9E601-6C14-453F-9E3C-BE6A2D0ABA9C}"/>
    <cellStyle name="m_WK 05 new_Mobile Engineering Monthly Report (Apr)_Mobile Engineering Monthly Report (July)" xfId="1002" xr:uid="{C5430815-509C-46BE-BB4B-F6E9E1584DED}"/>
    <cellStyle name="m_WK 05 new_Mobile Engineering Monthly Report (Apr)_Mobile Engineering Monthly Report (Nov)" xfId="1003" xr:uid="{44572148-BBA1-42D3-8EDC-9D45D77CCADB}"/>
    <cellStyle name="m_WK 05 new_Mobile Engineering Monthly Report (Apr)_Mobile Engineering Monthly Report (Oct)" xfId="1004" xr:uid="{B8F0A0D2-CED5-44D7-865D-AAD12371E100}"/>
    <cellStyle name="m_WK 05 new_Mobile Engineering Monthly Report (Apr)_Mobile Engineering Monthly Report (Oct) FINAL" xfId="1005" xr:uid="{C24FA8C2-D7DE-4D87-AB26-4E845BF51979}"/>
    <cellStyle name="m_WK 05 new_Mobile Engineering Monthly Report (Apr)_Mobile Engineering Monthly Report (Sep)" xfId="1006" xr:uid="{B09DD34C-B54D-4EA3-8355-21E43B2BA8C1}"/>
    <cellStyle name="m_WK 05 new_Mobile Engineering Monthly Report (Apr)_Mobile Engineering Monthly Report (Sep) " xfId="1007" xr:uid="{56151059-6E0F-4552-B4A3-9013D45B8EE5}"/>
    <cellStyle name="m_WK 05 new_Mobile Engineering Monthly Report (Apr)_Mobile Engineering Monthly Report (Sep) (4)" xfId="1008" xr:uid="{99B6BA91-2FA5-492F-B02C-6AAB52162DD0}"/>
    <cellStyle name="m_WK 05 new_Mobile Engineering Monthly Report (Apr)_Mobile Engineering Monthly Report HUNYO" xfId="1009" xr:uid="{A2D97021-86D1-495B-B046-29488FF1F070}"/>
    <cellStyle name="m_WK 05 new_Mobile Engineering Monthly Report (August)" xfId="1010" xr:uid="{2610F8D2-584F-4769-A269-1E81077DFABD}"/>
    <cellStyle name="m_WK 05 new_Mobile Engineering Monthly Report (July)" xfId="1011" xr:uid="{90E6D0F5-39DF-469F-AC82-32C33C84FB85}"/>
    <cellStyle name="m_WK 05 new_Mobile Engineering Monthly Report (Nov)" xfId="1012" xr:uid="{CC24A06E-E67F-4CC5-95EB-255B4CCFAB5E}"/>
    <cellStyle name="m_WK 05 new_Mobile Engineering Monthly Report (Oct)" xfId="1013" xr:uid="{8F44BAF2-6FEB-4382-93BF-8B149C309397}"/>
    <cellStyle name="m_WK 05 new_Mobile Engineering Monthly Report (Oct) FINAL" xfId="1014" xr:uid="{3687593E-FE23-4ED1-A9B4-B83114210ED4}"/>
    <cellStyle name="m_WK 05 new_Mobile Engineering Monthly Report (Sep)" xfId="1015" xr:uid="{17171309-3912-4A74-9589-3EA5B3DD7509}"/>
    <cellStyle name="m_WK 05 new_Mobile Engineering Monthly Report (Sep) " xfId="1016" xr:uid="{F646AB77-624E-44BB-A69E-91B2F6ED5240}"/>
    <cellStyle name="m_WK 05 new_Mobile Engineering Monthly Report (Sep) (4)" xfId="1017" xr:uid="{D1D7F8E7-7489-497A-8626-EE7010D32E34}"/>
    <cellStyle name="m_WK 05 new_Mobile Engineering Monthly Report HUNYO" xfId="1018" xr:uid="{5394EF86-F4BA-4D9D-A7FE-7348ADF0B77F}"/>
    <cellStyle name="m_WK 05 new_Monthly report January 55" xfId="1019" xr:uid="{CCFC1C4E-344B-409A-88EA-DFA19DFE4101}"/>
    <cellStyle name="m_WK 05 new_Monthly report January 59" xfId="1020" xr:uid="{AC8C22E3-F423-4895-BCF3-24829F330239}"/>
    <cellStyle name="m_WK 05 new_monthly summary report 1522" xfId="1021" xr:uid="{566C0F47-4905-41FF-AFD1-8E86FE129CF9}"/>
    <cellStyle name="m_WK 05 new_monthly summary report M1455" xfId="1022" xr:uid="{4746879E-4967-4337-933C-0EE862439859}"/>
    <cellStyle name="m_WK 05 new_TaskForceKAIZEN0719" xfId="1023" xr:uid="{F819F76E-6AE6-4FD9-AB34-0D8DA99C5940}"/>
    <cellStyle name="m_WK 05 new_TaskForceKAIZENupdateJuly-7" xfId="1024" xr:uid="{271A2EB8-2DA7-424A-9A18-0FCCA20C4A78}"/>
    <cellStyle name="m_WK 05 new_W_MONTHLY PERFORMANCE,." xfId="1025" xr:uid="{31CCC5DD-CC28-4231-81A2-FFCE7D5C8312}"/>
    <cellStyle name="m_WK 05 new_WPP 2005 Week 17" xfId="1026" xr:uid="{3021B53A-1C47-47C1-8C70-BFECF4583DF6}"/>
    <cellStyle name="m_WK 05 new_WPP Week 14" xfId="1027" xr:uid="{6C43D95C-8A15-4A86-BD4A-8B1732CCF534}"/>
    <cellStyle name="m_WK 05 new_WPP Week 14_Mobile Engineering Monthly Report (August)" xfId="1028" xr:uid="{528F9F50-011F-4B92-9F28-08F2906D32B6}"/>
    <cellStyle name="m_WK 05 new_WPP Week 14_Mobile Engineering Monthly Report (July)" xfId="1029" xr:uid="{F5DB0D4F-FE48-4AA5-8687-D99420BC3FB9}"/>
    <cellStyle name="m_WK 05 new_WPP Week 14_Mobile Engineering Monthly Report (Nov)" xfId="1030" xr:uid="{9181484A-1397-453D-AB25-43A2A1FCF1B9}"/>
    <cellStyle name="m_WK 05 new_WPP Week 14_Mobile Engineering Monthly Report (Oct)" xfId="1031" xr:uid="{AF02C74D-4BCC-4E73-9289-C05DA8C9BD55}"/>
    <cellStyle name="m_WK 05 new_WPP Week 14_Mobile Engineering Monthly Report (Oct) FINAL" xfId="1032" xr:uid="{AEDA2BD4-9F89-4CB0-8A84-A9CA12D0A5DF}"/>
    <cellStyle name="m_WK 05 new_WPP Week 14_Mobile Engineering Monthly Report (Sep)" xfId="1033" xr:uid="{863B7B9C-A12A-44CB-B89F-5412F764BC8E}"/>
    <cellStyle name="m_WK 05 new_WPP Week 14_Mobile Engineering Monthly Report (Sep) " xfId="1034" xr:uid="{CF9ACF7D-D490-467A-A35F-75197D19BCB5}"/>
    <cellStyle name="m_WK 05 new_WPP Week 14_Mobile Engineering Monthly Report (Sep) (4)" xfId="1035" xr:uid="{A890F737-CC43-4967-A5BC-F4420DBBB65C}"/>
    <cellStyle name="m_WK 05 new_WPP Week 14_Mobile Engineering Monthly Report HUNYO" xfId="1036" xr:uid="{FC07BF40-AF36-4EDF-AAE5-2256D9CD47DD}"/>
    <cellStyle name="m_WK 05 new_WPP Week 17" xfId="1037" xr:uid="{AFF6F1B7-5D7A-4BEC-A521-780A6ED83817}"/>
    <cellStyle name="m_WK 05 new_WPP Week 17_Mobile Engineering Monthly Report (August)" xfId="1038" xr:uid="{5B4DEB94-2192-4AD8-8428-89C20B776F23}"/>
    <cellStyle name="m_WK 05 new_WPP Week 17_Mobile Engineering Monthly Report (July)" xfId="1039" xr:uid="{0BCCEF9F-6DB3-463D-A294-79C2BAE0B4EE}"/>
    <cellStyle name="m_WK 05 new_WPP Week 17_Mobile Engineering Monthly Report (Nov)" xfId="1040" xr:uid="{E2E76475-89D3-4903-8621-210948E0540F}"/>
    <cellStyle name="m_WK 05 new_WPP Week 17_Mobile Engineering Monthly Report (Oct)" xfId="1041" xr:uid="{7C85B327-80EB-4B4D-9359-AB2BFE80B1E6}"/>
    <cellStyle name="m_WK 05 new_WPP Week 17_Mobile Engineering Monthly Report (Oct) FINAL" xfId="1042" xr:uid="{6BEC25CE-093A-4B9B-B2ED-3B5BC7966301}"/>
    <cellStyle name="m_WK 05 new_WPP Week 17_Mobile Engineering Monthly Report (Sep)" xfId="1043" xr:uid="{7DFB229C-6854-4AFC-947A-FE9B3C9E2AEE}"/>
    <cellStyle name="m_WK 05 new_WPP Week 17_Mobile Engineering Monthly Report (Sep) " xfId="1044" xr:uid="{6B9DAF1E-56AE-4D9D-B62F-27499D8DF105}"/>
    <cellStyle name="m_WK 05 new_WPP Week 17_Mobile Engineering Monthly Report (Sep) (4)" xfId="1045" xr:uid="{EBBBDBF9-2656-435E-8342-E4C40335C415}"/>
    <cellStyle name="m_WK 05 new_WPP Week 17_Mobile Engineering Monthly Report HUNYO" xfId="1046" xr:uid="{1902ECD0-3E9C-45AA-80A4-914C7594157C}"/>
    <cellStyle name="m_WK 05 new_WPP Week 23" xfId="1047" xr:uid="{07BF3927-4209-4B1F-A82F-0F0DD947AD1F}"/>
    <cellStyle name="m_WK 05 new_WPP Week 24" xfId="1048" xr:uid="{EBCF6272-9CC2-4F78-834B-E3EF0C596292}"/>
    <cellStyle name="m_WK 05 new_WPP Week 25" xfId="1049" xr:uid="{1DD770F0-20D7-4002-B59D-E9C1EFFCC0FF}"/>
    <cellStyle name="m_WK 05 new_WPP Week 26" xfId="1050" xr:uid="{26CFE530-1392-4F13-BF7D-183E0FD86556}"/>
    <cellStyle name="m_WK 05 new_WPP Week 32" xfId="1051" xr:uid="{5B83CAF8-5F9F-4B73-ACA6-9CCDDF2319EC}"/>
    <cellStyle name="m_WK 05 new_WPP Week 33" xfId="1052" xr:uid="{450778D3-A1FB-49CB-B186-21188596C8B8}"/>
    <cellStyle name="m_WPP 2005 Week 17" xfId="1053" xr:uid="{87894EC9-E6B5-4949-A5C1-D44C14ECC8EE}"/>
    <cellStyle name="m_WPP Week 14" xfId="1054" xr:uid="{C50C1661-B885-4B5D-9A20-3E4D30792787}"/>
    <cellStyle name="m_WPP Week 14_Mobile Engineering Monthly Report (August)" xfId="1055" xr:uid="{951DB014-6C96-4F00-9AA1-17D55FB6EBAF}"/>
    <cellStyle name="m_WPP Week 14_Mobile Engineering Monthly Report (July)" xfId="1056" xr:uid="{C0F65673-5F74-48F4-BC2E-46494D86484E}"/>
    <cellStyle name="m_WPP Week 14_Mobile Engineering Monthly Report (Nov)" xfId="1057" xr:uid="{8544E9DE-098B-45AD-B2A6-F275D4103A3F}"/>
    <cellStyle name="m_WPP Week 14_Mobile Engineering Monthly Report (Oct)" xfId="1058" xr:uid="{055C7EAB-DFC6-4A09-AA3B-B4CE0B9F3B30}"/>
    <cellStyle name="m_WPP Week 14_Mobile Engineering Monthly Report (Oct) FINAL" xfId="1059" xr:uid="{6DE6F999-5D42-4B7A-BF02-2696C6E72FAF}"/>
    <cellStyle name="m_WPP Week 14_Mobile Engineering Monthly Report (Sep)" xfId="1060" xr:uid="{FF586AAC-0AF9-4FBB-B7DF-1F001DDAFD42}"/>
    <cellStyle name="m_WPP Week 14_Mobile Engineering Monthly Report (Sep) " xfId="1061" xr:uid="{4A0F6953-E6CB-41E6-8187-EE6DC07C4DF5}"/>
    <cellStyle name="m_WPP Week 14_Mobile Engineering Monthly Report (Sep) (4)" xfId="1062" xr:uid="{1684A4C9-5A16-4B1B-BDE0-F37E69D93FF3}"/>
    <cellStyle name="m_WPP Week 14_Mobile Engineering Monthly Report HUNYO" xfId="1063" xr:uid="{E006D4EB-00B2-4E51-8D93-9E885F4F13C4}"/>
    <cellStyle name="m_WPP Week 17" xfId="1064" xr:uid="{9B71E857-8903-4F6A-BA01-808770959F8F}"/>
    <cellStyle name="m_WPP Week 17_Mobile Engineering Monthly Report (August)" xfId="1065" xr:uid="{786FAECF-0057-4E67-8802-8F2B86415F21}"/>
    <cellStyle name="m_WPP Week 17_Mobile Engineering Monthly Report (July)" xfId="1066" xr:uid="{CAE8D678-74A0-49EA-B7D6-BEA833C2A10F}"/>
    <cellStyle name="m_WPP Week 17_Mobile Engineering Monthly Report (Nov)" xfId="1067" xr:uid="{9C8E9368-A67F-48FE-A68F-F389E7FE673E}"/>
    <cellStyle name="m_WPP Week 17_Mobile Engineering Monthly Report (Oct)" xfId="1068" xr:uid="{42E972D0-020F-43FB-A897-C62D14CF775D}"/>
    <cellStyle name="m_WPP Week 17_Mobile Engineering Monthly Report (Oct) FINAL" xfId="1069" xr:uid="{7E143D49-0D32-4DA1-B0A4-4F3AB0B2FC9B}"/>
    <cellStyle name="m_WPP Week 17_Mobile Engineering Monthly Report (Sep)" xfId="1070" xr:uid="{62F6D670-E71C-4F0B-A3D0-33949FCC7773}"/>
    <cellStyle name="m_WPP Week 17_Mobile Engineering Monthly Report (Sep) " xfId="1071" xr:uid="{DAF010F4-655D-487E-A9A6-B8940FAF6DEB}"/>
    <cellStyle name="m_WPP Week 17_Mobile Engineering Monthly Report (Sep) (4)" xfId="1072" xr:uid="{B3947AC3-2ADF-4EC0-BD24-E24D8CEFC98D}"/>
    <cellStyle name="m_WPP Week 17_Mobile Engineering Monthly Report HUNYO" xfId="1073" xr:uid="{0F09D949-B7AA-4D53-A1A0-0A1747BDA4AF}"/>
    <cellStyle name="m_WPP Week 23" xfId="1074" xr:uid="{3F7333D4-7D2A-451E-AC3A-58711C43DE2E}"/>
    <cellStyle name="m_WPP Week 24" xfId="1075" xr:uid="{9E58033C-26D1-44C2-9C58-0F15205B7F33}"/>
    <cellStyle name="m_WPP Week 25" xfId="1076" xr:uid="{8C4D293D-3DE2-41C3-86C5-666358CE8D20}"/>
    <cellStyle name="m_WPP Week 26" xfId="1077" xr:uid="{F09B3523-2D5F-4E51-8F27-F1399D0AAE6C}"/>
    <cellStyle name="m_WPP Week 32" xfId="1078" xr:uid="{1573FE02-33DE-4C2E-A88F-3790C2FDF542}"/>
    <cellStyle name="m_WPP Week 33" xfId="1079" xr:uid="{7A56863F-2515-47F7-B9B8-AB7D2C62080D}"/>
    <cellStyle name="m_Yamaji Package for 1M Readiness rev01" xfId="1080" xr:uid="{40008075-9AF0-487D-B012-5092D052C083}"/>
    <cellStyle name="Neutral" xfId="36" builtinId="28" customBuiltin="1"/>
    <cellStyle name="Neutral 2" xfId="17" xr:uid="{6909DD09-FF16-42F1-8B75-AF439C502D6A}"/>
    <cellStyle name="Neutral 2 2" xfId="1229" xr:uid="{8F8E483D-2630-4688-A3F2-7A3258030064}"/>
    <cellStyle name="Neutral 2 3" xfId="1304" xr:uid="{C1EC7FC2-1DB4-49B6-81D6-BAC6D5C75577}"/>
    <cellStyle name="Neutral 2 4" xfId="560" xr:uid="{435AC838-53C6-42E4-8609-065D2ACCE7B9}"/>
    <cellStyle name="Neutral 2 5" xfId="170" xr:uid="{E76E8B73-36B5-44E6-94DE-41C859D50747}"/>
    <cellStyle name="Neutral 2 6" xfId="2219" xr:uid="{F0435D6D-D0DC-4739-9A67-4287BCA0B59F}"/>
    <cellStyle name="Neutral 2 7" xfId="2162" xr:uid="{9C1B5ECE-7A34-4FF5-840F-84049A4D480F}"/>
    <cellStyle name="Neutral 3" xfId="240" xr:uid="{54730F6E-A27A-4D5B-9F9E-45D75D6CD936}"/>
    <cellStyle name="Neutral 3 2" xfId="1192" xr:uid="{192FF969-7006-4EE8-9009-DFB5EDDB6592}"/>
    <cellStyle name="Neutral 3 3" xfId="2260" xr:uid="{74489F78-38BA-4109-8691-8D5BB00922CB}"/>
    <cellStyle name="Neutral 3 4" xfId="2163" xr:uid="{9E6AE8D7-107C-42A5-81B1-E14E7148AEB9}"/>
    <cellStyle name="Neutral 4" xfId="2164" xr:uid="{857C5552-E387-4708-B8E7-9D9CC635C70B}"/>
    <cellStyle name="Neutral 5" xfId="2165" xr:uid="{10334F38-CEDA-448D-9F06-B601E3390C01}"/>
    <cellStyle name="Neutral 6" xfId="4230" xr:uid="{4EA9840E-6B87-4750-A8C5-1448200FA8BF}"/>
    <cellStyle name="New Times Roman" xfId="489" xr:uid="{517D7EC5-4FF4-4737-9A27-9BBE62AF6885}"/>
    <cellStyle name="Normal" xfId="0" builtinId="0"/>
    <cellStyle name="Normal - Style1" xfId="490" xr:uid="{1D59253E-E678-41C2-9FB3-39432426582D}"/>
    <cellStyle name="Normal 10" xfId="233" xr:uid="{E42EA2E7-F52D-4F56-9117-435F93CD1E71}"/>
    <cellStyle name="Normal 10 2" xfId="163" xr:uid="{E1AD136D-B161-4B6E-B08D-2F5D94979E05}"/>
    <cellStyle name="Normal 10 2 2" xfId="207" xr:uid="{60D35A40-CD18-48B3-BEA3-2CD1D77DFC27}"/>
    <cellStyle name="Normal 10 2 2 2" xfId="287" xr:uid="{7B18266F-CEC3-4C97-89CF-193472709055}"/>
    <cellStyle name="Normal 10 2 2 3" xfId="1254" xr:uid="{7DE434BB-56F9-44DB-986E-1F7F0BDB506A}"/>
    <cellStyle name="Normal 10 2 3" xfId="262" xr:uid="{FCF5B9C5-97BF-4DFD-AC8E-0E81AACB4AEA}"/>
    <cellStyle name="Normal 10 2 4" xfId="559" xr:uid="{B9224A95-1645-4E80-B065-781A00C54456}"/>
    <cellStyle name="Normal 10 3" xfId="313" xr:uid="{5E6FA56F-2FC1-460C-ABF3-A93020D8F233}"/>
    <cellStyle name="Normal 10 3 2" xfId="588" xr:uid="{2980543A-56F9-443A-8A64-730D782CCF69}"/>
    <cellStyle name="Normal 10 4" xfId="491" xr:uid="{D477EBE2-D61C-4EBE-89B1-C89F832298BF}"/>
    <cellStyle name="Normal 11" xfId="13" xr:uid="{00000000-0005-0000-0000-00000B000000}"/>
    <cellStyle name="Normal 11 2" xfId="315" xr:uid="{C373203B-E0FB-481B-A686-AB24BDB3C971}"/>
    <cellStyle name="Normal 11 2 2" xfId="1291" xr:uid="{7FC4864E-BF11-4FDB-996B-EBAF57CDBE61}"/>
    <cellStyle name="Normal 11 3" xfId="492" xr:uid="{CAB24881-E813-429E-8E20-12D8B1CF2401}"/>
    <cellStyle name="Normal 12" xfId="235" xr:uid="{5506E27B-13A6-463F-A571-0E9DF7251BCD}"/>
    <cellStyle name="Normal 12 2" xfId="316" xr:uid="{4E68B59B-B933-47C4-B246-E3B2516B203B}"/>
    <cellStyle name="Normal 12 2 2" xfId="493" xr:uid="{4B4BB150-A451-4136-A1F8-2E90992D2AE6}"/>
    <cellStyle name="Normal 12 3" xfId="389" xr:uid="{75E3AD9E-FAC8-4EBB-8436-0E95788C1FC9}"/>
    <cellStyle name="Normal 12 3 2" xfId="2317" xr:uid="{5B4EC5DA-3ED0-4D76-BCED-D5AF562BE76E}"/>
    <cellStyle name="Normal 12 3 3" xfId="2166" xr:uid="{23F307E0-F851-460D-ADC9-5CC0D901B622}"/>
    <cellStyle name="Normal 12 4" xfId="155" xr:uid="{EB64B94D-70E8-4D05-AB86-348FF28D93BA}"/>
    <cellStyle name="Normal 13" xfId="78" xr:uid="{A34C61FE-D3CF-4284-8E5A-5DFA0EF73E2B}"/>
    <cellStyle name="Normal 13 2" xfId="110" xr:uid="{D7EDDF82-028C-43AD-B655-1E1125C146DE}"/>
    <cellStyle name="Normal 13 2 2" xfId="284" xr:uid="{6E5262C6-162C-4DBC-934C-081D018AE880}"/>
    <cellStyle name="Normal 13 2 3" xfId="1081" xr:uid="{D72F1CF1-1CAB-4C90-BDC8-95B039CFADF4}"/>
    <cellStyle name="Normal 13 3" xfId="79" xr:uid="{F2620BB8-35FE-42CE-A02C-D876B7A820CD}"/>
    <cellStyle name="Normal 13 3 2" xfId="555" xr:uid="{B91E9DA8-FDDE-46FF-8411-A82630712773}"/>
    <cellStyle name="Normal 13 4" xfId="81" xr:uid="{9F75E327-1B50-48D2-BA16-FDDD27F48DA8}"/>
    <cellStyle name="Normal 13 4 2" xfId="1290" xr:uid="{4BBC8B64-7143-433E-A7BF-2BF7FE0B3ED8}"/>
    <cellStyle name="Normal 13 4 4" xfId="82" xr:uid="{19F33C4D-4D34-467B-8D58-35E0E5BD6427}"/>
    <cellStyle name="Normal 13 4 4 4" xfId="15" xr:uid="{D89282DD-764C-4BFD-88C3-7F49AD8B1B1A}"/>
    <cellStyle name="Normal 13 5" xfId="392" xr:uid="{F9ED63E5-DCA3-4C2B-B9DD-8D02FEB1F94A}"/>
    <cellStyle name="Normal 14" xfId="237" xr:uid="{B4D8C171-B9B0-4819-98F6-349B7BF4F2C1}"/>
    <cellStyle name="Normal 14 2" xfId="317" xr:uid="{6B7D6864-31AE-4A23-89BA-F00318868942}"/>
    <cellStyle name="Normal 14 2 2" xfId="1082" xr:uid="{134C6CB7-6045-4F83-95A8-0FA3B63DDB2D}"/>
    <cellStyle name="Normal 14 3" xfId="556" xr:uid="{E5D79CA6-B165-430D-B850-DF78AEFA5866}"/>
    <cellStyle name="Normal 15" xfId="238" xr:uid="{F34869A8-73BE-49DE-B42B-6DB3EDB6A577}"/>
    <cellStyle name="Normal 15 2" xfId="318" xr:uid="{6FA87D5D-A5A9-4282-AB9F-EFA6FC111432}"/>
    <cellStyle name="Normal 15 3" xfId="394" xr:uid="{90DC8E1E-C662-42F0-B650-357332893DD5}"/>
    <cellStyle name="Normal 16" xfId="108" xr:uid="{AEAEC95E-127C-405B-ACC0-194378DF03CA}"/>
    <cellStyle name="Normal 16 2" xfId="1295" xr:uid="{3B9C8ABB-7E26-41D5-B43A-27B5A4D42FA7}"/>
    <cellStyle name="Normal 16 3" xfId="1083" xr:uid="{DF699B0A-094B-43FA-A7D4-BB02733C55D3}"/>
    <cellStyle name="Normal 16 4" xfId="239" xr:uid="{7CAC4787-E98A-4186-80B2-919382A32EB4}"/>
    <cellStyle name="Normal 17" xfId="109" xr:uid="{44BF5616-C08B-4C8E-83EE-B240FF6623D8}"/>
    <cellStyle name="Normal 17 2" xfId="1289" xr:uid="{AD579A78-2616-4558-B417-7F8A20FF74CF}"/>
    <cellStyle name="Normal 17 3" xfId="1084" xr:uid="{B59A3224-72F9-4C7E-9E64-F54FFBC01153}"/>
    <cellStyle name="Normal 18" xfId="321" xr:uid="{66E5A58C-0F9A-4E5B-9C44-AD5099416AC6}"/>
    <cellStyle name="Normal 18 2" xfId="1085" xr:uid="{45EBC9BD-70EE-444C-B896-97C3843F69A0}"/>
    <cellStyle name="Normal 19" xfId="323" xr:uid="{85D8CC74-9C65-45CF-AABC-9FDF466DD5A3}"/>
    <cellStyle name="Normal 19 2" xfId="1086" xr:uid="{DECFE084-179B-4169-BCE0-93E511FE397B}"/>
    <cellStyle name="Normal 2" xfId="19" xr:uid="{6D5BA529-F525-4A65-940D-72A0F83DC8A4}"/>
    <cellStyle name="Normal 2 10" xfId="77" xr:uid="{E0A34A47-709E-402C-92BF-11E110BDEA17}"/>
    <cellStyle name="Normal 2 2" xfId="87" xr:uid="{EB0279F5-2156-4BBE-9716-911C6D8FBBE8}"/>
    <cellStyle name="Normal 2 2 2" xfId="93" xr:uid="{2A500CC1-1C40-4849-A74E-6D6D50094471}"/>
    <cellStyle name="Normal 2 2 2 2" xfId="105" xr:uid="{24963384-7F89-424B-8F37-0C4B3A6EEAD5}"/>
    <cellStyle name="Normal 2 2 2 2 2" xfId="157" xr:uid="{8F91286A-FACB-4141-8770-D2274D992894}"/>
    <cellStyle name="Normal 2 2 2 3" xfId="1339" xr:uid="{2F4A6DE5-4037-41BD-8325-297BFA37867B}"/>
    <cellStyle name="Normal 2 2 2 4" xfId="1087" xr:uid="{7BE56B8E-9414-414D-820B-DC831AA34D0D}"/>
    <cellStyle name="Normal 2 2 3" xfId="99" xr:uid="{FF4DF076-CE0F-4AFA-9FED-202E13FC018B}"/>
    <cellStyle name="Normal 2 2 3 2" xfId="494" xr:uid="{93E916AA-352B-4B47-B1CF-E9D36E088BA6}"/>
    <cellStyle name="Normal 2 2 4" xfId="1292" xr:uid="{CD3ECA93-0958-4E21-8871-F695644EC437}"/>
    <cellStyle name="Normal 2 2 5" xfId="395" xr:uid="{202CAC4A-BA22-4447-A38B-AFF7C59A16AD}"/>
    <cellStyle name="Normal 2 2 6" xfId="319" xr:uid="{DBEECF48-E944-472B-AEB4-AAE25D0C1697}"/>
    <cellStyle name="Normal 2 2 7" xfId="153" xr:uid="{9BD52BED-D3AD-40A2-AED0-7960FBA3264B}"/>
    <cellStyle name="Normal 2 2 8" xfId="2211" xr:uid="{9795AD08-7F61-4AF5-8E01-D6E337C21D35}"/>
    <cellStyle name="Normal 2 2 9" xfId="2193" xr:uid="{BAFFBA6A-7D30-46FD-A45D-0601A1C31DC5}"/>
    <cellStyle name="Normal 2 3" xfId="90" xr:uid="{22620023-BB31-414C-88E3-30BAB02756F9}"/>
    <cellStyle name="Normal 2 3 2" xfId="102" xr:uid="{9F947235-F810-40FA-9422-49DB6BD72401}"/>
    <cellStyle name="Normal 2 3 2 2" xfId="1341" xr:uid="{5BD04EB9-2AB0-43DC-B0F8-29C49A95EEDB}"/>
    <cellStyle name="Normal 2 3 3" xfId="1293" xr:uid="{101726B6-E31B-4C4D-938A-BD305B73487D}"/>
    <cellStyle name="Normal 2 3 4" xfId="495" xr:uid="{3D30BEAD-CBBB-4D4C-B11F-DB605A7B0BFC}"/>
    <cellStyle name="Normal 2 3 5" xfId="320" xr:uid="{3CAC0757-BEAE-4AE7-8C1E-BC02C36CDEAA}"/>
    <cellStyle name="Normal 2 3 6" xfId="156" xr:uid="{7984E680-5B9D-43AE-8816-C08B5083AB9D}"/>
    <cellStyle name="Normal 2 4" xfId="96" xr:uid="{D7D8D5B3-14BD-4434-AA25-AE746A5E0389}"/>
    <cellStyle name="Normal 2 4 2" xfId="1088" xr:uid="{672223BC-1817-423E-8CD4-0C3066A62AE3}"/>
    <cellStyle name="Normal 2 4 3" xfId="2212" xr:uid="{7D0AB1C6-25DC-408D-A9F0-CC064A898AA5}"/>
    <cellStyle name="Normal 2 4 4" xfId="2194" xr:uid="{C1F7E0D0-6852-4A73-8965-383212195886}"/>
    <cellStyle name="Normal 2 5" xfId="596" xr:uid="{EEC28682-FA4E-43F0-A4DE-EB8EA9171BE3}"/>
    <cellStyle name="Normal 2 6" xfId="85" xr:uid="{F35A9713-7322-48C1-9A7D-7BB5FCB13D10}"/>
    <cellStyle name="Normal 2 6 2" xfId="88" xr:uid="{C6B318BA-3B68-4D9E-B0BD-727D127E68C8}"/>
    <cellStyle name="Normal 2 6 2 2" xfId="94" xr:uid="{3061FE8C-3ECE-494B-B204-F97748CE69D0}"/>
    <cellStyle name="Normal 2 6 2 2 2" xfId="106" xr:uid="{0B2DDF43-FC07-4E8B-8641-8D6DFCEFC5A3}"/>
    <cellStyle name="Normal 2 6 2 3" xfId="100" xr:uid="{F93201F6-F2F9-4F61-A717-8F8353D2BE57}"/>
    <cellStyle name="Normal 2 6 3" xfId="91" xr:uid="{6522E786-A0A9-4BFF-83B5-793458DE0199}"/>
    <cellStyle name="Normal 2 6 3 2" xfId="103" xr:uid="{BEABED9C-0D50-4FCF-9AE9-6D8933D82FFB}"/>
    <cellStyle name="Normal 2 6 4" xfId="97" xr:uid="{111C5B9B-1844-4583-B24F-3C3256598CF1}"/>
    <cellStyle name="Normal 2 7" xfId="107" xr:uid="{1D2CE345-14DF-4C28-A776-021EB12EF1D4}"/>
    <cellStyle name="Normal 2 8" xfId="1945" xr:uid="{7D93764B-BDF2-4559-8E5D-A0A5D6A7BBA1}"/>
    <cellStyle name="Normal 2 9" xfId="2167" xr:uid="{7E2C219C-070A-4587-82FD-91194E253FAB}"/>
    <cellStyle name="Normal 2_LLI + MOQ + WIP format for standard parts" xfId="557" xr:uid="{B764A7E2-456F-43B4-9768-A38013DDAEDC}"/>
    <cellStyle name="Normal 20" xfId="337" xr:uid="{E4034B06-4864-4E59-8E31-453B680ECBE1}"/>
    <cellStyle name="Normal 20 2" xfId="1089" xr:uid="{5E778A08-CCCB-4DB9-BE7C-045420CBE30B}"/>
    <cellStyle name="Normal 21" xfId="351" xr:uid="{5B2744D7-E61E-4A9E-B7A7-33BA6FF3E7B1}"/>
    <cellStyle name="Normal 21 2" xfId="1090" xr:uid="{D1EB7571-EA94-4382-820B-4585D4F7D37B}"/>
    <cellStyle name="Normal 22" xfId="365" xr:uid="{A696E349-A6A4-4EF0-9C9C-657E5753B7AC}"/>
    <cellStyle name="Normal 22 2" xfId="366" xr:uid="{E1EB1EF1-F42F-4398-88E5-FC92D0043812}"/>
    <cellStyle name="Normal 22 3" xfId="367" xr:uid="{09B99CA8-5D40-4582-9BF9-D1F4FB735DD5}"/>
    <cellStyle name="Normal 22 4" xfId="1091" xr:uid="{AB9A0EE1-0DF9-4E0B-8C88-12C35B3ACAC6}"/>
    <cellStyle name="Normal 23" xfId="1092" xr:uid="{A200E10B-C08E-4102-8518-3A7DD43257D2}"/>
    <cellStyle name="Normal 24" xfId="1093" xr:uid="{69742A3D-FB98-48FF-9356-D1ADD61486D6}"/>
    <cellStyle name="Normal 24 2" xfId="2339" xr:uid="{447E9CC8-179C-4DDE-89BB-B5D777B75861}"/>
    <cellStyle name="Normal 24 3" xfId="2017" xr:uid="{54481BFF-A16F-4033-BAEE-5995EEE66110}"/>
    <cellStyle name="Normal 25" xfId="1094" xr:uid="{D8CFFE48-7C79-4E02-9DBE-57716DDB66BE}"/>
    <cellStyle name="Normal 26" xfId="1095" xr:uid="{8D12AF1B-B09E-42DC-83C5-AFBBA018CCA6}"/>
    <cellStyle name="Normal 27" xfId="1096" xr:uid="{96F8B95C-B7CF-45FB-834E-B48439AB15EC}"/>
    <cellStyle name="Normal 28" xfId="1097" xr:uid="{04A4268E-726C-4E33-96BB-684B1E1B11ED}"/>
    <cellStyle name="Normal 29" xfId="1098" xr:uid="{6E15B04A-0AD1-470D-BBE0-36DA2A2DC96F}"/>
    <cellStyle name="Normal 3" xfId="18" xr:uid="{EC25257A-FE77-46E0-AB6A-F17CA5FE310E}"/>
    <cellStyle name="Normal 3 2" xfId="204" xr:uid="{E8CFB719-B080-4AF2-A9F2-57BFB6E02363}"/>
    <cellStyle name="Normal 3 2 2" xfId="285" xr:uid="{0F44CBA8-8FD8-4A16-9FCB-F82879EF8254}"/>
    <cellStyle name="Normal 3 2 2 2" xfId="497" xr:uid="{C1EAC0E4-4E0F-4364-90CE-FBE7E6CAE596}"/>
    <cellStyle name="Normal 3 2 3" xfId="1252" xr:uid="{8535C9F7-4FCC-49E1-90B0-8E930973EAA1}"/>
    <cellStyle name="Normal 3 2 4" xfId="1337" xr:uid="{1088CE86-0C6B-4F69-9DDE-77BCE882C323}"/>
    <cellStyle name="Normal 3 2 5" xfId="390" xr:uid="{00049769-F8E9-44DB-BDB4-ECC1F71DF4F6}"/>
    <cellStyle name="Normal 3 2 6" xfId="2256" xr:uid="{29E1E7A6-4598-4916-85D6-C41920ED189D}"/>
    <cellStyle name="Normal 3 2 7" xfId="2168" xr:uid="{B2DDF812-41C8-4141-8034-4DFA7616812B}"/>
    <cellStyle name="Normal 3 3" xfId="260" xr:uid="{42417E87-915A-4682-A649-93DC1AA86D32}"/>
    <cellStyle name="Normal 3 3 2" xfId="1226" xr:uid="{B551C043-D27B-4FB2-B0B0-AB09124E9A7E}"/>
    <cellStyle name="Normal 3 4" xfId="496" xr:uid="{4472CDDC-58E8-46A0-83E5-B89528E4396C}"/>
    <cellStyle name="Normal 3 5" xfId="1372" xr:uid="{7D36AA32-511D-47AF-B6EF-05B336950209}"/>
    <cellStyle name="Normal 3 6" xfId="159" xr:uid="{3A5B88A6-6D1C-442A-AA3D-5BFEFEFE0200}"/>
    <cellStyle name="Normal 3 7" xfId="1376" xr:uid="{243C5B10-5997-49DA-8E8C-CE1A5DB6A1FF}"/>
    <cellStyle name="Normal 3 8" xfId="151" xr:uid="{06D1CC3B-A853-407A-A039-0F9CB9719664}"/>
    <cellStyle name="Normal 3 8 2" xfId="2014" xr:uid="{71FE625A-B59B-4B41-B2C1-7CDBD8EF5B10}"/>
    <cellStyle name="Normal 30" xfId="1099" xr:uid="{490EE40F-8A4B-490D-A0F5-2C2E1BD2A4E6}"/>
    <cellStyle name="Normal 31" xfId="1100" xr:uid="{5876FCE4-4213-476C-901A-3C2592D5E971}"/>
    <cellStyle name="Normal 32" xfId="1101" xr:uid="{1FD713B6-3D15-4E9E-B765-6FA1D243193A}"/>
    <cellStyle name="Normal 33" xfId="1102" xr:uid="{FC6575A5-8B02-43B6-863F-D2FD67F9B94A}"/>
    <cellStyle name="Normal 34" xfId="1103" xr:uid="{C491F065-F65F-456C-91C0-F5D0B56435AD}"/>
    <cellStyle name="Normal 35" xfId="1104" xr:uid="{71937419-DAAD-4FD5-BC20-68163A07C9EC}"/>
    <cellStyle name="Normal 36" xfId="1105" xr:uid="{82F2335C-1952-4176-A281-C851565C3D8E}"/>
    <cellStyle name="Normal 37" xfId="1106" xr:uid="{54FAC21C-2D7D-454A-8BF2-DF41A026D919}"/>
    <cellStyle name="Normal 38" xfId="1185" xr:uid="{3C409597-94F1-4F07-89FA-CCADEAE864B7}"/>
    <cellStyle name="Normal 39" xfId="1231" xr:uid="{00784443-59FD-49B6-833C-B230EDAAE2F1}"/>
    <cellStyle name="Normal 4" xfId="160" xr:uid="{6C8953BC-51FB-4AAB-80A1-1B2613BCF2AF}"/>
    <cellStyle name="Normal 4 2" xfId="205" xr:uid="{978EA5C4-80D3-41C6-AB12-E6CC14ED713C}"/>
    <cellStyle name="Normal 4 3" xfId="498" xr:uid="{F67006E3-D687-40D2-A324-26459386899C}"/>
    <cellStyle name="Normal 4 4" xfId="2015" xr:uid="{534049D9-30D2-4740-942A-029005EB522D}"/>
    <cellStyle name="Normal 4 4 2" xfId="2254" xr:uid="{7B31FF54-9EBD-4723-9B5E-D150E778B57A}"/>
    <cellStyle name="Normal 4 5" xfId="2169" xr:uid="{85B4FDAA-EE6A-4E39-A1F4-3BE059ED8945}"/>
    <cellStyle name="Normal 40" xfId="1244" xr:uid="{7BCB9BF6-499F-4BD7-A25C-23C32C9F44DA}"/>
    <cellStyle name="Normal 41" xfId="1245" xr:uid="{FEFCA8C2-4E5A-4ABB-A8DF-81D1BFBFC642}"/>
    <cellStyle name="Normal 42" xfId="1233" xr:uid="{3C4BD32A-AC09-47B9-AC77-371072125AEF}"/>
    <cellStyle name="Normal 43" xfId="1232" xr:uid="{7C6C2616-141D-414D-8782-0154893D47F1}"/>
    <cellStyle name="Normal 44" xfId="1242" xr:uid="{598C5AB5-5501-4706-9853-4A21856D4D71}"/>
    <cellStyle name="Normal 45" xfId="1247" xr:uid="{5BEB07A3-B3AC-4C2C-BD27-B75A38A1E207}"/>
    <cellStyle name="Normal 46" xfId="1249" xr:uid="{FB2B54B8-BCF5-48EE-B49A-BB43BBAF4A40}"/>
    <cellStyle name="Normal 47" xfId="1250" xr:uid="{3DF261B0-C3CF-4B1A-8E78-BCF86A9759F4}"/>
    <cellStyle name="Normal 48" xfId="1272" xr:uid="{F1E5C328-0A62-4CAD-A800-66E6D019CA1B}"/>
    <cellStyle name="Normal 49" xfId="1276" xr:uid="{D22DAB93-4773-44BB-89A6-A1FC42F04B7C}"/>
    <cellStyle name="Normal 5" xfId="80" xr:uid="{1C053CAC-D9D0-4CD4-92D9-8D34BED4D12A}"/>
    <cellStyle name="Normal 5 2" xfId="208" xr:uid="{A8D8BDE1-ECB5-400D-BE33-2215E5791F93}"/>
    <cellStyle name="Normal 5 2 2" xfId="288" xr:uid="{EF7F6F49-9398-4763-B865-B1035592E479}"/>
    <cellStyle name="Normal 5 2 3" xfId="1228" xr:uid="{92769955-CFF2-4DAC-84C5-6D90BA0AD842}"/>
    <cellStyle name="Normal 5 2 4" xfId="2258" xr:uid="{41F0AF9A-125B-43DB-BA93-572D5BCEFC23}"/>
    <cellStyle name="Normal 5 2 5" xfId="2171" xr:uid="{A641DD73-D019-49DD-B69B-2C2901658FCF}"/>
    <cellStyle name="Normal 5 3" xfId="263" xr:uid="{CE95E9D1-90E3-4BA8-B45A-91A5D0B20A3A}"/>
    <cellStyle name="Normal 5 3 2" xfId="2281" xr:uid="{17184167-C9F1-4F74-A31D-75A672C1E4F3}"/>
    <cellStyle name="Normal 5 3 3" xfId="2170" xr:uid="{CED68BE5-3279-483B-841B-9669849122EF}"/>
    <cellStyle name="Normal 5 4" xfId="499" xr:uid="{D7180D84-34E6-4F1E-8827-4D32A2AA65B6}"/>
    <cellStyle name="Normal 5 5" xfId="2016" xr:uid="{13ABD05B-486A-45E7-9FA7-29A6837BCE3D}"/>
    <cellStyle name="Normal 50" xfId="1281" xr:uid="{BFF7C07B-B921-4702-BC27-6E18CF111247}"/>
    <cellStyle name="Normal 51" xfId="1277" xr:uid="{3DACC80F-507E-4A4C-B14A-A180F9D71F88}"/>
    <cellStyle name="Normal 52" xfId="393" xr:uid="{1AA94E66-1189-441A-9425-9508F7C176B5}"/>
    <cellStyle name="Normal 53" xfId="1274" xr:uid="{772F8C90-86BA-4E8C-8EE3-D18B089573FA}"/>
    <cellStyle name="Normal 54" xfId="1286" xr:uid="{4BAF0ED5-1119-4768-8961-B366CED52324}"/>
    <cellStyle name="Normal 55" xfId="368" xr:uid="{0B5F2D32-DE45-4714-B350-86EF147AA492}"/>
    <cellStyle name="Normal 56" xfId="1371" xr:uid="{5EB6EB61-7DF4-46D2-861A-419AD63E4B7B}"/>
    <cellStyle name="Normal 57" xfId="158" xr:uid="{B33B5A1C-B15A-45BC-8A55-5C95A26F8029}"/>
    <cellStyle name="Normal 58" xfId="1120" xr:uid="{07F2CFB8-DC2E-4D6B-A046-4CA1296C3904}"/>
    <cellStyle name="Normal 59" xfId="4222" xr:uid="{1B4D6AC8-487E-47B3-B380-9AA8EE81DDAA}"/>
    <cellStyle name="Normal 6" xfId="229" xr:uid="{045373C6-5810-4498-892E-4C2EC0C51D09}"/>
    <cellStyle name="Normal 6 2" xfId="309" xr:uid="{82257709-42A0-445D-BF5A-C16DCFD0E896}"/>
    <cellStyle name="Normal 6 2 2" xfId="1270" xr:uid="{AD49325B-5ABA-4606-A1C7-356AC41301B3}"/>
    <cellStyle name="Normal 6 3" xfId="500" xr:uid="{053BE846-8BBF-48E4-A2B6-B178BC6A2482}"/>
    <cellStyle name="Normal 60" xfId="4264" xr:uid="{B8510C9B-4190-45F8-B88D-9CD2618BE7FC}"/>
    <cellStyle name="Normal 7" xfId="230" xr:uid="{BED3E44C-F13E-4BD2-B9E4-B66D57E26EA4}"/>
    <cellStyle name="Normal 7 2" xfId="310" xr:uid="{06EBDDC8-82E1-4F1E-A80F-D24A27AF8551}"/>
    <cellStyle name="Normal 7 2 2" xfId="1282" xr:uid="{74322D6A-06C1-47F5-81B3-8DB7BC042C44}"/>
    <cellStyle name="Normal 7 3" xfId="501" xr:uid="{136F7E6E-A57B-4B79-9016-77994BB7E850}"/>
    <cellStyle name="Normal 7 4" xfId="2259" xr:uid="{4D649E02-7690-4909-BB02-07DECFEC59F4}"/>
    <cellStyle name="Normal 7 5" xfId="2172" xr:uid="{9DE2E627-1708-4896-9B98-DE28C8DB17D0}"/>
    <cellStyle name="Normal 8" xfId="231" xr:uid="{4114A87E-A0FF-4A0F-960D-25823A07F56C}"/>
    <cellStyle name="Normal 8 2" xfId="311" xr:uid="{35304848-7A0E-41E2-A5EA-E867641DE677}"/>
    <cellStyle name="Normal 8 2 2" xfId="589" xr:uid="{2413FCEA-E438-4D6C-B0A4-EF14BBE1D499}"/>
    <cellStyle name="Normal 8 3" xfId="1283" xr:uid="{045DDA2F-D53A-4313-BCB0-E2AA53F4635C}"/>
    <cellStyle name="Normal 8 4" xfId="502" xr:uid="{814F679A-76F4-4C99-A1A1-72427B831A0B}"/>
    <cellStyle name="Normal 9" xfId="232" xr:uid="{CC7EC3F0-A09C-4A9F-9A1C-8A4E338D7B33}"/>
    <cellStyle name="Normal 9 2" xfId="234" xr:uid="{4A4718FD-D10F-4B5A-9240-411FC121040C}"/>
    <cellStyle name="Normal 9 2 2" xfId="314" xr:uid="{DF8F7597-2D4C-4C02-80BA-78C56C01765D}"/>
    <cellStyle name="Normal 9 2 3" xfId="1284" xr:uid="{F7BF2BA0-6543-4E4E-B25C-C7C035A38291}"/>
    <cellStyle name="Normal 9 3" xfId="312" xr:uid="{6642C286-9A1C-4C14-A24D-916DD2E1DA25}"/>
    <cellStyle name="Normal 9 4" xfId="503" xr:uid="{6C262AD4-5655-4D27-B8D9-727037576419}"/>
    <cellStyle name="Note" xfId="43" builtinId="10" customBuiltin="1"/>
    <cellStyle name="Note 2" xfId="152" xr:uid="{0BCE20F8-FD10-4765-BC4E-6372833A4B6C}"/>
    <cellStyle name="Note 2 2" xfId="209" xr:uid="{2E2BB6D1-EABE-4901-B5C0-099E6F8BCA56}"/>
    <cellStyle name="Note 2 2 2" xfId="289" xr:uid="{C4765C82-9945-470B-9B70-DE75A4EED2C3}"/>
    <cellStyle name="Note 2 2 3" xfId="1256" xr:uid="{67323851-9321-4B73-B8A4-AA810595C311}"/>
    <cellStyle name="Note 2 3" xfId="264" xr:uid="{313535A7-5AEC-498C-ADF4-78B937F05073}"/>
    <cellStyle name="Note 2 3 2" xfId="1338" xr:uid="{326E7F4C-116B-4529-82B6-5E40DBE9DB75}"/>
    <cellStyle name="Note 2 4" xfId="504" xr:uid="{32EC9053-6522-4222-99E7-9E625B52D811}"/>
    <cellStyle name="Note 2 5" xfId="177" xr:uid="{1F80603F-FB69-44EE-A20A-6E8CD1C0D081}"/>
    <cellStyle name="Note 2 6" xfId="2252" xr:uid="{5054D33C-BB9B-4D01-AFAA-0F8D6A244044}"/>
    <cellStyle name="Note 2 7" xfId="2173" xr:uid="{6D1E8B5D-03ED-4FDC-A64F-52724F0CA847}"/>
    <cellStyle name="Note 3" xfId="241" xr:uid="{F34F5196-C002-4D9D-A7BA-9C07D33ACFF5}"/>
    <cellStyle name="Note 3 2" xfId="1199" xr:uid="{2A3516F7-9DDA-43A9-9F3B-33B0C6D237E4}"/>
    <cellStyle name="Note 3 3" xfId="2261" xr:uid="{3265D224-729C-4F86-9CE9-99BE0FE4A474}"/>
    <cellStyle name="Note 3 4" xfId="2174" xr:uid="{BD6B299E-2F86-444E-82B9-FCCCA81B5C8A}"/>
    <cellStyle name="Note 4" xfId="324" xr:uid="{07BFEF9D-FFC6-41A2-A04B-431506232DEA}"/>
    <cellStyle name="Note 4 2" xfId="2284" xr:uid="{FB4E4B60-7FCA-4D43-B05B-6316AFDBBC1D}"/>
    <cellStyle name="Note 4 3" xfId="2175" xr:uid="{B3FAF8F8-91D5-4DCB-A3A9-D252D3831142}"/>
    <cellStyle name="Note 5" xfId="338" xr:uid="{B5EBA9C3-BD0F-4755-9707-E97E28CFE47B}"/>
    <cellStyle name="Note 5 2" xfId="2297" xr:uid="{04F49B01-D907-49AF-9CAF-E3163A7E9808}"/>
    <cellStyle name="Note 5 3" xfId="2176" xr:uid="{BE0AFD78-B474-4E19-998C-42B8F836B055}"/>
    <cellStyle name="Note 6" xfId="352" xr:uid="{B7E978FB-117A-471E-9A81-08BD07DF0BF7}"/>
    <cellStyle name="Note 7" xfId="370" xr:uid="{2520826E-DD4B-40F2-BB6B-436041ABBEEC}"/>
    <cellStyle name="Note 8" xfId="4237" xr:uid="{9168CFD6-C270-4512-AC85-B8A427D6ABAA}"/>
    <cellStyle name="Output" xfId="38" builtinId="21" customBuiltin="1"/>
    <cellStyle name="Output 2" xfId="120" xr:uid="{81DC04C9-8792-4639-A0FA-4A345BB8E703}"/>
    <cellStyle name="Output 2 2" xfId="1306" xr:uid="{1DD49EB1-B4EB-4221-8DF7-67135CFB37A9}"/>
    <cellStyle name="Output 2 3" xfId="172" xr:uid="{2CD2DEE9-92C5-40E7-858C-16E3FBEC8D39}"/>
    <cellStyle name="Output 2 4" xfId="2221" xr:uid="{D19E5A13-31AE-4B78-81E7-C5EE5D8AB7A0}"/>
    <cellStyle name="Output 2 5" xfId="2177" xr:uid="{EE655CB7-E328-4183-83F8-9A4647C08071}"/>
    <cellStyle name="Output 3" xfId="1194" xr:uid="{577F802B-87BB-432C-BC6D-D2BC38EB1642}"/>
    <cellStyle name="Output 3 2" xfId="2347" xr:uid="{86382FCA-AFAD-4645-9156-036C30FFDE3E}"/>
    <cellStyle name="Output 3 3" xfId="2178" xr:uid="{5775F472-C297-45A4-B9B5-EF4376C26310}"/>
    <cellStyle name="Output 4" xfId="2179" xr:uid="{5BAB12B9-E2A3-4BCB-84B6-F031E516C0AA}"/>
    <cellStyle name="Output 5" xfId="2180" xr:uid="{8ADEC657-1967-4749-8D68-98172E0A31FD}"/>
    <cellStyle name="Output 6" xfId="4232" xr:uid="{AC99F34E-4197-4F8D-8673-03F4E4473F14}"/>
    <cellStyle name="Percent" xfId="2" builtinId="5" customBuiltin="1"/>
    <cellStyle name="Percent [0]" xfId="505" xr:uid="{06149BB1-FBF7-4B75-B8A4-CD8E54F409BB}"/>
    <cellStyle name="Percent [00]" xfId="506" xr:uid="{DD92EE0D-56E6-4D56-BDB9-34B31D27C0DC}"/>
    <cellStyle name="Percent [2]" xfId="507" xr:uid="{172A8FF8-19BC-4991-A666-A98E0E68ABF9}"/>
    <cellStyle name="Percent 10" xfId="1386" xr:uid="{E742A6F1-ECF4-4EEC-A3FF-A74DC6006D19}"/>
    <cellStyle name="Percent 11" xfId="1501" xr:uid="{87F818B6-81D9-42D5-95DD-BE77CF8DA806}"/>
    <cellStyle name="Percent 12" xfId="1612" xr:uid="{F07C3C49-A5D6-453A-8D43-3784B56DBBEF}"/>
    <cellStyle name="Percent 13" xfId="1614" xr:uid="{BCE606FB-3542-48DC-8C26-F537F9DF18DB}"/>
    <cellStyle name="Percent 14" xfId="1620" xr:uid="{E7F7D44A-8B3D-4932-9B72-32E2029956CB}"/>
    <cellStyle name="Percent 15" xfId="1621" xr:uid="{E96E0294-7181-426B-B8E5-F34BA0855CA0}"/>
    <cellStyle name="Percent 16" xfId="1624" xr:uid="{99016408-8D6C-430A-A640-704D2CA42CCB}"/>
    <cellStyle name="Percent 17" xfId="1635" xr:uid="{2FAD287B-673A-4081-BDE2-556657F91F38}"/>
    <cellStyle name="Percent 18" xfId="1631" xr:uid="{4110BAAD-5607-4213-9596-FF2A660D3E39}"/>
    <cellStyle name="Percent 19" xfId="1628" xr:uid="{0E0B7B3D-D303-4583-8A9E-9724AF48AC8E}"/>
    <cellStyle name="Percent 2" xfId="76" xr:uid="{9D4EDDA8-CACC-4CD3-9819-CA3694DFA9AA}"/>
    <cellStyle name="Percent 2 2" xfId="86" xr:uid="{08CB64D6-0D5B-4226-9C76-F4C17A5B1EDE}"/>
    <cellStyle name="Percent 2 2 2" xfId="92" xr:uid="{DFDAD3E3-D473-4C3F-B627-323D8F4593F3}"/>
    <cellStyle name="Percent 2 2 2 2" xfId="104" xr:uid="{09FB01A8-037F-49D9-8ACD-CA0FB727872D}"/>
    <cellStyle name="Percent 2 2 2 2 2" xfId="1269" xr:uid="{D8A652EF-5D92-44F6-A10D-B8BA5112E0D9}"/>
    <cellStyle name="Percent 2 2 2 3" xfId="308" xr:uid="{3213A2D8-0E1D-466E-B4E9-324E599024DE}"/>
    <cellStyle name="Percent 2 2 3" xfId="98" xr:uid="{26C47C45-5A66-4D61-A116-30794F4A44D1}"/>
    <cellStyle name="Percent 2 2 3 2" xfId="508" xr:uid="{224846AD-8A98-447A-B107-A1B8AA7CAACF}"/>
    <cellStyle name="Percent 2 2 4" xfId="228" xr:uid="{A43F5954-724A-43E6-8202-C9A4129D8CC0}"/>
    <cellStyle name="Percent 2 3" xfId="89" xr:uid="{BF6A07C3-0B2E-4D16-8F92-2C33069C1EE7}"/>
    <cellStyle name="Percent 2 3 2" xfId="101" xr:uid="{1E9F18BC-E21C-4080-A358-E830066AD9CD}"/>
    <cellStyle name="Percent 2 3 2 2" xfId="1251" xr:uid="{FF3B7A28-4D9F-4EAE-B20D-6A7CB62F8B74}"/>
    <cellStyle name="Percent 2 3 3" xfId="283" xr:uid="{13D5D81A-5E4F-4FA6-A1B1-D7058CDF10FB}"/>
    <cellStyle name="Percent 2 4" xfId="95" xr:uid="{55B825BA-BE9C-494B-A845-C3422696F8D9}"/>
    <cellStyle name="Percent 2 4 2" xfId="391" xr:uid="{4A378DA7-F591-4900-945C-C96E3E8BC1E7}"/>
    <cellStyle name="Percent 2 5" xfId="112" xr:uid="{3A79FC76-5C7A-4E7E-BB7D-B4BB252417BE}"/>
    <cellStyle name="Percent 20" xfId="1622" xr:uid="{2B3A620C-39DD-4329-9F28-225A5ABA7E0A}"/>
    <cellStyle name="Percent 21" xfId="1625" xr:uid="{DAF471EB-797F-4F1B-8917-09BC6C72ED4B}"/>
    <cellStyle name="Percent 22" xfId="1636" xr:uid="{CA9AE05B-6235-4DFD-9988-175DB575B398}"/>
    <cellStyle name="Percent 23" xfId="1637" xr:uid="{88BD8384-DA75-4A39-BC1D-77829277CE90}"/>
    <cellStyle name="Percent 24" xfId="1672" xr:uid="{09747563-3E07-4C74-853D-5F2917E6FB20}"/>
    <cellStyle name="Percent 25" xfId="1714" xr:uid="{87F5FBFD-33C5-4500-9FBA-761B7BA800C8}"/>
    <cellStyle name="Percent 26" xfId="1727" xr:uid="{9DBD0352-8612-4D1E-865B-2E0F5308B70D}"/>
    <cellStyle name="Percent 27" xfId="1730" xr:uid="{AB0CBFE6-D9B0-412D-8B83-EFEC7FC77CA8}"/>
    <cellStyle name="Percent 28" xfId="1718" xr:uid="{F2F226BC-6506-4B47-9DFA-00C804559E67}"/>
    <cellStyle name="Percent 29" xfId="1712" xr:uid="{27D7647A-C5AB-4ECA-BA6E-E4C6A8CEEE0C}"/>
    <cellStyle name="Percent 3" xfId="509" xr:uid="{AC9B28B3-8493-4906-83FF-55723E9ED14B}"/>
    <cellStyle name="Percent 30" xfId="1715" xr:uid="{D805A557-A74C-44C1-8F39-671CA267B633}"/>
    <cellStyle name="Percent 31" xfId="1728" xr:uid="{E397BC1A-FB37-4D2F-8372-A4394630D91F}"/>
    <cellStyle name="Percent 32" xfId="1731" xr:uid="{036C0704-01E6-4FD7-A31B-5851B6384964}"/>
    <cellStyle name="Percent 33" xfId="1733" xr:uid="{1ED106CF-4D86-4271-A1B3-390F2E1E2DB0}"/>
    <cellStyle name="Percent 34" xfId="1735" xr:uid="{855137B7-6434-4634-AB47-4A235DADA7EC}"/>
    <cellStyle name="Percent 35" xfId="1736" xr:uid="{88FCD63D-DBF4-409E-A5F6-71CAF82DC20A}"/>
    <cellStyle name="Percent 36" xfId="1737" xr:uid="{A468A074-59CC-40BC-8203-25F439CFA834}"/>
    <cellStyle name="Percent 37" xfId="69" xr:uid="{A2526572-6ABC-4D4A-9DD0-AD8D6C5ED0E2}"/>
    <cellStyle name="Percent 38" xfId="74" xr:uid="{63B4201A-F5ED-4F2A-A1D1-CB9DDC70D0CE}"/>
    <cellStyle name="Percent 39" xfId="2937" xr:uid="{CD4694E7-EEC8-43A8-AC48-8FBDB3DCF8A3}"/>
    <cellStyle name="Percent 4" xfId="1107" xr:uid="{D4B6267F-34C0-4F52-B03E-73C28AA57122}"/>
    <cellStyle name="Percent 4 2" xfId="1108" xr:uid="{A4317089-3539-4C8F-99A6-41123A9F5220}"/>
    <cellStyle name="Percent 40" xfId="2968" xr:uid="{DFBB2D99-5D32-4E3E-BF60-09A991C52470}"/>
    <cellStyle name="Percent 5" xfId="1109" xr:uid="{42B91D21-7ACE-408D-809B-8575A5DD8440}"/>
    <cellStyle name="Percent 6" xfId="1287" xr:uid="{5E44C45B-7AFF-4BB0-8017-C2607F974F3E}"/>
    <cellStyle name="Percent 7" xfId="236" xr:uid="{0634DB74-7DEB-4D21-8A64-F90CF2A13215}"/>
    <cellStyle name="Percent 8" xfId="1373" xr:uid="{BF6E7A87-9F4A-46F9-8145-69C8791EB68F}"/>
    <cellStyle name="Percent 9" xfId="1377" xr:uid="{09795B2D-A145-4475-AF73-80C73598D01E}"/>
    <cellStyle name="PrePop Currency (0)" xfId="510" xr:uid="{CAC170DB-9B80-482D-8FEF-A23F7373CD4A}"/>
    <cellStyle name="PrePop Currency (2)" xfId="511" xr:uid="{B69B3FA8-D0E5-425F-A303-0C0E7EE3DBC7}"/>
    <cellStyle name="PrePop Units (0)" xfId="512" xr:uid="{305387CD-B9B6-476E-9469-46D0C190C99A}"/>
    <cellStyle name="PrePop Units (1)" xfId="513" xr:uid="{2CA3D312-E071-44FE-93D6-625E19BB36E6}"/>
    <cellStyle name="PrePop Units (2)" xfId="514" xr:uid="{BCD9C2BF-915B-4A3D-8833-68BA44E3A2B0}"/>
    <cellStyle name="Product" xfId="515" xr:uid="{8BDAB54B-6906-4C87-84C1-055E721FB35F}"/>
    <cellStyle name="Shared" xfId="516" xr:uid="{30E82EB7-AE09-4F7F-A0C8-AC7B3C7B3400}"/>
    <cellStyle name="Standard_Auditbericht" xfId="1110" xr:uid="{1F6ED129-A0A3-4F34-BD7A-46DC8AC68694}"/>
    <cellStyle name="Style 1" xfId="517" xr:uid="{D718570C-B01F-48F4-909B-46D4C3A302FA}"/>
    <cellStyle name="Text Indent A" xfId="518" xr:uid="{81304723-ABFB-4E42-9586-AA53A3F25121}"/>
    <cellStyle name="Text Indent B" xfId="519" xr:uid="{B0D51D93-EE8C-4432-B700-1D9FCDD1A427}"/>
    <cellStyle name="Text Indent C" xfId="520" xr:uid="{50701750-684B-4D01-B7CC-03C8CC3B1CEB}"/>
    <cellStyle name="Title" xfId="5" builtinId="15" customBuiltin="1"/>
    <cellStyle name="Title 2" xfId="1379" xr:uid="{106ECE0C-FA17-4970-A528-1EFFEED2FA74}"/>
    <cellStyle name="Title 2 2" xfId="2400" xr:uid="{E285E79D-E643-489E-B4E7-7C984F5AA1A4}"/>
    <cellStyle name="Title 2 3" xfId="2181" xr:uid="{D9A8BF3F-93F2-425F-A669-737D1D21B10E}"/>
    <cellStyle name="Title 3" xfId="2182" xr:uid="{2EF9FC52-89B3-4402-B8E0-69C8BC30886A}"/>
    <cellStyle name="Title 4" xfId="2183" xr:uid="{3CBA4547-0E88-44DB-B7B8-7B314654CE6A}"/>
    <cellStyle name="Title 5" xfId="2184" xr:uid="{39B8102D-7DDE-4C05-82EC-D456A3694EB4}"/>
    <cellStyle name="Title 6" xfId="70" xr:uid="{40A5A55E-1808-4044-A49A-31195C414787}"/>
    <cellStyle name="Title 6 2" xfId="4223" xr:uid="{55E866AF-0D8D-4D1A-B852-21B90E9F3F37}"/>
    <cellStyle name="Total" xfId="45" builtinId="25" customBuiltin="1"/>
    <cellStyle name="Total 2" xfId="126" xr:uid="{9AF70C06-9AC8-4A43-B35F-D96E5CA6769F}"/>
    <cellStyle name="Total 2 2" xfId="1312" xr:uid="{816540CA-9C5E-4657-B278-985E8ABA8B7E}"/>
    <cellStyle name="Total 2 3" xfId="179" xr:uid="{762D2D5A-BFE8-445C-998C-24478F2B6672}"/>
    <cellStyle name="Total 2 4" xfId="2227" xr:uid="{00B9DC2B-1F77-4AB2-BE98-B90FE859A828}"/>
    <cellStyle name="Total 2 5" xfId="2185" xr:uid="{9217F135-C9BF-494A-814C-43F431EC6B9C}"/>
    <cellStyle name="Total 3" xfId="1201" xr:uid="{D7892088-E6CA-42EA-8FD3-E6759956C1A1}"/>
    <cellStyle name="Total 3 2" xfId="2353" xr:uid="{8399EA07-4DC9-4B09-9FCD-BF00E37F9CA4}"/>
    <cellStyle name="Total 3 3" xfId="2186" xr:uid="{5DFA9217-34CC-4121-946A-F2BA48CF9592}"/>
    <cellStyle name="Total 4" xfId="2187" xr:uid="{765C3B46-E6D5-4DB7-BA61-111908A2D8C9}"/>
    <cellStyle name="Total 5" xfId="2188" xr:uid="{EBABA7F9-7F41-4C89-A7C8-C8D4C475F710}"/>
    <cellStyle name="Total 6" xfId="4239" xr:uid="{7603BE02-9F4A-4E55-9E11-2A0EE44791A1}"/>
    <cellStyle name="ûóÆÞï`" xfId="1111" xr:uid="{1C2A7957-3615-41B2-8742-11C161A55940}"/>
    <cellStyle name="Warning Text" xfId="42" builtinId="11" customBuiltin="1"/>
    <cellStyle name="Warning Text 2" xfId="124" xr:uid="{EA936CC2-141C-4C10-B852-E7667957AD87}"/>
    <cellStyle name="Warning Text 2 2" xfId="1310" xr:uid="{B0CF4E42-0CFE-451A-BF39-3A3AF594764B}"/>
    <cellStyle name="Warning Text 2 3" xfId="176" xr:uid="{069E18BF-A11B-47FC-A69D-6248837164C8}"/>
    <cellStyle name="Warning Text 2 4" xfId="2225" xr:uid="{9DA01E4C-4A0B-43CD-8D95-85920E2D6CBA}"/>
    <cellStyle name="Warning Text 2 5" xfId="2189" xr:uid="{632271A7-17BA-49DF-9AC7-B12451E338B1}"/>
    <cellStyle name="Warning Text 3" xfId="1198" xr:uid="{8FC7B61A-40E6-43B8-B6D8-5359CDBE8227}"/>
    <cellStyle name="Warning Text 3 2" xfId="2351" xr:uid="{08365F46-3B9A-44DB-AE11-77B5640B5867}"/>
    <cellStyle name="Warning Text 3 3" xfId="2190" xr:uid="{BF50B523-AB7B-404E-BA28-4C581F224236}"/>
    <cellStyle name="Warning Text 4" xfId="2191" xr:uid="{EC9CCD6E-20A9-4E66-9DBB-7F1253C10BDD}"/>
    <cellStyle name="Warning Text 5" xfId="2192" xr:uid="{BC63DBFF-CB8B-4516-BFD8-AA5DAB37F03F}"/>
    <cellStyle name="Warning Text 6" xfId="4236" xr:uid="{65D72797-ADB2-4C77-91F9-F8ABC0B70A1C}"/>
    <cellStyle name="W臧rung [0]_Abweichungsplan" xfId="1112" xr:uid="{762A65D2-9B09-4B7F-83CC-64F413275CC8}"/>
    <cellStyle name="W臧rung_Abweichungsplan" xfId="1113" xr:uid="{59BE541C-BC5B-4798-8490-6AA1D269B2A4}"/>
    <cellStyle name="zHiddenText" xfId="3" xr:uid="{00000000-0005-0000-0000-00000E000000}"/>
    <cellStyle name="アクセント 1" xfId="521" xr:uid="{2F5E4827-BDD7-40B7-9FC7-D4C0B78C2AAE}"/>
    <cellStyle name="アクセント 2" xfId="522" xr:uid="{16FBD163-A803-480C-B87B-64F6CE228DF4}"/>
    <cellStyle name="アクセント 3" xfId="523" xr:uid="{A7AE2C36-1A56-4DC2-89BD-71D928FB980E}"/>
    <cellStyle name="アクセント 4" xfId="524" xr:uid="{345555D8-5A22-48EA-BD05-172570B2FF61}"/>
    <cellStyle name="アクセント 5" xfId="525" xr:uid="{D4F3DEF3-0BA8-4FB7-9A2D-BE70663702DB}"/>
    <cellStyle name="アクセント 6" xfId="526" xr:uid="{E46F49B7-EC22-4FB6-BC53-97BCDA69FC22}"/>
    <cellStyle name="タイトル" xfId="527" xr:uid="{45F17C9C-F890-4ED2-A361-E66996D7AB01}"/>
    <cellStyle name="チェック セル" xfId="528" xr:uid="{D2FB9EBB-AA1F-4ECB-8C2C-F61273F17745}"/>
    <cellStyle name="どちらでもない" xfId="529" xr:uid="{2D1C3647-6E72-4FF1-A86F-DE8907129B91}"/>
    <cellStyle name="ハイパーリンク" xfId="530" xr:uid="{6C31FF41-35EC-4E41-85B0-F6B62E6668FB}"/>
    <cellStyle name="メモ" xfId="531" xr:uid="{3BC345D5-68FC-4FB8-8E91-B0B0B1321055}"/>
    <cellStyle name="メモ 2" xfId="590" xr:uid="{F443B2E4-141C-469F-9D58-0754127EA324}"/>
    <cellStyle name="メモ 2 10" xfId="1171" xr:uid="{1EE8424C-8E65-4FC1-9EFD-18525608C78A}"/>
    <cellStyle name="メモ 2 11" xfId="1127" xr:uid="{33912575-E3F6-48EF-BFDD-1F2E6CEEE110}"/>
    <cellStyle name="メモ 2 2" xfId="1152" xr:uid="{A8A9A0AE-9CC5-46FA-A646-33AD5F390FD7}"/>
    <cellStyle name="メモ 2 3" xfId="1148" xr:uid="{7BF1704F-966B-417C-9C0F-88BC917FB665}"/>
    <cellStyle name="メモ 2 4" xfId="1158" xr:uid="{332A1B90-2E60-4E84-8627-D1D068E7F56D}"/>
    <cellStyle name="メモ 2 5" xfId="1151" xr:uid="{85373B37-2875-4EFF-A2BE-AD05E4C00425}"/>
    <cellStyle name="メモ 2 6" xfId="1168" xr:uid="{36F17662-0382-423D-8C6D-F06BA30F6125}"/>
    <cellStyle name="メモ 2 7" xfId="1133" xr:uid="{A019E122-4CCF-4CC2-B608-C11C717050B0}"/>
    <cellStyle name="メモ 2 8" xfId="1159" xr:uid="{A3C45E8A-F879-4910-B88F-7402ABD64E96}"/>
    <cellStyle name="メモ 2 9" xfId="1181" xr:uid="{4A47C4E0-0A27-4AC5-882E-C480116E5404}"/>
    <cellStyle name="メモ 3" xfId="1121" xr:uid="{85FF40E9-D319-4CED-8A0B-06689768331E}"/>
    <cellStyle name="リンク セル" xfId="532" xr:uid="{58F15DC9-A18C-4F98-865F-8FF6A252B48F}"/>
    <cellStyle name=" [0.00]_laroux" xfId="533" xr:uid="{D8C1C237-7EA8-404F-BEFB-6F6BDE0A6363}"/>
    <cellStyle name="_laroux" xfId="534" xr:uid="{98B604F1-A9C6-4D2F-86AD-C0E6D8C7308B}"/>
    <cellStyle name="?_laroux" xfId="535" xr:uid="{75C4E869-7BCA-4FB4-9FC7-B1EC6C8C3CCE}"/>
    <cellStyle name="콤마 [0]_1202_laroux_1" xfId="1115" xr:uid="{31154960-E1CA-44DE-ABC7-7F8373D423F9}"/>
    <cellStyle name="一般_BPI tracking_LCD" xfId="1114" xr:uid="{6915D292-C549-479D-99A5-30140FFE12DB}"/>
    <cellStyle name="入力" xfId="536" xr:uid="{B7F401E7-8E8F-4E81-9A04-7C9EBB2D396E}"/>
    <cellStyle name="入力 2" xfId="591" xr:uid="{5A624EA0-D46C-4D80-9608-CB170F267859}"/>
    <cellStyle name="入力 2 10" xfId="1173" xr:uid="{65A436A1-981D-463C-8AD4-62F85292087E}"/>
    <cellStyle name="入力 2 11" xfId="1128" xr:uid="{B542741C-8080-4610-8874-D652C2D77604}"/>
    <cellStyle name="入力 2 2" xfId="1153" xr:uid="{81A5712B-B473-4AC4-81F1-8208853439A3}"/>
    <cellStyle name="入力 2 3" xfId="1138" xr:uid="{3216750C-0787-47C9-806C-C0093485DA31}"/>
    <cellStyle name="入力 2 4" xfId="1146" xr:uid="{CF77B4B6-C436-4CC3-A905-472CCA1C7C05}"/>
    <cellStyle name="入力 2 5" xfId="1164" xr:uid="{2A50BC00-76A5-4E6A-A0F7-6CC75BAF10E0}"/>
    <cellStyle name="入力 2 6" xfId="1135" xr:uid="{C13026F4-6193-4AD2-9F70-DF3B2D1A4E0A}"/>
    <cellStyle name="入力 2 7" xfId="1147" xr:uid="{124B7B66-BC10-4C21-AF45-3CBC5D47C0A4}"/>
    <cellStyle name="入力 2 8" xfId="1137" xr:uid="{EFD6B56F-868E-4B41-BAFA-965E4BF638EC}"/>
    <cellStyle name="入力 2 9" xfId="1178" xr:uid="{A562BBF7-7505-4214-99BC-4D37C2F75A46}"/>
    <cellStyle name="入力 3" xfId="1122" xr:uid="{AAD0DC52-CDF2-4AC9-8EE3-377AD503A661}"/>
    <cellStyle name="出力" xfId="537" xr:uid="{617EC0A4-2F90-4ED9-BD3A-C780174257BF}"/>
    <cellStyle name="出力 2" xfId="592" xr:uid="{9687D38E-EE96-4A63-8B5E-4CA94C06026B}"/>
    <cellStyle name="出力 2 10" xfId="1175" xr:uid="{CEB3646A-536E-4AB9-9203-98B5D02FDA6E}"/>
    <cellStyle name="出力 2 11" xfId="1129" xr:uid="{40387232-818B-44BF-B829-10A209246D10}"/>
    <cellStyle name="出力 2 2" xfId="1154" xr:uid="{213BCE22-1187-4102-BFC5-3DD71B6C9EB0}"/>
    <cellStyle name="出力 2 3" xfId="1132" xr:uid="{15385B48-8094-4E04-AE3D-5286746EACEF}"/>
    <cellStyle name="出力 2 4" xfId="1145" xr:uid="{32623174-9491-4162-80C7-A2CB886A2497}"/>
    <cellStyle name="出力 2 5" xfId="1162" xr:uid="{1302E29C-510B-4E11-893C-41440BBD614C}"/>
    <cellStyle name="出力 2 6" xfId="1149" xr:uid="{72213073-231B-4100-BA4E-45F1B2A23CB6}"/>
    <cellStyle name="出力 2 7" xfId="1169" xr:uid="{CE382947-63F2-4F1C-BBA1-D88C1451774A}"/>
    <cellStyle name="出力 2 8" xfId="1136" xr:uid="{A8BC842A-CB9D-4D8F-8344-FE75090A45F7}"/>
    <cellStyle name="出力 2 9" xfId="1180" xr:uid="{19264D0B-E228-4415-A1CF-9212E9C9A9B1}"/>
    <cellStyle name="出力 3" xfId="1123" xr:uid="{F46FDAE7-05D5-4B80-B0AC-AB102F591D66}"/>
    <cellStyle name="常规_6-2_P793-Inprocess" xfId="1116" xr:uid="{73A067B2-3A8D-45B1-ABD6-128164205E5C}"/>
    <cellStyle name="悪い" xfId="538" xr:uid="{5FA4C563-8719-491E-8490-0CA355F6755E}"/>
    <cellStyle name="未定義" xfId="539" xr:uid="{0CD55DEA-36CE-47EA-98C8-4ECD1C195CCA}"/>
    <cellStyle name="桁区切り [0.00]_FY2002 MCF 4A" xfId="540" xr:uid="{190DE5FE-5AB3-4D19-8B2B-B69EA58D2AF4}"/>
    <cellStyle name="桁区切り_FY2002 MCF 4A" xfId="541" xr:uid="{41E92201-7F82-41FB-AB97-DB62587CE085}"/>
    <cellStyle name="標準_2002 BL OBJECTIVE" xfId="542" xr:uid="{EE0AA97F-7A99-443F-B53F-717636EACDE9}"/>
    <cellStyle name="良い" xfId="543" xr:uid="{A1F10AC8-A43E-4CC1-9DF7-2292BE094D3C}"/>
    <cellStyle name="表示済みのハイパーリンク" xfId="1117" xr:uid="{115959FD-3F90-4B56-8947-D6A6198FBD22}"/>
    <cellStyle name="見出し 1" xfId="544" xr:uid="{BB01B807-48B6-485D-A59D-BAC1CA0CA561}"/>
    <cellStyle name="見出し 2" xfId="545" xr:uid="{79724EB7-0E80-4C95-B09A-D195CE5C8B21}"/>
    <cellStyle name="見出し 3" xfId="546" xr:uid="{DA6DDD86-611A-4356-9782-92B0D11D3FB8}"/>
    <cellStyle name="見出し 4" xfId="547" xr:uid="{3CCD4451-23C5-48A2-B972-C31BF7A93C56}"/>
    <cellStyle name="計算" xfId="548" xr:uid="{7D2D3913-D2F0-423E-AD76-1F6D463DE385}"/>
    <cellStyle name="計算 2" xfId="593" xr:uid="{975DE9F1-418A-4FD8-A158-FBA6CE266361}"/>
    <cellStyle name="計算 2 10" xfId="1174" xr:uid="{28F5604C-4791-4BA8-A919-455CA2ACD298}"/>
    <cellStyle name="計算 2 11" xfId="1130" xr:uid="{D22F0E31-B76F-40F3-AFA5-239431DEE769}"/>
    <cellStyle name="計算 2 2" xfId="1155" xr:uid="{D7B7FBDD-2553-41FE-85B1-C766873D95D9}"/>
    <cellStyle name="計算 2 3" xfId="1157" xr:uid="{3917B7EB-E9AF-4754-B69B-3C3F96A2B100}"/>
    <cellStyle name="計算 2 4" xfId="1144" xr:uid="{25C75450-54CD-47AB-B76A-878F4CFAE383}"/>
    <cellStyle name="計算 2 5" xfId="1165" xr:uid="{E6682804-150C-4398-859F-2137F0AFB6FA}"/>
    <cellStyle name="計算 2 6" xfId="1141" xr:uid="{852D9CCA-ED78-48D8-B24B-8844DE304664}"/>
    <cellStyle name="計算 2 7" xfId="1163" xr:uid="{860E1738-C4DD-4F50-A776-F0A1E3D6FB7B}"/>
    <cellStyle name="計算 2 8" xfId="1160" xr:uid="{450CEFA3-E00A-46B3-853A-CACAA83B6624}"/>
    <cellStyle name="計算 2 9" xfId="1177" xr:uid="{9813BB9B-AA2E-4316-93BA-AB50F66A6B6B}"/>
    <cellStyle name="計算 3" xfId="1124" xr:uid="{3DB76C24-0BB0-4859-912E-EEA74D0057E6}"/>
    <cellStyle name="説明文" xfId="549" xr:uid="{7C5898BA-0238-40AF-A69F-A3E3B8717ADC}"/>
    <cellStyle name="警告文" xfId="550" xr:uid="{A209403E-B4DC-49A9-BA00-645B1C77DFAA}"/>
    <cellStyle name="貨幣[0]_35" xfId="1118" xr:uid="{6224A2F5-4A85-445C-BF9A-C1A941585EB1}"/>
    <cellStyle name="通貨 [0.00]_FY2002 MCF 4A" xfId="551" xr:uid="{F9A354CC-58A3-4EA5-AAF9-D228B9E9A3C2}"/>
    <cellStyle name="通貨_FY2002 MCF 4A" xfId="552" xr:uid="{CE6A53E5-7A83-448D-9826-2B89E0EA6A39}"/>
    <cellStyle name="集計" xfId="553" xr:uid="{3247BA51-7E25-4A4B-8130-2233A2BFEBEC}"/>
    <cellStyle name="集計 2" xfId="594" xr:uid="{B6BCF130-E98A-454E-A4A4-0FEA525D54D4}"/>
    <cellStyle name="集計 2 10" xfId="1176" xr:uid="{DFD7C313-A516-4450-80B1-0FE7DAE919DF}"/>
    <cellStyle name="集計 2 11" xfId="1131" xr:uid="{94B0E6D0-F2DC-41D1-BC3A-C5691F01520D}"/>
    <cellStyle name="集計 2 2" xfId="1156" xr:uid="{87D15430-92F6-4ECF-922A-E0BEFE494C03}"/>
    <cellStyle name="集計 2 3" xfId="1134" xr:uid="{AA9BC6DC-BCBF-4227-BCE1-485EB7A632F9}"/>
    <cellStyle name="集計 2 4" xfId="1143" xr:uid="{01B4C864-FF91-48E8-AC23-9E79D6B133A8}"/>
    <cellStyle name="集計 2 5" xfId="1150" xr:uid="{63FD2D51-D939-4A90-9A71-24230C584331}"/>
    <cellStyle name="集計 2 6" xfId="1139" xr:uid="{8A978ADF-9481-4C9B-9051-5FB3E33E7A13}"/>
    <cellStyle name="集計 2 7" xfId="1161" xr:uid="{AF2351AF-1828-4015-AF37-FA238E5C90A5}"/>
    <cellStyle name="集計 2 8" xfId="1142" xr:uid="{E6DC66C9-C2F5-4DBB-B1D1-2A56AC7E5F02}"/>
    <cellStyle name="集計 2 9" xfId="1179" xr:uid="{514D5575-552F-4B06-869D-ED99BE2D0C5C}"/>
    <cellStyle name="集計 3" xfId="1125" xr:uid="{FB51AFF1-0FD4-4E05-AFE1-95907E88973D}"/>
  </cellStyles>
  <dxfs count="17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0000"/>
        </patternFill>
      </fill>
    </dxf>
    <dxf>
      <font>
        <color rgb="FF92D050"/>
      </font>
      <fill>
        <patternFill>
          <bgColor rgb="FF92D050"/>
        </patternFill>
      </fill>
    </dxf>
    <dxf>
      <font>
        <color rgb="FFFF0000"/>
      </font>
      <fill>
        <patternFill>
          <bgColor rgb="FFFF0000"/>
        </patternFill>
      </fill>
    </dxf>
    <dxf>
      <font>
        <color rgb="FF92D050"/>
      </font>
      <fill>
        <patternFill>
          <bgColor rgb="FF92D050"/>
        </patternFill>
      </fill>
    </dxf>
    <dxf>
      <font>
        <color rgb="FFFF0000"/>
      </font>
      <fill>
        <patternFill>
          <bgColor rgb="FFFF0000"/>
        </patternFill>
      </fill>
    </dxf>
    <dxf>
      <font>
        <color rgb="FF92D050"/>
      </font>
      <fill>
        <patternFill>
          <bgColor rgb="FF92D050"/>
        </patternFill>
      </fill>
    </dxf>
    <dxf>
      <font>
        <color rgb="FFFF0000"/>
      </font>
      <fill>
        <patternFill>
          <bgColor rgb="FFFF0000"/>
        </patternFill>
      </fill>
    </dxf>
    <dxf>
      <font>
        <color rgb="FF92D050"/>
      </font>
      <fill>
        <patternFill>
          <bgColor rgb="FF92D050"/>
        </patternFill>
      </fill>
    </dxf>
    <dxf>
      <font>
        <color rgb="FFFF0000"/>
      </font>
      <fill>
        <patternFill>
          <bgColor rgb="FFFF0000"/>
        </patternFill>
      </fill>
    </dxf>
    <dxf>
      <font>
        <color rgb="FF92D050"/>
      </font>
      <fill>
        <patternFill>
          <bgColor rgb="FF92D050"/>
        </patternFill>
      </fill>
    </dxf>
    <dxf>
      <font>
        <color rgb="FFFF0000"/>
      </font>
      <fill>
        <patternFill>
          <bgColor rgb="FFFF0000"/>
        </patternFill>
      </fill>
    </dxf>
    <dxf>
      <font>
        <color rgb="FF92D050"/>
      </font>
      <fill>
        <patternFill>
          <bgColor rgb="FF92D050"/>
        </patternFill>
      </fill>
    </dxf>
    <dxf>
      <font>
        <color rgb="FFFF0000"/>
      </font>
      <fill>
        <patternFill>
          <bgColor rgb="FFFF0000"/>
        </patternFill>
      </fill>
    </dxf>
    <dxf>
      <font>
        <color rgb="FF92D050"/>
      </font>
      <fill>
        <patternFill>
          <bgColor rgb="FF92D050"/>
        </patternFill>
      </fill>
    </dxf>
    <dxf>
      <font>
        <color rgb="FFFF0000"/>
      </font>
      <fill>
        <patternFill>
          <bgColor rgb="FFFF0000"/>
        </patternFill>
      </fill>
    </dxf>
    <dxf>
      <font>
        <color rgb="FF92D050"/>
      </font>
      <fill>
        <patternFill>
          <bgColor rgb="FF92D050"/>
        </patternFill>
      </fill>
    </dxf>
    <dxf>
      <font>
        <color rgb="FFFF0000"/>
      </font>
      <fill>
        <patternFill>
          <bgColor rgb="FFFF0000"/>
        </patternFill>
      </fill>
    </dxf>
    <dxf>
      <font>
        <color rgb="FF92D050"/>
      </font>
      <fill>
        <patternFill>
          <bgColor rgb="FF92D050"/>
        </patternFill>
      </fill>
    </dxf>
    <dxf>
      <font>
        <color rgb="FFFF0000"/>
      </font>
      <fill>
        <patternFill>
          <bgColor rgb="FFFF0000"/>
        </patternFill>
      </fill>
    </dxf>
    <dxf>
      <font>
        <color rgb="FF92D050"/>
      </font>
      <fill>
        <patternFill>
          <bgColor rgb="FF92D050"/>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167" formatCode="[$-3409]dd\-mmm\-yy;@"/>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bottom" textRotation="0" wrapText="1" indent="2"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bottom" textRotation="0" wrapText="1" indent="2"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bottom" textRotation="0" wrapText="1" indent="2"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bottom" textRotation="0" wrapText="1" indent="2"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bottom" textRotation="0" wrapText="1" indent="2"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bottom" textRotation="0" wrapText="1" indent="2" justifyLastLine="0" shrinkToFit="0" readingOrder="0"/>
    </dxf>
    <dxf>
      <alignment horizontal="left" vertical="bottom" textRotation="0" wrapText="1" relativeIndent="1" justifyLastLine="0" shrinkToFit="0" readingOrder="0"/>
    </dxf>
    <dxf>
      <border>
        <bottom style="thin">
          <color indexed="64"/>
        </bottom>
      </border>
    </dxf>
    <dxf>
      <font>
        <b/>
      </font>
      <alignment horizontal="center" vertical="center" textRotation="0" indent="0" justifyLastLine="0" shrinkToFit="0" readingOrder="0"/>
      <border diagonalUp="0" diagonalDown="0" outline="0">
        <left style="thin">
          <color indexed="64"/>
        </left>
        <right style="thin">
          <color indexed="64"/>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rgb="FFFFFF00"/>
        </patternFill>
      </fill>
      <border>
        <left style="thin">
          <color theme="9" tint="-0.24994659260841701"/>
        </left>
        <right style="thin">
          <color theme="9" tint="-0.24994659260841701"/>
        </right>
        <top style="thin">
          <color theme="0"/>
        </top>
        <bottom style="thin">
          <color theme="0"/>
        </bottom>
        <vertical/>
        <horizontal/>
      </border>
    </dxf>
    <dxf>
      <fill>
        <patternFill>
          <bgColor rgb="FF92D050"/>
        </patternFill>
      </fill>
      <border>
        <left style="thin">
          <color theme="4"/>
        </left>
        <right style="thin">
          <color theme="4"/>
        </right>
        <top style="thin">
          <color theme="0"/>
        </top>
        <bottom style="thin">
          <color theme="0"/>
        </bottom>
      </border>
    </dxf>
    <dxf>
      <fill>
        <patternFill>
          <bgColor rgb="FFFF0000"/>
        </patternFill>
      </fill>
      <border>
        <left style="thin">
          <color theme="7" tint="-0.24994659260841701"/>
        </left>
        <right style="thin">
          <color theme="7" tint="-0.24994659260841701"/>
        </right>
        <top style="thin">
          <color theme="0"/>
        </top>
        <bottom style="thin">
          <color theme="0"/>
        </bottom>
      </border>
    </dxf>
    <dxf>
      <fill>
        <patternFill>
          <bgColor rgb="FF00B050"/>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rgb="FFFFFF00"/>
        </patternFill>
      </fill>
      <border>
        <left style="thin">
          <color theme="9" tint="-0.24994659260841701"/>
        </left>
        <right style="thin">
          <color theme="9" tint="-0.24994659260841701"/>
        </right>
        <top style="thin">
          <color theme="0"/>
        </top>
        <bottom style="thin">
          <color theme="0"/>
        </bottom>
        <vertical/>
        <horizontal/>
      </border>
    </dxf>
    <dxf>
      <fill>
        <patternFill>
          <bgColor rgb="FF92D050"/>
        </patternFill>
      </fill>
      <border>
        <left style="thin">
          <color theme="4"/>
        </left>
        <right style="thin">
          <color theme="4"/>
        </right>
        <top style="thin">
          <color theme="0"/>
        </top>
        <bottom style="thin">
          <color theme="0"/>
        </bottom>
      </border>
    </dxf>
    <dxf>
      <fill>
        <patternFill>
          <bgColor rgb="FFFF0000"/>
        </patternFill>
      </fill>
      <border>
        <left style="thin">
          <color theme="7" tint="-0.24994659260841701"/>
        </left>
        <right style="thin">
          <color theme="7" tint="-0.24994659260841701"/>
        </right>
        <top style="thin">
          <color theme="0"/>
        </top>
        <bottom style="thin">
          <color theme="0"/>
        </bottom>
      </border>
    </dxf>
    <dxf>
      <fill>
        <patternFill>
          <bgColor rgb="FF00B050"/>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rgb="FFFFFF00"/>
        </patternFill>
      </fill>
      <border>
        <left style="thin">
          <color theme="9" tint="-0.24994659260841701"/>
        </left>
        <right style="thin">
          <color theme="9" tint="-0.24994659260841701"/>
        </right>
        <top style="thin">
          <color theme="0"/>
        </top>
        <bottom style="thin">
          <color theme="0"/>
        </bottom>
        <vertical/>
        <horizontal/>
      </border>
    </dxf>
    <dxf>
      <fill>
        <patternFill>
          <bgColor rgb="FF92D050"/>
        </patternFill>
      </fill>
      <border>
        <left style="thin">
          <color theme="4"/>
        </left>
        <right style="thin">
          <color theme="4"/>
        </right>
        <top style="thin">
          <color theme="0"/>
        </top>
        <bottom style="thin">
          <color theme="0"/>
        </bottom>
      </border>
    </dxf>
    <dxf>
      <fill>
        <patternFill>
          <bgColor rgb="FFFF0000"/>
        </patternFill>
      </fill>
      <border>
        <left style="thin">
          <color theme="7" tint="-0.24994659260841701"/>
        </left>
        <right style="thin">
          <color theme="7" tint="-0.24994659260841701"/>
        </right>
        <top style="thin">
          <color theme="0"/>
        </top>
        <bottom style="thin">
          <color theme="0"/>
        </bottom>
      </border>
    </dxf>
    <dxf>
      <fill>
        <patternFill>
          <bgColor rgb="FF00B050"/>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rgb="FFFFFF00"/>
        </patternFill>
      </fill>
      <border>
        <left style="thin">
          <color theme="9" tint="-0.24994659260841701"/>
        </left>
        <right style="thin">
          <color theme="9" tint="-0.24994659260841701"/>
        </right>
        <top style="thin">
          <color theme="0"/>
        </top>
        <bottom style="thin">
          <color theme="0"/>
        </bottom>
        <vertical/>
        <horizontal/>
      </border>
    </dxf>
    <dxf>
      <fill>
        <patternFill>
          <bgColor rgb="FF92D050"/>
        </patternFill>
      </fill>
      <border>
        <left style="thin">
          <color theme="4"/>
        </left>
        <right style="thin">
          <color theme="4"/>
        </right>
        <top style="thin">
          <color theme="0"/>
        </top>
        <bottom style="thin">
          <color theme="0"/>
        </bottom>
      </border>
    </dxf>
    <dxf>
      <fill>
        <patternFill>
          <bgColor rgb="FFFF0000"/>
        </patternFill>
      </fill>
      <border>
        <left style="thin">
          <color theme="7" tint="-0.24994659260841701"/>
        </left>
        <right style="thin">
          <color theme="7" tint="-0.24994659260841701"/>
        </right>
        <top style="thin">
          <color theme="0"/>
        </top>
        <bottom style="thin">
          <color theme="0"/>
        </bottom>
      </border>
    </dxf>
    <dxf>
      <fill>
        <patternFill>
          <bgColor rgb="FF00B050"/>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rgb="FFFFFF00"/>
        </patternFill>
      </fill>
      <border>
        <left style="thin">
          <color theme="9" tint="-0.24994659260841701"/>
        </left>
        <right style="thin">
          <color theme="9" tint="-0.24994659260841701"/>
        </right>
        <top style="thin">
          <color theme="0"/>
        </top>
        <bottom style="thin">
          <color theme="0"/>
        </bottom>
        <vertical/>
        <horizontal/>
      </border>
    </dxf>
    <dxf>
      <fill>
        <patternFill>
          <bgColor rgb="FF92D050"/>
        </patternFill>
      </fill>
      <border>
        <left style="thin">
          <color theme="4"/>
        </left>
        <right style="thin">
          <color theme="4"/>
        </right>
        <top style="thin">
          <color theme="0"/>
        </top>
        <bottom style="thin">
          <color theme="0"/>
        </bottom>
      </border>
    </dxf>
    <dxf>
      <fill>
        <patternFill>
          <bgColor rgb="FFFF0000"/>
        </patternFill>
      </fill>
      <border>
        <left style="thin">
          <color theme="7" tint="-0.24994659260841701"/>
        </left>
        <right style="thin">
          <color theme="7" tint="-0.24994659260841701"/>
        </right>
        <top style="thin">
          <color theme="0"/>
        </top>
        <bottom style="thin">
          <color theme="0"/>
        </bottom>
      </border>
    </dxf>
    <dxf>
      <fill>
        <patternFill>
          <bgColor rgb="FF00B050"/>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rgb="FFFFFF00"/>
        </patternFill>
      </fill>
      <border>
        <left style="thin">
          <color theme="9" tint="-0.24994659260841701"/>
        </left>
        <right style="thin">
          <color theme="9" tint="-0.24994659260841701"/>
        </right>
        <top style="thin">
          <color theme="0"/>
        </top>
        <bottom style="thin">
          <color theme="0"/>
        </bottom>
        <vertical/>
        <horizontal/>
      </border>
    </dxf>
    <dxf>
      <fill>
        <patternFill>
          <bgColor rgb="FF92D050"/>
        </patternFill>
      </fill>
      <border>
        <left style="thin">
          <color theme="4"/>
        </left>
        <right style="thin">
          <color theme="4"/>
        </right>
        <top style="thin">
          <color theme="0"/>
        </top>
        <bottom style="thin">
          <color theme="0"/>
        </bottom>
      </border>
    </dxf>
    <dxf>
      <fill>
        <patternFill>
          <bgColor rgb="FFFF0000"/>
        </patternFill>
      </fill>
      <border>
        <left style="thin">
          <color theme="7" tint="-0.24994659260841701"/>
        </left>
        <right style="thin">
          <color theme="7" tint="-0.24994659260841701"/>
        </right>
        <top style="thin">
          <color theme="0"/>
        </top>
        <bottom style="thin">
          <color theme="0"/>
        </bottom>
      </border>
    </dxf>
    <dxf>
      <fill>
        <patternFill>
          <bgColor rgb="FF00B050"/>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rgb="FFFFFF00"/>
        </patternFill>
      </fill>
      <border>
        <left style="thin">
          <color theme="9" tint="-0.24994659260841701"/>
        </left>
        <right style="thin">
          <color theme="9" tint="-0.24994659260841701"/>
        </right>
        <top style="thin">
          <color theme="0"/>
        </top>
        <bottom style="thin">
          <color theme="0"/>
        </bottom>
        <vertical/>
        <horizontal/>
      </border>
    </dxf>
    <dxf>
      <fill>
        <patternFill>
          <bgColor rgb="FF92D050"/>
        </patternFill>
      </fill>
      <border>
        <left style="thin">
          <color theme="4"/>
        </left>
        <right style="thin">
          <color theme="4"/>
        </right>
        <top style="thin">
          <color theme="0"/>
        </top>
        <bottom style="thin">
          <color theme="0"/>
        </bottom>
      </border>
    </dxf>
    <dxf>
      <fill>
        <patternFill>
          <bgColor rgb="FFFF0000"/>
        </patternFill>
      </fill>
      <border>
        <left style="thin">
          <color theme="7" tint="-0.24994659260841701"/>
        </left>
        <right style="thin">
          <color theme="7" tint="-0.24994659260841701"/>
        </right>
        <top style="thin">
          <color theme="0"/>
        </top>
        <bottom style="thin">
          <color theme="0"/>
        </bottom>
      </border>
    </dxf>
    <dxf>
      <fill>
        <patternFill>
          <bgColor rgb="FF00B050"/>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rgb="FFFFFF00"/>
        </patternFill>
      </fill>
      <border>
        <left style="thin">
          <color theme="9" tint="-0.24994659260841701"/>
        </left>
        <right style="thin">
          <color theme="9" tint="-0.24994659260841701"/>
        </right>
        <top style="thin">
          <color theme="0"/>
        </top>
        <bottom style="thin">
          <color theme="0"/>
        </bottom>
        <vertical/>
        <horizontal/>
      </border>
    </dxf>
    <dxf>
      <fill>
        <patternFill>
          <bgColor rgb="FF92D050"/>
        </patternFill>
      </fill>
      <border>
        <left style="thin">
          <color theme="4"/>
        </left>
        <right style="thin">
          <color theme="4"/>
        </right>
        <top style="thin">
          <color theme="0"/>
        </top>
        <bottom style="thin">
          <color theme="0"/>
        </bottom>
      </border>
    </dxf>
    <dxf>
      <fill>
        <patternFill>
          <bgColor rgb="FFFF0000"/>
        </patternFill>
      </fill>
      <border>
        <left style="thin">
          <color theme="7" tint="-0.24994659260841701"/>
        </left>
        <right style="thin">
          <color theme="7" tint="-0.24994659260841701"/>
        </right>
        <top style="thin">
          <color theme="0"/>
        </top>
        <bottom style="thin">
          <color theme="0"/>
        </bottom>
      </border>
    </dxf>
    <dxf>
      <fill>
        <patternFill>
          <bgColor rgb="FF00B050"/>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rgb="FFFFFF00"/>
        </patternFill>
      </fill>
      <border>
        <left style="thin">
          <color theme="9" tint="-0.24994659260841701"/>
        </left>
        <right style="thin">
          <color theme="9" tint="-0.24994659260841701"/>
        </right>
        <top style="thin">
          <color theme="0"/>
        </top>
        <bottom style="thin">
          <color theme="0"/>
        </bottom>
        <vertical/>
        <horizontal/>
      </border>
    </dxf>
    <dxf>
      <fill>
        <patternFill>
          <bgColor rgb="FF92D050"/>
        </patternFill>
      </fill>
      <border>
        <left style="thin">
          <color theme="4"/>
        </left>
        <right style="thin">
          <color theme="4"/>
        </right>
        <top style="thin">
          <color theme="0"/>
        </top>
        <bottom style="thin">
          <color theme="0"/>
        </bottom>
      </border>
    </dxf>
    <dxf>
      <fill>
        <patternFill>
          <bgColor rgb="FFFF0000"/>
        </patternFill>
      </fill>
      <border>
        <left style="thin">
          <color theme="7" tint="-0.24994659260841701"/>
        </left>
        <right style="thin">
          <color theme="7" tint="-0.24994659260841701"/>
        </right>
        <top style="thin">
          <color theme="0"/>
        </top>
        <bottom style="thin">
          <color theme="0"/>
        </bottom>
      </border>
    </dxf>
    <dxf>
      <fill>
        <patternFill>
          <bgColor rgb="FF00B050"/>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rgb="FFFFFF00"/>
        </patternFill>
      </fill>
      <border>
        <left style="thin">
          <color theme="9" tint="-0.24994659260841701"/>
        </left>
        <right style="thin">
          <color theme="9" tint="-0.24994659260841701"/>
        </right>
        <top style="thin">
          <color theme="0"/>
        </top>
        <bottom style="thin">
          <color theme="0"/>
        </bottom>
        <vertical/>
        <horizontal/>
      </border>
    </dxf>
    <dxf>
      <fill>
        <patternFill>
          <bgColor rgb="FF92D050"/>
        </patternFill>
      </fill>
      <border>
        <left style="thin">
          <color theme="4"/>
        </left>
        <right style="thin">
          <color theme="4"/>
        </right>
        <top style="thin">
          <color theme="0"/>
        </top>
        <bottom style="thin">
          <color theme="0"/>
        </bottom>
      </border>
    </dxf>
    <dxf>
      <fill>
        <patternFill>
          <bgColor rgb="FFFF0000"/>
        </patternFill>
      </fill>
      <border>
        <left style="thin">
          <color theme="7" tint="-0.24994659260841701"/>
        </left>
        <right style="thin">
          <color theme="7" tint="-0.24994659260841701"/>
        </right>
        <top style="thin">
          <color theme="0"/>
        </top>
        <bottom style="thin">
          <color theme="0"/>
        </bottom>
      </border>
    </dxf>
    <dxf>
      <fill>
        <patternFill>
          <bgColor rgb="FF00B050"/>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rgb="FFFFFF00"/>
        </patternFill>
      </fill>
      <border>
        <left style="thin">
          <color theme="9" tint="-0.24994659260841701"/>
        </left>
        <right style="thin">
          <color theme="9" tint="-0.24994659260841701"/>
        </right>
        <top style="thin">
          <color theme="0"/>
        </top>
        <bottom style="thin">
          <color theme="0"/>
        </bottom>
        <vertical/>
        <horizontal/>
      </border>
    </dxf>
    <dxf>
      <fill>
        <patternFill>
          <bgColor rgb="FF92D050"/>
        </patternFill>
      </fill>
      <border>
        <left style="thin">
          <color theme="4"/>
        </left>
        <right style="thin">
          <color theme="4"/>
        </right>
        <top style="thin">
          <color theme="0"/>
        </top>
        <bottom style="thin">
          <color theme="0"/>
        </bottom>
      </border>
    </dxf>
    <dxf>
      <fill>
        <patternFill>
          <bgColor rgb="FFFF0000"/>
        </patternFill>
      </fill>
      <border>
        <left style="thin">
          <color theme="7" tint="-0.24994659260841701"/>
        </left>
        <right style="thin">
          <color theme="7" tint="-0.24994659260841701"/>
        </right>
        <top style="thin">
          <color theme="0"/>
        </top>
        <bottom style="thin">
          <color theme="0"/>
        </bottom>
      </border>
    </dxf>
    <dxf>
      <fill>
        <patternFill>
          <bgColor rgb="FF00B050"/>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rgb="FFFFFF00"/>
        </patternFill>
      </fill>
      <border>
        <left style="thin">
          <color theme="9" tint="-0.24994659260841701"/>
        </left>
        <right style="thin">
          <color theme="9" tint="-0.24994659260841701"/>
        </right>
        <top style="thin">
          <color theme="0"/>
        </top>
        <bottom style="thin">
          <color theme="0"/>
        </bottom>
        <vertical/>
        <horizontal/>
      </border>
    </dxf>
    <dxf>
      <fill>
        <patternFill>
          <bgColor rgb="FF92D050"/>
        </patternFill>
      </fill>
      <border>
        <left style="thin">
          <color theme="4"/>
        </left>
        <right style="thin">
          <color theme="4"/>
        </right>
        <top style="thin">
          <color theme="0"/>
        </top>
        <bottom style="thin">
          <color theme="0"/>
        </bottom>
      </border>
    </dxf>
    <dxf>
      <fill>
        <patternFill>
          <bgColor rgb="FFFF0000"/>
        </patternFill>
      </fill>
      <border>
        <left style="thin">
          <color theme="7" tint="-0.24994659260841701"/>
        </left>
        <right style="thin">
          <color theme="7" tint="-0.24994659260841701"/>
        </right>
        <top style="thin">
          <color theme="0"/>
        </top>
        <bottom style="thin">
          <color theme="0"/>
        </bottom>
      </border>
    </dxf>
    <dxf>
      <fill>
        <patternFill>
          <bgColor rgb="FF00B050"/>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rgb="FFFFFF00"/>
        </patternFill>
      </fill>
      <border>
        <left style="thin">
          <color theme="9" tint="-0.24994659260841701"/>
        </left>
        <right style="thin">
          <color theme="9" tint="-0.24994659260841701"/>
        </right>
        <top style="thin">
          <color theme="0"/>
        </top>
        <bottom style="thin">
          <color theme="0"/>
        </bottom>
        <vertical/>
        <horizontal/>
      </border>
    </dxf>
    <dxf>
      <fill>
        <patternFill>
          <bgColor rgb="FF92D050"/>
        </patternFill>
      </fill>
      <border>
        <left style="thin">
          <color theme="4"/>
        </left>
        <right style="thin">
          <color theme="4"/>
        </right>
        <top style="thin">
          <color theme="0"/>
        </top>
        <bottom style="thin">
          <color theme="0"/>
        </bottom>
      </border>
    </dxf>
    <dxf>
      <fill>
        <patternFill>
          <bgColor rgb="FFFF0000"/>
        </patternFill>
      </fill>
      <border>
        <left style="thin">
          <color theme="7" tint="-0.24994659260841701"/>
        </left>
        <right style="thin">
          <color theme="7" tint="-0.24994659260841701"/>
        </right>
        <top style="thin">
          <color theme="0"/>
        </top>
        <bottom style="thin">
          <color theme="0"/>
        </bottom>
      </border>
    </dxf>
    <dxf>
      <fill>
        <patternFill>
          <bgColor rgb="FF00B050"/>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rgb="FFFFFF00"/>
        </patternFill>
      </fill>
      <border>
        <left style="thin">
          <color theme="9" tint="-0.24994659260841701"/>
        </left>
        <right style="thin">
          <color theme="9" tint="-0.24994659260841701"/>
        </right>
        <top style="thin">
          <color theme="0"/>
        </top>
        <bottom style="thin">
          <color theme="0"/>
        </bottom>
        <vertical/>
        <horizontal/>
      </border>
    </dxf>
    <dxf>
      <fill>
        <patternFill>
          <bgColor rgb="FF92D050"/>
        </patternFill>
      </fill>
      <border>
        <left style="thin">
          <color theme="4"/>
        </left>
        <right style="thin">
          <color theme="4"/>
        </right>
        <top style="thin">
          <color theme="0"/>
        </top>
        <bottom style="thin">
          <color theme="0"/>
        </bottom>
      </border>
    </dxf>
    <dxf>
      <fill>
        <patternFill>
          <bgColor rgb="FFFF0000"/>
        </patternFill>
      </fill>
      <border>
        <left style="thin">
          <color theme="7" tint="-0.24994659260841701"/>
        </left>
        <right style="thin">
          <color theme="7" tint="-0.24994659260841701"/>
        </right>
        <top style="thin">
          <color theme="0"/>
        </top>
        <bottom style="thin">
          <color theme="0"/>
        </bottom>
      </border>
    </dxf>
    <dxf>
      <fill>
        <patternFill>
          <bgColor rgb="FF00B050"/>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rgb="FFFFFF00"/>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rgb="FFFF0000"/>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font>
        <color theme="0"/>
      </font>
      <fill>
        <patternFill>
          <bgColor theme="4" tint="-0.499984740745262"/>
        </patternFill>
      </fill>
      <border>
        <bottom style="thin">
          <color theme="9"/>
        </bottom>
        <vertical/>
        <horizontal/>
      </border>
    </dxf>
    <dxf>
      <font>
        <b/>
        <i val="0"/>
        <sz val="16"/>
        <color auto="1"/>
      </font>
      <fill>
        <patternFill>
          <fgColor auto="1"/>
          <bgColor theme="8" tint="0.79998168889431442"/>
        </patternFill>
      </fill>
      <border diagonalUp="0" diagonalDown="0">
        <left style="thin">
          <color auto="1"/>
        </left>
        <right style="thin">
          <color auto="1"/>
        </right>
        <top style="thin">
          <color auto="1"/>
        </top>
        <bottom style="thin">
          <color auto="1"/>
        </bottom>
        <vertical/>
        <horizontal/>
      </border>
    </dxf>
    <dxf>
      <font>
        <color theme="0"/>
      </font>
      <fill>
        <patternFill>
          <bgColor theme="4" tint="-0.499984740745262"/>
        </patternFill>
      </fill>
      <border>
        <bottom style="thin">
          <color theme="9"/>
        </bottom>
        <vertical/>
        <horizontal/>
      </border>
    </dxf>
    <dxf>
      <font>
        <b/>
        <i val="0"/>
        <sz val="16"/>
        <color auto="1"/>
      </font>
      <fill>
        <patternFill>
          <fgColor auto="1"/>
          <bgColor theme="8" tint="0.79998168889431442"/>
        </patternFill>
      </fill>
      <border diagonalUp="0" diagonalDown="0">
        <left style="thin">
          <color auto="1"/>
        </left>
        <right style="thin">
          <color auto="1"/>
        </right>
        <top style="thin">
          <color auto="1"/>
        </top>
        <bottom style="thin">
          <color auto="1"/>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4" defaultTableStyle="TableStyleMedium2" defaultPivotStyle="PivotStyleLight16">
    <tableStyle name="Gantt Table Style" pivot="0" count="3" xr9:uid="{00000000-0011-0000-FFFF-FFFF00000000}">
      <tableStyleElement type="wholeTable" dxfId="177"/>
      <tableStyleElement type="headerRow" dxfId="176"/>
      <tableStyleElement type="firstRowStripe" dxfId="175"/>
    </tableStyle>
    <tableStyle name="ToDoList" pivot="0" count="9" xr9:uid="{00000000-0011-0000-FFFF-FFFF01000000}">
      <tableStyleElement type="wholeTable" dxfId="174"/>
      <tableStyleElement type="headerRow" dxfId="173"/>
      <tableStyleElement type="totalRow" dxfId="172"/>
      <tableStyleElement type="firstColumn" dxfId="171"/>
      <tableStyleElement type="lastColumn" dxfId="170"/>
      <tableStyleElement type="firstRowStripe" dxfId="169"/>
      <tableStyleElement type="secondRowStripe" dxfId="168"/>
      <tableStyleElement type="firstColumnStripe" dxfId="167"/>
      <tableStyleElement type="secondColumnStripe" dxfId="166"/>
    </tableStyle>
    <tableStyle name="SlicerStyleDark6 2 2" pivot="0" table="0" count="2" xr9:uid="{16618976-9AAB-4EF4-A905-27C60F27640F}">
      <tableStyleElement type="wholeTable" dxfId="165"/>
      <tableStyleElement type="headerRow" dxfId="164"/>
    </tableStyle>
    <tableStyle name="SlicerStyleDark6 2 2 2" pivot="0" table="0" count="2" xr9:uid="{BC0C5687-D942-4B41-B5C9-D13FF9D25730}">
      <tableStyleElement type="wholeTable" dxfId="163"/>
      <tableStyleElement type="headerRow" dxfId="16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9FF99"/>
      <color rgb="FFFFCCCC"/>
      <color rgb="FFFFFF66"/>
      <color rgb="FFFFD961"/>
      <color rgb="FFFFFFCC"/>
      <color rgb="FFFFFF99"/>
      <color rgb="FFFF00FF"/>
      <color rgb="FFCCFF99"/>
      <color rgb="FFCCFFCC"/>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externalLink" Target="externalLinks/externalLink6.xml"/><Relationship Id="rId47" Type="http://schemas.openxmlformats.org/officeDocument/2006/relationships/externalLink" Target="externalLinks/externalLink11.xml"/><Relationship Id="rId63" Type="http://schemas.openxmlformats.org/officeDocument/2006/relationships/externalLink" Target="externalLinks/externalLink27.xml"/><Relationship Id="rId68" Type="http://schemas.openxmlformats.org/officeDocument/2006/relationships/externalLink" Target="externalLinks/externalLink3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1.xml"/><Relationship Id="rId40" Type="http://schemas.openxmlformats.org/officeDocument/2006/relationships/externalLink" Target="externalLinks/externalLink4.xml"/><Relationship Id="rId45" Type="http://schemas.openxmlformats.org/officeDocument/2006/relationships/externalLink" Target="externalLinks/externalLink9.xml"/><Relationship Id="rId53" Type="http://schemas.openxmlformats.org/officeDocument/2006/relationships/externalLink" Target="externalLinks/externalLink17.xml"/><Relationship Id="rId58" Type="http://schemas.openxmlformats.org/officeDocument/2006/relationships/externalLink" Target="externalLinks/externalLink22.xml"/><Relationship Id="rId66" Type="http://schemas.openxmlformats.org/officeDocument/2006/relationships/externalLink" Target="externalLinks/externalLink30.xml"/><Relationship Id="rId5" Type="http://schemas.openxmlformats.org/officeDocument/2006/relationships/worksheet" Target="worksheets/sheet5.xml"/><Relationship Id="rId61" Type="http://schemas.openxmlformats.org/officeDocument/2006/relationships/externalLink" Target="externalLinks/externalLink2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7.xml"/><Relationship Id="rId48" Type="http://schemas.openxmlformats.org/officeDocument/2006/relationships/externalLink" Target="externalLinks/externalLink12.xml"/><Relationship Id="rId56" Type="http://schemas.openxmlformats.org/officeDocument/2006/relationships/externalLink" Target="externalLinks/externalLink20.xml"/><Relationship Id="rId64" Type="http://schemas.openxmlformats.org/officeDocument/2006/relationships/externalLink" Target="externalLinks/externalLink28.xml"/><Relationship Id="rId69" Type="http://schemas.openxmlformats.org/officeDocument/2006/relationships/pivotCacheDefinition" Target="pivotCache/pivotCacheDefinition1.xml"/><Relationship Id="rId8" Type="http://schemas.openxmlformats.org/officeDocument/2006/relationships/worksheet" Target="worksheets/sheet8.xml"/><Relationship Id="rId51" Type="http://schemas.openxmlformats.org/officeDocument/2006/relationships/externalLink" Target="externalLinks/externalLink15.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2.xml"/><Relationship Id="rId46" Type="http://schemas.openxmlformats.org/officeDocument/2006/relationships/externalLink" Target="externalLinks/externalLink10.xml"/><Relationship Id="rId59" Type="http://schemas.openxmlformats.org/officeDocument/2006/relationships/externalLink" Target="externalLinks/externalLink23.xml"/><Relationship Id="rId67" Type="http://schemas.openxmlformats.org/officeDocument/2006/relationships/externalLink" Target="externalLinks/externalLink31.xml"/><Relationship Id="rId20" Type="http://schemas.openxmlformats.org/officeDocument/2006/relationships/worksheet" Target="worksheets/sheet20.xml"/><Relationship Id="rId41" Type="http://schemas.openxmlformats.org/officeDocument/2006/relationships/externalLink" Target="externalLinks/externalLink5.xml"/><Relationship Id="rId54" Type="http://schemas.openxmlformats.org/officeDocument/2006/relationships/externalLink" Target="externalLinks/externalLink18.xml"/><Relationship Id="rId62" Type="http://schemas.openxmlformats.org/officeDocument/2006/relationships/externalLink" Target="externalLinks/externalLink26.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13.xml"/><Relationship Id="rId57" Type="http://schemas.openxmlformats.org/officeDocument/2006/relationships/externalLink" Target="externalLinks/externalLink2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8.xml"/><Relationship Id="rId52" Type="http://schemas.openxmlformats.org/officeDocument/2006/relationships/externalLink" Target="externalLinks/externalLink16.xml"/><Relationship Id="rId60" Type="http://schemas.openxmlformats.org/officeDocument/2006/relationships/externalLink" Target="externalLinks/externalLink24.xml"/><Relationship Id="rId65" Type="http://schemas.openxmlformats.org/officeDocument/2006/relationships/externalLink" Target="externalLinks/externalLink29.xml"/><Relationship Id="rId73"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externalLink" Target="externalLinks/externalLink3.xml"/><Relationship Id="rId34" Type="http://schemas.openxmlformats.org/officeDocument/2006/relationships/worksheet" Target="worksheets/sheet34.xml"/><Relationship Id="rId50" Type="http://schemas.openxmlformats.org/officeDocument/2006/relationships/externalLink" Target="externalLinks/externalLink14.xml"/><Relationship Id="rId55" Type="http://schemas.openxmlformats.org/officeDocument/2006/relationships/externalLink" Target="externalLinks/externalLink19.xml"/><Relationship Id="rId7" Type="http://schemas.openxmlformats.org/officeDocument/2006/relationships/worksheet" Target="worksheets/sheet7.xml"/><Relationship Id="rId71" Type="http://schemas.openxmlformats.org/officeDocument/2006/relationships/styles" Target="styles.xml"/></Relationships>
</file>

<file path=xl/ctrlProps/ctrlProp1.xml><?xml version="1.0" encoding="utf-8"?>
<formControlPr xmlns="http://schemas.microsoft.com/office/spreadsheetml/2009/9/main" objectType="Scroll" dx="39" fmlaLink="$J$4" horiz="1" max="365" page="2" val="0"/>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19</xdr:col>
          <xdr:colOff>30480</xdr:colOff>
          <xdr:row>5</xdr:row>
          <xdr:rowOff>60960</xdr:rowOff>
        </xdr:from>
        <xdr:to>
          <xdr:col>76</xdr:col>
          <xdr:colOff>114300</xdr:colOff>
          <xdr:row>5</xdr:row>
          <xdr:rowOff>236220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1264920</xdr:colOff>
      <xdr:row>29</xdr:row>
      <xdr:rowOff>92661</xdr:rowOff>
    </xdr:from>
    <xdr:to>
      <xdr:col>23</xdr:col>
      <xdr:colOff>42635</xdr:colOff>
      <xdr:row>41</xdr:row>
      <xdr:rowOff>104519</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1264920" y="3696921"/>
          <a:ext cx="13659575" cy="220641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fernandez\MOBILE\WINDOWS\TEMP\SBX1810-52N2.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BIG%20aug02%20FY.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1573\Buy-off%20at%20HICAP\COMMON\BUS_REP\BRDEP090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1573\Buy-off%20at%20HICAP\Ferns\Lyndon\FERNS\Balance%20Sheet%20Accounts\Fixed%20Asset\Reports\Monthly%20Reports\FY%202003\Business%20Reports\Business%20Report\03DECr.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ASHIMOTO\&#12356;&#12425;&#12387;&#12375;&#12419;&#12356;\&#36664;&#20986;&#20837;DATA\&#36664;&#20986;&#20837;&#19968;&#35239;(03)\&#36664;&#20986;&#20837;&#19968;&#35239;030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COMMON\BUS_REP\BRDEP090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Ferns\Lyndon\FERNS\Balance%20Sheet%20Accounts\Fixed%20Asset\Reports\Monthly%20Reports\FY%202003\Business%20Reports\Business%20Report\03DECr.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MRF%20Files%2009282016\QUOTATION\LEGACY\New%20OLB%20013017\OLB%20Top%20Assembly%20%20Status%20Update%200711.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DATA%20TRP.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hicapdata\IE\Capital%20and%20Capacity%20Activity%20Matrix\CAPITAL\Official%20Capex%20Send%20to%20finance\July\HICAP95\HDA\LUZON\ZAIKIN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icapdata\~hicap95\Fixed%20Asset\budget\budget\ASSESSMENT\BAP%202007\Feb%2008\HDD%20Accelerated%20Depreciation%202007%20Feb%20act.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1078-acctg\lyndon\Documents%20and%20Settings\Administrator\My%20Documents\500P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Users\pimes1\AppData\Local\Microsoft\Windows\INetCache\Content.Outlook\0IGD4YK4\WINDOWS\Temporary%20Internet%20Files\Content.IE5\EAH1XP9N\Calibration%20Strategy%20(Rev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Solar\common\&#26032;&#12375;&#12356;&#65420;&#65387;&#65433;&#65408;&#65438;\&#22770;&#19978;&#24773;&#22577;990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1420-ACCTG\NewCo\RAMIL\NewCo\PMI2\SITE%20HICAP-PMI%20TEAM%20RESO.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Server01\&#20849;&#26377;\Documents%20and%20Settings\i0391\Local%20Settings\Temporary%20Internet%20Files\OLK14C\COst%20estimation%20by%20BOM-DETauto-rev1-0-1%20B.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A:\Dokumento%20ni%20Mat\Measurement\F8598\PAT\Dokumento%20ni%20Mat\Measurement\F8901\Local\8901(bracket).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Cmorana\my%20documents\WINDOWS\TEMP\WINDOWS\TEMP\OLB%20Defects%20Percentage.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E:\work\&#23560;&#26696;&#25104;&#26412;\Cost_Comparison.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C:\MRF%20Files%2009282016\QUOTATION\Master%20Copy\Metallic%20Quotation.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oay619\REPORTS\Documents%20and%20Settings\mdlcim\Local%20Settings\Temporary%20Internet%20Files\Content.IE5\6N4J6J0Z\DOCUME~1\oay933\LOCALS~1\Temp\C.Notes\&#20986;&#33655;&#20837;&#21147;AD.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AQUA_FS38\mnt1\aqua\lagoon\empstat.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E:\DATA\&#20104;&#31639;&#23455;&#32318;\2004&#24180;\&#25613;&#30410;&#23455;&#32318;-2004.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O:\E_010\NEW%20RFQ%20LIST%20(HSPC).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192.168.200.10\tradecontrol\Slider_DET\RFQ.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C:\Users\javila\AppData\Local\Microsoft\Windows\INetCache\Content.Outlook\8X962QQG\Build%20Plan%20Summary%20Oct%2013_.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H:\Tess%20File\WINDOWS\Temporary%20Internet%20Files\Content.IE5\WZ3BE0P1\FINAL-Odawara%20version.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H:\Tess%20File\WINDOWS\Temporary%20Internet%20Files\Content.IE5\WZ3BE0P1\ABSOdawara%20version1.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C:\MRF%20Files%2009282016\METALLIC\BOM_02394376F.xlsx"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C:\Users\pimes1\AppData\Local\Microsoft\Windows\INetCache\Content.Outlook\0IGD4YK4\WIN31\486\DATA\99\IMES\NAGAI398.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E:\A_010_ALL\SystemIO\DDconfirm\DD_Outstanding%20Rept%20with%20charge-1.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C:\My%20Documents\PNP%20Files\Spreadsheet\PNP%20Parts%20Status%2026-Nov-20%20%200729%20AM.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CHINE TROUBLE "/>
      <sheetName val="TOUCH DATA"/>
      <sheetName val="DEC"/>
      <sheetName val="JAN"/>
      <sheetName val="FEB"/>
      <sheetName val="Simulation"/>
      <sheetName val="DB2"/>
      <sheetName val="原価ﾏｽﾀｰ"/>
      <sheetName val="Disposition Pull Down"/>
      <sheetName val="MACHINE_TROUBLE_"/>
      <sheetName val="TOUCH_DATA"/>
      <sheetName val="Disposition_Pull_Down"/>
      <sheetName val="MACHINE_TROUBLE_1"/>
      <sheetName val="TOUCH_DATA1"/>
      <sheetName val="Disposition_Pull_Down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alog1"/>
      <sheetName val="Sheet1"/>
      <sheetName val="Description"/>
      <sheetName val="Corrective Action Logsheet"/>
      <sheetName val="Corrective Action Logsheet (2)"/>
      <sheetName val="ME WE"/>
      <sheetName val="final yield"/>
      <sheetName val="Final Inspection"/>
      <sheetName val="OBA"/>
      <sheetName val="Sheet2"/>
      <sheetName val="fpy daily"/>
      <sheetName val=" tk top defects per day"/>
      <sheetName val="fpy"/>
      <sheetName val="tento"/>
      <sheetName val="visual"/>
      <sheetName val="shiftA"/>
      <sheetName val="shiftB"/>
      <sheetName val="tk defects"/>
      <sheetName val="vi defects"/>
      <sheetName val="p-chart"/>
      <sheetName val=" tk defects p-chart"/>
      <sheetName val=" tk p-chart A"/>
      <sheetName val=" tk p-chart B"/>
      <sheetName val="tk p-chart"/>
      <sheetName val="fm samples"/>
      <sheetName val="yield summary"/>
      <sheetName val="table"/>
      <sheetName val="percentage"/>
      <sheetName val="daily"/>
      <sheetName val="weekly"/>
      <sheetName val="track"/>
      <sheetName val="others"/>
      <sheetName val="display"/>
      <sheetName val="pio dai"/>
      <sheetName val="pio wee"/>
      <sheetName val="defect graphs"/>
      <sheetName val="fpc"/>
      <sheetName val="BOM"/>
      <sheetName val="2003収支レートマスター"/>
      <sheetName val="成形9604"/>
      <sheetName val="FMF_SUBS"/>
      <sheetName val="GAF_SUBS"/>
      <sheetName val="WKF_SUBS"/>
      <sheetName val="Sheet3"/>
      <sheetName val="Quotation Form"/>
      <sheetName val="新製品10-3価）"/>
      <sheetName val="LS2_data"/>
      <sheetName val="Price"/>
      <sheetName val="生産FOCS"/>
      <sheetName val="#REF"/>
      <sheetName val="汎用ﾏｸﾛ2"/>
      <sheetName val="外観"/>
      <sheetName val="T_IBM5110"/>
      <sheetName val="data"/>
      <sheetName val="原価ﾏｽﾀ"/>
      <sheetName val="原価ｺｰﾄﾞM"/>
      <sheetName val="JPAA"/>
      <sheetName val="EMEA"/>
      <sheetName val="LAM"/>
      <sheetName val="NAM"/>
      <sheetName val="Lfocus"/>
      <sheetName val="BIG aug02 FY"/>
      <sheetName val="TOTAL POR ACA"/>
      <sheetName val="自動機生産性評価"/>
      <sheetName val="Sheet1 (2)"/>
      <sheetName val="REQ."/>
      <sheetName val="Corrective_Action_Logsheet"/>
      <sheetName val="Corrective_Action_Logsheet_(2)"/>
      <sheetName val="ME_WE"/>
      <sheetName val="final_yield"/>
      <sheetName val="Final_Inspection"/>
      <sheetName val="yield_summary"/>
      <sheetName val="pio_dai"/>
      <sheetName val="pio_wee"/>
      <sheetName val="defect_graphs"/>
      <sheetName val="fpy_daily"/>
      <sheetName val="_tk_top_defects_per_day"/>
      <sheetName val="tk_defects"/>
      <sheetName val="vi_defects"/>
      <sheetName val="_tk_defects_p-chart"/>
      <sheetName val="_tk_p-chart_A"/>
      <sheetName val="_tk_p-chart_B"/>
      <sheetName val="tk_p-chart"/>
      <sheetName val="fm_samples"/>
      <sheetName val="PARAMS"/>
      <sheetName val="tellist"/>
      <sheetName val="DB2"/>
    </sheetNames>
    <sheetDataSet>
      <sheetData sheetId="0">
        <row r="3">
          <cell r="A3">
            <v>36130</v>
          </cell>
        </row>
      </sheetData>
      <sheetData sheetId="1" refreshError="1">
        <row r="3">
          <cell r="A3">
            <v>36130</v>
          </cell>
        </row>
        <row r="4">
          <cell r="A4">
            <v>36161</v>
          </cell>
        </row>
        <row r="5">
          <cell r="A5">
            <v>36192</v>
          </cell>
        </row>
        <row r="6">
          <cell r="A6">
            <v>36220</v>
          </cell>
        </row>
        <row r="7">
          <cell r="A7">
            <v>36251</v>
          </cell>
        </row>
        <row r="8">
          <cell r="A8">
            <v>36281</v>
          </cell>
        </row>
        <row r="9">
          <cell r="A9">
            <v>36312</v>
          </cell>
        </row>
        <row r="10">
          <cell r="A10">
            <v>36342</v>
          </cell>
        </row>
        <row r="11">
          <cell r="A11">
            <v>36373</v>
          </cell>
        </row>
        <row r="12">
          <cell r="A12">
            <v>36404</v>
          </cell>
        </row>
        <row r="13">
          <cell r="A13">
            <v>36434</v>
          </cell>
        </row>
        <row r="14">
          <cell r="A14">
            <v>36465</v>
          </cell>
        </row>
      </sheetData>
      <sheetData sheetId="2">
        <row r="3">
          <cell r="A3">
            <v>0</v>
          </cell>
        </row>
      </sheetData>
      <sheetData sheetId="3">
        <row r="3">
          <cell r="A3">
            <v>0</v>
          </cell>
        </row>
      </sheetData>
      <sheetData sheetId="4">
        <row r="3">
          <cell r="A3">
            <v>36130</v>
          </cell>
        </row>
      </sheetData>
      <sheetData sheetId="5">
        <row r="3">
          <cell r="A3">
            <v>0</v>
          </cell>
        </row>
      </sheetData>
      <sheetData sheetId="6">
        <row r="3">
          <cell r="A3">
            <v>0</v>
          </cell>
        </row>
      </sheetData>
      <sheetData sheetId="7">
        <row r="3">
          <cell r="A3">
            <v>0</v>
          </cell>
        </row>
      </sheetData>
      <sheetData sheetId="8">
        <row r="3">
          <cell r="A3">
            <v>0</v>
          </cell>
        </row>
      </sheetData>
      <sheetData sheetId="9">
        <row r="3">
          <cell r="A3">
            <v>0</v>
          </cell>
        </row>
      </sheetData>
      <sheetData sheetId="10">
        <row r="3">
          <cell r="A3">
            <v>0</v>
          </cell>
        </row>
      </sheetData>
      <sheetData sheetId="11">
        <row r="3">
          <cell r="A3">
            <v>36130</v>
          </cell>
        </row>
      </sheetData>
      <sheetData sheetId="12">
        <row r="3">
          <cell r="A3">
            <v>36130</v>
          </cell>
        </row>
      </sheetData>
      <sheetData sheetId="13" refreshError="1">
        <row r="3">
          <cell r="A3">
            <v>0</v>
          </cell>
        </row>
        <row r="4">
          <cell r="A4">
            <v>0</v>
          </cell>
        </row>
        <row r="5">
          <cell r="A5">
            <v>0</v>
          </cell>
        </row>
        <row r="6">
          <cell r="A6">
            <v>0</v>
          </cell>
        </row>
        <row r="7">
          <cell r="A7">
            <v>0</v>
          </cell>
        </row>
        <row r="8">
          <cell r="A8">
            <v>0</v>
          </cell>
        </row>
        <row r="9">
          <cell r="A9">
            <v>0</v>
          </cell>
        </row>
        <row r="10">
          <cell r="A10">
            <v>0</v>
          </cell>
        </row>
        <row r="11">
          <cell r="A11">
            <v>0</v>
          </cell>
        </row>
        <row r="12">
          <cell r="A12">
            <v>0</v>
          </cell>
        </row>
        <row r="13">
          <cell r="A13">
            <v>0</v>
          </cell>
        </row>
        <row r="14">
          <cell r="A14">
            <v>0</v>
          </cell>
        </row>
      </sheetData>
      <sheetData sheetId="14" refreshError="1"/>
      <sheetData sheetId="15">
        <row r="3">
          <cell r="A3">
            <v>36130</v>
          </cell>
        </row>
      </sheetData>
      <sheetData sheetId="16" refreshError="1"/>
      <sheetData sheetId="17">
        <row r="3">
          <cell r="A3">
            <v>0</v>
          </cell>
        </row>
      </sheetData>
      <sheetData sheetId="18">
        <row r="3">
          <cell r="A3">
            <v>0</v>
          </cell>
        </row>
      </sheetData>
      <sheetData sheetId="19">
        <row r="3">
          <cell r="A3">
            <v>36130</v>
          </cell>
        </row>
      </sheetData>
      <sheetData sheetId="20">
        <row r="3">
          <cell r="A3">
            <v>0</v>
          </cell>
        </row>
      </sheetData>
      <sheetData sheetId="21">
        <row r="3">
          <cell r="A3">
            <v>0</v>
          </cell>
        </row>
      </sheetData>
      <sheetData sheetId="22">
        <row r="3">
          <cell r="A3">
            <v>0</v>
          </cell>
        </row>
      </sheetData>
      <sheetData sheetId="23">
        <row r="3">
          <cell r="A3">
            <v>36130</v>
          </cell>
        </row>
      </sheetData>
      <sheetData sheetId="24">
        <row r="3">
          <cell r="A3">
            <v>0</v>
          </cell>
        </row>
      </sheetData>
      <sheetData sheetId="25">
        <row r="3">
          <cell r="A3">
            <v>0</v>
          </cell>
        </row>
      </sheetData>
      <sheetData sheetId="26">
        <row r="3">
          <cell r="A3">
            <v>36130</v>
          </cell>
        </row>
      </sheetData>
      <sheetData sheetId="27">
        <row r="3">
          <cell r="A3">
            <v>36130</v>
          </cell>
        </row>
      </sheetData>
      <sheetData sheetId="28">
        <row r="3">
          <cell r="A3">
            <v>0</v>
          </cell>
        </row>
      </sheetData>
      <sheetData sheetId="29">
        <row r="3">
          <cell r="A3">
            <v>0</v>
          </cell>
        </row>
      </sheetData>
      <sheetData sheetId="30">
        <row r="3">
          <cell r="A3">
            <v>36130</v>
          </cell>
        </row>
      </sheetData>
      <sheetData sheetId="31">
        <row r="3">
          <cell r="A3">
            <v>0</v>
          </cell>
        </row>
      </sheetData>
      <sheetData sheetId="32">
        <row r="3">
          <cell r="A3">
            <v>0</v>
          </cell>
        </row>
      </sheetData>
      <sheetData sheetId="33">
        <row r="3">
          <cell r="A3">
            <v>0</v>
          </cell>
        </row>
      </sheetData>
      <sheetData sheetId="34">
        <row r="3">
          <cell r="A3">
            <v>36130</v>
          </cell>
        </row>
      </sheetData>
      <sheetData sheetId="35">
        <row r="3">
          <cell r="A3">
            <v>0</v>
          </cell>
        </row>
      </sheetData>
      <sheetData sheetId="36"/>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refreshError="1"/>
      <sheetData sheetId="85" refreshError="1"/>
      <sheetData sheetId="8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UL"/>
      <sheetName val="Sheet1 (5)"/>
      <sheetName val="Sheet2"/>
      <sheetName val="Sheet1 (2)"/>
      <sheetName val="FS - July"/>
      <sheetName val="AUG"/>
      <sheetName val="Sheet3"/>
      <sheetName val="MayPA"/>
      <sheetName val="Feb IS"/>
      <sheetName val="Sheet1"/>
      <sheetName val="Sheet4"/>
      <sheetName val="SEPT"/>
      <sheetName val="SEPBR"/>
      <sheetName val="FS-Sept"/>
      <sheetName val="Sheet1 (4)"/>
      <sheetName val="Sheet1 (3)"/>
      <sheetName val="DEC"/>
      <sheetName val="JANR"/>
      <sheetName val="FEBR"/>
      <sheetName val="MARR"/>
      <sheetName val="PART 1"/>
      <sheetName val="p&amp;lsum ACTUAL) (2)"/>
      <sheetName val="forexEf201"/>
      <sheetName val="sumLETIMI"/>
      <sheetName val="lcm"/>
      <sheetName val="p&amp;lsum ACTUAL)"/>
      <sheetName val="Sheet1_(5)"/>
      <sheetName val="Sheet1_(2)"/>
      <sheetName val="FS_-_July"/>
      <sheetName val="Feb_IS"/>
      <sheetName val="Sheet1_(4)"/>
      <sheetName val="Sheet1_(3)"/>
      <sheetName val="PART_1"/>
      <sheetName val="p&amp;lsum_ACTUAL)_(2)"/>
      <sheetName val="p&amp;lsum_ACTU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
      <sheetName val="cashflowr"/>
      <sheetName val="BS"/>
      <sheetName val="AP ALLOCATION"/>
      <sheetName val="Summary w OPEN PO"/>
      <sheetName val="Summary"/>
      <sheetName val="AP_ALLOCATION"/>
      <sheetName val="Summary_w_OPEN_PO"/>
    </sheetNames>
    <sheetDataSet>
      <sheetData sheetId="0"/>
      <sheetData sheetId="1"/>
      <sheetData sheetId="2"/>
      <sheetData sheetId="3"/>
      <sheetData sheetId="4" refreshError="1"/>
      <sheetData sheetId="5" refreshError="1"/>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302輸出"/>
      <sheetName val="0302輸入"/>
      <sheetName val="0302輸出(支払)"/>
      <sheetName val="0302輸入(支払)"/>
      <sheetName val="片山2月original"/>
      <sheetName val="片山2月input"/>
      <sheetName val="0301輸出(02保険)"/>
      <sheetName val="0301輸入(02保険)"/>
      <sheetName val="0302輸出(保険)"/>
      <sheetName val="0302輸入(保険)"/>
      <sheetName val="0302輸出(保険)振替"/>
      <sheetName val="0302輸入(保険)振替"/>
      <sheetName val="0302輸出_支払_"/>
      <sheetName val="3-ADJ"/>
    </sheetNames>
    <sheetDataSet>
      <sheetData sheetId="0" refreshError="1"/>
      <sheetData sheetId="1" refreshError="1"/>
      <sheetData sheetId="2" refreshError="1">
        <row r="18">
          <cell r="H18">
            <v>283000</v>
          </cell>
        </row>
        <row r="135">
          <cell r="H135">
            <v>1540000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UL"/>
      <sheetName val="Sheet1 (5)"/>
      <sheetName val="Sheet2"/>
      <sheetName val="Sheet1 (2)"/>
      <sheetName val="FS - July"/>
      <sheetName val="AUG"/>
      <sheetName val="Sheet3"/>
      <sheetName val="MayPA"/>
      <sheetName val="Feb IS"/>
      <sheetName val="Sheet1"/>
      <sheetName val="Sheet4"/>
      <sheetName val="SEPT"/>
      <sheetName val="SEPBR"/>
      <sheetName val="FS-Sept"/>
      <sheetName val="Sheet1 (4)"/>
      <sheetName val="Sheet1 (3)"/>
      <sheetName val="DEC"/>
      <sheetName val="JANR"/>
      <sheetName val="FEBR"/>
      <sheetName val="MARR"/>
      <sheetName val="PART 1"/>
      <sheetName val="p&amp;lsum ACTUAL) (2)"/>
      <sheetName val="forexEf201"/>
      <sheetName val="sumLETIMI"/>
      <sheetName val="lcm"/>
      <sheetName val="p&amp;lsum ACTUAL)"/>
      <sheetName val="Sheet1_(5)"/>
      <sheetName val="Sheet1_(2)"/>
      <sheetName val="FS_-_July"/>
      <sheetName val="Feb_IS"/>
      <sheetName val="Sheet1_(4)"/>
      <sheetName val="Sheet1_(3)"/>
      <sheetName val="PART_1"/>
      <sheetName val="p&amp;lsum_ACTUAL)_(2)"/>
      <sheetName val="p&amp;lsum_ACTU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
      <sheetName val="cashflowr"/>
      <sheetName val="BS"/>
      <sheetName val="AP ALLOCATION"/>
      <sheetName val="AP_ALLOCATION"/>
    </sheetNames>
    <sheetDataSet>
      <sheetData sheetId="0"/>
      <sheetData sheetId="1"/>
      <sheetData sheetId="2"/>
      <sheetData sheetId="3"/>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l SUM-WW28.2"/>
      <sheetName val="Mat'l SUM-WW28.2 Details"/>
      <sheetName val="OLB Parts Status"/>
      <sheetName val="Project Planner"/>
      <sheetName val="Engineering Concerns"/>
      <sheetName val="Sheet1"/>
    </sheetNames>
    <sheetDataSet>
      <sheetData sheetId="0"/>
      <sheetData sheetId="1"/>
      <sheetData sheetId="2"/>
      <sheetData sheetId="3">
        <row r="2">
          <cell r="H2">
            <v>1</v>
          </cell>
        </row>
      </sheetData>
      <sheetData sheetId="4"/>
      <sheetData sheetId="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P APRIL"/>
      <sheetName val="TRP MARCH"/>
      <sheetName val="TRP FEB"/>
      <sheetName val="TRP JAN"/>
      <sheetName val="Sheet2"/>
      <sheetName val="total"/>
      <sheetName val="DATA"/>
      <sheetName val="orig data"/>
      <sheetName val="PARETO A"/>
      <sheetName val="PIE CHART"/>
      <sheetName val="Chart2"/>
      <sheetName val="DATA-3"/>
      <sheetName val="MASTER Parts List"/>
      <sheetName val="TRP_APRIL"/>
    </sheetNames>
    <sheetDataSet>
      <sheetData sheetId="0">
        <row r="5">
          <cell r="A5" t="str">
            <v>I.  OQA OVERALL FINAL YIELD PERFORMANCE</v>
          </cell>
        </row>
        <row r="7">
          <cell r="B7" t="str">
            <v>MODEL</v>
          </cell>
          <cell r="C7" t="str">
            <v>DETAILS</v>
          </cell>
          <cell r="D7" t="str">
            <v>APR '04</v>
          </cell>
          <cell r="E7">
            <v>1</v>
          </cell>
          <cell r="F7">
            <v>2</v>
          </cell>
          <cell r="G7">
            <v>3</v>
          </cell>
          <cell r="H7">
            <v>4</v>
          </cell>
          <cell r="I7">
            <v>5</v>
          </cell>
          <cell r="J7">
            <v>6</v>
          </cell>
          <cell r="K7">
            <v>7</v>
          </cell>
          <cell r="L7">
            <v>8</v>
          </cell>
          <cell r="M7">
            <v>9</v>
          </cell>
          <cell r="N7">
            <v>10</v>
          </cell>
          <cell r="O7">
            <v>11</v>
          </cell>
          <cell r="P7">
            <v>12</v>
          </cell>
          <cell r="Q7">
            <v>13</v>
          </cell>
          <cell r="R7">
            <v>14</v>
          </cell>
          <cell r="S7">
            <v>15</v>
          </cell>
          <cell r="T7">
            <v>16</v>
          </cell>
          <cell r="U7">
            <v>17</v>
          </cell>
          <cell r="V7">
            <v>18</v>
          </cell>
          <cell r="W7">
            <v>19</v>
          </cell>
          <cell r="X7">
            <v>20</v>
          </cell>
          <cell r="Y7">
            <v>21</v>
          </cell>
          <cell r="Z7">
            <v>22</v>
          </cell>
          <cell r="AA7">
            <v>23</v>
          </cell>
          <cell r="AB7">
            <v>24</v>
          </cell>
          <cell r="AC7">
            <v>25</v>
          </cell>
          <cell r="AD7">
            <v>26</v>
          </cell>
          <cell r="AE7">
            <v>27</v>
          </cell>
          <cell r="AF7">
            <v>28</v>
          </cell>
          <cell r="AG7">
            <v>29</v>
          </cell>
          <cell r="AH7">
            <v>30</v>
          </cell>
          <cell r="AI7">
            <v>31</v>
          </cell>
        </row>
        <row r="8">
          <cell r="B8" t="str">
            <v>OVERALL</v>
          </cell>
          <cell r="C8" t="str">
            <v>Insp Qty</v>
          </cell>
          <cell r="D8">
            <v>499600</v>
          </cell>
          <cell r="E8">
            <v>7122</v>
          </cell>
          <cell r="F8">
            <v>13432</v>
          </cell>
          <cell r="G8">
            <v>15788</v>
          </cell>
          <cell r="H8">
            <v>5888</v>
          </cell>
          <cell r="I8">
            <v>32541</v>
          </cell>
          <cell r="J8">
            <v>56260</v>
          </cell>
          <cell r="K8">
            <v>50109</v>
          </cell>
          <cell r="L8">
            <v>0</v>
          </cell>
          <cell r="M8">
            <v>0</v>
          </cell>
          <cell r="N8">
            <v>49045</v>
          </cell>
          <cell r="O8">
            <v>52362</v>
          </cell>
          <cell r="P8">
            <v>48218</v>
          </cell>
          <cell r="Q8">
            <v>54234</v>
          </cell>
          <cell r="R8">
            <v>19721</v>
          </cell>
          <cell r="S8">
            <v>3556</v>
          </cell>
          <cell r="T8">
            <v>1537</v>
          </cell>
          <cell r="U8">
            <v>0</v>
          </cell>
          <cell r="V8">
            <v>1416</v>
          </cell>
          <cell r="W8">
            <v>4597</v>
          </cell>
          <cell r="X8">
            <v>4073</v>
          </cell>
          <cell r="Y8">
            <v>8471</v>
          </cell>
          <cell r="Z8">
            <v>12370</v>
          </cell>
          <cell r="AA8">
            <v>11367</v>
          </cell>
          <cell r="AB8">
            <v>3632</v>
          </cell>
          <cell r="AC8">
            <v>2164</v>
          </cell>
          <cell r="AD8">
            <v>6081</v>
          </cell>
          <cell r="AE8">
            <v>13161</v>
          </cell>
          <cell r="AF8">
            <v>7773</v>
          </cell>
          <cell r="AG8">
            <v>6607</v>
          </cell>
          <cell r="AH8">
            <v>8075</v>
          </cell>
          <cell r="AI8">
            <v>0</v>
          </cell>
        </row>
        <row r="9">
          <cell r="C9" t="str">
            <v>Def Qty</v>
          </cell>
          <cell r="D9">
            <v>930</v>
          </cell>
          <cell r="E9">
            <v>54</v>
          </cell>
          <cell r="F9">
            <v>84</v>
          </cell>
          <cell r="G9">
            <v>69</v>
          </cell>
          <cell r="H9">
            <v>30</v>
          </cell>
          <cell r="I9">
            <v>61</v>
          </cell>
          <cell r="J9">
            <v>47</v>
          </cell>
          <cell r="K9">
            <v>22</v>
          </cell>
          <cell r="L9">
            <v>0</v>
          </cell>
          <cell r="M9">
            <v>0</v>
          </cell>
          <cell r="N9">
            <v>36</v>
          </cell>
          <cell r="O9">
            <v>18</v>
          </cell>
          <cell r="P9">
            <v>12</v>
          </cell>
          <cell r="Q9">
            <v>64</v>
          </cell>
          <cell r="R9">
            <v>52</v>
          </cell>
          <cell r="S9">
            <v>27</v>
          </cell>
          <cell r="T9">
            <v>5</v>
          </cell>
          <cell r="U9">
            <v>0</v>
          </cell>
          <cell r="V9">
            <v>84</v>
          </cell>
          <cell r="W9">
            <v>48</v>
          </cell>
          <cell r="X9">
            <v>27</v>
          </cell>
          <cell r="Y9">
            <v>7</v>
          </cell>
          <cell r="Z9">
            <v>20</v>
          </cell>
          <cell r="AA9">
            <v>14</v>
          </cell>
          <cell r="AB9">
            <v>18</v>
          </cell>
          <cell r="AC9">
            <v>12</v>
          </cell>
          <cell r="AD9">
            <v>19</v>
          </cell>
          <cell r="AE9">
            <v>44</v>
          </cell>
          <cell r="AF9">
            <v>14</v>
          </cell>
          <cell r="AG9">
            <v>21</v>
          </cell>
          <cell r="AH9">
            <v>21</v>
          </cell>
          <cell r="AI9">
            <v>0</v>
          </cell>
        </row>
        <row r="10">
          <cell r="C10" t="str">
            <v>ACTUAL</v>
          </cell>
          <cell r="D10">
            <v>0.99813851080864691</v>
          </cell>
          <cell r="E10">
            <v>0.99241786015164279</v>
          </cell>
          <cell r="F10">
            <v>0.99374627754615841</v>
          </cell>
          <cell r="G10">
            <v>0.99562959209526225</v>
          </cell>
          <cell r="H10">
            <v>0.99490489130434778</v>
          </cell>
          <cell r="I10">
            <v>0.99812544175040718</v>
          </cell>
          <cell r="J10">
            <v>0.99916459296125137</v>
          </cell>
          <cell r="K10">
            <v>0.99956095711349258</v>
          </cell>
          <cell r="L10" t="e">
            <v>#DIV/0!</v>
          </cell>
          <cell r="M10" t="e">
            <v>#DIV/0!</v>
          </cell>
          <cell r="N10">
            <v>0.99926598022224489</v>
          </cell>
          <cell r="O10">
            <v>0.99965623925747682</v>
          </cell>
          <cell r="P10">
            <v>0.99975113028329665</v>
          </cell>
          <cell r="Q10">
            <v>0.99881992845816281</v>
          </cell>
          <cell r="R10">
            <v>0.99736321687541196</v>
          </cell>
          <cell r="S10">
            <v>0.99240719910011244</v>
          </cell>
          <cell r="T10">
            <v>0.99674690956408585</v>
          </cell>
          <cell r="U10" t="e">
            <v>#DIV/0!</v>
          </cell>
          <cell r="V10">
            <v>0.94067796610169496</v>
          </cell>
          <cell r="W10">
            <v>0.98955840765716774</v>
          </cell>
          <cell r="X10">
            <v>0.99337097962190035</v>
          </cell>
          <cell r="Y10">
            <v>0.99917365128084057</v>
          </cell>
          <cell r="Z10">
            <v>0.99838318512530311</v>
          </cell>
          <cell r="AA10">
            <v>0.99876836456408902</v>
          </cell>
          <cell r="AB10">
            <v>0.99504405286343611</v>
          </cell>
          <cell r="AC10">
            <v>0.99445471349353054</v>
          </cell>
          <cell r="AD10">
            <v>0.99687551389574081</v>
          </cell>
          <cell r="AE10">
            <v>0.99665678899779653</v>
          </cell>
          <cell r="AF10">
            <v>0.99819889360607228</v>
          </cell>
          <cell r="AG10">
            <v>0.9968215528984411</v>
          </cell>
          <cell r="AH10">
            <v>0.99739938080495361</v>
          </cell>
          <cell r="AI10" t="e">
            <v>#DIV/0!</v>
          </cell>
        </row>
        <row r="11">
          <cell r="C11" t="str">
            <v>TARGET</v>
          </cell>
          <cell r="D11">
            <v>0.99</v>
          </cell>
          <cell r="E11">
            <v>0.99</v>
          </cell>
          <cell r="F11">
            <v>0.99</v>
          </cell>
          <cell r="G11">
            <v>0.99</v>
          </cell>
          <cell r="H11">
            <v>0.99</v>
          </cell>
          <cell r="I11">
            <v>0.99</v>
          </cell>
          <cell r="J11">
            <v>0.99</v>
          </cell>
          <cell r="K11">
            <v>0.99</v>
          </cell>
          <cell r="L11">
            <v>0.99</v>
          </cell>
          <cell r="M11">
            <v>0.99</v>
          </cell>
          <cell r="N11">
            <v>0.99</v>
          </cell>
          <cell r="O11">
            <v>0.99</v>
          </cell>
          <cell r="P11">
            <v>0.99</v>
          </cell>
          <cell r="Q11">
            <v>0.99</v>
          </cell>
          <cell r="R11">
            <v>0.99</v>
          </cell>
          <cell r="S11">
            <v>0.99</v>
          </cell>
          <cell r="T11">
            <v>0.99</v>
          </cell>
          <cell r="U11">
            <v>0.99</v>
          </cell>
          <cell r="V11">
            <v>0.99</v>
          </cell>
          <cell r="W11">
            <v>0.99</v>
          </cell>
          <cell r="X11">
            <v>0.99</v>
          </cell>
          <cell r="Y11">
            <v>0.99</v>
          </cell>
          <cell r="Z11">
            <v>0.99</v>
          </cell>
          <cell r="AA11">
            <v>0.99</v>
          </cell>
          <cell r="AB11">
            <v>0.99</v>
          </cell>
          <cell r="AC11">
            <v>0.99</v>
          </cell>
          <cell r="AD11">
            <v>0.99</v>
          </cell>
          <cell r="AE11">
            <v>0.99</v>
          </cell>
          <cell r="AF11">
            <v>0.99</v>
          </cell>
          <cell r="AG11">
            <v>0.99</v>
          </cell>
          <cell r="AH11">
            <v>0.99</v>
          </cell>
          <cell r="AI11">
            <v>0.99</v>
          </cell>
        </row>
        <row r="12">
          <cell r="C12" t="str">
            <v>Blackspot</v>
          </cell>
          <cell r="D12">
            <v>56</v>
          </cell>
          <cell r="E12">
            <v>10</v>
          </cell>
          <cell r="F12">
            <v>13</v>
          </cell>
          <cell r="G12">
            <v>11</v>
          </cell>
          <cell r="H12">
            <v>0</v>
          </cell>
          <cell r="I12">
            <v>4</v>
          </cell>
          <cell r="J12">
            <v>5</v>
          </cell>
          <cell r="K12">
            <v>0</v>
          </cell>
          <cell r="L12">
            <v>0</v>
          </cell>
          <cell r="M12">
            <v>0</v>
          </cell>
          <cell r="N12">
            <v>0</v>
          </cell>
          <cell r="O12">
            <v>0</v>
          </cell>
          <cell r="P12">
            <v>0</v>
          </cell>
          <cell r="Q12">
            <v>7</v>
          </cell>
          <cell r="R12">
            <v>0</v>
          </cell>
          <cell r="S12">
            <v>0</v>
          </cell>
          <cell r="T12">
            <v>0</v>
          </cell>
          <cell r="U12">
            <v>0</v>
          </cell>
          <cell r="V12">
            <v>0</v>
          </cell>
          <cell r="W12">
            <v>0</v>
          </cell>
          <cell r="X12">
            <v>0</v>
          </cell>
          <cell r="Y12">
            <v>0</v>
          </cell>
          <cell r="Z12">
            <v>0</v>
          </cell>
          <cell r="AA12">
            <v>0</v>
          </cell>
          <cell r="AB12">
            <v>0</v>
          </cell>
          <cell r="AC12">
            <v>0</v>
          </cell>
          <cell r="AD12">
            <v>0</v>
          </cell>
          <cell r="AE12">
            <v>6</v>
          </cell>
          <cell r="AF12">
            <v>0</v>
          </cell>
          <cell r="AG12">
            <v>0</v>
          </cell>
          <cell r="AH12">
            <v>0</v>
          </cell>
          <cell r="AI12">
            <v>0</v>
          </cell>
        </row>
        <row r="13">
          <cell r="C13" t="str">
            <v>Broken lock</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row>
        <row r="14">
          <cell r="C14" t="str">
            <v>Burrs</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row>
        <row r="15">
          <cell r="C15" t="str">
            <v>Bubbles</v>
          </cell>
          <cell r="D15">
            <v>93</v>
          </cell>
          <cell r="E15">
            <v>0</v>
          </cell>
          <cell r="F15">
            <v>16</v>
          </cell>
          <cell r="G15">
            <v>5</v>
          </cell>
          <cell r="H15">
            <v>18</v>
          </cell>
          <cell r="I15">
            <v>29</v>
          </cell>
          <cell r="J15">
            <v>23</v>
          </cell>
          <cell r="K15">
            <v>2</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row>
        <row r="16">
          <cell r="C16" t="str">
            <v>Coldslug</v>
          </cell>
          <cell r="D16">
            <v>112</v>
          </cell>
          <cell r="E16">
            <v>0</v>
          </cell>
          <cell r="F16">
            <v>0</v>
          </cell>
          <cell r="G16">
            <v>1</v>
          </cell>
          <cell r="H16">
            <v>0</v>
          </cell>
          <cell r="I16">
            <v>0</v>
          </cell>
          <cell r="J16">
            <v>0</v>
          </cell>
          <cell r="K16">
            <v>6</v>
          </cell>
          <cell r="L16">
            <v>0</v>
          </cell>
          <cell r="M16">
            <v>0</v>
          </cell>
          <cell r="N16">
            <v>11</v>
          </cell>
          <cell r="O16">
            <v>6</v>
          </cell>
          <cell r="P16">
            <v>0</v>
          </cell>
          <cell r="Q16">
            <v>21</v>
          </cell>
          <cell r="R16">
            <v>10</v>
          </cell>
          <cell r="S16">
            <v>5</v>
          </cell>
          <cell r="T16">
            <v>0</v>
          </cell>
          <cell r="U16">
            <v>0</v>
          </cell>
          <cell r="V16">
            <v>10</v>
          </cell>
          <cell r="W16">
            <v>0</v>
          </cell>
          <cell r="X16">
            <v>4</v>
          </cell>
          <cell r="Y16">
            <v>0</v>
          </cell>
          <cell r="Z16">
            <v>10</v>
          </cell>
          <cell r="AA16">
            <v>0</v>
          </cell>
          <cell r="AB16">
            <v>3</v>
          </cell>
          <cell r="AC16">
            <v>3</v>
          </cell>
          <cell r="AD16">
            <v>7</v>
          </cell>
          <cell r="AE16">
            <v>3</v>
          </cell>
          <cell r="AF16">
            <v>4</v>
          </cell>
          <cell r="AG16">
            <v>5</v>
          </cell>
          <cell r="AH16">
            <v>3</v>
          </cell>
          <cell r="AI16">
            <v>0</v>
          </cell>
        </row>
        <row r="17">
          <cell r="C17" t="str">
            <v>Deform</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row>
        <row r="18">
          <cell r="C18" t="str">
            <v>Dent</v>
          </cell>
          <cell r="D18">
            <v>31</v>
          </cell>
          <cell r="E18">
            <v>0</v>
          </cell>
          <cell r="F18">
            <v>1</v>
          </cell>
          <cell r="G18">
            <v>4</v>
          </cell>
          <cell r="H18">
            <v>2</v>
          </cell>
          <cell r="I18">
            <v>2</v>
          </cell>
          <cell r="J18">
            <v>0</v>
          </cell>
          <cell r="K18">
            <v>0</v>
          </cell>
          <cell r="L18">
            <v>0</v>
          </cell>
          <cell r="M18">
            <v>0</v>
          </cell>
          <cell r="N18">
            <v>5</v>
          </cell>
          <cell r="O18">
            <v>3</v>
          </cell>
          <cell r="P18">
            <v>3</v>
          </cell>
          <cell r="Q18">
            <v>0</v>
          </cell>
          <cell r="R18">
            <v>3</v>
          </cell>
          <cell r="S18">
            <v>0</v>
          </cell>
          <cell r="T18">
            <v>0</v>
          </cell>
          <cell r="U18">
            <v>0</v>
          </cell>
          <cell r="V18">
            <v>2</v>
          </cell>
          <cell r="W18">
            <v>0</v>
          </cell>
          <cell r="X18">
            <v>0</v>
          </cell>
          <cell r="Y18">
            <v>1</v>
          </cell>
          <cell r="Z18">
            <v>0</v>
          </cell>
          <cell r="AA18">
            <v>0</v>
          </cell>
          <cell r="AB18">
            <v>0</v>
          </cell>
          <cell r="AC18">
            <v>1</v>
          </cell>
          <cell r="AD18">
            <v>0</v>
          </cell>
          <cell r="AE18">
            <v>2</v>
          </cell>
          <cell r="AF18">
            <v>0</v>
          </cell>
          <cell r="AG18">
            <v>0</v>
          </cell>
          <cell r="AH18">
            <v>2</v>
          </cell>
          <cell r="AI18">
            <v>0</v>
          </cell>
        </row>
        <row r="19">
          <cell r="C19" t="str">
            <v>Flowmark</v>
          </cell>
          <cell r="D19">
            <v>141</v>
          </cell>
          <cell r="E19">
            <v>3</v>
          </cell>
          <cell r="F19">
            <v>0</v>
          </cell>
          <cell r="G19">
            <v>0</v>
          </cell>
          <cell r="H19">
            <v>0</v>
          </cell>
          <cell r="I19">
            <v>0</v>
          </cell>
          <cell r="J19">
            <v>0</v>
          </cell>
          <cell r="K19">
            <v>0</v>
          </cell>
          <cell r="L19">
            <v>0</v>
          </cell>
          <cell r="M19">
            <v>0</v>
          </cell>
          <cell r="N19">
            <v>0</v>
          </cell>
          <cell r="O19">
            <v>0</v>
          </cell>
          <cell r="P19">
            <v>0</v>
          </cell>
          <cell r="Q19">
            <v>6</v>
          </cell>
          <cell r="R19">
            <v>0</v>
          </cell>
          <cell r="S19">
            <v>0</v>
          </cell>
          <cell r="T19">
            <v>0</v>
          </cell>
          <cell r="U19">
            <v>0</v>
          </cell>
          <cell r="V19">
            <v>25</v>
          </cell>
          <cell r="W19">
            <v>41</v>
          </cell>
          <cell r="X19">
            <v>16</v>
          </cell>
          <cell r="Y19">
            <v>0</v>
          </cell>
          <cell r="Z19">
            <v>0</v>
          </cell>
          <cell r="AA19">
            <v>6</v>
          </cell>
          <cell r="AB19">
            <v>9</v>
          </cell>
          <cell r="AC19">
            <v>0</v>
          </cell>
          <cell r="AD19">
            <v>1</v>
          </cell>
          <cell r="AE19">
            <v>10</v>
          </cell>
          <cell r="AF19">
            <v>2</v>
          </cell>
          <cell r="AG19">
            <v>11</v>
          </cell>
          <cell r="AH19">
            <v>11</v>
          </cell>
          <cell r="AI19">
            <v>0</v>
          </cell>
        </row>
        <row r="20">
          <cell r="C20" t="str">
            <v>Gas burn</v>
          </cell>
          <cell r="D20">
            <v>15</v>
          </cell>
          <cell r="E20">
            <v>0</v>
          </cell>
          <cell r="F20">
            <v>2</v>
          </cell>
          <cell r="G20">
            <v>0</v>
          </cell>
          <cell r="H20">
            <v>0</v>
          </cell>
          <cell r="I20">
            <v>0</v>
          </cell>
          <cell r="J20">
            <v>0</v>
          </cell>
          <cell r="K20">
            <v>7</v>
          </cell>
          <cell r="L20">
            <v>0</v>
          </cell>
          <cell r="M20">
            <v>0</v>
          </cell>
          <cell r="N20">
            <v>5</v>
          </cell>
          <cell r="O20">
            <v>0</v>
          </cell>
          <cell r="P20">
            <v>0</v>
          </cell>
          <cell r="Q20">
            <v>0</v>
          </cell>
          <cell r="R20">
            <v>0</v>
          </cell>
          <cell r="S20">
            <v>1</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row>
        <row r="21">
          <cell r="C21" t="str">
            <v>Moldstain</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row>
        <row r="22">
          <cell r="C22" t="str">
            <v>Oilstain</v>
          </cell>
          <cell r="D22">
            <v>18</v>
          </cell>
          <cell r="E22">
            <v>0</v>
          </cell>
          <cell r="F22">
            <v>0</v>
          </cell>
          <cell r="G22">
            <v>0</v>
          </cell>
          <cell r="H22">
            <v>0</v>
          </cell>
          <cell r="I22">
            <v>2</v>
          </cell>
          <cell r="J22">
            <v>0</v>
          </cell>
          <cell r="K22">
            <v>1</v>
          </cell>
          <cell r="L22">
            <v>0</v>
          </cell>
          <cell r="M22">
            <v>0</v>
          </cell>
          <cell r="N22">
            <v>1</v>
          </cell>
          <cell r="O22">
            <v>3</v>
          </cell>
          <cell r="P22">
            <v>0</v>
          </cell>
          <cell r="Q22">
            <v>0</v>
          </cell>
          <cell r="R22">
            <v>0</v>
          </cell>
          <cell r="S22">
            <v>1</v>
          </cell>
          <cell r="T22">
            <v>0</v>
          </cell>
          <cell r="U22">
            <v>0</v>
          </cell>
          <cell r="V22">
            <v>0</v>
          </cell>
          <cell r="W22">
            <v>0</v>
          </cell>
          <cell r="X22">
            <v>0</v>
          </cell>
          <cell r="Y22">
            <v>0</v>
          </cell>
          <cell r="Z22">
            <v>0</v>
          </cell>
          <cell r="AA22">
            <v>0</v>
          </cell>
          <cell r="AB22">
            <v>5</v>
          </cell>
          <cell r="AC22">
            <v>2</v>
          </cell>
          <cell r="AD22">
            <v>0</v>
          </cell>
          <cell r="AE22">
            <v>0</v>
          </cell>
          <cell r="AF22">
            <v>2</v>
          </cell>
          <cell r="AG22">
            <v>1</v>
          </cell>
          <cell r="AH22">
            <v>0</v>
          </cell>
          <cell r="AI22">
            <v>0</v>
          </cell>
        </row>
        <row r="23">
          <cell r="C23" t="str">
            <v>Overcut</v>
          </cell>
          <cell r="D23">
            <v>88</v>
          </cell>
          <cell r="E23">
            <v>9</v>
          </cell>
          <cell r="F23">
            <v>12</v>
          </cell>
          <cell r="G23">
            <v>8</v>
          </cell>
          <cell r="H23">
            <v>2</v>
          </cell>
          <cell r="I23">
            <v>6</v>
          </cell>
          <cell r="J23">
            <v>1</v>
          </cell>
          <cell r="K23">
            <v>5</v>
          </cell>
          <cell r="L23">
            <v>0</v>
          </cell>
          <cell r="M23">
            <v>0</v>
          </cell>
          <cell r="N23">
            <v>6</v>
          </cell>
          <cell r="O23">
            <v>1</v>
          </cell>
          <cell r="P23">
            <v>4</v>
          </cell>
          <cell r="Q23">
            <v>6</v>
          </cell>
          <cell r="R23">
            <v>10</v>
          </cell>
          <cell r="S23">
            <v>5</v>
          </cell>
          <cell r="T23">
            <v>0</v>
          </cell>
          <cell r="U23">
            <v>0</v>
          </cell>
          <cell r="V23">
            <v>1</v>
          </cell>
          <cell r="W23">
            <v>0</v>
          </cell>
          <cell r="X23">
            <v>2</v>
          </cell>
          <cell r="Y23">
            <v>1</v>
          </cell>
          <cell r="Z23">
            <v>2</v>
          </cell>
          <cell r="AA23">
            <v>0</v>
          </cell>
          <cell r="AB23">
            <v>1</v>
          </cell>
          <cell r="AC23">
            <v>0</v>
          </cell>
          <cell r="AD23">
            <v>2</v>
          </cell>
          <cell r="AE23">
            <v>3</v>
          </cell>
          <cell r="AF23">
            <v>0</v>
          </cell>
          <cell r="AG23">
            <v>1</v>
          </cell>
          <cell r="AH23">
            <v>0</v>
          </cell>
          <cell r="AI23">
            <v>0</v>
          </cell>
        </row>
        <row r="24">
          <cell r="C24" t="str">
            <v>Pin mark</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row>
        <row r="25">
          <cell r="C25" t="str">
            <v>Scratch</v>
          </cell>
          <cell r="D25">
            <v>171</v>
          </cell>
          <cell r="E25">
            <v>21</v>
          </cell>
          <cell r="F25">
            <v>30</v>
          </cell>
          <cell r="G25">
            <v>25</v>
          </cell>
          <cell r="H25">
            <v>2</v>
          </cell>
          <cell r="I25">
            <v>10</v>
          </cell>
          <cell r="J25">
            <v>2</v>
          </cell>
          <cell r="K25">
            <v>0</v>
          </cell>
          <cell r="L25">
            <v>0</v>
          </cell>
          <cell r="M25">
            <v>0</v>
          </cell>
          <cell r="N25">
            <v>5</v>
          </cell>
          <cell r="O25">
            <v>5</v>
          </cell>
          <cell r="P25">
            <v>5</v>
          </cell>
          <cell r="Q25">
            <v>13</v>
          </cell>
          <cell r="R25">
            <v>6</v>
          </cell>
          <cell r="S25">
            <v>12</v>
          </cell>
          <cell r="T25">
            <v>3</v>
          </cell>
          <cell r="U25">
            <v>0</v>
          </cell>
          <cell r="V25">
            <v>1</v>
          </cell>
          <cell r="W25">
            <v>2</v>
          </cell>
          <cell r="X25">
            <v>4</v>
          </cell>
          <cell r="Y25">
            <v>2</v>
          </cell>
          <cell r="Z25">
            <v>3</v>
          </cell>
          <cell r="AA25">
            <v>2</v>
          </cell>
          <cell r="AB25">
            <v>0</v>
          </cell>
          <cell r="AC25">
            <v>4</v>
          </cell>
          <cell r="AD25">
            <v>5</v>
          </cell>
          <cell r="AE25">
            <v>2</v>
          </cell>
          <cell r="AF25">
            <v>4</v>
          </cell>
          <cell r="AG25">
            <v>1</v>
          </cell>
          <cell r="AH25">
            <v>2</v>
          </cell>
          <cell r="AI25">
            <v>0</v>
          </cell>
        </row>
        <row r="26">
          <cell r="C26" t="str">
            <v>Short shot</v>
          </cell>
          <cell r="D26">
            <v>21</v>
          </cell>
          <cell r="E26">
            <v>0</v>
          </cell>
          <cell r="F26">
            <v>0</v>
          </cell>
          <cell r="G26">
            <v>0</v>
          </cell>
          <cell r="H26">
            <v>0</v>
          </cell>
          <cell r="I26">
            <v>2</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3</v>
          </cell>
          <cell r="Z26">
            <v>2</v>
          </cell>
          <cell r="AA26">
            <v>0</v>
          </cell>
          <cell r="AB26">
            <v>0</v>
          </cell>
          <cell r="AC26">
            <v>0</v>
          </cell>
          <cell r="AD26">
            <v>0</v>
          </cell>
          <cell r="AE26">
            <v>14</v>
          </cell>
          <cell r="AF26">
            <v>0</v>
          </cell>
          <cell r="AG26">
            <v>0</v>
          </cell>
          <cell r="AH26">
            <v>0</v>
          </cell>
          <cell r="AI26">
            <v>0</v>
          </cell>
        </row>
        <row r="27">
          <cell r="C27" t="str">
            <v>Stressmark</v>
          </cell>
          <cell r="D27">
            <v>6</v>
          </cell>
          <cell r="E27">
            <v>0</v>
          </cell>
          <cell r="F27">
            <v>0</v>
          </cell>
          <cell r="G27">
            <v>0</v>
          </cell>
          <cell r="H27">
            <v>0</v>
          </cell>
          <cell r="I27">
            <v>5</v>
          </cell>
          <cell r="J27">
            <v>0</v>
          </cell>
          <cell r="K27">
            <v>1</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row>
        <row r="28">
          <cell r="C28" t="str">
            <v>Silver streak</v>
          </cell>
          <cell r="D28">
            <v>171</v>
          </cell>
          <cell r="E28">
            <v>11</v>
          </cell>
          <cell r="F28">
            <v>10</v>
          </cell>
          <cell r="G28">
            <v>15</v>
          </cell>
          <cell r="H28">
            <v>6</v>
          </cell>
          <cell r="I28">
            <v>1</v>
          </cell>
          <cell r="J28">
            <v>16</v>
          </cell>
          <cell r="K28">
            <v>0</v>
          </cell>
          <cell r="L28">
            <v>0</v>
          </cell>
          <cell r="M28">
            <v>0</v>
          </cell>
          <cell r="N28">
            <v>0</v>
          </cell>
          <cell r="O28">
            <v>0</v>
          </cell>
          <cell r="P28">
            <v>0</v>
          </cell>
          <cell r="Q28">
            <v>11</v>
          </cell>
          <cell r="R28">
            <v>23</v>
          </cell>
          <cell r="S28">
            <v>3</v>
          </cell>
          <cell r="T28">
            <v>2</v>
          </cell>
          <cell r="U28">
            <v>0</v>
          </cell>
          <cell r="V28">
            <v>45</v>
          </cell>
          <cell r="W28">
            <v>5</v>
          </cell>
          <cell r="X28">
            <v>0</v>
          </cell>
          <cell r="Y28">
            <v>0</v>
          </cell>
          <cell r="Z28">
            <v>0</v>
          </cell>
          <cell r="AA28">
            <v>6</v>
          </cell>
          <cell r="AB28">
            <v>0</v>
          </cell>
          <cell r="AC28">
            <v>2</v>
          </cell>
          <cell r="AD28">
            <v>4</v>
          </cell>
          <cell r="AE28">
            <v>4</v>
          </cell>
          <cell r="AF28">
            <v>2</v>
          </cell>
          <cell r="AG28">
            <v>2</v>
          </cell>
          <cell r="AH28">
            <v>3</v>
          </cell>
          <cell r="AI28">
            <v>0</v>
          </cell>
        </row>
        <row r="29">
          <cell r="C29" t="str">
            <v>Sinkmark</v>
          </cell>
          <cell r="D29">
            <v>1</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1</v>
          </cell>
          <cell r="Y29">
            <v>0</v>
          </cell>
          <cell r="Z29">
            <v>0</v>
          </cell>
          <cell r="AA29">
            <v>0</v>
          </cell>
          <cell r="AB29">
            <v>0</v>
          </cell>
          <cell r="AC29">
            <v>0</v>
          </cell>
          <cell r="AD29">
            <v>0</v>
          </cell>
          <cell r="AE29">
            <v>0</v>
          </cell>
          <cell r="AF29">
            <v>0</v>
          </cell>
          <cell r="AG29">
            <v>0</v>
          </cell>
          <cell r="AH29">
            <v>0</v>
          </cell>
          <cell r="AI29">
            <v>0</v>
          </cell>
        </row>
        <row r="30">
          <cell r="C30" t="str">
            <v>Sprue Hairline</v>
          </cell>
          <cell r="D30">
            <v>6</v>
          </cell>
          <cell r="E30">
            <v>0</v>
          </cell>
          <cell r="F30">
            <v>0</v>
          </cell>
          <cell r="G30">
            <v>0</v>
          </cell>
          <cell r="H30">
            <v>0</v>
          </cell>
          <cell r="I30">
            <v>0</v>
          </cell>
          <cell r="J30">
            <v>0</v>
          </cell>
          <cell r="K30">
            <v>0</v>
          </cell>
          <cell r="L30">
            <v>0</v>
          </cell>
          <cell r="M30">
            <v>0</v>
          </cell>
          <cell r="N30">
            <v>3</v>
          </cell>
          <cell r="O30">
            <v>0</v>
          </cell>
          <cell r="P30">
            <v>0</v>
          </cell>
          <cell r="Q30">
            <v>0</v>
          </cell>
          <cell r="R30">
            <v>0</v>
          </cell>
          <cell r="S30">
            <v>0</v>
          </cell>
          <cell r="T30">
            <v>0</v>
          </cell>
          <cell r="U30">
            <v>0</v>
          </cell>
          <cell r="V30">
            <v>0</v>
          </cell>
          <cell r="W30">
            <v>0</v>
          </cell>
          <cell r="X30">
            <v>0</v>
          </cell>
          <cell r="Y30">
            <v>0</v>
          </cell>
          <cell r="Z30">
            <v>3</v>
          </cell>
          <cell r="AA30">
            <v>0</v>
          </cell>
          <cell r="AB30">
            <v>0</v>
          </cell>
          <cell r="AC30">
            <v>0</v>
          </cell>
          <cell r="AD30">
            <v>0</v>
          </cell>
          <cell r="AE30">
            <v>0</v>
          </cell>
          <cell r="AF30">
            <v>0</v>
          </cell>
          <cell r="AG30">
            <v>0</v>
          </cell>
          <cell r="AH30">
            <v>0</v>
          </cell>
          <cell r="AI30">
            <v>0</v>
          </cell>
        </row>
        <row r="31">
          <cell r="C31" t="str">
            <v>Warp</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row>
        <row r="32">
          <cell r="C32" t="str">
            <v>Weldline</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row>
        <row r="33">
          <cell r="C33" t="str">
            <v>Whitespot</v>
          </cell>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row>
        <row r="34">
          <cell r="C34" t="str">
            <v>Excess Gate</v>
          </cell>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row>
        <row r="35">
          <cell r="C35" t="str">
            <v>Dirt</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row>
        <row r="36">
          <cell r="C36" t="str">
            <v>Stain</v>
          </cell>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row>
        <row r="37">
          <cell r="C37" t="str">
            <v>Foreign material</v>
          </cell>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row>
        <row r="38">
          <cell r="C38" t="str">
            <v>Shiny</v>
          </cell>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row>
        <row r="39">
          <cell r="C39" t="str">
            <v>Uncut burrs</v>
          </cell>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row>
        <row r="40">
          <cell r="C40" t="str">
            <v>Incomplete Qty</v>
          </cell>
          <cell r="D40">
            <v>0</v>
          </cell>
          <cell r="E40">
            <v>0</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row>
        <row r="41">
          <cell r="C41" t="str">
            <v>Fibers</v>
          </cell>
          <cell r="D41">
            <v>0</v>
          </cell>
          <cell r="E41">
            <v>0</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row>
        <row r="42">
          <cell r="C42" t="str">
            <v>SPARE</v>
          </cell>
          <cell r="D42">
            <v>0</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row>
        <row r="43">
          <cell r="C43" t="str">
            <v>SPARE</v>
          </cell>
          <cell r="D43">
            <v>0</v>
          </cell>
          <cell r="E43">
            <v>0</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row>
        <row r="44">
          <cell r="C44" t="str">
            <v>SPARE</v>
          </cell>
          <cell r="D44">
            <v>0</v>
          </cell>
          <cell r="E44">
            <v>0</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row>
        <row r="45">
          <cell r="C45" t="str">
            <v>SPARE</v>
          </cell>
          <cell r="D45">
            <v>0</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row>
        <row r="46">
          <cell r="C46" t="str">
            <v>SPARE</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row>
        <row r="47">
          <cell r="C47" t="str">
            <v>SPARE</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row>
        <row r="48">
          <cell r="C48" t="str">
            <v>SPARE</v>
          </cell>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row>
        <row r="49">
          <cell r="C49" t="str">
            <v>SPARE</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row>
        <row r="50">
          <cell r="C50" t="str">
            <v>SPARE</v>
          </cell>
          <cell r="D50">
            <v>0</v>
          </cell>
          <cell r="E50">
            <v>0</v>
          </cell>
          <cell r="F50">
            <v>0</v>
          </cell>
          <cell r="G50">
            <v>0</v>
          </cell>
          <cell r="H50">
            <v>0</v>
          </cell>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row>
        <row r="51">
          <cell r="C51" t="str">
            <v>SPARE</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row>
        <row r="53">
          <cell r="A53" t="str">
            <v>I~A.  OQA PUSHER PIN FINAL YIELD PERFORMANCE</v>
          </cell>
        </row>
        <row r="55">
          <cell r="B55" t="str">
            <v>MODEL</v>
          </cell>
          <cell r="C55" t="str">
            <v>DETAILS</v>
          </cell>
          <cell r="D55" t="str">
            <v>APR '04</v>
          </cell>
          <cell r="E55">
            <v>1</v>
          </cell>
          <cell r="F55">
            <v>2</v>
          </cell>
          <cell r="G55">
            <v>3</v>
          </cell>
          <cell r="H55">
            <v>4</v>
          </cell>
          <cell r="I55">
            <v>5</v>
          </cell>
          <cell r="J55">
            <v>6</v>
          </cell>
          <cell r="K55">
            <v>7</v>
          </cell>
          <cell r="L55">
            <v>8</v>
          </cell>
          <cell r="M55">
            <v>9</v>
          </cell>
          <cell r="N55">
            <v>10</v>
          </cell>
          <cell r="O55">
            <v>11</v>
          </cell>
          <cell r="P55">
            <v>12</v>
          </cell>
          <cell r="Q55">
            <v>13</v>
          </cell>
          <cell r="R55">
            <v>14</v>
          </cell>
          <cell r="S55">
            <v>15</v>
          </cell>
          <cell r="T55">
            <v>16</v>
          </cell>
          <cell r="U55">
            <v>17</v>
          </cell>
          <cell r="V55">
            <v>18</v>
          </cell>
          <cell r="W55">
            <v>19</v>
          </cell>
          <cell r="X55">
            <v>20</v>
          </cell>
          <cell r="Y55">
            <v>21</v>
          </cell>
          <cell r="Z55">
            <v>22</v>
          </cell>
          <cell r="AA55">
            <v>23</v>
          </cell>
          <cell r="AB55">
            <v>24</v>
          </cell>
          <cell r="AC55">
            <v>25</v>
          </cell>
          <cell r="AD55">
            <v>26</v>
          </cell>
          <cell r="AE55">
            <v>27</v>
          </cell>
          <cell r="AF55">
            <v>28</v>
          </cell>
          <cell r="AG55">
            <v>29</v>
          </cell>
          <cell r="AH55">
            <v>30</v>
          </cell>
          <cell r="AI55">
            <v>31</v>
          </cell>
        </row>
        <row r="56">
          <cell r="B56" t="str">
            <v>PUSHER PIN</v>
          </cell>
          <cell r="C56" t="str">
            <v>Insp Qty</v>
          </cell>
          <cell r="D56">
            <v>250710</v>
          </cell>
          <cell r="I56">
            <v>13576</v>
          </cell>
          <cell r="J56">
            <v>38768</v>
          </cell>
          <cell r="K56">
            <v>37040</v>
          </cell>
          <cell r="N56">
            <v>36290</v>
          </cell>
          <cell r="O56">
            <v>38556</v>
          </cell>
          <cell r="P56">
            <v>36896</v>
          </cell>
          <cell r="Q56">
            <v>38260</v>
          </cell>
          <cell r="R56">
            <v>11324</v>
          </cell>
        </row>
        <row r="57">
          <cell r="C57" t="str">
            <v>Def Qty</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row>
        <row r="58">
          <cell r="C58" t="str">
            <v>ACTUAL</v>
          </cell>
          <cell r="D58">
            <v>1</v>
          </cell>
          <cell r="E58" t="e">
            <v>#DIV/0!</v>
          </cell>
          <cell r="F58" t="e">
            <v>#DIV/0!</v>
          </cell>
          <cell r="G58" t="e">
            <v>#DIV/0!</v>
          </cell>
          <cell r="H58" t="e">
            <v>#DIV/0!</v>
          </cell>
          <cell r="I58">
            <v>1</v>
          </cell>
          <cell r="J58">
            <v>1</v>
          </cell>
          <cell r="K58">
            <v>1</v>
          </cell>
          <cell r="L58" t="e">
            <v>#DIV/0!</v>
          </cell>
          <cell r="M58" t="e">
            <v>#DIV/0!</v>
          </cell>
          <cell r="N58">
            <v>1</v>
          </cell>
          <cell r="O58">
            <v>1</v>
          </cell>
          <cell r="P58">
            <v>1</v>
          </cell>
          <cell r="Q58">
            <v>1</v>
          </cell>
          <cell r="R58">
            <v>1</v>
          </cell>
          <cell r="S58" t="e">
            <v>#DIV/0!</v>
          </cell>
          <cell r="T58" t="e">
            <v>#DIV/0!</v>
          </cell>
          <cell r="U58" t="e">
            <v>#DIV/0!</v>
          </cell>
          <cell r="V58" t="e">
            <v>#DIV/0!</v>
          </cell>
          <cell r="W58" t="e">
            <v>#DIV/0!</v>
          </cell>
          <cell r="X58" t="e">
            <v>#DIV/0!</v>
          </cell>
          <cell r="Y58" t="e">
            <v>#DIV/0!</v>
          </cell>
          <cell r="Z58" t="e">
            <v>#DIV/0!</v>
          </cell>
          <cell r="AA58" t="e">
            <v>#DIV/0!</v>
          </cell>
          <cell r="AB58" t="e">
            <v>#DIV/0!</v>
          </cell>
          <cell r="AC58" t="e">
            <v>#DIV/0!</v>
          </cell>
          <cell r="AD58" t="e">
            <v>#DIV/0!</v>
          </cell>
          <cell r="AE58" t="e">
            <v>#DIV/0!</v>
          </cell>
          <cell r="AF58" t="e">
            <v>#DIV/0!</v>
          </cell>
          <cell r="AG58" t="e">
            <v>#DIV/0!</v>
          </cell>
          <cell r="AH58" t="e">
            <v>#DIV/0!</v>
          </cell>
          <cell r="AI58" t="e">
            <v>#DIV/0!</v>
          </cell>
        </row>
        <row r="59">
          <cell r="C59" t="str">
            <v>TARGET</v>
          </cell>
          <cell r="D59">
            <v>0.99</v>
          </cell>
          <cell r="E59">
            <v>0.99</v>
          </cell>
          <cell r="F59">
            <v>0.99</v>
          </cell>
          <cell r="G59">
            <v>0.99</v>
          </cell>
          <cell r="H59">
            <v>0.99</v>
          </cell>
          <cell r="I59">
            <v>0.99</v>
          </cell>
          <cell r="J59">
            <v>0.99</v>
          </cell>
          <cell r="K59">
            <v>0.99</v>
          </cell>
          <cell r="L59">
            <v>0.99</v>
          </cell>
          <cell r="M59">
            <v>0.99</v>
          </cell>
          <cell r="N59">
            <v>0.99</v>
          </cell>
          <cell r="O59">
            <v>0.99</v>
          </cell>
          <cell r="P59">
            <v>0.99</v>
          </cell>
          <cell r="Q59">
            <v>0.99</v>
          </cell>
          <cell r="R59">
            <v>0.99</v>
          </cell>
          <cell r="S59">
            <v>0.99</v>
          </cell>
          <cell r="T59">
            <v>0.99</v>
          </cell>
          <cell r="U59">
            <v>0.99</v>
          </cell>
          <cell r="V59">
            <v>0.99</v>
          </cell>
          <cell r="W59">
            <v>0.99</v>
          </cell>
          <cell r="X59">
            <v>0.99</v>
          </cell>
          <cell r="Y59">
            <v>0.99</v>
          </cell>
          <cell r="Z59">
            <v>0.99</v>
          </cell>
          <cell r="AA59">
            <v>0.99</v>
          </cell>
          <cell r="AB59">
            <v>0.99</v>
          </cell>
          <cell r="AC59">
            <v>0.99</v>
          </cell>
          <cell r="AD59">
            <v>0.99</v>
          </cell>
          <cell r="AE59">
            <v>0.99</v>
          </cell>
          <cell r="AF59">
            <v>0.99</v>
          </cell>
          <cell r="AG59">
            <v>0.99</v>
          </cell>
          <cell r="AH59">
            <v>0.99</v>
          </cell>
          <cell r="AI59">
            <v>0.99</v>
          </cell>
        </row>
        <row r="60">
          <cell r="C60" t="str">
            <v>Blackspot</v>
          </cell>
          <cell r="D60">
            <v>0</v>
          </cell>
        </row>
        <row r="61">
          <cell r="C61" t="str">
            <v>Broken lock</v>
          </cell>
          <cell r="D61">
            <v>0</v>
          </cell>
        </row>
        <row r="62">
          <cell r="C62" t="str">
            <v>Burrs</v>
          </cell>
          <cell r="D62">
            <v>0</v>
          </cell>
        </row>
        <row r="63">
          <cell r="C63" t="str">
            <v>Bubbles</v>
          </cell>
          <cell r="D63">
            <v>0</v>
          </cell>
        </row>
        <row r="64">
          <cell r="C64" t="str">
            <v>Coldslug</v>
          </cell>
          <cell r="D64">
            <v>0</v>
          </cell>
        </row>
        <row r="65">
          <cell r="C65" t="str">
            <v>Deform</v>
          </cell>
          <cell r="D65">
            <v>0</v>
          </cell>
        </row>
        <row r="66">
          <cell r="C66" t="str">
            <v>Dent</v>
          </cell>
          <cell r="D66">
            <v>0</v>
          </cell>
        </row>
        <row r="67">
          <cell r="C67" t="str">
            <v>Flowmark</v>
          </cell>
          <cell r="D67">
            <v>0</v>
          </cell>
        </row>
        <row r="68">
          <cell r="C68" t="str">
            <v>Gas burn</v>
          </cell>
          <cell r="D68">
            <v>0</v>
          </cell>
        </row>
        <row r="69">
          <cell r="C69" t="str">
            <v>Moldstain</v>
          </cell>
          <cell r="D69">
            <v>0</v>
          </cell>
        </row>
        <row r="70">
          <cell r="C70" t="str">
            <v>Oilstain</v>
          </cell>
          <cell r="D70">
            <v>0</v>
          </cell>
        </row>
        <row r="71">
          <cell r="C71" t="str">
            <v>Overcut</v>
          </cell>
          <cell r="D71">
            <v>0</v>
          </cell>
        </row>
        <row r="72">
          <cell r="C72" t="str">
            <v>Pin mark</v>
          </cell>
          <cell r="D72">
            <v>0</v>
          </cell>
        </row>
        <row r="73">
          <cell r="C73" t="str">
            <v>Scratch</v>
          </cell>
          <cell r="D73">
            <v>0</v>
          </cell>
        </row>
        <row r="74">
          <cell r="C74" t="str">
            <v>Short shot</v>
          </cell>
          <cell r="D74">
            <v>0</v>
          </cell>
        </row>
        <row r="75">
          <cell r="C75" t="str">
            <v>Stressmark</v>
          </cell>
          <cell r="D75">
            <v>0</v>
          </cell>
        </row>
        <row r="76">
          <cell r="C76" t="str">
            <v>Silver streak</v>
          </cell>
          <cell r="D76">
            <v>0</v>
          </cell>
        </row>
        <row r="77">
          <cell r="C77" t="str">
            <v>Sinkmark</v>
          </cell>
          <cell r="D77">
            <v>0</v>
          </cell>
        </row>
        <row r="78">
          <cell r="C78" t="str">
            <v>Sprue Hairline</v>
          </cell>
          <cell r="D78">
            <v>0</v>
          </cell>
        </row>
        <row r="79">
          <cell r="C79" t="str">
            <v>Warp</v>
          </cell>
          <cell r="D79">
            <v>0</v>
          </cell>
        </row>
        <row r="80">
          <cell r="C80" t="str">
            <v>Weldline</v>
          </cell>
          <cell r="D80">
            <v>0</v>
          </cell>
        </row>
        <row r="81">
          <cell r="C81" t="str">
            <v>Whitespot</v>
          </cell>
          <cell r="D81">
            <v>0</v>
          </cell>
        </row>
        <row r="82">
          <cell r="C82" t="str">
            <v>Excess Gate</v>
          </cell>
          <cell r="D82">
            <v>0</v>
          </cell>
        </row>
        <row r="83">
          <cell r="C83" t="str">
            <v>Dirt</v>
          </cell>
          <cell r="D83">
            <v>0</v>
          </cell>
        </row>
        <row r="84">
          <cell r="C84" t="str">
            <v>Stain</v>
          </cell>
          <cell r="D84">
            <v>0</v>
          </cell>
        </row>
        <row r="85">
          <cell r="C85" t="str">
            <v>Foreign material</v>
          </cell>
          <cell r="D85">
            <v>0</v>
          </cell>
        </row>
        <row r="86">
          <cell r="C86" t="str">
            <v>Shiny</v>
          </cell>
          <cell r="D86">
            <v>0</v>
          </cell>
        </row>
        <row r="87">
          <cell r="C87" t="str">
            <v>Uncut burrs</v>
          </cell>
          <cell r="D87">
            <v>0</v>
          </cell>
        </row>
        <row r="88">
          <cell r="C88" t="str">
            <v>Incomplete Qty</v>
          </cell>
          <cell r="D88">
            <v>0</v>
          </cell>
        </row>
        <row r="89">
          <cell r="C89" t="str">
            <v>Fibers</v>
          </cell>
          <cell r="D89">
            <v>0</v>
          </cell>
        </row>
        <row r="90">
          <cell r="C90" t="str">
            <v>SPARE</v>
          </cell>
          <cell r="D90">
            <v>0</v>
          </cell>
        </row>
        <row r="91">
          <cell r="C91" t="str">
            <v>SPARE</v>
          </cell>
          <cell r="D91">
            <v>0</v>
          </cell>
        </row>
        <row r="92">
          <cell r="C92" t="str">
            <v>SPARE</v>
          </cell>
          <cell r="D92">
            <v>0</v>
          </cell>
        </row>
        <row r="93">
          <cell r="C93" t="str">
            <v>SPARE</v>
          </cell>
          <cell r="D93">
            <v>0</v>
          </cell>
        </row>
        <row r="94">
          <cell r="C94" t="str">
            <v>SPARE</v>
          </cell>
          <cell r="D94">
            <v>0</v>
          </cell>
        </row>
        <row r="95">
          <cell r="C95" t="str">
            <v>SPARE</v>
          </cell>
          <cell r="D95">
            <v>0</v>
          </cell>
        </row>
        <row r="96">
          <cell r="C96" t="str">
            <v>SPARE</v>
          </cell>
          <cell r="D96">
            <v>0</v>
          </cell>
        </row>
        <row r="97">
          <cell r="C97" t="str">
            <v>SPARE</v>
          </cell>
          <cell r="D97">
            <v>0</v>
          </cell>
        </row>
        <row r="98">
          <cell r="C98" t="str">
            <v>SPARE</v>
          </cell>
          <cell r="D98">
            <v>0</v>
          </cell>
        </row>
        <row r="99">
          <cell r="C99" t="str">
            <v>SPARE</v>
          </cell>
          <cell r="D99">
            <v>0</v>
          </cell>
        </row>
        <row r="101">
          <cell r="A101" t="str">
            <v>I~B.  OQA PROTECTOR LIGHT DIMMER FINAL YIELD PERFORMANCE</v>
          </cell>
        </row>
        <row r="103">
          <cell r="B103" t="str">
            <v>MODEL</v>
          </cell>
          <cell r="C103" t="str">
            <v>DETAILS</v>
          </cell>
          <cell r="D103" t="str">
            <v>APR '04</v>
          </cell>
          <cell r="E103">
            <v>1</v>
          </cell>
          <cell r="F103">
            <v>2</v>
          </cell>
          <cell r="G103">
            <v>3</v>
          </cell>
          <cell r="H103">
            <v>4</v>
          </cell>
          <cell r="I103">
            <v>5</v>
          </cell>
          <cell r="J103">
            <v>6</v>
          </cell>
          <cell r="K103">
            <v>7</v>
          </cell>
          <cell r="L103">
            <v>8</v>
          </cell>
          <cell r="M103">
            <v>9</v>
          </cell>
          <cell r="N103">
            <v>10</v>
          </cell>
          <cell r="O103">
            <v>11</v>
          </cell>
          <cell r="P103">
            <v>12</v>
          </cell>
          <cell r="Q103">
            <v>13</v>
          </cell>
          <cell r="R103">
            <v>14</v>
          </cell>
          <cell r="S103">
            <v>15</v>
          </cell>
          <cell r="T103">
            <v>16</v>
          </cell>
          <cell r="U103">
            <v>17</v>
          </cell>
          <cell r="V103">
            <v>18</v>
          </cell>
          <cell r="W103">
            <v>19</v>
          </cell>
          <cell r="X103">
            <v>20</v>
          </cell>
          <cell r="Y103">
            <v>21</v>
          </cell>
          <cell r="Z103">
            <v>22</v>
          </cell>
          <cell r="AA103">
            <v>23</v>
          </cell>
          <cell r="AB103">
            <v>24</v>
          </cell>
          <cell r="AC103">
            <v>25</v>
          </cell>
          <cell r="AD103">
            <v>26</v>
          </cell>
          <cell r="AE103">
            <v>27</v>
          </cell>
          <cell r="AF103">
            <v>28</v>
          </cell>
          <cell r="AG103">
            <v>29</v>
          </cell>
          <cell r="AH103">
            <v>30</v>
          </cell>
          <cell r="AI103">
            <v>31</v>
          </cell>
        </row>
        <row r="104">
          <cell r="B104" t="str">
            <v>PROTECTOR LIGHT DIMMER</v>
          </cell>
          <cell r="C104" t="str">
            <v>Insp Qty</v>
          </cell>
          <cell r="D104">
            <v>24789</v>
          </cell>
          <cell r="E104">
            <v>4160</v>
          </cell>
          <cell r="F104">
            <v>4207</v>
          </cell>
          <cell r="G104">
            <v>3305</v>
          </cell>
          <cell r="I104">
            <v>3609</v>
          </cell>
          <cell r="J104">
            <v>3534</v>
          </cell>
          <cell r="P104">
            <v>2088</v>
          </cell>
          <cell r="Q104">
            <v>3562</v>
          </cell>
          <cell r="R104">
            <v>324</v>
          </cell>
        </row>
        <row r="105">
          <cell r="C105" t="str">
            <v>Def Qty</v>
          </cell>
          <cell r="D105">
            <v>110</v>
          </cell>
          <cell r="E105">
            <v>32</v>
          </cell>
          <cell r="F105">
            <v>25</v>
          </cell>
          <cell r="G105">
            <v>25</v>
          </cell>
          <cell r="H105">
            <v>0</v>
          </cell>
          <cell r="I105">
            <v>11</v>
          </cell>
          <cell r="J105">
            <v>7</v>
          </cell>
          <cell r="K105">
            <v>0</v>
          </cell>
          <cell r="L105">
            <v>0</v>
          </cell>
          <cell r="M105">
            <v>0</v>
          </cell>
          <cell r="N105">
            <v>0</v>
          </cell>
          <cell r="O105">
            <v>0</v>
          </cell>
          <cell r="P105">
            <v>0</v>
          </cell>
          <cell r="Q105">
            <v>10</v>
          </cell>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cell r="AG105">
            <v>0</v>
          </cell>
          <cell r="AH105">
            <v>0</v>
          </cell>
          <cell r="AI105">
            <v>0</v>
          </cell>
        </row>
        <row r="106">
          <cell r="C106" t="str">
            <v>ACTUAL</v>
          </cell>
          <cell r="D106">
            <v>0.99556254790431242</v>
          </cell>
          <cell r="E106">
            <v>0.99230769230769234</v>
          </cell>
          <cell r="F106">
            <v>0.99405752317565965</v>
          </cell>
          <cell r="G106">
            <v>0.99243570347957644</v>
          </cell>
          <cell r="H106" t="e">
            <v>#DIV/0!</v>
          </cell>
          <cell r="I106">
            <v>0.99695206428373506</v>
          </cell>
          <cell r="J106">
            <v>0.99801924165251843</v>
          </cell>
          <cell r="K106" t="e">
            <v>#DIV/0!</v>
          </cell>
          <cell r="L106" t="e">
            <v>#DIV/0!</v>
          </cell>
          <cell r="M106" t="e">
            <v>#DIV/0!</v>
          </cell>
          <cell r="N106" t="e">
            <v>#DIV/0!</v>
          </cell>
          <cell r="O106" t="e">
            <v>#DIV/0!</v>
          </cell>
          <cell r="P106">
            <v>1</v>
          </cell>
          <cell r="Q106">
            <v>0.99719258843346437</v>
          </cell>
          <cell r="R106">
            <v>1</v>
          </cell>
          <cell r="S106" t="e">
            <v>#DIV/0!</v>
          </cell>
          <cell r="T106" t="e">
            <v>#DIV/0!</v>
          </cell>
          <cell r="U106" t="e">
            <v>#DIV/0!</v>
          </cell>
          <cell r="V106" t="e">
            <v>#DIV/0!</v>
          </cell>
          <cell r="W106" t="e">
            <v>#DIV/0!</v>
          </cell>
          <cell r="X106" t="e">
            <v>#DIV/0!</v>
          </cell>
          <cell r="Y106" t="e">
            <v>#DIV/0!</v>
          </cell>
          <cell r="Z106" t="e">
            <v>#DIV/0!</v>
          </cell>
          <cell r="AA106" t="e">
            <v>#DIV/0!</v>
          </cell>
          <cell r="AB106" t="e">
            <v>#DIV/0!</v>
          </cell>
          <cell r="AC106" t="e">
            <v>#DIV/0!</v>
          </cell>
          <cell r="AD106" t="e">
            <v>#DIV/0!</v>
          </cell>
          <cell r="AE106" t="e">
            <v>#DIV/0!</v>
          </cell>
          <cell r="AF106" t="e">
            <v>#DIV/0!</v>
          </cell>
          <cell r="AG106" t="e">
            <v>#DIV/0!</v>
          </cell>
          <cell r="AH106" t="e">
            <v>#DIV/0!</v>
          </cell>
          <cell r="AI106" t="e">
            <v>#DIV/0!</v>
          </cell>
        </row>
        <row r="107">
          <cell r="C107" t="str">
            <v>TARGET</v>
          </cell>
          <cell r="D107">
            <v>0.99</v>
          </cell>
          <cell r="E107">
            <v>0.99</v>
          </cell>
          <cell r="F107">
            <v>0.99</v>
          </cell>
          <cell r="G107">
            <v>0.99</v>
          </cell>
          <cell r="H107">
            <v>0.99</v>
          </cell>
          <cell r="I107">
            <v>0.99</v>
          </cell>
          <cell r="J107">
            <v>0.99</v>
          </cell>
          <cell r="K107">
            <v>0.99</v>
          </cell>
          <cell r="L107">
            <v>0.99</v>
          </cell>
          <cell r="M107">
            <v>0.99</v>
          </cell>
          <cell r="N107">
            <v>0.99</v>
          </cell>
          <cell r="O107">
            <v>0.99</v>
          </cell>
          <cell r="P107">
            <v>0.99</v>
          </cell>
          <cell r="Q107">
            <v>0.99</v>
          </cell>
          <cell r="R107">
            <v>0.99</v>
          </cell>
          <cell r="S107">
            <v>0.99</v>
          </cell>
          <cell r="T107">
            <v>0.99</v>
          </cell>
          <cell r="U107">
            <v>0.99</v>
          </cell>
          <cell r="V107">
            <v>0.99</v>
          </cell>
          <cell r="W107">
            <v>0.99</v>
          </cell>
          <cell r="X107">
            <v>0.99</v>
          </cell>
          <cell r="Y107">
            <v>0.99</v>
          </cell>
          <cell r="Z107">
            <v>0.99</v>
          </cell>
          <cell r="AA107">
            <v>0.99</v>
          </cell>
          <cell r="AB107">
            <v>0.99</v>
          </cell>
          <cell r="AC107">
            <v>0.99</v>
          </cell>
          <cell r="AD107">
            <v>0.99</v>
          </cell>
          <cell r="AE107">
            <v>0.99</v>
          </cell>
          <cell r="AF107">
            <v>0.99</v>
          </cell>
          <cell r="AG107">
            <v>0.99</v>
          </cell>
          <cell r="AH107">
            <v>0.99</v>
          </cell>
          <cell r="AI107">
            <v>0.99</v>
          </cell>
        </row>
        <row r="108">
          <cell r="C108" t="str">
            <v>Blackspot</v>
          </cell>
          <cell r="D108">
            <v>50</v>
          </cell>
          <cell r="E108">
            <v>10</v>
          </cell>
          <cell r="F108">
            <v>13</v>
          </cell>
          <cell r="G108">
            <v>11</v>
          </cell>
          <cell r="I108">
            <v>4</v>
          </cell>
          <cell r="J108">
            <v>5</v>
          </cell>
          <cell r="Q108">
            <v>7</v>
          </cell>
        </row>
        <row r="109">
          <cell r="C109" t="str">
            <v>Broken lock</v>
          </cell>
          <cell r="D109">
            <v>0</v>
          </cell>
        </row>
        <row r="110">
          <cell r="C110" t="str">
            <v>Burrs</v>
          </cell>
          <cell r="D110">
            <v>0</v>
          </cell>
        </row>
        <row r="111">
          <cell r="C111" t="str">
            <v>Bubbles</v>
          </cell>
          <cell r="D111">
            <v>0</v>
          </cell>
        </row>
        <row r="112">
          <cell r="C112" t="str">
            <v>Coldslug</v>
          </cell>
          <cell r="D112">
            <v>0</v>
          </cell>
        </row>
        <row r="113">
          <cell r="C113" t="str">
            <v>Deform</v>
          </cell>
          <cell r="D113">
            <v>0</v>
          </cell>
        </row>
        <row r="114">
          <cell r="C114" t="str">
            <v>Dent</v>
          </cell>
          <cell r="D114">
            <v>0</v>
          </cell>
        </row>
        <row r="115">
          <cell r="C115" t="str">
            <v>Flowmark</v>
          </cell>
          <cell r="D115">
            <v>3</v>
          </cell>
          <cell r="E115">
            <v>3</v>
          </cell>
        </row>
        <row r="116">
          <cell r="C116" t="str">
            <v>Gas burn</v>
          </cell>
          <cell r="D116">
            <v>0</v>
          </cell>
        </row>
        <row r="117">
          <cell r="C117" t="str">
            <v>Moldstain</v>
          </cell>
          <cell r="D117">
            <v>0</v>
          </cell>
        </row>
        <row r="118">
          <cell r="C118" t="str">
            <v>Oilstain</v>
          </cell>
          <cell r="D118">
            <v>0</v>
          </cell>
        </row>
        <row r="119">
          <cell r="C119" t="str">
            <v>Overcut</v>
          </cell>
          <cell r="D119">
            <v>0</v>
          </cell>
        </row>
        <row r="120">
          <cell r="C120" t="str">
            <v>Pin mark</v>
          </cell>
          <cell r="D120">
            <v>0</v>
          </cell>
        </row>
        <row r="121">
          <cell r="C121" t="str">
            <v>Scratch</v>
          </cell>
          <cell r="D121">
            <v>57</v>
          </cell>
          <cell r="E121">
            <v>19</v>
          </cell>
          <cell r="F121">
            <v>12</v>
          </cell>
          <cell r="G121">
            <v>14</v>
          </cell>
          <cell r="I121">
            <v>7</v>
          </cell>
          <cell r="J121">
            <v>2</v>
          </cell>
          <cell r="Q121">
            <v>3</v>
          </cell>
        </row>
        <row r="122">
          <cell r="C122" t="str">
            <v>Short shot</v>
          </cell>
          <cell r="D122">
            <v>0</v>
          </cell>
        </row>
        <row r="123">
          <cell r="C123" t="str">
            <v>Stressmark</v>
          </cell>
          <cell r="D123">
            <v>0</v>
          </cell>
        </row>
        <row r="124">
          <cell r="C124" t="str">
            <v>Silver streak</v>
          </cell>
          <cell r="D124">
            <v>0</v>
          </cell>
        </row>
        <row r="125">
          <cell r="C125" t="str">
            <v>Sinkmark</v>
          </cell>
          <cell r="D125">
            <v>0</v>
          </cell>
        </row>
        <row r="126">
          <cell r="C126" t="str">
            <v>Sprue Hairline</v>
          </cell>
          <cell r="D126">
            <v>0</v>
          </cell>
        </row>
        <row r="127">
          <cell r="C127" t="str">
            <v>Warp</v>
          </cell>
          <cell r="D127">
            <v>0</v>
          </cell>
        </row>
        <row r="128">
          <cell r="C128" t="str">
            <v>Weldline</v>
          </cell>
          <cell r="D128">
            <v>0</v>
          </cell>
        </row>
        <row r="129">
          <cell r="C129" t="str">
            <v>Whitespot</v>
          </cell>
          <cell r="D129">
            <v>0</v>
          </cell>
        </row>
        <row r="130">
          <cell r="C130" t="str">
            <v>Excess Gate</v>
          </cell>
          <cell r="D130">
            <v>0</v>
          </cell>
        </row>
        <row r="131">
          <cell r="C131" t="str">
            <v>Dirt</v>
          </cell>
          <cell r="D131">
            <v>0</v>
          </cell>
        </row>
        <row r="132">
          <cell r="C132" t="str">
            <v>Stain</v>
          </cell>
          <cell r="D132">
            <v>0</v>
          </cell>
        </row>
        <row r="133">
          <cell r="C133" t="str">
            <v>Foreign material</v>
          </cell>
          <cell r="D133">
            <v>0</v>
          </cell>
        </row>
        <row r="134">
          <cell r="C134" t="str">
            <v>Shiny</v>
          </cell>
          <cell r="D134">
            <v>0</v>
          </cell>
        </row>
        <row r="135">
          <cell r="C135" t="str">
            <v>Uncut burrs</v>
          </cell>
          <cell r="D135">
            <v>0</v>
          </cell>
        </row>
        <row r="136">
          <cell r="C136" t="str">
            <v>Incomplete Qty</v>
          </cell>
          <cell r="D136">
            <v>0</v>
          </cell>
        </row>
        <row r="137">
          <cell r="C137" t="str">
            <v>Fibers</v>
          </cell>
          <cell r="D137">
            <v>0</v>
          </cell>
        </row>
        <row r="138">
          <cell r="C138" t="str">
            <v>SPARE</v>
          </cell>
          <cell r="D138">
            <v>0</v>
          </cell>
        </row>
        <row r="139">
          <cell r="C139" t="str">
            <v>SPARE</v>
          </cell>
          <cell r="D139">
            <v>0</v>
          </cell>
        </row>
        <row r="140">
          <cell r="C140" t="str">
            <v>SPARE</v>
          </cell>
          <cell r="D140">
            <v>0</v>
          </cell>
        </row>
        <row r="141">
          <cell r="C141" t="str">
            <v>SPARE</v>
          </cell>
          <cell r="D141">
            <v>0</v>
          </cell>
        </row>
        <row r="142">
          <cell r="C142" t="str">
            <v>SPARE</v>
          </cell>
          <cell r="D142">
            <v>0</v>
          </cell>
        </row>
        <row r="143">
          <cell r="C143" t="str">
            <v>SPARE</v>
          </cell>
          <cell r="D143">
            <v>0</v>
          </cell>
        </row>
        <row r="144">
          <cell r="C144" t="str">
            <v>SPARE</v>
          </cell>
          <cell r="D144">
            <v>0</v>
          </cell>
        </row>
        <row r="145">
          <cell r="C145" t="str">
            <v>SPARE</v>
          </cell>
          <cell r="D145">
            <v>0</v>
          </cell>
        </row>
        <row r="146">
          <cell r="C146" t="str">
            <v>SPARE</v>
          </cell>
          <cell r="D146">
            <v>0</v>
          </cell>
        </row>
        <row r="147">
          <cell r="C147" t="str">
            <v>SPARE</v>
          </cell>
          <cell r="D147">
            <v>0</v>
          </cell>
        </row>
        <row r="149">
          <cell r="A149" t="str">
            <v>I~C.  OQA PIECE TURN DETENT FINAL YIELD PERFORMANCE</v>
          </cell>
        </row>
        <row r="151">
          <cell r="B151" t="str">
            <v>MODEL</v>
          </cell>
          <cell r="C151" t="str">
            <v>DETAILS</v>
          </cell>
          <cell r="D151" t="str">
            <v>APR '04</v>
          </cell>
          <cell r="E151">
            <v>1</v>
          </cell>
          <cell r="F151">
            <v>2</v>
          </cell>
          <cell r="G151">
            <v>3</v>
          </cell>
          <cell r="H151">
            <v>4</v>
          </cell>
          <cell r="I151">
            <v>5</v>
          </cell>
          <cell r="J151">
            <v>6</v>
          </cell>
          <cell r="K151">
            <v>7</v>
          </cell>
          <cell r="L151">
            <v>8</v>
          </cell>
          <cell r="M151">
            <v>9</v>
          </cell>
          <cell r="N151">
            <v>10</v>
          </cell>
          <cell r="O151">
            <v>11</v>
          </cell>
          <cell r="P151">
            <v>12</v>
          </cell>
          <cell r="Q151">
            <v>13</v>
          </cell>
          <cell r="R151">
            <v>14</v>
          </cell>
          <cell r="S151">
            <v>15</v>
          </cell>
          <cell r="T151">
            <v>16</v>
          </cell>
          <cell r="U151">
            <v>17</v>
          </cell>
          <cell r="V151">
            <v>18</v>
          </cell>
          <cell r="W151">
            <v>19</v>
          </cell>
          <cell r="X151">
            <v>20</v>
          </cell>
          <cell r="Y151">
            <v>21</v>
          </cell>
          <cell r="Z151">
            <v>22</v>
          </cell>
          <cell r="AA151">
            <v>23</v>
          </cell>
          <cell r="AB151">
            <v>24</v>
          </cell>
          <cell r="AC151">
            <v>25</v>
          </cell>
          <cell r="AD151">
            <v>26</v>
          </cell>
          <cell r="AE151">
            <v>27</v>
          </cell>
          <cell r="AF151">
            <v>28</v>
          </cell>
          <cell r="AG151">
            <v>29</v>
          </cell>
          <cell r="AH151">
            <v>30</v>
          </cell>
          <cell r="AI151">
            <v>31</v>
          </cell>
        </row>
        <row r="152">
          <cell r="B152" t="str">
            <v>PIECE TURN DETENT</v>
          </cell>
          <cell r="C152" t="str">
            <v>Insp Qty</v>
          </cell>
          <cell r="D152">
            <v>170825</v>
          </cell>
          <cell r="E152">
            <v>1390</v>
          </cell>
          <cell r="F152">
            <v>6788</v>
          </cell>
          <cell r="G152">
            <v>10026</v>
          </cell>
          <cell r="H152">
            <v>3588</v>
          </cell>
          <cell r="I152">
            <v>12952</v>
          </cell>
          <cell r="J152">
            <v>11650</v>
          </cell>
          <cell r="K152">
            <v>10980</v>
          </cell>
          <cell r="N152">
            <v>10590</v>
          </cell>
          <cell r="O152">
            <v>11620</v>
          </cell>
          <cell r="P152">
            <v>8154</v>
          </cell>
          <cell r="Q152">
            <v>10140</v>
          </cell>
          <cell r="R152">
            <v>6201</v>
          </cell>
          <cell r="S152">
            <v>1612</v>
          </cell>
          <cell r="T152">
            <v>500</v>
          </cell>
          <cell r="W152">
            <v>3118</v>
          </cell>
          <cell r="X152">
            <v>2468</v>
          </cell>
          <cell r="Y152">
            <v>7300</v>
          </cell>
          <cell r="Z152">
            <v>10100</v>
          </cell>
          <cell r="AA152">
            <v>10330</v>
          </cell>
          <cell r="AB152">
            <v>1800</v>
          </cell>
          <cell r="AD152">
            <v>3600</v>
          </cell>
          <cell r="AE152">
            <v>10618</v>
          </cell>
          <cell r="AF152">
            <v>5400</v>
          </cell>
          <cell r="AG152">
            <v>4070</v>
          </cell>
          <cell r="AH152">
            <v>5830</v>
          </cell>
        </row>
        <row r="153">
          <cell r="C153" t="str">
            <v>Def Qty</v>
          </cell>
          <cell r="D153">
            <v>20</v>
          </cell>
          <cell r="E153">
            <v>0</v>
          </cell>
          <cell r="F153">
            <v>0</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cell r="AB153">
            <v>0</v>
          </cell>
          <cell r="AC153">
            <v>0</v>
          </cell>
          <cell r="AD153">
            <v>0</v>
          </cell>
          <cell r="AE153">
            <v>20</v>
          </cell>
          <cell r="AF153">
            <v>0</v>
          </cell>
          <cell r="AG153">
            <v>0</v>
          </cell>
          <cell r="AH153">
            <v>0</v>
          </cell>
          <cell r="AI153">
            <v>0</v>
          </cell>
        </row>
        <row r="154">
          <cell r="C154" t="str">
            <v>ACTUAL</v>
          </cell>
          <cell r="D154">
            <v>0.99988292111810328</v>
          </cell>
          <cell r="E154">
            <v>1</v>
          </cell>
          <cell r="F154">
            <v>1</v>
          </cell>
          <cell r="G154">
            <v>1</v>
          </cell>
          <cell r="H154">
            <v>1</v>
          </cell>
          <cell r="I154">
            <v>1</v>
          </cell>
          <cell r="J154">
            <v>1</v>
          </cell>
          <cell r="K154">
            <v>1</v>
          </cell>
          <cell r="L154" t="e">
            <v>#DIV/0!</v>
          </cell>
          <cell r="M154" t="e">
            <v>#DIV/0!</v>
          </cell>
          <cell r="N154">
            <v>1</v>
          </cell>
          <cell r="O154">
            <v>1</v>
          </cell>
          <cell r="P154">
            <v>1</v>
          </cell>
          <cell r="Q154">
            <v>1</v>
          </cell>
          <cell r="R154">
            <v>1</v>
          </cell>
          <cell r="S154">
            <v>1</v>
          </cell>
          <cell r="T154">
            <v>1</v>
          </cell>
          <cell r="U154" t="e">
            <v>#DIV/0!</v>
          </cell>
          <cell r="V154" t="e">
            <v>#DIV/0!</v>
          </cell>
          <cell r="W154">
            <v>1</v>
          </cell>
          <cell r="X154">
            <v>1</v>
          </cell>
          <cell r="Y154">
            <v>1</v>
          </cell>
          <cell r="Z154">
            <v>1</v>
          </cell>
          <cell r="AA154">
            <v>1</v>
          </cell>
          <cell r="AB154">
            <v>1</v>
          </cell>
          <cell r="AC154" t="e">
            <v>#DIV/0!</v>
          </cell>
          <cell r="AD154">
            <v>1</v>
          </cell>
          <cell r="AE154">
            <v>0.99811640610284424</v>
          </cell>
          <cell r="AF154">
            <v>1</v>
          </cell>
          <cell r="AG154">
            <v>1</v>
          </cell>
          <cell r="AH154">
            <v>1</v>
          </cell>
          <cell r="AI154" t="e">
            <v>#DIV/0!</v>
          </cell>
        </row>
        <row r="155">
          <cell r="C155" t="str">
            <v>TARGET</v>
          </cell>
          <cell r="D155">
            <v>0.99</v>
          </cell>
          <cell r="E155">
            <v>0.99</v>
          </cell>
          <cell r="F155">
            <v>0.99</v>
          </cell>
          <cell r="G155">
            <v>0.99</v>
          </cell>
          <cell r="H155">
            <v>0.99</v>
          </cell>
          <cell r="I155">
            <v>0.99</v>
          </cell>
          <cell r="J155">
            <v>0.99</v>
          </cell>
          <cell r="K155">
            <v>0.99</v>
          </cell>
          <cell r="L155">
            <v>0.99</v>
          </cell>
          <cell r="M155">
            <v>0.99</v>
          </cell>
          <cell r="N155">
            <v>0.99</v>
          </cell>
          <cell r="O155">
            <v>0.99</v>
          </cell>
          <cell r="P155">
            <v>0.99</v>
          </cell>
          <cell r="Q155">
            <v>0.99</v>
          </cell>
          <cell r="R155">
            <v>0.99</v>
          </cell>
          <cell r="S155">
            <v>0.99</v>
          </cell>
          <cell r="T155">
            <v>0.99</v>
          </cell>
          <cell r="U155">
            <v>0.99</v>
          </cell>
          <cell r="V155">
            <v>0.99</v>
          </cell>
          <cell r="W155">
            <v>0.99</v>
          </cell>
          <cell r="X155">
            <v>0.99</v>
          </cell>
          <cell r="Y155">
            <v>0.99</v>
          </cell>
          <cell r="Z155">
            <v>0.99</v>
          </cell>
          <cell r="AA155">
            <v>0.99</v>
          </cell>
          <cell r="AB155">
            <v>0.99</v>
          </cell>
          <cell r="AC155">
            <v>0.99</v>
          </cell>
          <cell r="AD155">
            <v>0.99</v>
          </cell>
          <cell r="AE155">
            <v>0.99</v>
          </cell>
          <cell r="AF155">
            <v>0.99</v>
          </cell>
          <cell r="AG155">
            <v>0.99</v>
          </cell>
          <cell r="AH155">
            <v>0.99</v>
          </cell>
          <cell r="AI155">
            <v>0.99</v>
          </cell>
        </row>
        <row r="156">
          <cell r="C156" t="str">
            <v>Blackspot</v>
          </cell>
          <cell r="D156">
            <v>6</v>
          </cell>
          <cell r="AE156">
            <v>6</v>
          </cell>
        </row>
        <row r="157">
          <cell r="C157" t="str">
            <v>Broken lock</v>
          </cell>
          <cell r="D157">
            <v>0</v>
          </cell>
        </row>
        <row r="158">
          <cell r="C158" t="str">
            <v>Burrs</v>
          </cell>
          <cell r="D158">
            <v>0</v>
          </cell>
        </row>
        <row r="159">
          <cell r="C159" t="str">
            <v>Bubbles</v>
          </cell>
          <cell r="D159">
            <v>0</v>
          </cell>
        </row>
        <row r="160">
          <cell r="C160" t="str">
            <v>Coldslug</v>
          </cell>
          <cell r="D160">
            <v>0</v>
          </cell>
        </row>
        <row r="161">
          <cell r="C161" t="str">
            <v>Deform</v>
          </cell>
          <cell r="D161">
            <v>0</v>
          </cell>
        </row>
        <row r="162">
          <cell r="C162" t="str">
            <v>Dent</v>
          </cell>
          <cell r="D162">
            <v>0</v>
          </cell>
        </row>
        <row r="163">
          <cell r="C163" t="str">
            <v>Flowmark</v>
          </cell>
          <cell r="D163">
            <v>0</v>
          </cell>
        </row>
        <row r="164">
          <cell r="C164" t="str">
            <v>Gas burn</v>
          </cell>
          <cell r="D164">
            <v>0</v>
          </cell>
        </row>
        <row r="165">
          <cell r="C165" t="str">
            <v>Moldstain</v>
          </cell>
          <cell r="D165">
            <v>0</v>
          </cell>
        </row>
        <row r="166">
          <cell r="C166" t="str">
            <v>Oilstain</v>
          </cell>
          <cell r="D166">
            <v>0</v>
          </cell>
        </row>
        <row r="167">
          <cell r="C167" t="str">
            <v>Overcut</v>
          </cell>
          <cell r="D167">
            <v>0</v>
          </cell>
        </row>
        <row r="168">
          <cell r="C168" t="str">
            <v>Pin mark</v>
          </cell>
          <cell r="D168">
            <v>0</v>
          </cell>
        </row>
        <row r="169">
          <cell r="C169" t="str">
            <v>Scratch</v>
          </cell>
          <cell r="D169">
            <v>0</v>
          </cell>
        </row>
        <row r="170">
          <cell r="C170" t="str">
            <v>Short shot</v>
          </cell>
          <cell r="D170">
            <v>14</v>
          </cell>
          <cell r="AE170">
            <v>14</v>
          </cell>
        </row>
        <row r="171">
          <cell r="C171" t="str">
            <v>Stressmark</v>
          </cell>
          <cell r="D171">
            <v>0</v>
          </cell>
        </row>
        <row r="172">
          <cell r="C172" t="str">
            <v>Silver streak</v>
          </cell>
          <cell r="D172">
            <v>0</v>
          </cell>
        </row>
        <row r="173">
          <cell r="C173" t="str">
            <v>Sinkmark</v>
          </cell>
          <cell r="D173">
            <v>0</v>
          </cell>
        </row>
        <row r="174">
          <cell r="C174" t="str">
            <v>Sprue Hairline</v>
          </cell>
          <cell r="D174">
            <v>0</v>
          </cell>
        </row>
        <row r="175">
          <cell r="C175" t="str">
            <v>Warp</v>
          </cell>
          <cell r="D175">
            <v>0</v>
          </cell>
        </row>
        <row r="176">
          <cell r="C176" t="str">
            <v>Weldline</v>
          </cell>
          <cell r="D176">
            <v>0</v>
          </cell>
        </row>
        <row r="177">
          <cell r="C177" t="str">
            <v>Whitespot</v>
          </cell>
          <cell r="D177">
            <v>0</v>
          </cell>
        </row>
        <row r="178">
          <cell r="C178" t="str">
            <v>Excess Gate</v>
          </cell>
          <cell r="D178">
            <v>0</v>
          </cell>
        </row>
        <row r="179">
          <cell r="C179" t="str">
            <v>Dirt</v>
          </cell>
          <cell r="D179">
            <v>0</v>
          </cell>
        </row>
        <row r="180">
          <cell r="C180" t="str">
            <v>Stain</v>
          </cell>
          <cell r="D180">
            <v>0</v>
          </cell>
        </row>
        <row r="181">
          <cell r="C181" t="str">
            <v>Foreign material</v>
          </cell>
          <cell r="D181">
            <v>0</v>
          </cell>
        </row>
        <row r="182">
          <cell r="C182" t="str">
            <v>Shiny</v>
          </cell>
          <cell r="D182">
            <v>0</v>
          </cell>
        </row>
        <row r="183">
          <cell r="C183" t="str">
            <v>Uncut burrs</v>
          </cell>
          <cell r="D183">
            <v>0</v>
          </cell>
        </row>
        <row r="184">
          <cell r="C184" t="str">
            <v>Incomplete Qty</v>
          </cell>
          <cell r="D184">
            <v>0</v>
          </cell>
        </row>
        <row r="185">
          <cell r="C185" t="str">
            <v>Fibers</v>
          </cell>
          <cell r="D185">
            <v>0</v>
          </cell>
        </row>
        <row r="186">
          <cell r="C186" t="str">
            <v>SPARE</v>
          </cell>
          <cell r="D186">
            <v>0</v>
          </cell>
        </row>
        <row r="187">
          <cell r="C187" t="str">
            <v>SPARE</v>
          </cell>
          <cell r="D187">
            <v>0</v>
          </cell>
        </row>
        <row r="188">
          <cell r="C188" t="str">
            <v>SPARE</v>
          </cell>
          <cell r="D188">
            <v>0</v>
          </cell>
        </row>
        <row r="189">
          <cell r="C189" t="str">
            <v>SPARE</v>
          </cell>
          <cell r="D189">
            <v>0</v>
          </cell>
        </row>
        <row r="190">
          <cell r="C190" t="str">
            <v>SPARE</v>
          </cell>
          <cell r="D190">
            <v>0</v>
          </cell>
        </row>
        <row r="191">
          <cell r="C191" t="str">
            <v>SPARE</v>
          </cell>
          <cell r="D191">
            <v>0</v>
          </cell>
        </row>
        <row r="192">
          <cell r="C192" t="str">
            <v>SPARE</v>
          </cell>
          <cell r="D192">
            <v>0</v>
          </cell>
        </row>
        <row r="193">
          <cell r="C193" t="str">
            <v>SPARE</v>
          </cell>
          <cell r="D193">
            <v>0</v>
          </cell>
        </row>
        <row r="194">
          <cell r="C194" t="str">
            <v>SPARE</v>
          </cell>
          <cell r="D194">
            <v>0</v>
          </cell>
        </row>
        <row r="195">
          <cell r="C195" t="str">
            <v>SPARE</v>
          </cell>
          <cell r="D195">
            <v>0</v>
          </cell>
        </row>
        <row r="197">
          <cell r="A197" t="str">
            <v>I~D.  OQA ALL BEZELS FINAL YIELD PERFORMANCE</v>
          </cell>
          <cell r="AK197" t="str">
            <v>I~D~1.  OQA BEZEL WITHOUT SPRAY FINAL YIELD PERFORMANCE</v>
          </cell>
          <cell r="BU197" t="str">
            <v>I~D~2.  OQA BEZEL FOR SPRAY FINAL YIELD PERFORMANCE</v>
          </cell>
        </row>
        <row r="199">
          <cell r="B199" t="str">
            <v>MODEL</v>
          </cell>
          <cell r="C199" t="str">
            <v>DETAILS</v>
          </cell>
          <cell r="D199" t="str">
            <v>APR '04</v>
          </cell>
          <cell r="E199">
            <v>1</v>
          </cell>
          <cell r="F199">
            <v>2</v>
          </cell>
          <cell r="G199">
            <v>3</v>
          </cell>
          <cell r="H199">
            <v>4</v>
          </cell>
          <cell r="I199">
            <v>5</v>
          </cell>
          <cell r="J199">
            <v>6</v>
          </cell>
          <cell r="K199">
            <v>7</v>
          </cell>
          <cell r="L199">
            <v>8</v>
          </cell>
          <cell r="M199">
            <v>9</v>
          </cell>
          <cell r="N199">
            <v>10</v>
          </cell>
          <cell r="O199">
            <v>11</v>
          </cell>
          <cell r="P199">
            <v>12</v>
          </cell>
          <cell r="Q199">
            <v>13</v>
          </cell>
          <cell r="R199">
            <v>14</v>
          </cell>
          <cell r="S199">
            <v>15</v>
          </cell>
          <cell r="T199">
            <v>16</v>
          </cell>
          <cell r="U199">
            <v>17</v>
          </cell>
          <cell r="V199">
            <v>18</v>
          </cell>
          <cell r="W199">
            <v>19</v>
          </cell>
          <cell r="X199">
            <v>20</v>
          </cell>
          <cell r="Y199">
            <v>21</v>
          </cell>
          <cell r="Z199">
            <v>22</v>
          </cell>
          <cell r="AA199">
            <v>23</v>
          </cell>
          <cell r="AB199">
            <v>24</v>
          </cell>
          <cell r="AC199">
            <v>25</v>
          </cell>
          <cell r="AD199">
            <v>26</v>
          </cell>
          <cell r="AE199">
            <v>27</v>
          </cell>
          <cell r="AF199">
            <v>28</v>
          </cell>
          <cell r="AG199">
            <v>29</v>
          </cell>
          <cell r="AH199">
            <v>30</v>
          </cell>
          <cell r="AI199">
            <v>31</v>
          </cell>
          <cell r="AL199" t="str">
            <v>MODEL</v>
          </cell>
          <cell r="AM199" t="str">
            <v>DETAILS</v>
          </cell>
          <cell r="AN199" t="str">
            <v>APR '04</v>
          </cell>
          <cell r="AO199">
            <v>1</v>
          </cell>
          <cell r="AP199">
            <v>2</v>
          </cell>
          <cell r="AQ199">
            <v>3</v>
          </cell>
          <cell r="AR199">
            <v>4</v>
          </cell>
          <cell r="AS199">
            <v>5</v>
          </cell>
          <cell r="AT199">
            <v>6</v>
          </cell>
          <cell r="AU199">
            <v>7</v>
          </cell>
          <cell r="AV199">
            <v>8</v>
          </cell>
          <cell r="AW199">
            <v>9</v>
          </cell>
          <cell r="AX199">
            <v>10</v>
          </cell>
          <cell r="AY199">
            <v>11</v>
          </cell>
          <cell r="AZ199">
            <v>12</v>
          </cell>
          <cell r="BA199">
            <v>13</v>
          </cell>
          <cell r="BB199">
            <v>14</v>
          </cell>
          <cell r="BC199">
            <v>15</v>
          </cell>
          <cell r="BD199">
            <v>16</v>
          </cell>
          <cell r="BE199">
            <v>17</v>
          </cell>
          <cell r="BF199">
            <v>18</v>
          </cell>
          <cell r="BG199">
            <v>19</v>
          </cell>
          <cell r="BH199">
            <v>20</v>
          </cell>
          <cell r="BI199">
            <v>21</v>
          </cell>
          <cell r="BJ199">
            <v>22</v>
          </cell>
          <cell r="BK199">
            <v>23</v>
          </cell>
          <cell r="BL199">
            <v>24</v>
          </cell>
          <cell r="BM199">
            <v>25</v>
          </cell>
          <cell r="BN199">
            <v>26</v>
          </cell>
          <cell r="BO199">
            <v>27</v>
          </cell>
          <cell r="BP199">
            <v>28</v>
          </cell>
          <cell r="BQ199">
            <v>29</v>
          </cell>
          <cell r="BR199">
            <v>30</v>
          </cell>
          <cell r="BS199">
            <v>31</v>
          </cell>
          <cell r="BV199" t="str">
            <v>MODEL</v>
          </cell>
          <cell r="BW199" t="str">
            <v>DETAILS</v>
          </cell>
          <cell r="BX199" t="str">
            <v>APR '04</v>
          </cell>
          <cell r="BY199">
            <v>1</v>
          </cell>
          <cell r="BZ199">
            <v>2</v>
          </cell>
          <cell r="CA199">
            <v>3</v>
          </cell>
          <cell r="CB199">
            <v>4</v>
          </cell>
          <cell r="CC199">
            <v>5</v>
          </cell>
          <cell r="CD199">
            <v>6</v>
          </cell>
          <cell r="CE199">
            <v>7</v>
          </cell>
          <cell r="CF199">
            <v>8</v>
          </cell>
          <cell r="CG199">
            <v>9</v>
          </cell>
          <cell r="CH199">
            <v>10</v>
          </cell>
          <cell r="CI199">
            <v>11</v>
          </cell>
          <cell r="CJ199">
            <v>12</v>
          </cell>
          <cell r="CK199">
            <v>13</v>
          </cell>
          <cell r="CL199">
            <v>14</v>
          </cell>
          <cell r="CM199">
            <v>15</v>
          </cell>
          <cell r="CN199">
            <v>16</v>
          </cell>
          <cell r="CO199">
            <v>17</v>
          </cell>
          <cell r="CP199">
            <v>18</v>
          </cell>
          <cell r="CQ199">
            <v>19</v>
          </cell>
          <cell r="CR199">
            <v>20</v>
          </cell>
          <cell r="CS199">
            <v>21</v>
          </cell>
          <cell r="CT199">
            <v>22</v>
          </cell>
          <cell r="CU199">
            <v>23</v>
          </cell>
          <cell r="CV199">
            <v>24</v>
          </cell>
          <cell r="CW199">
            <v>25</v>
          </cell>
          <cell r="CX199">
            <v>26</v>
          </cell>
          <cell r="CY199">
            <v>27</v>
          </cell>
          <cell r="CZ199">
            <v>28</v>
          </cell>
          <cell r="DA199">
            <v>29</v>
          </cell>
          <cell r="DB199">
            <v>30</v>
          </cell>
          <cell r="DC199">
            <v>31</v>
          </cell>
        </row>
        <row r="200">
          <cell r="B200" t="str">
            <v>ALL BEZELS</v>
          </cell>
          <cell r="C200" t="str">
            <v>Insp Qty</v>
          </cell>
          <cell r="D200">
            <v>53276</v>
          </cell>
          <cell r="E200">
            <v>1572</v>
          </cell>
          <cell r="F200">
            <v>2437</v>
          </cell>
          <cell r="G200">
            <v>2457</v>
          </cell>
          <cell r="H200">
            <v>2300</v>
          </cell>
          <cell r="I200">
            <v>2404</v>
          </cell>
          <cell r="J200">
            <v>2308</v>
          </cell>
          <cell r="K200">
            <v>2089</v>
          </cell>
          <cell r="L200">
            <v>0</v>
          </cell>
          <cell r="M200">
            <v>0</v>
          </cell>
          <cell r="N200">
            <v>2165</v>
          </cell>
          <cell r="O200">
            <v>2186</v>
          </cell>
          <cell r="P200">
            <v>1080</v>
          </cell>
          <cell r="Q200">
            <v>2272</v>
          </cell>
          <cell r="R200">
            <v>1872</v>
          </cell>
          <cell r="S200">
            <v>1944</v>
          </cell>
          <cell r="T200">
            <v>1037</v>
          </cell>
          <cell r="U200">
            <v>0</v>
          </cell>
          <cell r="V200">
            <v>1416</v>
          </cell>
          <cell r="W200">
            <v>1479</v>
          </cell>
          <cell r="X200">
            <v>1605</v>
          </cell>
          <cell r="Y200">
            <v>1171</v>
          </cell>
          <cell r="Z200">
            <v>2270</v>
          </cell>
          <cell r="AA200">
            <v>1037</v>
          </cell>
          <cell r="AB200">
            <v>1832</v>
          </cell>
          <cell r="AC200">
            <v>2164</v>
          </cell>
          <cell r="AD200">
            <v>2481</v>
          </cell>
          <cell r="AE200">
            <v>2543</v>
          </cell>
          <cell r="AF200">
            <v>2373</v>
          </cell>
          <cell r="AG200">
            <v>2537</v>
          </cell>
          <cell r="AH200">
            <v>2245</v>
          </cell>
          <cell r="AI200">
            <v>0</v>
          </cell>
          <cell r="AL200" t="str">
            <v>BEZEL W/O SPRAY</v>
          </cell>
          <cell r="AM200" t="str">
            <v>Insp Qty</v>
          </cell>
          <cell r="AN200">
            <v>53276</v>
          </cell>
          <cell r="AO200">
            <v>1572</v>
          </cell>
          <cell r="AP200">
            <v>2437</v>
          </cell>
          <cell r="AQ200">
            <v>2457</v>
          </cell>
          <cell r="AR200">
            <v>2300</v>
          </cell>
          <cell r="AS200">
            <v>2404</v>
          </cell>
          <cell r="AT200">
            <v>2308</v>
          </cell>
          <cell r="AU200">
            <v>2089</v>
          </cell>
          <cell r="AV200">
            <v>0</v>
          </cell>
          <cell r="AW200">
            <v>0</v>
          </cell>
          <cell r="AX200">
            <v>2165</v>
          </cell>
          <cell r="AY200">
            <v>2186</v>
          </cell>
          <cell r="AZ200">
            <v>1080</v>
          </cell>
          <cell r="BA200">
            <v>2272</v>
          </cell>
          <cell r="BB200">
            <v>1872</v>
          </cell>
          <cell r="BC200">
            <v>1944</v>
          </cell>
          <cell r="BD200">
            <v>1037</v>
          </cell>
          <cell r="BE200">
            <v>0</v>
          </cell>
          <cell r="BF200">
            <v>1416</v>
          </cell>
          <cell r="BG200">
            <v>1479</v>
          </cell>
          <cell r="BH200">
            <v>1605</v>
          </cell>
          <cell r="BI200">
            <v>1171</v>
          </cell>
          <cell r="BJ200">
            <v>2270</v>
          </cell>
          <cell r="BK200">
            <v>1037</v>
          </cell>
          <cell r="BL200">
            <v>1832</v>
          </cell>
          <cell r="BM200">
            <v>2164</v>
          </cell>
          <cell r="BN200">
            <v>2481</v>
          </cell>
          <cell r="BO200">
            <v>2543</v>
          </cell>
          <cell r="BP200">
            <v>2373</v>
          </cell>
          <cell r="BQ200">
            <v>2537</v>
          </cell>
          <cell r="BR200">
            <v>2245</v>
          </cell>
          <cell r="BS200">
            <v>0</v>
          </cell>
          <cell r="BV200" t="str">
            <v>BEZEL FOR SPRAY</v>
          </cell>
          <cell r="BW200" t="str">
            <v>Insp Qty</v>
          </cell>
          <cell r="BX200">
            <v>0</v>
          </cell>
          <cell r="BY200">
            <v>0</v>
          </cell>
          <cell r="BZ200">
            <v>0</v>
          </cell>
          <cell r="CA200">
            <v>0</v>
          </cell>
          <cell r="CB200">
            <v>0</v>
          </cell>
          <cell r="CC200">
            <v>0</v>
          </cell>
          <cell r="CD200">
            <v>0</v>
          </cell>
          <cell r="CE200">
            <v>0</v>
          </cell>
          <cell r="CF200">
            <v>0</v>
          </cell>
          <cell r="CG200">
            <v>0</v>
          </cell>
          <cell r="CH200">
            <v>0</v>
          </cell>
          <cell r="CI200">
            <v>0</v>
          </cell>
          <cell r="CJ200">
            <v>0</v>
          </cell>
          <cell r="CK200">
            <v>0</v>
          </cell>
          <cell r="CL200">
            <v>0</v>
          </cell>
          <cell r="CM200">
            <v>0</v>
          </cell>
          <cell r="CN200">
            <v>0</v>
          </cell>
          <cell r="CO200">
            <v>0</v>
          </cell>
          <cell r="CP200">
            <v>0</v>
          </cell>
          <cell r="CQ200">
            <v>0</v>
          </cell>
          <cell r="CR200">
            <v>0</v>
          </cell>
          <cell r="CS200">
            <v>0</v>
          </cell>
          <cell r="CT200">
            <v>0</v>
          </cell>
          <cell r="CU200">
            <v>0</v>
          </cell>
          <cell r="CV200">
            <v>0</v>
          </cell>
          <cell r="CW200">
            <v>0</v>
          </cell>
          <cell r="CX200">
            <v>0</v>
          </cell>
          <cell r="CY200">
            <v>0</v>
          </cell>
          <cell r="CZ200">
            <v>0</v>
          </cell>
          <cell r="DA200">
            <v>0</v>
          </cell>
          <cell r="DB200">
            <v>0</v>
          </cell>
          <cell r="DC200">
            <v>0</v>
          </cell>
        </row>
        <row r="201">
          <cell r="C201" t="str">
            <v>Def Qty</v>
          </cell>
          <cell r="D201">
            <v>800</v>
          </cell>
          <cell r="E201">
            <v>22</v>
          </cell>
          <cell r="F201">
            <v>59</v>
          </cell>
          <cell r="G201">
            <v>44</v>
          </cell>
          <cell r="H201">
            <v>30</v>
          </cell>
          <cell r="I201">
            <v>50</v>
          </cell>
          <cell r="J201">
            <v>40</v>
          </cell>
          <cell r="K201">
            <v>22</v>
          </cell>
          <cell r="L201">
            <v>0</v>
          </cell>
          <cell r="M201">
            <v>0</v>
          </cell>
          <cell r="N201">
            <v>36</v>
          </cell>
          <cell r="O201">
            <v>18</v>
          </cell>
          <cell r="P201">
            <v>12</v>
          </cell>
          <cell r="Q201">
            <v>54</v>
          </cell>
          <cell r="R201">
            <v>52</v>
          </cell>
          <cell r="S201">
            <v>27</v>
          </cell>
          <cell r="T201">
            <v>5</v>
          </cell>
          <cell r="U201">
            <v>0</v>
          </cell>
          <cell r="V201">
            <v>84</v>
          </cell>
          <cell r="W201">
            <v>48</v>
          </cell>
          <cell r="X201">
            <v>27</v>
          </cell>
          <cell r="Y201">
            <v>7</v>
          </cell>
          <cell r="Z201">
            <v>20</v>
          </cell>
          <cell r="AA201">
            <v>14</v>
          </cell>
          <cell r="AB201">
            <v>18</v>
          </cell>
          <cell r="AC201">
            <v>12</v>
          </cell>
          <cell r="AD201">
            <v>19</v>
          </cell>
          <cell r="AE201">
            <v>24</v>
          </cell>
          <cell r="AF201">
            <v>14</v>
          </cell>
          <cell r="AG201">
            <v>21</v>
          </cell>
          <cell r="AH201">
            <v>21</v>
          </cell>
          <cell r="AI201">
            <v>0</v>
          </cell>
          <cell r="AM201" t="str">
            <v>Def Qty</v>
          </cell>
          <cell r="AN201">
            <v>800</v>
          </cell>
          <cell r="AO201">
            <v>22</v>
          </cell>
          <cell r="AP201">
            <v>59</v>
          </cell>
          <cell r="AQ201">
            <v>44</v>
          </cell>
          <cell r="AR201">
            <v>30</v>
          </cell>
          <cell r="AS201">
            <v>50</v>
          </cell>
          <cell r="AT201">
            <v>40</v>
          </cell>
          <cell r="AU201">
            <v>22</v>
          </cell>
          <cell r="AV201">
            <v>0</v>
          </cell>
          <cell r="AW201">
            <v>0</v>
          </cell>
          <cell r="AX201">
            <v>36</v>
          </cell>
          <cell r="AY201">
            <v>18</v>
          </cell>
          <cell r="AZ201">
            <v>12</v>
          </cell>
          <cell r="BA201">
            <v>54</v>
          </cell>
          <cell r="BB201">
            <v>52</v>
          </cell>
          <cell r="BC201">
            <v>27</v>
          </cell>
          <cell r="BD201">
            <v>5</v>
          </cell>
          <cell r="BE201">
            <v>0</v>
          </cell>
          <cell r="BF201">
            <v>84</v>
          </cell>
          <cell r="BG201">
            <v>48</v>
          </cell>
          <cell r="BH201">
            <v>27</v>
          </cell>
          <cell r="BI201">
            <v>7</v>
          </cell>
          <cell r="BJ201">
            <v>20</v>
          </cell>
          <cell r="BK201">
            <v>14</v>
          </cell>
          <cell r="BL201">
            <v>18</v>
          </cell>
          <cell r="BM201">
            <v>12</v>
          </cell>
          <cell r="BN201">
            <v>19</v>
          </cell>
          <cell r="BO201">
            <v>24</v>
          </cell>
          <cell r="BP201">
            <v>14</v>
          </cell>
          <cell r="BQ201">
            <v>21</v>
          </cell>
          <cell r="BR201">
            <v>21</v>
          </cell>
          <cell r="BS201">
            <v>0</v>
          </cell>
          <cell r="BW201" t="str">
            <v>Def Qty</v>
          </cell>
          <cell r="BX201">
            <v>0</v>
          </cell>
          <cell r="BY201">
            <v>0</v>
          </cell>
          <cell r="BZ201">
            <v>0</v>
          </cell>
          <cell r="CA201">
            <v>0</v>
          </cell>
          <cell r="CB201">
            <v>0</v>
          </cell>
          <cell r="CC201">
            <v>0</v>
          </cell>
          <cell r="CD201">
            <v>0</v>
          </cell>
          <cell r="CE201">
            <v>0</v>
          </cell>
          <cell r="CF201">
            <v>0</v>
          </cell>
          <cell r="CG201">
            <v>0</v>
          </cell>
          <cell r="CH201">
            <v>0</v>
          </cell>
          <cell r="CI201">
            <v>0</v>
          </cell>
          <cell r="CJ201">
            <v>0</v>
          </cell>
          <cell r="CK201">
            <v>0</v>
          </cell>
          <cell r="CL201">
            <v>0</v>
          </cell>
          <cell r="CM201">
            <v>0</v>
          </cell>
          <cell r="CN201">
            <v>0</v>
          </cell>
          <cell r="CO201">
            <v>0</v>
          </cell>
          <cell r="CP201">
            <v>0</v>
          </cell>
          <cell r="CQ201">
            <v>0</v>
          </cell>
          <cell r="CR201">
            <v>0</v>
          </cell>
          <cell r="CS201">
            <v>0</v>
          </cell>
          <cell r="CT201">
            <v>0</v>
          </cell>
          <cell r="CU201">
            <v>0</v>
          </cell>
          <cell r="CV201">
            <v>0</v>
          </cell>
          <cell r="CW201">
            <v>0</v>
          </cell>
          <cell r="CX201">
            <v>0</v>
          </cell>
          <cell r="CY201">
            <v>0</v>
          </cell>
          <cell r="CZ201">
            <v>0</v>
          </cell>
          <cell r="DA201">
            <v>0</v>
          </cell>
          <cell r="DB201">
            <v>0</v>
          </cell>
          <cell r="DC201">
            <v>0</v>
          </cell>
        </row>
        <row r="202">
          <cell r="C202" t="str">
            <v>ACTUAL</v>
          </cell>
          <cell r="D202">
            <v>0.9849838576469705</v>
          </cell>
          <cell r="E202">
            <v>0.98600508905852413</v>
          </cell>
          <cell r="F202">
            <v>0.97578990562166601</v>
          </cell>
          <cell r="G202">
            <v>0.98209198209198212</v>
          </cell>
          <cell r="H202">
            <v>0.9869565217391304</v>
          </cell>
          <cell r="I202">
            <v>0.97920133111480867</v>
          </cell>
          <cell r="J202">
            <v>0.98266897746967075</v>
          </cell>
          <cell r="K202">
            <v>0.98946864528482525</v>
          </cell>
          <cell r="L202" t="e">
            <v>#DIV/0!</v>
          </cell>
          <cell r="M202" t="e">
            <v>#DIV/0!</v>
          </cell>
          <cell r="N202">
            <v>0.98337182448036953</v>
          </cell>
          <cell r="O202">
            <v>0.99176578225068623</v>
          </cell>
          <cell r="P202">
            <v>0.98888888888888893</v>
          </cell>
          <cell r="Q202">
            <v>0.97623239436619713</v>
          </cell>
          <cell r="R202">
            <v>0.97222222222222221</v>
          </cell>
          <cell r="S202">
            <v>0.98611111111111116</v>
          </cell>
          <cell r="T202">
            <v>0.9951783992285439</v>
          </cell>
          <cell r="U202" t="e">
            <v>#DIV/0!</v>
          </cell>
          <cell r="V202">
            <v>0.94067796610169496</v>
          </cell>
          <cell r="W202">
            <v>0.96754563894523327</v>
          </cell>
          <cell r="X202">
            <v>0.98317757009345796</v>
          </cell>
          <cell r="Y202">
            <v>0.99402220324508972</v>
          </cell>
          <cell r="Z202">
            <v>0.99118942731277537</v>
          </cell>
          <cell r="AA202">
            <v>0.98649951783992285</v>
          </cell>
          <cell r="AB202">
            <v>0.99017467248908297</v>
          </cell>
          <cell r="AC202">
            <v>0.99445471349353054</v>
          </cell>
          <cell r="AD202">
            <v>0.99234179766223296</v>
          </cell>
          <cell r="AE202">
            <v>0.99056232795910337</v>
          </cell>
          <cell r="AF202">
            <v>0.99410029498525077</v>
          </cell>
          <cell r="AG202">
            <v>0.99172250689791097</v>
          </cell>
          <cell r="AH202">
            <v>0.99064587973273943</v>
          </cell>
          <cell r="AI202" t="e">
            <v>#DIV/0!</v>
          </cell>
          <cell r="AM202" t="str">
            <v>ACTUAL</v>
          </cell>
          <cell r="AN202">
            <v>0.9849838576469705</v>
          </cell>
          <cell r="AO202">
            <v>0.98600508905852413</v>
          </cell>
          <cell r="AP202">
            <v>0.97578990562166601</v>
          </cell>
          <cell r="AQ202">
            <v>0.98209198209198212</v>
          </cell>
          <cell r="AR202">
            <v>0.9869565217391304</v>
          </cell>
          <cell r="AS202">
            <v>0.97920133111480867</v>
          </cell>
          <cell r="AT202">
            <v>0.98266897746967075</v>
          </cell>
          <cell r="AU202">
            <v>0.98946864528482525</v>
          </cell>
          <cell r="AV202" t="e">
            <v>#DIV/0!</v>
          </cell>
          <cell r="AW202" t="e">
            <v>#DIV/0!</v>
          </cell>
          <cell r="AX202">
            <v>0.98337182448036953</v>
          </cell>
          <cell r="AY202">
            <v>0.99176578225068623</v>
          </cell>
          <cell r="AZ202">
            <v>0.98888888888888893</v>
          </cell>
          <cell r="BA202">
            <v>0.97623239436619713</v>
          </cell>
          <cell r="BB202">
            <v>0.97222222222222221</v>
          </cell>
          <cell r="BC202">
            <v>0.98611111111111116</v>
          </cell>
          <cell r="BD202">
            <v>0.9951783992285439</v>
          </cell>
          <cell r="BE202" t="e">
            <v>#DIV/0!</v>
          </cell>
          <cell r="BF202">
            <v>0.94067796610169496</v>
          </cell>
          <cell r="BG202">
            <v>0.96754563894523327</v>
          </cell>
          <cell r="BH202">
            <v>0.98317757009345796</v>
          </cell>
          <cell r="BI202">
            <v>0.99402220324508972</v>
          </cell>
          <cell r="BJ202">
            <v>0.99118942731277537</v>
          </cell>
          <cell r="BK202">
            <v>0.98649951783992285</v>
          </cell>
          <cell r="BL202">
            <v>0.99017467248908297</v>
          </cell>
          <cell r="BM202">
            <v>0.99445471349353054</v>
          </cell>
          <cell r="BN202">
            <v>0.99234179766223296</v>
          </cell>
          <cell r="BO202">
            <v>0.99056232795910337</v>
          </cell>
          <cell r="BP202">
            <v>0.99410029498525077</v>
          </cell>
          <cell r="BQ202">
            <v>0.99172250689791097</v>
          </cell>
          <cell r="BR202">
            <v>0.99064587973273943</v>
          </cell>
          <cell r="BS202" t="e">
            <v>#DIV/0!</v>
          </cell>
          <cell r="BW202" t="str">
            <v>ACTUAL</v>
          </cell>
          <cell r="BX202" t="e">
            <v>#DIV/0!</v>
          </cell>
          <cell r="BY202" t="e">
            <v>#DIV/0!</v>
          </cell>
          <cell r="BZ202" t="e">
            <v>#DIV/0!</v>
          </cell>
          <cell r="CA202" t="e">
            <v>#DIV/0!</v>
          </cell>
          <cell r="CB202" t="e">
            <v>#DIV/0!</v>
          </cell>
          <cell r="CC202" t="e">
            <v>#DIV/0!</v>
          </cell>
          <cell r="CD202" t="e">
            <v>#DIV/0!</v>
          </cell>
          <cell r="CE202" t="e">
            <v>#DIV/0!</v>
          </cell>
          <cell r="CF202" t="e">
            <v>#DIV/0!</v>
          </cell>
          <cell r="CG202" t="e">
            <v>#DIV/0!</v>
          </cell>
          <cell r="CH202" t="e">
            <v>#DIV/0!</v>
          </cell>
          <cell r="CI202" t="e">
            <v>#DIV/0!</v>
          </cell>
          <cell r="CJ202" t="e">
            <v>#DIV/0!</v>
          </cell>
          <cell r="CK202" t="e">
            <v>#DIV/0!</v>
          </cell>
          <cell r="CL202" t="e">
            <v>#DIV/0!</v>
          </cell>
          <cell r="CM202" t="e">
            <v>#DIV/0!</v>
          </cell>
          <cell r="CN202" t="e">
            <v>#DIV/0!</v>
          </cell>
          <cell r="CO202" t="e">
            <v>#DIV/0!</v>
          </cell>
          <cell r="CP202" t="e">
            <v>#DIV/0!</v>
          </cell>
          <cell r="CQ202" t="e">
            <v>#DIV/0!</v>
          </cell>
          <cell r="CR202" t="e">
            <v>#DIV/0!</v>
          </cell>
          <cell r="CS202" t="e">
            <v>#DIV/0!</v>
          </cell>
          <cell r="CT202" t="e">
            <v>#DIV/0!</v>
          </cell>
          <cell r="CU202" t="e">
            <v>#DIV/0!</v>
          </cell>
          <cell r="CV202" t="e">
            <v>#DIV/0!</v>
          </cell>
          <cell r="CW202" t="e">
            <v>#DIV/0!</v>
          </cell>
          <cell r="CX202" t="e">
            <v>#DIV/0!</v>
          </cell>
          <cell r="CY202" t="e">
            <v>#DIV/0!</v>
          </cell>
          <cell r="CZ202" t="e">
            <v>#DIV/0!</v>
          </cell>
          <cell r="DA202" t="e">
            <v>#DIV/0!</v>
          </cell>
          <cell r="DB202" t="e">
            <v>#DIV/0!</v>
          </cell>
          <cell r="DC202" t="e">
            <v>#DIV/0!</v>
          </cell>
        </row>
        <row r="203">
          <cell r="C203" t="str">
            <v>TARGET</v>
          </cell>
          <cell r="D203">
            <v>0.99</v>
          </cell>
          <cell r="E203">
            <v>0.99</v>
          </cell>
          <cell r="F203">
            <v>0.99</v>
          </cell>
          <cell r="G203">
            <v>0.99</v>
          </cell>
          <cell r="H203">
            <v>0.99</v>
          </cell>
          <cell r="I203">
            <v>0.99</v>
          </cell>
          <cell r="J203">
            <v>0.99</v>
          </cell>
          <cell r="K203">
            <v>0.99</v>
          </cell>
          <cell r="L203">
            <v>0.99</v>
          </cell>
          <cell r="M203">
            <v>0.99</v>
          </cell>
          <cell r="N203">
            <v>0.99</v>
          </cell>
          <cell r="O203">
            <v>0.99</v>
          </cell>
          <cell r="P203">
            <v>0.99</v>
          </cell>
          <cell r="Q203">
            <v>0.99</v>
          </cell>
          <cell r="R203">
            <v>0.99</v>
          </cell>
          <cell r="S203">
            <v>0.99</v>
          </cell>
          <cell r="T203">
            <v>0.99</v>
          </cell>
          <cell r="U203">
            <v>0.99</v>
          </cell>
          <cell r="V203">
            <v>0.99</v>
          </cell>
          <cell r="W203">
            <v>0.99</v>
          </cell>
          <cell r="X203">
            <v>0.99</v>
          </cell>
          <cell r="Y203">
            <v>0.99</v>
          </cell>
          <cell r="Z203">
            <v>0.99</v>
          </cell>
          <cell r="AA203">
            <v>0.99</v>
          </cell>
          <cell r="AB203">
            <v>0.99</v>
          </cell>
          <cell r="AC203">
            <v>0.99</v>
          </cell>
          <cell r="AD203">
            <v>0.99</v>
          </cell>
          <cell r="AE203">
            <v>0.99</v>
          </cell>
          <cell r="AF203">
            <v>0.99</v>
          </cell>
          <cell r="AG203">
            <v>0.99</v>
          </cell>
          <cell r="AH203">
            <v>0.99</v>
          </cell>
          <cell r="AI203">
            <v>0.99</v>
          </cell>
          <cell r="AM203" t="str">
            <v>TARGET</v>
          </cell>
          <cell r="AN203">
            <v>0.99</v>
          </cell>
          <cell r="AO203">
            <v>0.99</v>
          </cell>
          <cell r="AP203">
            <v>0.99</v>
          </cell>
          <cell r="AQ203">
            <v>0.99</v>
          </cell>
          <cell r="AR203">
            <v>0.99</v>
          </cell>
          <cell r="AS203">
            <v>0.99</v>
          </cell>
          <cell r="AT203">
            <v>0.99</v>
          </cell>
          <cell r="AU203">
            <v>0.99</v>
          </cell>
          <cell r="AV203">
            <v>0.99</v>
          </cell>
          <cell r="AW203">
            <v>0.99</v>
          </cell>
          <cell r="AX203">
            <v>0.99</v>
          </cell>
          <cell r="AY203">
            <v>0.99</v>
          </cell>
          <cell r="AZ203">
            <v>0.99</v>
          </cell>
          <cell r="BA203">
            <v>0.99</v>
          </cell>
          <cell r="BB203">
            <v>0.99</v>
          </cell>
          <cell r="BC203">
            <v>0.99</v>
          </cell>
          <cell r="BD203">
            <v>0.99</v>
          </cell>
          <cell r="BE203">
            <v>0.99</v>
          </cell>
          <cell r="BF203">
            <v>0.99</v>
          </cell>
          <cell r="BG203">
            <v>0.99</v>
          </cell>
          <cell r="BH203">
            <v>0.99</v>
          </cell>
          <cell r="BI203">
            <v>0.99</v>
          </cell>
          <cell r="BJ203">
            <v>0.99</v>
          </cell>
          <cell r="BK203">
            <v>0.99</v>
          </cell>
          <cell r="BL203">
            <v>0.99</v>
          </cell>
          <cell r="BM203">
            <v>0.99</v>
          </cell>
          <cell r="BN203">
            <v>0.99</v>
          </cell>
          <cell r="BO203">
            <v>0.99</v>
          </cell>
          <cell r="BP203">
            <v>0.99</v>
          </cell>
          <cell r="BQ203">
            <v>0.99</v>
          </cell>
          <cell r="BR203">
            <v>0.99</v>
          </cell>
          <cell r="BS203">
            <v>0.99</v>
          </cell>
          <cell r="BW203" t="str">
            <v>TARGET</v>
          </cell>
          <cell r="BX203">
            <v>0.99</v>
          </cell>
          <cell r="BY203">
            <v>0.99</v>
          </cell>
          <cell r="BZ203">
            <v>0.99</v>
          </cell>
          <cell r="CA203">
            <v>0.99</v>
          </cell>
          <cell r="CB203">
            <v>0.99</v>
          </cell>
          <cell r="CC203">
            <v>0.99</v>
          </cell>
          <cell r="CD203">
            <v>0.99</v>
          </cell>
          <cell r="CE203">
            <v>0.99</v>
          </cell>
          <cell r="CF203">
            <v>0.99</v>
          </cell>
          <cell r="CG203">
            <v>0.99</v>
          </cell>
          <cell r="CH203">
            <v>0.99</v>
          </cell>
          <cell r="CI203">
            <v>0.99</v>
          </cell>
          <cell r="CJ203">
            <v>0.99</v>
          </cell>
          <cell r="CK203">
            <v>0.99</v>
          </cell>
          <cell r="CL203">
            <v>0.99</v>
          </cell>
          <cell r="CM203">
            <v>0.99</v>
          </cell>
          <cell r="CN203">
            <v>0.99</v>
          </cell>
          <cell r="CO203">
            <v>0.99</v>
          </cell>
          <cell r="CP203">
            <v>0.99</v>
          </cell>
          <cell r="CQ203">
            <v>0.99</v>
          </cell>
          <cell r="CR203">
            <v>0.99</v>
          </cell>
          <cell r="CS203">
            <v>0.99</v>
          </cell>
          <cell r="CT203">
            <v>0.99</v>
          </cell>
          <cell r="CU203">
            <v>0.99</v>
          </cell>
          <cell r="CV203">
            <v>0.99</v>
          </cell>
          <cell r="CW203">
            <v>0.99</v>
          </cell>
          <cell r="CX203">
            <v>0.99</v>
          </cell>
          <cell r="CY203">
            <v>0.99</v>
          </cell>
          <cell r="CZ203">
            <v>0.99</v>
          </cell>
          <cell r="DA203">
            <v>0.99</v>
          </cell>
          <cell r="DB203">
            <v>0.99</v>
          </cell>
          <cell r="DC203">
            <v>0.99</v>
          </cell>
        </row>
        <row r="204">
          <cell r="C204" t="str">
            <v>Blackspot</v>
          </cell>
          <cell r="D204">
            <v>0</v>
          </cell>
          <cell r="E204">
            <v>0</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v>0</v>
          </cell>
          <cell r="AG204">
            <v>0</v>
          </cell>
          <cell r="AH204">
            <v>0</v>
          </cell>
          <cell r="AI204">
            <v>0</v>
          </cell>
          <cell r="AM204" t="str">
            <v>Blackspot</v>
          </cell>
          <cell r="AN204">
            <v>0</v>
          </cell>
          <cell r="AO204">
            <v>0</v>
          </cell>
          <cell r="AP204">
            <v>0</v>
          </cell>
          <cell r="AQ204">
            <v>0</v>
          </cell>
          <cell r="AR204">
            <v>0</v>
          </cell>
          <cell r="AS204">
            <v>0</v>
          </cell>
          <cell r="AT204">
            <v>0</v>
          </cell>
          <cell r="AU204">
            <v>0</v>
          </cell>
          <cell r="AV204">
            <v>0</v>
          </cell>
          <cell r="AW204">
            <v>0</v>
          </cell>
          <cell r="AX204">
            <v>0</v>
          </cell>
          <cell r="AY204">
            <v>0</v>
          </cell>
          <cell r="AZ204">
            <v>0</v>
          </cell>
          <cell r="BA204">
            <v>0</v>
          </cell>
          <cell r="BB204">
            <v>0</v>
          </cell>
          <cell r="BC204">
            <v>0</v>
          </cell>
          <cell r="BD204">
            <v>0</v>
          </cell>
          <cell r="BE204">
            <v>0</v>
          </cell>
          <cell r="BF204">
            <v>0</v>
          </cell>
          <cell r="BG204">
            <v>0</v>
          </cell>
          <cell r="BH204">
            <v>0</v>
          </cell>
          <cell r="BI204">
            <v>0</v>
          </cell>
          <cell r="BJ204">
            <v>0</v>
          </cell>
          <cell r="BK204">
            <v>0</v>
          </cell>
          <cell r="BL204">
            <v>0</v>
          </cell>
          <cell r="BM204">
            <v>0</v>
          </cell>
          <cell r="BN204">
            <v>0</v>
          </cell>
          <cell r="BO204">
            <v>0</v>
          </cell>
          <cell r="BP204">
            <v>0</v>
          </cell>
          <cell r="BQ204">
            <v>0</v>
          </cell>
          <cell r="BR204">
            <v>0</v>
          </cell>
          <cell r="BS204">
            <v>0</v>
          </cell>
          <cell r="BW204" t="str">
            <v>Blackspot</v>
          </cell>
          <cell r="BX204">
            <v>0</v>
          </cell>
          <cell r="BY204">
            <v>0</v>
          </cell>
          <cell r="BZ204">
            <v>0</v>
          </cell>
          <cell r="CA204">
            <v>0</v>
          </cell>
          <cell r="CB204">
            <v>0</v>
          </cell>
          <cell r="CC204">
            <v>0</v>
          </cell>
          <cell r="CD204">
            <v>0</v>
          </cell>
          <cell r="CE204">
            <v>0</v>
          </cell>
          <cell r="CF204">
            <v>0</v>
          </cell>
          <cell r="CG204">
            <v>0</v>
          </cell>
          <cell r="CH204">
            <v>0</v>
          </cell>
          <cell r="CI204">
            <v>0</v>
          </cell>
          <cell r="CJ204">
            <v>0</v>
          </cell>
          <cell r="CK204">
            <v>0</v>
          </cell>
          <cell r="CL204">
            <v>0</v>
          </cell>
          <cell r="CM204">
            <v>0</v>
          </cell>
          <cell r="CN204">
            <v>0</v>
          </cell>
          <cell r="CO204">
            <v>0</v>
          </cell>
          <cell r="CP204">
            <v>0</v>
          </cell>
          <cell r="CQ204">
            <v>0</v>
          </cell>
          <cell r="CR204">
            <v>0</v>
          </cell>
          <cell r="CS204">
            <v>0</v>
          </cell>
          <cell r="CT204">
            <v>0</v>
          </cell>
          <cell r="CU204">
            <v>0</v>
          </cell>
          <cell r="CV204">
            <v>0</v>
          </cell>
          <cell r="CW204">
            <v>0</v>
          </cell>
          <cell r="CX204">
            <v>0</v>
          </cell>
          <cell r="CY204">
            <v>0</v>
          </cell>
          <cell r="CZ204">
            <v>0</v>
          </cell>
          <cell r="DA204">
            <v>0</v>
          </cell>
          <cell r="DB204">
            <v>0</v>
          </cell>
          <cell r="DC204">
            <v>0</v>
          </cell>
        </row>
        <row r="205">
          <cell r="C205" t="str">
            <v>Broken lock</v>
          </cell>
          <cell r="D205">
            <v>0</v>
          </cell>
          <cell r="E205">
            <v>0</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v>0</v>
          </cell>
          <cell r="AG205">
            <v>0</v>
          </cell>
          <cell r="AH205">
            <v>0</v>
          </cell>
          <cell r="AI205">
            <v>0</v>
          </cell>
          <cell r="AM205" t="str">
            <v>Broken lock</v>
          </cell>
          <cell r="AN205">
            <v>0</v>
          </cell>
          <cell r="AO205">
            <v>0</v>
          </cell>
          <cell r="AP205">
            <v>0</v>
          </cell>
          <cell r="AQ205">
            <v>0</v>
          </cell>
          <cell r="AR205">
            <v>0</v>
          </cell>
          <cell r="AS205">
            <v>0</v>
          </cell>
          <cell r="AT205">
            <v>0</v>
          </cell>
          <cell r="AU205">
            <v>0</v>
          </cell>
          <cell r="AV205">
            <v>0</v>
          </cell>
          <cell r="AW205">
            <v>0</v>
          </cell>
          <cell r="AX205">
            <v>0</v>
          </cell>
          <cell r="AY205">
            <v>0</v>
          </cell>
          <cell r="AZ205">
            <v>0</v>
          </cell>
          <cell r="BA205">
            <v>0</v>
          </cell>
          <cell r="BB205">
            <v>0</v>
          </cell>
          <cell r="BC205">
            <v>0</v>
          </cell>
          <cell r="BD205">
            <v>0</v>
          </cell>
          <cell r="BE205">
            <v>0</v>
          </cell>
          <cell r="BF205">
            <v>0</v>
          </cell>
          <cell r="BG205">
            <v>0</v>
          </cell>
          <cell r="BH205">
            <v>0</v>
          </cell>
          <cell r="BI205">
            <v>0</v>
          </cell>
          <cell r="BJ205">
            <v>0</v>
          </cell>
          <cell r="BK205">
            <v>0</v>
          </cell>
          <cell r="BL205">
            <v>0</v>
          </cell>
          <cell r="BM205">
            <v>0</v>
          </cell>
          <cell r="BN205">
            <v>0</v>
          </cell>
          <cell r="BO205">
            <v>0</v>
          </cell>
          <cell r="BP205">
            <v>0</v>
          </cell>
          <cell r="BQ205">
            <v>0</v>
          </cell>
          <cell r="BR205">
            <v>0</v>
          </cell>
          <cell r="BS205">
            <v>0</v>
          </cell>
          <cell r="BW205" t="str">
            <v>Broken lock</v>
          </cell>
          <cell r="BX205">
            <v>0</v>
          </cell>
          <cell r="BY205">
            <v>0</v>
          </cell>
          <cell r="BZ205">
            <v>0</v>
          </cell>
          <cell r="CA205">
            <v>0</v>
          </cell>
          <cell r="CB205">
            <v>0</v>
          </cell>
          <cell r="CC205">
            <v>0</v>
          </cell>
          <cell r="CD205">
            <v>0</v>
          </cell>
          <cell r="CE205">
            <v>0</v>
          </cell>
          <cell r="CF205">
            <v>0</v>
          </cell>
          <cell r="CG205">
            <v>0</v>
          </cell>
          <cell r="CH205">
            <v>0</v>
          </cell>
          <cell r="CI205">
            <v>0</v>
          </cell>
          <cell r="CJ205">
            <v>0</v>
          </cell>
          <cell r="CK205">
            <v>0</v>
          </cell>
          <cell r="CL205">
            <v>0</v>
          </cell>
          <cell r="CM205">
            <v>0</v>
          </cell>
          <cell r="CN205">
            <v>0</v>
          </cell>
          <cell r="CO205">
            <v>0</v>
          </cell>
          <cell r="CP205">
            <v>0</v>
          </cell>
          <cell r="CQ205">
            <v>0</v>
          </cell>
          <cell r="CR205">
            <v>0</v>
          </cell>
          <cell r="CS205">
            <v>0</v>
          </cell>
          <cell r="CT205">
            <v>0</v>
          </cell>
          <cell r="CU205">
            <v>0</v>
          </cell>
          <cell r="CV205">
            <v>0</v>
          </cell>
          <cell r="CW205">
            <v>0</v>
          </cell>
          <cell r="CX205">
            <v>0</v>
          </cell>
          <cell r="CY205">
            <v>0</v>
          </cell>
          <cell r="CZ205">
            <v>0</v>
          </cell>
          <cell r="DA205">
            <v>0</v>
          </cell>
          <cell r="DB205">
            <v>0</v>
          </cell>
          <cell r="DC205">
            <v>0</v>
          </cell>
        </row>
        <row r="206">
          <cell r="C206" t="str">
            <v>Burrs</v>
          </cell>
          <cell r="D206">
            <v>0</v>
          </cell>
          <cell r="E206">
            <v>0</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v>0</v>
          </cell>
          <cell r="AG206">
            <v>0</v>
          </cell>
          <cell r="AH206">
            <v>0</v>
          </cell>
          <cell r="AI206">
            <v>0</v>
          </cell>
          <cell r="AM206" t="str">
            <v>Burrs</v>
          </cell>
          <cell r="AN206">
            <v>0</v>
          </cell>
          <cell r="AO206">
            <v>0</v>
          </cell>
          <cell r="AP206">
            <v>0</v>
          </cell>
          <cell r="AQ206">
            <v>0</v>
          </cell>
          <cell r="AR206">
            <v>0</v>
          </cell>
          <cell r="AS206">
            <v>0</v>
          </cell>
          <cell r="AT206">
            <v>0</v>
          </cell>
          <cell r="AU206">
            <v>0</v>
          </cell>
          <cell r="AV206">
            <v>0</v>
          </cell>
          <cell r="AW206">
            <v>0</v>
          </cell>
          <cell r="AX206">
            <v>0</v>
          </cell>
          <cell r="AY206">
            <v>0</v>
          </cell>
          <cell r="AZ206">
            <v>0</v>
          </cell>
          <cell r="BA206">
            <v>0</v>
          </cell>
          <cell r="BB206">
            <v>0</v>
          </cell>
          <cell r="BC206">
            <v>0</v>
          </cell>
          <cell r="BD206">
            <v>0</v>
          </cell>
          <cell r="BE206">
            <v>0</v>
          </cell>
          <cell r="BF206">
            <v>0</v>
          </cell>
          <cell r="BG206">
            <v>0</v>
          </cell>
          <cell r="BH206">
            <v>0</v>
          </cell>
          <cell r="BI206">
            <v>0</v>
          </cell>
          <cell r="BJ206">
            <v>0</v>
          </cell>
          <cell r="BK206">
            <v>0</v>
          </cell>
          <cell r="BL206">
            <v>0</v>
          </cell>
          <cell r="BM206">
            <v>0</v>
          </cell>
          <cell r="BN206">
            <v>0</v>
          </cell>
          <cell r="BO206">
            <v>0</v>
          </cell>
          <cell r="BP206">
            <v>0</v>
          </cell>
          <cell r="BQ206">
            <v>0</v>
          </cell>
          <cell r="BR206">
            <v>0</v>
          </cell>
          <cell r="BS206">
            <v>0</v>
          </cell>
          <cell r="BW206" t="str">
            <v>Burrs</v>
          </cell>
          <cell r="BX206">
            <v>0</v>
          </cell>
          <cell r="BY206">
            <v>0</v>
          </cell>
          <cell r="BZ206">
            <v>0</v>
          </cell>
          <cell r="CA206">
            <v>0</v>
          </cell>
          <cell r="CB206">
            <v>0</v>
          </cell>
          <cell r="CC206">
            <v>0</v>
          </cell>
          <cell r="CD206">
            <v>0</v>
          </cell>
          <cell r="CE206">
            <v>0</v>
          </cell>
          <cell r="CF206">
            <v>0</v>
          </cell>
          <cell r="CG206">
            <v>0</v>
          </cell>
          <cell r="CH206">
            <v>0</v>
          </cell>
          <cell r="CI206">
            <v>0</v>
          </cell>
          <cell r="CJ206">
            <v>0</v>
          </cell>
          <cell r="CK206">
            <v>0</v>
          </cell>
          <cell r="CL206">
            <v>0</v>
          </cell>
          <cell r="CM206">
            <v>0</v>
          </cell>
          <cell r="CN206">
            <v>0</v>
          </cell>
          <cell r="CO206">
            <v>0</v>
          </cell>
          <cell r="CP206">
            <v>0</v>
          </cell>
          <cell r="CQ206">
            <v>0</v>
          </cell>
          <cell r="CR206">
            <v>0</v>
          </cell>
          <cell r="CS206">
            <v>0</v>
          </cell>
          <cell r="CT206">
            <v>0</v>
          </cell>
          <cell r="CU206">
            <v>0</v>
          </cell>
          <cell r="CV206">
            <v>0</v>
          </cell>
          <cell r="CW206">
            <v>0</v>
          </cell>
          <cell r="CX206">
            <v>0</v>
          </cell>
          <cell r="CY206">
            <v>0</v>
          </cell>
          <cell r="CZ206">
            <v>0</v>
          </cell>
          <cell r="DA206">
            <v>0</v>
          </cell>
          <cell r="DB206">
            <v>0</v>
          </cell>
          <cell r="DC206">
            <v>0</v>
          </cell>
        </row>
        <row r="207">
          <cell r="C207" t="str">
            <v>Bubbles</v>
          </cell>
          <cell r="D207">
            <v>93</v>
          </cell>
          <cell r="E207">
            <v>0</v>
          </cell>
          <cell r="F207">
            <v>16</v>
          </cell>
          <cell r="G207">
            <v>5</v>
          </cell>
          <cell r="H207">
            <v>18</v>
          </cell>
          <cell r="I207">
            <v>29</v>
          </cell>
          <cell r="J207">
            <v>23</v>
          </cell>
          <cell r="K207">
            <v>2</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v>0</v>
          </cell>
          <cell r="AG207">
            <v>0</v>
          </cell>
          <cell r="AH207">
            <v>0</v>
          </cell>
          <cell r="AI207">
            <v>0</v>
          </cell>
          <cell r="AM207" t="str">
            <v>Bubbles</v>
          </cell>
          <cell r="AN207">
            <v>93</v>
          </cell>
          <cell r="AO207">
            <v>0</v>
          </cell>
          <cell r="AP207">
            <v>16</v>
          </cell>
          <cell r="AQ207">
            <v>5</v>
          </cell>
          <cell r="AR207">
            <v>18</v>
          </cell>
          <cell r="AS207">
            <v>29</v>
          </cell>
          <cell r="AT207">
            <v>23</v>
          </cell>
          <cell r="AU207">
            <v>2</v>
          </cell>
          <cell r="AV207">
            <v>0</v>
          </cell>
          <cell r="AW207">
            <v>0</v>
          </cell>
          <cell r="AX207">
            <v>0</v>
          </cell>
          <cell r="AY207">
            <v>0</v>
          </cell>
          <cell r="AZ207">
            <v>0</v>
          </cell>
          <cell r="BA207">
            <v>0</v>
          </cell>
          <cell r="BB207">
            <v>0</v>
          </cell>
          <cell r="BC207">
            <v>0</v>
          </cell>
          <cell r="BD207">
            <v>0</v>
          </cell>
          <cell r="BE207">
            <v>0</v>
          </cell>
          <cell r="BF207">
            <v>0</v>
          </cell>
          <cell r="BG207">
            <v>0</v>
          </cell>
          <cell r="BH207">
            <v>0</v>
          </cell>
          <cell r="BI207">
            <v>0</v>
          </cell>
          <cell r="BJ207">
            <v>0</v>
          </cell>
          <cell r="BK207">
            <v>0</v>
          </cell>
          <cell r="BL207">
            <v>0</v>
          </cell>
          <cell r="BM207">
            <v>0</v>
          </cell>
          <cell r="BN207">
            <v>0</v>
          </cell>
          <cell r="BO207">
            <v>0</v>
          </cell>
          <cell r="BP207">
            <v>0</v>
          </cell>
          <cell r="BQ207">
            <v>0</v>
          </cell>
          <cell r="BR207">
            <v>0</v>
          </cell>
          <cell r="BS207">
            <v>0</v>
          </cell>
          <cell r="BW207" t="str">
            <v>Bubbles</v>
          </cell>
          <cell r="BX207">
            <v>0</v>
          </cell>
          <cell r="BY207">
            <v>0</v>
          </cell>
          <cell r="BZ207">
            <v>0</v>
          </cell>
          <cell r="CA207">
            <v>0</v>
          </cell>
          <cell r="CB207">
            <v>0</v>
          </cell>
          <cell r="CC207">
            <v>0</v>
          </cell>
          <cell r="CD207">
            <v>0</v>
          </cell>
          <cell r="CE207">
            <v>0</v>
          </cell>
          <cell r="CF207">
            <v>0</v>
          </cell>
          <cell r="CG207">
            <v>0</v>
          </cell>
          <cell r="CH207">
            <v>0</v>
          </cell>
          <cell r="CI207">
            <v>0</v>
          </cell>
          <cell r="CJ207">
            <v>0</v>
          </cell>
          <cell r="CK207">
            <v>0</v>
          </cell>
          <cell r="CL207">
            <v>0</v>
          </cell>
          <cell r="CM207">
            <v>0</v>
          </cell>
          <cell r="CN207">
            <v>0</v>
          </cell>
          <cell r="CO207">
            <v>0</v>
          </cell>
          <cell r="CP207">
            <v>0</v>
          </cell>
          <cell r="CQ207">
            <v>0</v>
          </cell>
          <cell r="CR207">
            <v>0</v>
          </cell>
          <cell r="CS207">
            <v>0</v>
          </cell>
          <cell r="CT207">
            <v>0</v>
          </cell>
          <cell r="CU207">
            <v>0</v>
          </cell>
          <cell r="CV207">
            <v>0</v>
          </cell>
          <cell r="CW207">
            <v>0</v>
          </cell>
          <cell r="CX207">
            <v>0</v>
          </cell>
          <cell r="CY207">
            <v>0</v>
          </cell>
          <cell r="CZ207">
            <v>0</v>
          </cell>
          <cell r="DA207">
            <v>0</v>
          </cell>
          <cell r="DB207">
            <v>0</v>
          </cell>
          <cell r="DC207">
            <v>0</v>
          </cell>
        </row>
        <row r="208">
          <cell r="C208" t="str">
            <v>Coldslug</v>
          </cell>
          <cell r="D208">
            <v>112</v>
          </cell>
          <cell r="E208">
            <v>0</v>
          </cell>
          <cell r="F208">
            <v>0</v>
          </cell>
          <cell r="G208">
            <v>1</v>
          </cell>
          <cell r="H208">
            <v>0</v>
          </cell>
          <cell r="I208">
            <v>0</v>
          </cell>
          <cell r="J208">
            <v>0</v>
          </cell>
          <cell r="K208">
            <v>6</v>
          </cell>
          <cell r="L208">
            <v>0</v>
          </cell>
          <cell r="M208">
            <v>0</v>
          </cell>
          <cell r="N208">
            <v>11</v>
          </cell>
          <cell r="O208">
            <v>6</v>
          </cell>
          <cell r="P208">
            <v>0</v>
          </cell>
          <cell r="Q208">
            <v>21</v>
          </cell>
          <cell r="R208">
            <v>10</v>
          </cell>
          <cell r="S208">
            <v>5</v>
          </cell>
          <cell r="T208">
            <v>0</v>
          </cell>
          <cell r="U208">
            <v>0</v>
          </cell>
          <cell r="V208">
            <v>10</v>
          </cell>
          <cell r="W208">
            <v>0</v>
          </cell>
          <cell r="X208">
            <v>4</v>
          </cell>
          <cell r="Y208">
            <v>0</v>
          </cell>
          <cell r="Z208">
            <v>10</v>
          </cell>
          <cell r="AA208">
            <v>0</v>
          </cell>
          <cell r="AB208">
            <v>3</v>
          </cell>
          <cell r="AC208">
            <v>3</v>
          </cell>
          <cell r="AD208">
            <v>7</v>
          </cell>
          <cell r="AE208">
            <v>3</v>
          </cell>
          <cell r="AF208">
            <v>4</v>
          </cell>
          <cell r="AG208">
            <v>5</v>
          </cell>
          <cell r="AH208">
            <v>3</v>
          </cell>
          <cell r="AI208">
            <v>0</v>
          </cell>
          <cell r="AM208" t="str">
            <v>Coldslug</v>
          </cell>
          <cell r="AN208">
            <v>112</v>
          </cell>
          <cell r="AO208">
            <v>0</v>
          </cell>
          <cell r="AP208">
            <v>0</v>
          </cell>
          <cell r="AQ208">
            <v>1</v>
          </cell>
          <cell r="AR208">
            <v>0</v>
          </cell>
          <cell r="AS208">
            <v>0</v>
          </cell>
          <cell r="AT208">
            <v>0</v>
          </cell>
          <cell r="AU208">
            <v>6</v>
          </cell>
          <cell r="AV208">
            <v>0</v>
          </cell>
          <cell r="AW208">
            <v>0</v>
          </cell>
          <cell r="AX208">
            <v>11</v>
          </cell>
          <cell r="AY208">
            <v>6</v>
          </cell>
          <cell r="AZ208">
            <v>0</v>
          </cell>
          <cell r="BA208">
            <v>21</v>
          </cell>
          <cell r="BB208">
            <v>10</v>
          </cell>
          <cell r="BC208">
            <v>5</v>
          </cell>
          <cell r="BD208">
            <v>0</v>
          </cell>
          <cell r="BE208">
            <v>0</v>
          </cell>
          <cell r="BF208">
            <v>10</v>
          </cell>
          <cell r="BG208">
            <v>0</v>
          </cell>
          <cell r="BH208">
            <v>4</v>
          </cell>
          <cell r="BI208">
            <v>0</v>
          </cell>
          <cell r="BJ208">
            <v>10</v>
          </cell>
          <cell r="BK208">
            <v>0</v>
          </cell>
          <cell r="BL208">
            <v>3</v>
          </cell>
          <cell r="BM208">
            <v>3</v>
          </cell>
          <cell r="BN208">
            <v>7</v>
          </cell>
          <cell r="BO208">
            <v>3</v>
          </cell>
          <cell r="BP208">
            <v>4</v>
          </cell>
          <cell r="BQ208">
            <v>5</v>
          </cell>
          <cell r="BR208">
            <v>3</v>
          </cell>
          <cell r="BS208">
            <v>0</v>
          </cell>
          <cell r="BW208" t="str">
            <v>Coldslug</v>
          </cell>
          <cell r="BX208">
            <v>0</v>
          </cell>
          <cell r="BY208">
            <v>0</v>
          </cell>
          <cell r="BZ208">
            <v>0</v>
          </cell>
          <cell r="CA208">
            <v>0</v>
          </cell>
          <cell r="CB208">
            <v>0</v>
          </cell>
          <cell r="CC208">
            <v>0</v>
          </cell>
          <cell r="CD208">
            <v>0</v>
          </cell>
          <cell r="CE208">
            <v>0</v>
          </cell>
          <cell r="CF208">
            <v>0</v>
          </cell>
          <cell r="CG208">
            <v>0</v>
          </cell>
          <cell r="CH208">
            <v>0</v>
          </cell>
          <cell r="CI208">
            <v>0</v>
          </cell>
          <cell r="CJ208">
            <v>0</v>
          </cell>
          <cell r="CK208">
            <v>0</v>
          </cell>
          <cell r="CL208">
            <v>0</v>
          </cell>
          <cell r="CM208">
            <v>0</v>
          </cell>
          <cell r="CN208">
            <v>0</v>
          </cell>
          <cell r="CO208">
            <v>0</v>
          </cell>
          <cell r="CP208">
            <v>0</v>
          </cell>
          <cell r="CQ208">
            <v>0</v>
          </cell>
          <cell r="CR208">
            <v>0</v>
          </cell>
          <cell r="CS208">
            <v>0</v>
          </cell>
          <cell r="CT208">
            <v>0</v>
          </cell>
          <cell r="CU208">
            <v>0</v>
          </cell>
          <cell r="CV208">
            <v>0</v>
          </cell>
          <cell r="CW208">
            <v>0</v>
          </cell>
          <cell r="CX208">
            <v>0</v>
          </cell>
          <cell r="CY208">
            <v>0</v>
          </cell>
          <cell r="CZ208">
            <v>0</v>
          </cell>
          <cell r="DA208">
            <v>0</v>
          </cell>
          <cell r="DB208">
            <v>0</v>
          </cell>
          <cell r="DC208">
            <v>0</v>
          </cell>
        </row>
        <row r="209">
          <cell r="C209" t="str">
            <v>Deform</v>
          </cell>
          <cell r="D209">
            <v>0</v>
          </cell>
          <cell r="E209">
            <v>0</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v>0</v>
          </cell>
          <cell r="AG209">
            <v>0</v>
          </cell>
          <cell r="AH209">
            <v>0</v>
          </cell>
          <cell r="AI209">
            <v>0</v>
          </cell>
          <cell r="AM209" t="str">
            <v>Deform</v>
          </cell>
          <cell r="AN209">
            <v>0</v>
          </cell>
          <cell r="AO209">
            <v>0</v>
          </cell>
          <cell r="AP209">
            <v>0</v>
          </cell>
          <cell r="AQ209">
            <v>0</v>
          </cell>
          <cell r="AR209">
            <v>0</v>
          </cell>
          <cell r="AS209">
            <v>0</v>
          </cell>
          <cell r="AT209">
            <v>0</v>
          </cell>
          <cell r="AU209">
            <v>0</v>
          </cell>
          <cell r="AV209">
            <v>0</v>
          </cell>
          <cell r="AW209">
            <v>0</v>
          </cell>
          <cell r="AX209">
            <v>0</v>
          </cell>
          <cell r="AY209">
            <v>0</v>
          </cell>
          <cell r="AZ209">
            <v>0</v>
          </cell>
          <cell r="BA209">
            <v>0</v>
          </cell>
          <cell r="BB209">
            <v>0</v>
          </cell>
          <cell r="BC209">
            <v>0</v>
          </cell>
          <cell r="BD209">
            <v>0</v>
          </cell>
          <cell r="BE209">
            <v>0</v>
          </cell>
          <cell r="BF209">
            <v>0</v>
          </cell>
          <cell r="BG209">
            <v>0</v>
          </cell>
          <cell r="BH209">
            <v>0</v>
          </cell>
          <cell r="BI209">
            <v>0</v>
          </cell>
          <cell r="BJ209">
            <v>0</v>
          </cell>
          <cell r="BK209">
            <v>0</v>
          </cell>
          <cell r="BL209">
            <v>0</v>
          </cell>
          <cell r="BM209">
            <v>0</v>
          </cell>
          <cell r="BN209">
            <v>0</v>
          </cell>
          <cell r="BO209">
            <v>0</v>
          </cell>
          <cell r="BP209">
            <v>0</v>
          </cell>
          <cell r="BQ209">
            <v>0</v>
          </cell>
          <cell r="BR209">
            <v>0</v>
          </cell>
          <cell r="BS209">
            <v>0</v>
          </cell>
          <cell r="BW209" t="str">
            <v>Deform</v>
          </cell>
          <cell r="BX209">
            <v>0</v>
          </cell>
          <cell r="BY209">
            <v>0</v>
          </cell>
          <cell r="BZ209">
            <v>0</v>
          </cell>
          <cell r="CA209">
            <v>0</v>
          </cell>
          <cell r="CB209">
            <v>0</v>
          </cell>
          <cell r="CC209">
            <v>0</v>
          </cell>
          <cell r="CD209">
            <v>0</v>
          </cell>
          <cell r="CE209">
            <v>0</v>
          </cell>
          <cell r="CF209">
            <v>0</v>
          </cell>
          <cell r="CG209">
            <v>0</v>
          </cell>
          <cell r="CH209">
            <v>0</v>
          </cell>
          <cell r="CI209">
            <v>0</v>
          </cell>
          <cell r="CJ209">
            <v>0</v>
          </cell>
          <cell r="CK209">
            <v>0</v>
          </cell>
          <cell r="CL209">
            <v>0</v>
          </cell>
          <cell r="CM209">
            <v>0</v>
          </cell>
          <cell r="CN209">
            <v>0</v>
          </cell>
          <cell r="CO209">
            <v>0</v>
          </cell>
          <cell r="CP209">
            <v>0</v>
          </cell>
          <cell r="CQ209">
            <v>0</v>
          </cell>
          <cell r="CR209">
            <v>0</v>
          </cell>
          <cell r="CS209">
            <v>0</v>
          </cell>
          <cell r="CT209">
            <v>0</v>
          </cell>
          <cell r="CU209">
            <v>0</v>
          </cell>
          <cell r="CV209">
            <v>0</v>
          </cell>
          <cell r="CW209">
            <v>0</v>
          </cell>
          <cell r="CX209">
            <v>0</v>
          </cell>
          <cell r="CY209">
            <v>0</v>
          </cell>
          <cell r="CZ209">
            <v>0</v>
          </cell>
          <cell r="DA209">
            <v>0</v>
          </cell>
          <cell r="DB209">
            <v>0</v>
          </cell>
          <cell r="DC209">
            <v>0</v>
          </cell>
        </row>
        <row r="210">
          <cell r="C210" t="str">
            <v>Dent</v>
          </cell>
          <cell r="D210">
            <v>31</v>
          </cell>
          <cell r="E210">
            <v>0</v>
          </cell>
          <cell r="F210">
            <v>1</v>
          </cell>
          <cell r="G210">
            <v>4</v>
          </cell>
          <cell r="H210">
            <v>2</v>
          </cell>
          <cell r="I210">
            <v>2</v>
          </cell>
          <cell r="J210">
            <v>0</v>
          </cell>
          <cell r="K210">
            <v>0</v>
          </cell>
          <cell r="L210">
            <v>0</v>
          </cell>
          <cell r="M210">
            <v>0</v>
          </cell>
          <cell r="N210">
            <v>5</v>
          </cell>
          <cell r="O210">
            <v>3</v>
          </cell>
          <cell r="P210">
            <v>3</v>
          </cell>
          <cell r="Q210">
            <v>0</v>
          </cell>
          <cell r="R210">
            <v>3</v>
          </cell>
          <cell r="S210">
            <v>0</v>
          </cell>
          <cell r="T210">
            <v>0</v>
          </cell>
          <cell r="U210">
            <v>0</v>
          </cell>
          <cell r="V210">
            <v>2</v>
          </cell>
          <cell r="W210">
            <v>0</v>
          </cell>
          <cell r="X210">
            <v>0</v>
          </cell>
          <cell r="Y210">
            <v>1</v>
          </cell>
          <cell r="Z210">
            <v>0</v>
          </cell>
          <cell r="AA210">
            <v>0</v>
          </cell>
          <cell r="AB210">
            <v>0</v>
          </cell>
          <cell r="AC210">
            <v>1</v>
          </cell>
          <cell r="AD210">
            <v>0</v>
          </cell>
          <cell r="AE210">
            <v>2</v>
          </cell>
          <cell r="AF210">
            <v>0</v>
          </cell>
          <cell r="AG210">
            <v>0</v>
          </cell>
          <cell r="AH210">
            <v>2</v>
          </cell>
          <cell r="AI210">
            <v>0</v>
          </cell>
          <cell r="AM210" t="str">
            <v>Dent</v>
          </cell>
          <cell r="AN210">
            <v>31</v>
          </cell>
          <cell r="AO210">
            <v>0</v>
          </cell>
          <cell r="AP210">
            <v>1</v>
          </cell>
          <cell r="AQ210">
            <v>4</v>
          </cell>
          <cell r="AR210">
            <v>2</v>
          </cell>
          <cell r="AS210">
            <v>2</v>
          </cell>
          <cell r="AT210">
            <v>0</v>
          </cell>
          <cell r="AU210">
            <v>0</v>
          </cell>
          <cell r="AV210">
            <v>0</v>
          </cell>
          <cell r="AW210">
            <v>0</v>
          </cell>
          <cell r="AX210">
            <v>5</v>
          </cell>
          <cell r="AY210">
            <v>3</v>
          </cell>
          <cell r="AZ210">
            <v>3</v>
          </cell>
          <cell r="BA210">
            <v>0</v>
          </cell>
          <cell r="BB210">
            <v>3</v>
          </cell>
          <cell r="BC210">
            <v>0</v>
          </cell>
          <cell r="BD210">
            <v>0</v>
          </cell>
          <cell r="BE210">
            <v>0</v>
          </cell>
          <cell r="BF210">
            <v>2</v>
          </cell>
          <cell r="BG210">
            <v>0</v>
          </cell>
          <cell r="BH210">
            <v>0</v>
          </cell>
          <cell r="BI210">
            <v>1</v>
          </cell>
          <cell r="BJ210">
            <v>0</v>
          </cell>
          <cell r="BK210">
            <v>0</v>
          </cell>
          <cell r="BL210">
            <v>0</v>
          </cell>
          <cell r="BM210">
            <v>1</v>
          </cell>
          <cell r="BN210">
            <v>0</v>
          </cell>
          <cell r="BO210">
            <v>2</v>
          </cell>
          <cell r="BP210">
            <v>0</v>
          </cell>
          <cell r="BQ210">
            <v>0</v>
          </cell>
          <cell r="BR210">
            <v>2</v>
          </cell>
          <cell r="BS210">
            <v>0</v>
          </cell>
          <cell r="BW210" t="str">
            <v>Dent</v>
          </cell>
          <cell r="BX210">
            <v>0</v>
          </cell>
          <cell r="BY210">
            <v>0</v>
          </cell>
          <cell r="BZ210">
            <v>0</v>
          </cell>
          <cell r="CA210">
            <v>0</v>
          </cell>
          <cell r="CB210">
            <v>0</v>
          </cell>
          <cell r="CC210">
            <v>0</v>
          </cell>
          <cell r="CD210">
            <v>0</v>
          </cell>
          <cell r="CE210">
            <v>0</v>
          </cell>
          <cell r="CF210">
            <v>0</v>
          </cell>
          <cell r="CG210">
            <v>0</v>
          </cell>
          <cell r="CH210">
            <v>0</v>
          </cell>
          <cell r="CI210">
            <v>0</v>
          </cell>
          <cell r="CJ210">
            <v>0</v>
          </cell>
          <cell r="CK210">
            <v>0</v>
          </cell>
          <cell r="CL210">
            <v>0</v>
          </cell>
          <cell r="CM210">
            <v>0</v>
          </cell>
          <cell r="CN210">
            <v>0</v>
          </cell>
          <cell r="CO210">
            <v>0</v>
          </cell>
          <cell r="CP210">
            <v>0</v>
          </cell>
          <cell r="CQ210">
            <v>0</v>
          </cell>
          <cell r="CR210">
            <v>0</v>
          </cell>
          <cell r="CS210">
            <v>0</v>
          </cell>
          <cell r="CT210">
            <v>0</v>
          </cell>
          <cell r="CU210">
            <v>0</v>
          </cell>
          <cell r="CV210">
            <v>0</v>
          </cell>
          <cell r="CW210">
            <v>0</v>
          </cell>
          <cell r="CX210">
            <v>0</v>
          </cell>
          <cell r="CY210">
            <v>0</v>
          </cell>
          <cell r="CZ210">
            <v>0</v>
          </cell>
          <cell r="DA210">
            <v>0</v>
          </cell>
          <cell r="DB210">
            <v>0</v>
          </cell>
          <cell r="DC210">
            <v>0</v>
          </cell>
        </row>
        <row r="211">
          <cell r="C211" t="str">
            <v>Flowmark</v>
          </cell>
          <cell r="D211">
            <v>138</v>
          </cell>
          <cell r="E211">
            <v>0</v>
          </cell>
          <cell r="F211">
            <v>0</v>
          </cell>
          <cell r="G211">
            <v>0</v>
          </cell>
          <cell r="H211">
            <v>0</v>
          </cell>
          <cell r="I211">
            <v>0</v>
          </cell>
          <cell r="J211">
            <v>0</v>
          </cell>
          <cell r="K211">
            <v>0</v>
          </cell>
          <cell r="L211">
            <v>0</v>
          </cell>
          <cell r="M211">
            <v>0</v>
          </cell>
          <cell r="N211">
            <v>0</v>
          </cell>
          <cell r="O211">
            <v>0</v>
          </cell>
          <cell r="P211">
            <v>0</v>
          </cell>
          <cell r="Q211">
            <v>6</v>
          </cell>
          <cell r="R211">
            <v>0</v>
          </cell>
          <cell r="S211">
            <v>0</v>
          </cell>
          <cell r="T211">
            <v>0</v>
          </cell>
          <cell r="U211">
            <v>0</v>
          </cell>
          <cell r="V211">
            <v>25</v>
          </cell>
          <cell r="W211">
            <v>41</v>
          </cell>
          <cell r="X211">
            <v>16</v>
          </cell>
          <cell r="Y211">
            <v>0</v>
          </cell>
          <cell r="Z211">
            <v>0</v>
          </cell>
          <cell r="AA211">
            <v>6</v>
          </cell>
          <cell r="AB211">
            <v>9</v>
          </cell>
          <cell r="AC211">
            <v>0</v>
          </cell>
          <cell r="AD211">
            <v>1</v>
          </cell>
          <cell r="AE211">
            <v>10</v>
          </cell>
          <cell r="AF211">
            <v>2</v>
          </cell>
          <cell r="AG211">
            <v>11</v>
          </cell>
          <cell r="AH211">
            <v>11</v>
          </cell>
          <cell r="AI211">
            <v>0</v>
          </cell>
          <cell r="AM211" t="str">
            <v>Flowmark</v>
          </cell>
          <cell r="AN211">
            <v>138</v>
          </cell>
          <cell r="AO211">
            <v>0</v>
          </cell>
          <cell r="AP211">
            <v>0</v>
          </cell>
          <cell r="AQ211">
            <v>0</v>
          </cell>
          <cell r="AR211">
            <v>0</v>
          </cell>
          <cell r="AS211">
            <v>0</v>
          </cell>
          <cell r="AT211">
            <v>0</v>
          </cell>
          <cell r="AU211">
            <v>0</v>
          </cell>
          <cell r="AV211">
            <v>0</v>
          </cell>
          <cell r="AW211">
            <v>0</v>
          </cell>
          <cell r="AX211">
            <v>0</v>
          </cell>
          <cell r="AY211">
            <v>0</v>
          </cell>
          <cell r="AZ211">
            <v>0</v>
          </cell>
          <cell r="BA211">
            <v>6</v>
          </cell>
          <cell r="BB211">
            <v>0</v>
          </cell>
          <cell r="BC211">
            <v>0</v>
          </cell>
          <cell r="BD211">
            <v>0</v>
          </cell>
          <cell r="BE211">
            <v>0</v>
          </cell>
          <cell r="BF211">
            <v>25</v>
          </cell>
          <cell r="BG211">
            <v>41</v>
          </cell>
          <cell r="BH211">
            <v>16</v>
          </cell>
          <cell r="BI211">
            <v>0</v>
          </cell>
          <cell r="BJ211">
            <v>0</v>
          </cell>
          <cell r="BK211">
            <v>6</v>
          </cell>
          <cell r="BL211">
            <v>9</v>
          </cell>
          <cell r="BM211">
            <v>0</v>
          </cell>
          <cell r="BN211">
            <v>1</v>
          </cell>
          <cell r="BO211">
            <v>10</v>
          </cell>
          <cell r="BP211">
            <v>2</v>
          </cell>
          <cell r="BQ211">
            <v>11</v>
          </cell>
          <cell r="BR211">
            <v>11</v>
          </cell>
          <cell r="BS211">
            <v>0</v>
          </cell>
          <cell r="BW211" t="str">
            <v>Flowmark</v>
          </cell>
          <cell r="BX211">
            <v>0</v>
          </cell>
          <cell r="BY211">
            <v>0</v>
          </cell>
          <cell r="BZ211">
            <v>0</v>
          </cell>
          <cell r="CA211">
            <v>0</v>
          </cell>
          <cell r="CB211">
            <v>0</v>
          </cell>
          <cell r="CC211">
            <v>0</v>
          </cell>
          <cell r="CD211">
            <v>0</v>
          </cell>
          <cell r="CE211">
            <v>0</v>
          </cell>
          <cell r="CF211">
            <v>0</v>
          </cell>
          <cell r="CG211">
            <v>0</v>
          </cell>
          <cell r="CH211">
            <v>0</v>
          </cell>
          <cell r="CI211">
            <v>0</v>
          </cell>
          <cell r="CJ211">
            <v>0</v>
          </cell>
          <cell r="CK211">
            <v>0</v>
          </cell>
          <cell r="CL211">
            <v>0</v>
          </cell>
          <cell r="CM211">
            <v>0</v>
          </cell>
          <cell r="CN211">
            <v>0</v>
          </cell>
          <cell r="CO211">
            <v>0</v>
          </cell>
          <cell r="CP211">
            <v>0</v>
          </cell>
          <cell r="CQ211">
            <v>0</v>
          </cell>
          <cell r="CR211">
            <v>0</v>
          </cell>
          <cell r="CS211">
            <v>0</v>
          </cell>
          <cell r="CT211">
            <v>0</v>
          </cell>
          <cell r="CU211">
            <v>0</v>
          </cell>
          <cell r="CV211">
            <v>0</v>
          </cell>
          <cell r="CW211">
            <v>0</v>
          </cell>
          <cell r="CX211">
            <v>0</v>
          </cell>
          <cell r="CY211">
            <v>0</v>
          </cell>
          <cell r="CZ211">
            <v>0</v>
          </cell>
          <cell r="DA211">
            <v>0</v>
          </cell>
          <cell r="DB211">
            <v>0</v>
          </cell>
          <cell r="DC211">
            <v>0</v>
          </cell>
        </row>
        <row r="212">
          <cell r="C212" t="str">
            <v>Gas burn</v>
          </cell>
          <cell r="D212">
            <v>15</v>
          </cell>
          <cell r="E212">
            <v>0</v>
          </cell>
          <cell r="F212">
            <v>2</v>
          </cell>
          <cell r="G212">
            <v>0</v>
          </cell>
          <cell r="H212">
            <v>0</v>
          </cell>
          <cell r="I212">
            <v>0</v>
          </cell>
          <cell r="J212">
            <v>0</v>
          </cell>
          <cell r="K212">
            <v>7</v>
          </cell>
          <cell r="L212">
            <v>0</v>
          </cell>
          <cell r="M212">
            <v>0</v>
          </cell>
          <cell r="N212">
            <v>5</v>
          </cell>
          <cell r="O212">
            <v>0</v>
          </cell>
          <cell r="P212">
            <v>0</v>
          </cell>
          <cell r="Q212">
            <v>0</v>
          </cell>
          <cell r="R212">
            <v>0</v>
          </cell>
          <cell r="S212">
            <v>1</v>
          </cell>
          <cell r="T212">
            <v>0</v>
          </cell>
          <cell r="U212">
            <v>0</v>
          </cell>
          <cell r="V212">
            <v>0</v>
          </cell>
          <cell r="W212">
            <v>0</v>
          </cell>
          <cell r="X212">
            <v>0</v>
          </cell>
          <cell r="Y212">
            <v>0</v>
          </cell>
          <cell r="Z212">
            <v>0</v>
          </cell>
          <cell r="AA212">
            <v>0</v>
          </cell>
          <cell r="AB212">
            <v>0</v>
          </cell>
          <cell r="AC212">
            <v>0</v>
          </cell>
          <cell r="AD212">
            <v>0</v>
          </cell>
          <cell r="AE212">
            <v>0</v>
          </cell>
          <cell r="AF212">
            <v>0</v>
          </cell>
          <cell r="AG212">
            <v>0</v>
          </cell>
          <cell r="AH212">
            <v>0</v>
          </cell>
          <cell r="AI212">
            <v>0</v>
          </cell>
          <cell r="AM212" t="str">
            <v>Gas burn</v>
          </cell>
          <cell r="AN212">
            <v>15</v>
          </cell>
          <cell r="AO212">
            <v>0</v>
          </cell>
          <cell r="AP212">
            <v>2</v>
          </cell>
          <cell r="AQ212">
            <v>0</v>
          </cell>
          <cell r="AR212">
            <v>0</v>
          </cell>
          <cell r="AS212">
            <v>0</v>
          </cell>
          <cell r="AT212">
            <v>0</v>
          </cell>
          <cell r="AU212">
            <v>7</v>
          </cell>
          <cell r="AV212">
            <v>0</v>
          </cell>
          <cell r="AW212">
            <v>0</v>
          </cell>
          <cell r="AX212">
            <v>5</v>
          </cell>
          <cell r="AY212">
            <v>0</v>
          </cell>
          <cell r="AZ212">
            <v>0</v>
          </cell>
          <cell r="BA212">
            <v>0</v>
          </cell>
          <cell r="BB212">
            <v>0</v>
          </cell>
          <cell r="BC212">
            <v>1</v>
          </cell>
          <cell r="BD212">
            <v>0</v>
          </cell>
          <cell r="BE212">
            <v>0</v>
          </cell>
          <cell r="BF212">
            <v>0</v>
          </cell>
          <cell r="BG212">
            <v>0</v>
          </cell>
          <cell r="BH212">
            <v>0</v>
          </cell>
          <cell r="BI212">
            <v>0</v>
          </cell>
          <cell r="BJ212">
            <v>0</v>
          </cell>
          <cell r="BK212">
            <v>0</v>
          </cell>
          <cell r="BL212">
            <v>0</v>
          </cell>
          <cell r="BM212">
            <v>0</v>
          </cell>
          <cell r="BN212">
            <v>0</v>
          </cell>
          <cell r="BO212">
            <v>0</v>
          </cell>
          <cell r="BP212">
            <v>0</v>
          </cell>
          <cell r="BQ212">
            <v>0</v>
          </cell>
          <cell r="BR212">
            <v>0</v>
          </cell>
          <cell r="BS212">
            <v>0</v>
          </cell>
          <cell r="BW212" t="str">
            <v>Gas burn</v>
          </cell>
          <cell r="BX212">
            <v>0</v>
          </cell>
          <cell r="BY212">
            <v>0</v>
          </cell>
          <cell r="BZ212">
            <v>0</v>
          </cell>
          <cell r="CA212">
            <v>0</v>
          </cell>
          <cell r="CB212">
            <v>0</v>
          </cell>
          <cell r="CC212">
            <v>0</v>
          </cell>
          <cell r="CD212">
            <v>0</v>
          </cell>
          <cell r="CE212">
            <v>0</v>
          </cell>
          <cell r="CF212">
            <v>0</v>
          </cell>
          <cell r="CG212">
            <v>0</v>
          </cell>
          <cell r="CH212">
            <v>0</v>
          </cell>
          <cell r="CI212">
            <v>0</v>
          </cell>
          <cell r="CJ212">
            <v>0</v>
          </cell>
          <cell r="CK212">
            <v>0</v>
          </cell>
          <cell r="CL212">
            <v>0</v>
          </cell>
          <cell r="CM212">
            <v>0</v>
          </cell>
          <cell r="CN212">
            <v>0</v>
          </cell>
          <cell r="CO212">
            <v>0</v>
          </cell>
          <cell r="CP212">
            <v>0</v>
          </cell>
          <cell r="CQ212">
            <v>0</v>
          </cell>
          <cell r="CR212">
            <v>0</v>
          </cell>
          <cell r="CS212">
            <v>0</v>
          </cell>
          <cell r="CT212">
            <v>0</v>
          </cell>
          <cell r="CU212">
            <v>0</v>
          </cell>
          <cell r="CV212">
            <v>0</v>
          </cell>
          <cell r="CW212">
            <v>0</v>
          </cell>
          <cell r="CX212">
            <v>0</v>
          </cell>
          <cell r="CY212">
            <v>0</v>
          </cell>
          <cell r="CZ212">
            <v>0</v>
          </cell>
          <cell r="DA212">
            <v>0</v>
          </cell>
          <cell r="DB212">
            <v>0</v>
          </cell>
          <cell r="DC212">
            <v>0</v>
          </cell>
        </row>
        <row r="213">
          <cell r="C213" t="str">
            <v>Moldstain</v>
          </cell>
          <cell r="D213">
            <v>0</v>
          </cell>
          <cell r="E213">
            <v>0</v>
          </cell>
          <cell r="F213">
            <v>0</v>
          </cell>
          <cell r="G213">
            <v>0</v>
          </cell>
          <cell r="H213">
            <v>0</v>
          </cell>
          <cell r="I213">
            <v>0</v>
          </cell>
          <cell r="J213">
            <v>0</v>
          </cell>
          <cell r="K213">
            <v>0</v>
          </cell>
          <cell r="L213">
            <v>0</v>
          </cell>
          <cell r="M213">
            <v>0</v>
          </cell>
          <cell r="N213">
            <v>0</v>
          </cell>
          <cell r="O213">
            <v>0</v>
          </cell>
          <cell r="P213">
            <v>0</v>
          </cell>
          <cell r="Q213">
            <v>0</v>
          </cell>
          <cell r="R213">
            <v>0</v>
          </cell>
          <cell r="S213">
            <v>0</v>
          </cell>
          <cell r="T213">
            <v>0</v>
          </cell>
          <cell r="U213">
            <v>0</v>
          </cell>
          <cell r="V213">
            <v>0</v>
          </cell>
          <cell r="W213">
            <v>0</v>
          </cell>
          <cell r="X213">
            <v>0</v>
          </cell>
          <cell r="Y213">
            <v>0</v>
          </cell>
          <cell r="Z213">
            <v>0</v>
          </cell>
          <cell r="AA213">
            <v>0</v>
          </cell>
          <cell r="AB213">
            <v>0</v>
          </cell>
          <cell r="AC213">
            <v>0</v>
          </cell>
          <cell r="AD213">
            <v>0</v>
          </cell>
          <cell r="AE213">
            <v>0</v>
          </cell>
          <cell r="AF213">
            <v>0</v>
          </cell>
          <cell r="AG213">
            <v>0</v>
          </cell>
          <cell r="AH213">
            <v>0</v>
          </cell>
          <cell r="AI213">
            <v>0</v>
          </cell>
          <cell r="AM213" t="str">
            <v>Moldstain</v>
          </cell>
          <cell r="AN213">
            <v>0</v>
          </cell>
          <cell r="AO213">
            <v>0</v>
          </cell>
          <cell r="AP213">
            <v>0</v>
          </cell>
          <cell r="AQ213">
            <v>0</v>
          </cell>
          <cell r="AR213">
            <v>0</v>
          </cell>
          <cell r="AS213">
            <v>0</v>
          </cell>
          <cell r="AT213">
            <v>0</v>
          </cell>
          <cell r="AU213">
            <v>0</v>
          </cell>
          <cell r="AV213">
            <v>0</v>
          </cell>
          <cell r="AW213">
            <v>0</v>
          </cell>
          <cell r="AX213">
            <v>0</v>
          </cell>
          <cell r="AY213">
            <v>0</v>
          </cell>
          <cell r="AZ213">
            <v>0</v>
          </cell>
          <cell r="BA213">
            <v>0</v>
          </cell>
          <cell r="BB213">
            <v>0</v>
          </cell>
          <cell r="BC213">
            <v>0</v>
          </cell>
          <cell r="BD213">
            <v>0</v>
          </cell>
          <cell r="BE213">
            <v>0</v>
          </cell>
          <cell r="BF213">
            <v>0</v>
          </cell>
          <cell r="BG213">
            <v>0</v>
          </cell>
          <cell r="BH213">
            <v>0</v>
          </cell>
          <cell r="BI213">
            <v>0</v>
          </cell>
          <cell r="BJ213">
            <v>0</v>
          </cell>
          <cell r="BK213">
            <v>0</v>
          </cell>
          <cell r="BL213">
            <v>0</v>
          </cell>
          <cell r="BM213">
            <v>0</v>
          </cell>
          <cell r="BN213">
            <v>0</v>
          </cell>
          <cell r="BO213">
            <v>0</v>
          </cell>
          <cell r="BP213">
            <v>0</v>
          </cell>
          <cell r="BQ213">
            <v>0</v>
          </cell>
          <cell r="BR213">
            <v>0</v>
          </cell>
          <cell r="BS213">
            <v>0</v>
          </cell>
          <cell r="BW213" t="str">
            <v>Moldstain</v>
          </cell>
          <cell r="BX213">
            <v>0</v>
          </cell>
          <cell r="BY213">
            <v>0</v>
          </cell>
          <cell r="BZ213">
            <v>0</v>
          </cell>
          <cell r="CA213">
            <v>0</v>
          </cell>
          <cell r="CB213">
            <v>0</v>
          </cell>
          <cell r="CC213">
            <v>0</v>
          </cell>
          <cell r="CD213">
            <v>0</v>
          </cell>
          <cell r="CE213">
            <v>0</v>
          </cell>
          <cell r="CF213">
            <v>0</v>
          </cell>
          <cell r="CG213">
            <v>0</v>
          </cell>
          <cell r="CH213">
            <v>0</v>
          </cell>
          <cell r="CI213">
            <v>0</v>
          </cell>
          <cell r="CJ213">
            <v>0</v>
          </cell>
          <cell r="CK213">
            <v>0</v>
          </cell>
          <cell r="CL213">
            <v>0</v>
          </cell>
          <cell r="CM213">
            <v>0</v>
          </cell>
          <cell r="CN213">
            <v>0</v>
          </cell>
          <cell r="CO213">
            <v>0</v>
          </cell>
          <cell r="CP213">
            <v>0</v>
          </cell>
          <cell r="CQ213">
            <v>0</v>
          </cell>
          <cell r="CR213">
            <v>0</v>
          </cell>
          <cell r="CS213">
            <v>0</v>
          </cell>
          <cell r="CT213">
            <v>0</v>
          </cell>
          <cell r="CU213">
            <v>0</v>
          </cell>
          <cell r="CV213">
            <v>0</v>
          </cell>
          <cell r="CW213">
            <v>0</v>
          </cell>
          <cell r="CX213">
            <v>0</v>
          </cell>
          <cell r="CY213">
            <v>0</v>
          </cell>
          <cell r="CZ213">
            <v>0</v>
          </cell>
          <cell r="DA213">
            <v>0</v>
          </cell>
          <cell r="DB213">
            <v>0</v>
          </cell>
          <cell r="DC213">
            <v>0</v>
          </cell>
        </row>
        <row r="214">
          <cell r="C214" t="str">
            <v>Oilstain</v>
          </cell>
          <cell r="D214">
            <v>18</v>
          </cell>
          <cell r="E214">
            <v>0</v>
          </cell>
          <cell r="F214">
            <v>0</v>
          </cell>
          <cell r="G214">
            <v>0</v>
          </cell>
          <cell r="H214">
            <v>0</v>
          </cell>
          <cell r="I214">
            <v>2</v>
          </cell>
          <cell r="J214">
            <v>0</v>
          </cell>
          <cell r="K214">
            <v>1</v>
          </cell>
          <cell r="L214">
            <v>0</v>
          </cell>
          <cell r="M214">
            <v>0</v>
          </cell>
          <cell r="N214">
            <v>1</v>
          </cell>
          <cell r="O214">
            <v>3</v>
          </cell>
          <cell r="P214">
            <v>0</v>
          </cell>
          <cell r="Q214">
            <v>0</v>
          </cell>
          <cell r="R214">
            <v>0</v>
          </cell>
          <cell r="S214">
            <v>1</v>
          </cell>
          <cell r="T214">
            <v>0</v>
          </cell>
          <cell r="U214">
            <v>0</v>
          </cell>
          <cell r="V214">
            <v>0</v>
          </cell>
          <cell r="W214">
            <v>0</v>
          </cell>
          <cell r="X214">
            <v>0</v>
          </cell>
          <cell r="Y214">
            <v>0</v>
          </cell>
          <cell r="Z214">
            <v>0</v>
          </cell>
          <cell r="AA214">
            <v>0</v>
          </cell>
          <cell r="AB214">
            <v>5</v>
          </cell>
          <cell r="AC214">
            <v>2</v>
          </cell>
          <cell r="AD214">
            <v>0</v>
          </cell>
          <cell r="AE214">
            <v>0</v>
          </cell>
          <cell r="AF214">
            <v>2</v>
          </cell>
          <cell r="AG214">
            <v>1</v>
          </cell>
          <cell r="AH214">
            <v>0</v>
          </cell>
          <cell r="AI214">
            <v>0</v>
          </cell>
          <cell r="AM214" t="str">
            <v>Oilstain</v>
          </cell>
          <cell r="AN214">
            <v>18</v>
          </cell>
          <cell r="AO214">
            <v>0</v>
          </cell>
          <cell r="AP214">
            <v>0</v>
          </cell>
          <cell r="AQ214">
            <v>0</v>
          </cell>
          <cell r="AR214">
            <v>0</v>
          </cell>
          <cell r="AS214">
            <v>2</v>
          </cell>
          <cell r="AT214">
            <v>0</v>
          </cell>
          <cell r="AU214">
            <v>1</v>
          </cell>
          <cell r="AV214">
            <v>0</v>
          </cell>
          <cell r="AW214">
            <v>0</v>
          </cell>
          <cell r="AX214">
            <v>1</v>
          </cell>
          <cell r="AY214">
            <v>3</v>
          </cell>
          <cell r="AZ214">
            <v>0</v>
          </cell>
          <cell r="BA214">
            <v>0</v>
          </cell>
          <cell r="BB214">
            <v>0</v>
          </cell>
          <cell r="BC214">
            <v>1</v>
          </cell>
          <cell r="BD214">
            <v>0</v>
          </cell>
          <cell r="BE214">
            <v>0</v>
          </cell>
          <cell r="BF214">
            <v>0</v>
          </cell>
          <cell r="BG214">
            <v>0</v>
          </cell>
          <cell r="BH214">
            <v>0</v>
          </cell>
          <cell r="BI214">
            <v>0</v>
          </cell>
          <cell r="BJ214">
            <v>0</v>
          </cell>
          <cell r="BK214">
            <v>0</v>
          </cell>
          <cell r="BL214">
            <v>5</v>
          </cell>
          <cell r="BM214">
            <v>2</v>
          </cell>
          <cell r="BN214">
            <v>0</v>
          </cell>
          <cell r="BO214">
            <v>0</v>
          </cell>
          <cell r="BP214">
            <v>2</v>
          </cell>
          <cell r="BQ214">
            <v>1</v>
          </cell>
          <cell r="BR214">
            <v>0</v>
          </cell>
          <cell r="BS214">
            <v>0</v>
          </cell>
          <cell r="BW214" t="str">
            <v>Oilstain</v>
          </cell>
          <cell r="BX214">
            <v>0</v>
          </cell>
          <cell r="BY214">
            <v>0</v>
          </cell>
          <cell r="BZ214">
            <v>0</v>
          </cell>
          <cell r="CA214">
            <v>0</v>
          </cell>
          <cell r="CB214">
            <v>0</v>
          </cell>
          <cell r="CC214">
            <v>0</v>
          </cell>
          <cell r="CD214">
            <v>0</v>
          </cell>
          <cell r="CE214">
            <v>0</v>
          </cell>
          <cell r="CF214">
            <v>0</v>
          </cell>
          <cell r="CG214">
            <v>0</v>
          </cell>
          <cell r="CH214">
            <v>0</v>
          </cell>
          <cell r="CI214">
            <v>0</v>
          </cell>
          <cell r="CJ214">
            <v>0</v>
          </cell>
          <cell r="CK214">
            <v>0</v>
          </cell>
          <cell r="CL214">
            <v>0</v>
          </cell>
          <cell r="CM214">
            <v>0</v>
          </cell>
          <cell r="CN214">
            <v>0</v>
          </cell>
          <cell r="CO214">
            <v>0</v>
          </cell>
          <cell r="CP214">
            <v>0</v>
          </cell>
          <cell r="CQ214">
            <v>0</v>
          </cell>
          <cell r="CR214">
            <v>0</v>
          </cell>
          <cell r="CS214">
            <v>0</v>
          </cell>
          <cell r="CT214">
            <v>0</v>
          </cell>
          <cell r="CU214">
            <v>0</v>
          </cell>
          <cell r="CV214">
            <v>0</v>
          </cell>
          <cell r="CW214">
            <v>0</v>
          </cell>
          <cell r="CX214">
            <v>0</v>
          </cell>
          <cell r="CY214">
            <v>0</v>
          </cell>
          <cell r="CZ214">
            <v>0</v>
          </cell>
          <cell r="DA214">
            <v>0</v>
          </cell>
          <cell r="DB214">
            <v>0</v>
          </cell>
          <cell r="DC214">
            <v>0</v>
          </cell>
        </row>
        <row r="215">
          <cell r="C215" t="str">
            <v>Overcut</v>
          </cell>
          <cell r="D215">
            <v>88</v>
          </cell>
          <cell r="E215">
            <v>9</v>
          </cell>
          <cell r="F215">
            <v>12</v>
          </cell>
          <cell r="G215">
            <v>8</v>
          </cell>
          <cell r="H215">
            <v>2</v>
          </cell>
          <cell r="I215">
            <v>6</v>
          </cell>
          <cell r="J215">
            <v>1</v>
          </cell>
          <cell r="K215">
            <v>5</v>
          </cell>
          <cell r="L215">
            <v>0</v>
          </cell>
          <cell r="M215">
            <v>0</v>
          </cell>
          <cell r="N215">
            <v>6</v>
          </cell>
          <cell r="O215">
            <v>1</v>
          </cell>
          <cell r="P215">
            <v>4</v>
          </cell>
          <cell r="Q215">
            <v>6</v>
          </cell>
          <cell r="R215">
            <v>10</v>
          </cell>
          <cell r="S215">
            <v>5</v>
          </cell>
          <cell r="T215">
            <v>0</v>
          </cell>
          <cell r="U215">
            <v>0</v>
          </cell>
          <cell r="V215">
            <v>1</v>
          </cell>
          <cell r="W215">
            <v>0</v>
          </cell>
          <cell r="X215">
            <v>2</v>
          </cell>
          <cell r="Y215">
            <v>1</v>
          </cell>
          <cell r="Z215">
            <v>2</v>
          </cell>
          <cell r="AA215">
            <v>0</v>
          </cell>
          <cell r="AB215">
            <v>1</v>
          </cell>
          <cell r="AC215">
            <v>0</v>
          </cell>
          <cell r="AD215">
            <v>2</v>
          </cell>
          <cell r="AE215">
            <v>3</v>
          </cell>
          <cell r="AF215">
            <v>0</v>
          </cell>
          <cell r="AG215">
            <v>1</v>
          </cell>
          <cell r="AH215">
            <v>0</v>
          </cell>
          <cell r="AI215">
            <v>0</v>
          </cell>
          <cell r="AM215" t="str">
            <v>Overcut</v>
          </cell>
          <cell r="AN215">
            <v>88</v>
          </cell>
          <cell r="AO215">
            <v>9</v>
          </cell>
          <cell r="AP215">
            <v>12</v>
          </cell>
          <cell r="AQ215">
            <v>8</v>
          </cell>
          <cell r="AR215">
            <v>2</v>
          </cell>
          <cell r="AS215">
            <v>6</v>
          </cell>
          <cell r="AT215">
            <v>1</v>
          </cell>
          <cell r="AU215">
            <v>5</v>
          </cell>
          <cell r="AV215">
            <v>0</v>
          </cell>
          <cell r="AW215">
            <v>0</v>
          </cell>
          <cell r="AX215">
            <v>6</v>
          </cell>
          <cell r="AY215">
            <v>1</v>
          </cell>
          <cell r="AZ215">
            <v>4</v>
          </cell>
          <cell r="BA215">
            <v>6</v>
          </cell>
          <cell r="BB215">
            <v>10</v>
          </cell>
          <cell r="BC215">
            <v>5</v>
          </cell>
          <cell r="BD215">
            <v>0</v>
          </cell>
          <cell r="BE215">
            <v>0</v>
          </cell>
          <cell r="BF215">
            <v>1</v>
          </cell>
          <cell r="BG215">
            <v>0</v>
          </cell>
          <cell r="BH215">
            <v>2</v>
          </cell>
          <cell r="BI215">
            <v>1</v>
          </cell>
          <cell r="BJ215">
            <v>2</v>
          </cell>
          <cell r="BK215">
            <v>0</v>
          </cell>
          <cell r="BL215">
            <v>1</v>
          </cell>
          <cell r="BM215">
            <v>0</v>
          </cell>
          <cell r="BN215">
            <v>2</v>
          </cell>
          <cell r="BO215">
            <v>3</v>
          </cell>
          <cell r="BP215">
            <v>0</v>
          </cell>
          <cell r="BQ215">
            <v>1</v>
          </cell>
          <cell r="BR215">
            <v>0</v>
          </cell>
          <cell r="BS215">
            <v>0</v>
          </cell>
          <cell r="BW215" t="str">
            <v>Overcut</v>
          </cell>
          <cell r="BX215">
            <v>0</v>
          </cell>
          <cell r="BY215">
            <v>0</v>
          </cell>
          <cell r="BZ215">
            <v>0</v>
          </cell>
          <cell r="CA215">
            <v>0</v>
          </cell>
          <cell r="CB215">
            <v>0</v>
          </cell>
          <cell r="CC215">
            <v>0</v>
          </cell>
          <cell r="CD215">
            <v>0</v>
          </cell>
          <cell r="CE215">
            <v>0</v>
          </cell>
          <cell r="CF215">
            <v>0</v>
          </cell>
          <cell r="CG215">
            <v>0</v>
          </cell>
          <cell r="CH215">
            <v>0</v>
          </cell>
          <cell r="CI215">
            <v>0</v>
          </cell>
          <cell r="CJ215">
            <v>0</v>
          </cell>
          <cell r="CK215">
            <v>0</v>
          </cell>
          <cell r="CL215">
            <v>0</v>
          </cell>
          <cell r="CM215">
            <v>0</v>
          </cell>
          <cell r="CN215">
            <v>0</v>
          </cell>
          <cell r="CO215">
            <v>0</v>
          </cell>
          <cell r="CP215">
            <v>0</v>
          </cell>
          <cell r="CQ215">
            <v>0</v>
          </cell>
          <cell r="CR215">
            <v>0</v>
          </cell>
          <cell r="CS215">
            <v>0</v>
          </cell>
          <cell r="CT215">
            <v>0</v>
          </cell>
          <cell r="CU215">
            <v>0</v>
          </cell>
          <cell r="CV215">
            <v>0</v>
          </cell>
          <cell r="CW215">
            <v>0</v>
          </cell>
          <cell r="CX215">
            <v>0</v>
          </cell>
          <cell r="CY215">
            <v>0</v>
          </cell>
          <cell r="CZ215">
            <v>0</v>
          </cell>
          <cell r="DA215">
            <v>0</v>
          </cell>
          <cell r="DB215">
            <v>0</v>
          </cell>
          <cell r="DC215">
            <v>0</v>
          </cell>
        </row>
        <row r="216">
          <cell r="C216" t="str">
            <v>Pin mark</v>
          </cell>
          <cell r="D216">
            <v>0</v>
          </cell>
          <cell r="E216">
            <v>0</v>
          </cell>
          <cell r="F216">
            <v>0</v>
          </cell>
          <cell r="G216">
            <v>0</v>
          </cell>
          <cell r="H216">
            <v>0</v>
          </cell>
          <cell r="I216">
            <v>0</v>
          </cell>
          <cell r="J216">
            <v>0</v>
          </cell>
          <cell r="K216">
            <v>0</v>
          </cell>
          <cell r="L216">
            <v>0</v>
          </cell>
          <cell r="M216">
            <v>0</v>
          </cell>
          <cell r="N216">
            <v>0</v>
          </cell>
          <cell r="O216">
            <v>0</v>
          </cell>
          <cell r="P216">
            <v>0</v>
          </cell>
          <cell r="Q216">
            <v>0</v>
          </cell>
          <cell r="R216">
            <v>0</v>
          </cell>
          <cell r="S216">
            <v>0</v>
          </cell>
          <cell r="T216">
            <v>0</v>
          </cell>
          <cell r="U216">
            <v>0</v>
          </cell>
          <cell r="V216">
            <v>0</v>
          </cell>
          <cell r="W216">
            <v>0</v>
          </cell>
          <cell r="X216">
            <v>0</v>
          </cell>
          <cell r="Y216">
            <v>0</v>
          </cell>
          <cell r="Z216">
            <v>0</v>
          </cell>
          <cell r="AA216">
            <v>0</v>
          </cell>
          <cell r="AB216">
            <v>0</v>
          </cell>
          <cell r="AC216">
            <v>0</v>
          </cell>
          <cell r="AD216">
            <v>0</v>
          </cell>
          <cell r="AE216">
            <v>0</v>
          </cell>
          <cell r="AF216">
            <v>0</v>
          </cell>
          <cell r="AG216">
            <v>0</v>
          </cell>
          <cell r="AH216">
            <v>0</v>
          </cell>
          <cell r="AI216">
            <v>0</v>
          </cell>
          <cell r="AM216" t="str">
            <v>Pin mark</v>
          </cell>
          <cell r="AN216">
            <v>0</v>
          </cell>
          <cell r="AO216">
            <v>0</v>
          </cell>
          <cell r="AP216">
            <v>0</v>
          </cell>
          <cell r="AQ216">
            <v>0</v>
          </cell>
          <cell r="AR216">
            <v>0</v>
          </cell>
          <cell r="AS216">
            <v>0</v>
          </cell>
          <cell r="AT216">
            <v>0</v>
          </cell>
          <cell r="AU216">
            <v>0</v>
          </cell>
          <cell r="AV216">
            <v>0</v>
          </cell>
          <cell r="AW216">
            <v>0</v>
          </cell>
          <cell r="AX216">
            <v>0</v>
          </cell>
          <cell r="AY216">
            <v>0</v>
          </cell>
          <cell r="AZ216">
            <v>0</v>
          </cell>
          <cell r="BA216">
            <v>0</v>
          </cell>
          <cell r="BB216">
            <v>0</v>
          </cell>
          <cell r="BC216">
            <v>0</v>
          </cell>
          <cell r="BD216">
            <v>0</v>
          </cell>
          <cell r="BE216">
            <v>0</v>
          </cell>
          <cell r="BF216">
            <v>0</v>
          </cell>
          <cell r="BG216">
            <v>0</v>
          </cell>
          <cell r="BH216">
            <v>0</v>
          </cell>
          <cell r="BI216">
            <v>0</v>
          </cell>
          <cell r="BJ216">
            <v>0</v>
          </cell>
          <cell r="BK216">
            <v>0</v>
          </cell>
          <cell r="BL216">
            <v>0</v>
          </cell>
          <cell r="BM216">
            <v>0</v>
          </cell>
          <cell r="BN216">
            <v>0</v>
          </cell>
          <cell r="BO216">
            <v>0</v>
          </cell>
          <cell r="BP216">
            <v>0</v>
          </cell>
          <cell r="BQ216">
            <v>0</v>
          </cell>
          <cell r="BR216">
            <v>0</v>
          </cell>
          <cell r="BS216">
            <v>0</v>
          </cell>
          <cell r="BW216" t="str">
            <v>Pin mark</v>
          </cell>
          <cell r="BX216">
            <v>0</v>
          </cell>
          <cell r="BY216">
            <v>0</v>
          </cell>
          <cell r="BZ216">
            <v>0</v>
          </cell>
          <cell r="CA216">
            <v>0</v>
          </cell>
          <cell r="CB216">
            <v>0</v>
          </cell>
          <cell r="CC216">
            <v>0</v>
          </cell>
          <cell r="CD216">
            <v>0</v>
          </cell>
          <cell r="CE216">
            <v>0</v>
          </cell>
          <cell r="CF216">
            <v>0</v>
          </cell>
          <cell r="CG216">
            <v>0</v>
          </cell>
          <cell r="CH216">
            <v>0</v>
          </cell>
          <cell r="CI216">
            <v>0</v>
          </cell>
          <cell r="CJ216">
            <v>0</v>
          </cell>
          <cell r="CK216">
            <v>0</v>
          </cell>
          <cell r="CL216">
            <v>0</v>
          </cell>
          <cell r="CM216">
            <v>0</v>
          </cell>
          <cell r="CN216">
            <v>0</v>
          </cell>
          <cell r="CO216">
            <v>0</v>
          </cell>
          <cell r="CP216">
            <v>0</v>
          </cell>
          <cell r="CQ216">
            <v>0</v>
          </cell>
          <cell r="CR216">
            <v>0</v>
          </cell>
          <cell r="CS216">
            <v>0</v>
          </cell>
          <cell r="CT216">
            <v>0</v>
          </cell>
          <cell r="CU216">
            <v>0</v>
          </cell>
          <cell r="CV216">
            <v>0</v>
          </cell>
          <cell r="CW216">
            <v>0</v>
          </cell>
          <cell r="CX216">
            <v>0</v>
          </cell>
          <cell r="CY216">
            <v>0</v>
          </cell>
          <cell r="CZ216">
            <v>0</v>
          </cell>
          <cell r="DA216">
            <v>0</v>
          </cell>
          <cell r="DB216">
            <v>0</v>
          </cell>
          <cell r="DC216">
            <v>0</v>
          </cell>
        </row>
        <row r="217">
          <cell r="C217" t="str">
            <v>Scratch</v>
          </cell>
          <cell r="D217">
            <v>114</v>
          </cell>
          <cell r="E217">
            <v>2</v>
          </cell>
          <cell r="F217">
            <v>18</v>
          </cell>
          <cell r="G217">
            <v>11</v>
          </cell>
          <cell r="H217">
            <v>2</v>
          </cell>
          <cell r="I217">
            <v>3</v>
          </cell>
          <cell r="J217">
            <v>0</v>
          </cell>
          <cell r="K217">
            <v>0</v>
          </cell>
          <cell r="L217">
            <v>0</v>
          </cell>
          <cell r="M217">
            <v>0</v>
          </cell>
          <cell r="N217">
            <v>5</v>
          </cell>
          <cell r="O217">
            <v>5</v>
          </cell>
          <cell r="P217">
            <v>5</v>
          </cell>
          <cell r="Q217">
            <v>10</v>
          </cell>
          <cell r="R217">
            <v>6</v>
          </cell>
          <cell r="S217">
            <v>12</v>
          </cell>
          <cell r="T217">
            <v>3</v>
          </cell>
          <cell r="U217">
            <v>0</v>
          </cell>
          <cell r="V217">
            <v>1</v>
          </cell>
          <cell r="W217">
            <v>2</v>
          </cell>
          <cell r="X217">
            <v>4</v>
          </cell>
          <cell r="Y217">
            <v>2</v>
          </cell>
          <cell r="Z217">
            <v>3</v>
          </cell>
          <cell r="AA217">
            <v>2</v>
          </cell>
          <cell r="AB217">
            <v>0</v>
          </cell>
          <cell r="AC217">
            <v>4</v>
          </cell>
          <cell r="AD217">
            <v>5</v>
          </cell>
          <cell r="AE217">
            <v>2</v>
          </cell>
          <cell r="AF217">
            <v>4</v>
          </cell>
          <cell r="AG217">
            <v>1</v>
          </cell>
          <cell r="AH217">
            <v>2</v>
          </cell>
          <cell r="AI217">
            <v>0</v>
          </cell>
          <cell r="AM217" t="str">
            <v>Scratch</v>
          </cell>
          <cell r="AN217">
            <v>114</v>
          </cell>
          <cell r="AO217">
            <v>2</v>
          </cell>
          <cell r="AP217">
            <v>18</v>
          </cell>
          <cell r="AQ217">
            <v>11</v>
          </cell>
          <cell r="AR217">
            <v>2</v>
          </cell>
          <cell r="AS217">
            <v>3</v>
          </cell>
          <cell r="AT217">
            <v>0</v>
          </cell>
          <cell r="AU217">
            <v>0</v>
          </cell>
          <cell r="AV217">
            <v>0</v>
          </cell>
          <cell r="AW217">
            <v>0</v>
          </cell>
          <cell r="AX217">
            <v>5</v>
          </cell>
          <cell r="AY217">
            <v>5</v>
          </cell>
          <cell r="AZ217">
            <v>5</v>
          </cell>
          <cell r="BA217">
            <v>10</v>
          </cell>
          <cell r="BB217">
            <v>6</v>
          </cell>
          <cell r="BC217">
            <v>12</v>
          </cell>
          <cell r="BD217">
            <v>3</v>
          </cell>
          <cell r="BE217">
            <v>0</v>
          </cell>
          <cell r="BF217">
            <v>1</v>
          </cell>
          <cell r="BG217">
            <v>2</v>
          </cell>
          <cell r="BH217">
            <v>4</v>
          </cell>
          <cell r="BI217">
            <v>2</v>
          </cell>
          <cell r="BJ217">
            <v>3</v>
          </cell>
          <cell r="BK217">
            <v>2</v>
          </cell>
          <cell r="BL217">
            <v>0</v>
          </cell>
          <cell r="BM217">
            <v>4</v>
          </cell>
          <cell r="BN217">
            <v>5</v>
          </cell>
          <cell r="BO217">
            <v>2</v>
          </cell>
          <cell r="BP217">
            <v>4</v>
          </cell>
          <cell r="BQ217">
            <v>1</v>
          </cell>
          <cell r="BR217">
            <v>2</v>
          </cell>
          <cell r="BS217">
            <v>0</v>
          </cell>
          <cell r="BW217" t="str">
            <v>Scratch</v>
          </cell>
          <cell r="BX217">
            <v>0</v>
          </cell>
          <cell r="BY217">
            <v>0</v>
          </cell>
          <cell r="BZ217">
            <v>0</v>
          </cell>
          <cell r="CA217">
            <v>0</v>
          </cell>
          <cell r="CB217">
            <v>0</v>
          </cell>
          <cell r="CC217">
            <v>0</v>
          </cell>
          <cell r="CD217">
            <v>0</v>
          </cell>
          <cell r="CE217">
            <v>0</v>
          </cell>
          <cell r="CF217">
            <v>0</v>
          </cell>
          <cell r="CG217">
            <v>0</v>
          </cell>
          <cell r="CH217">
            <v>0</v>
          </cell>
          <cell r="CI217">
            <v>0</v>
          </cell>
          <cell r="CJ217">
            <v>0</v>
          </cell>
          <cell r="CK217">
            <v>0</v>
          </cell>
          <cell r="CL217">
            <v>0</v>
          </cell>
          <cell r="CM217">
            <v>0</v>
          </cell>
          <cell r="CN217">
            <v>0</v>
          </cell>
          <cell r="CO217">
            <v>0</v>
          </cell>
          <cell r="CP217">
            <v>0</v>
          </cell>
          <cell r="CQ217">
            <v>0</v>
          </cell>
          <cell r="CR217">
            <v>0</v>
          </cell>
          <cell r="CS217">
            <v>0</v>
          </cell>
          <cell r="CT217">
            <v>0</v>
          </cell>
          <cell r="CU217">
            <v>0</v>
          </cell>
          <cell r="CV217">
            <v>0</v>
          </cell>
          <cell r="CW217">
            <v>0</v>
          </cell>
          <cell r="CX217">
            <v>0</v>
          </cell>
          <cell r="CY217">
            <v>0</v>
          </cell>
          <cell r="CZ217">
            <v>0</v>
          </cell>
          <cell r="DA217">
            <v>0</v>
          </cell>
          <cell r="DB217">
            <v>0</v>
          </cell>
          <cell r="DC217">
            <v>0</v>
          </cell>
        </row>
        <row r="218">
          <cell r="C218" t="str">
            <v>Short shot</v>
          </cell>
          <cell r="D218">
            <v>7</v>
          </cell>
          <cell r="E218">
            <v>0</v>
          </cell>
          <cell r="F218">
            <v>0</v>
          </cell>
          <cell r="G218">
            <v>0</v>
          </cell>
          <cell r="H218">
            <v>0</v>
          </cell>
          <cell r="I218">
            <v>2</v>
          </cell>
          <cell r="J218">
            <v>0</v>
          </cell>
          <cell r="K218">
            <v>0</v>
          </cell>
          <cell r="L218">
            <v>0</v>
          </cell>
          <cell r="M218">
            <v>0</v>
          </cell>
          <cell r="N218">
            <v>0</v>
          </cell>
          <cell r="O218">
            <v>0</v>
          </cell>
          <cell r="P218">
            <v>0</v>
          </cell>
          <cell r="Q218">
            <v>0</v>
          </cell>
          <cell r="R218">
            <v>0</v>
          </cell>
          <cell r="S218">
            <v>0</v>
          </cell>
          <cell r="T218">
            <v>0</v>
          </cell>
          <cell r="U218">
            <v>0</v>
          </cell>
          <cell r="V218">
            <v>0</v>
          </cell>
          <cell r="W218">
            <v>0</v>
          </cell>
          <cell r="X218">
            <v>0</v>
          </cell>
          <cell r="Y218">
            <v>3</v>
          </cell>
          <cell r="Z218">
            <v>2</v>
          </cell>
          <cell r="AA218">
            <v>0</v>
          </cell>
          <cell r="AB218">
            <v>0</v>
          </cell>
          <cell r="AC218">
            <v>0</v>
          </cell>
          <cell r="AD218">
            <v>0</v>
          </cell>
          <cell r="AE218">
            <v>0</v>
          </cell>
          <cell r="AF218">
            <v>0</v>
          </cell>
          <cell r="AG218">
            <v>0</v>
          </cell>
          <cell r="AH218">
            <v>0</v>
          </cell>
          <cell r="AI218">
            <v>0</v>
          </cell>
          <cell r="AM218" t="str">
            <v>Short shot</v>
          </cell>
          <cell r="AN218">
            <v>7</v>
          </cell>
          <cell r="AO218">
            <v>0</v>
          </cell>
          <cell r="AP218">
            <v>0</v>
          </cell>
          <cell r="AQ218">
            <v>0</v>
          </cell>
          <cell r="AR218">
            <v>0</v>
          </cell>
          <cell r="AS218">
            <v>2</v>
          </cell>
          <cell r="AT218">
            <v>0</v>
          </cell>
          <cell r="AU218">
            <v>0</v>
          </cell>
          <cell r="AV218">
            <v>0</v>
          </cell>
          <cell r="AW218">
            <v>0</v>
          </cell>
          <cell r="AX218">
            <v>0</v>
          </cell>
          <cell r="AY218">
            <v>0</v>
          </cell>
          <cell r="AZ218">
            <v>0</v>
          </cell>
          <cell r="BA218">
            <v>0</v>
          </cell>
          <cell r="BB218">
            <v>0</v>
          </cell>
          <cell r="BC218">
            <v>0</v>
          </cell>
          <cell r="BD218">
            <v>0</v>
          </cell>
          <cell r="BE218">
            <v>0</v>
          </cell>
          <cell r="BF218">
            <v>0</v>
          </cell>
          <cell r="BG218">
            <v>0</v>
          </cell>
          <cell r="BH218">
            <v>0</v>
          </cell>
          <cell r="BI218">
            <v>3</v>
          </cell>
          <cell r="BJ218">
            <v>2</v>
          </cell>
          <cell r="BK218">
            <v>0</v>
          </cell>
          <cell r="BL218">
            <v>0</v>
          </cell>
          <cell r="BM218">
            <v>0</v>
          </cell>
          <cell r="BN218">
            <v>0</v>
          </cell>
          <cell r="BO218">
            <v>0</v>
          </cell>
          <cell r="BP218">
            <v>0</v>
          </cell>
          <cell r="BQ218">
            <v>0</v>
          </cell>
          <cell r="BR218">
            <v>0</v>
          </cell>
          <cell r="BS218">
            <v>0</v>
          </cell>
          <cell r="BW218" t="str">
            <v>Short shot</v>
          </cell>
          <cell r="BX218">
            <v>0</v>
          </cell>
          <cell r="BY218">
            <v>0</v>
          </cell>
          <cell r="BZ218">
            <v>0</v>
          </cell>
          <cell r="CA218">
            <v>0</v>
          </cell>
          <cell r="CB218">
            <v>0</v>
          </cell>
          <cell r="CC218">
            <v>0</v>
          </cell>
          <cell r="CD218">
            <v>0</v>
          </cell>
          <cell r="CE218">
            <v>0</v>
          </cell>
          <cell r="CF218">
            <v>0</v>
          </cell>
          <cell r="CG218">
            <v>0</v>
          </cell>
          <cell r="CH218">
            <v>0</v>
          </cell>
          <cell r="CI218">
            <v>0</v>
          </cell>
          <cell r="CJ218">
            <v>0</v>
          </cell>
          <cell r="CK218">
            <v>0</v>
          </cell>
          <cell r="CL218">
            <v>0</v>
          </cell>
          <cell r="CM218">
            <v>0</v>
          </cell>
          <cell r="CN218">
            <v>0</v>
          </cell>
          <cell r="CO218">
            <v>0</v>
          </cell>
          <cell r="CP218">
            <v>0</v>
          </cell>
          <cell r="CQ218">
            <v>0</v>
          </cell>
          <cell r="CR218">
            <v>0</v>
          </cell>
          <cell r="CS218">
            <v>0</v>
          </cell>
          <cell r="CT218">
            <v>0</v>
          </cell>
          <cell r="CU218">
            <v>0</v>
          </cell>
          <cell r="CV218">
            <v>0</v>
          </cell>
          <cell r="CW218">
            <v>0</v>
          </cell>
          <cell r="CX218">
            <v>0</v>
          </cell>
          <cell r="CY218">
            <v>0</v>
          </cell>
          <cell r="CZ218">
            <v>0</v>
          </cell>
          <cell r="DA218">
            <v>0</v>
          </cell>
          <cell r="DB218">
            <v>0</v>
          </cell>
          <cell r="DC218">
            <v>0</v>
          </cell>
        </row>
        <row r="219">
          <cell r="C219" t="str">
            <v>Stressmark</v>
          </cell>
          <cell r="D219">
            <v>6</v>
          </cell>
          <cell r="E219">
            <v>0</v>
          </cell>
          <cell r="F219">
            <v>0</v>
          </cell>
          <cell r="G219">
            <v>0</v>
          </cell>
          <cell r="H219">
            <v>0</v>
          </cell>
          <cell r="I219">
            <v>5</v>
          </cell>
          <cell r="J219">
            <v>0</v>
          </cell>
          <cell r="K219">
            <v>1</v>
          </cell>
          <cell r="L219">
            <v>0</v>
          </cell>
          <cell r="M219">
            <v>0</v>
          </cell>
          <cell r="N219">
            <v>0</v>
          </cell>
          <cell r="O219">
            <v>0</v>
          </cell>
          <cell r="P219">
            <v>0</v>
          </cell>
          <cell r="Q219">
            <v>0</v>
          </cell>
          <cell r="R219">
            <v>0</v>
          </cell>
          <cell r="S219">
            <v>0</v>
          </cell>
          <cell r="T219">
            <v>0</v>
          </cell>
          <cell r="U219">
            <v>0</v>
          </cell>
          <cell r="V219">
            <v>0</v>
          </cell>
          <cell r="W219">
            <v>0</v>
          </cell>
          <cell r="X219">
            <v>0</v>
          </cell>
          <cell r="Y219">
            <v>0</v>
          </cell>
          <cell r="Z219">
            <v>0</v>
          </cell>
          <cell r="AA219">
            <v>0</v>
          </cell>
          <cell r="AB219">
            <v>0</v>
          </cell>
          <cell r="AC219">
            <v>0</v>
          </cell>
          <cell r="AD219">
            <v>0</v>
          </cell>
          <cell r="AE219">
            <v>0</v>
          </cell>
          <cell r="AF219">
            <v>0</v>
          </cell>
          <cell r="AG219">
            <v>0</v>
          </cell>
          <cell r="AH219">
            <v>0</v>
          </cell>
          <cell r="AI219">
            <v>0</v>
          </cell>
          <cell r="AM219" t="str">
            <v>Stressmark</v>
          </cell>
          <cell r="AN219">
            <v>6</v>
          </cell>
          <cell r="AO219">
            <v>0</v>
          </cell>
          <cell r="AP219">
            <v>0</v>
          </cell>
          <cell r="AQ219">
            <v>0</v>
          </cell>
          <cell r="AR219">
            <v>0</v>
          </cell>
          <cell r="AS219">
            <v>5</v>
          </cell>
          <cell r="AT219">
            <v>0</v>
          </cell>
          <cell r="AU219">
            <v>1</v>
          </cell>
          <cell r="AV219">
            <v>0</v>
          </cell>
          <cell r="AW219">
            <v>0</v>
          </cell>
          <cell r="AX219">
            <v>0</v>
          </cell>
          <cell r="AY219">
            <v>0</v>
          </cell>
          <cell r="AZ219">
            <v>0</v>
          </cell>
          <cell r="BA219">
            <v>0</v>
          </cell>
          <cell r="BB219">
            <v>0</v>
          </cell>
          <cell r="BC219">
            <v>0</v>
          </cell>
          <cell r="BD219">
            <v>0</v>
          </cell>
          <cell r="BE219">
            <v>0</v>
          </cell>
          <cell r="BF219">
            <v>0</v>
          </cell>
          <cell r="BG219">
            <v>0</v>
          </cell>
          <cell r="BH219">
            <v>0</v>
          </cell>
          <cell r="BI219">
            <v>0</v>
          </cell>
          <cell r="BJ219">
            <v>0</v>
          </cell>
          <cell r="BK219">
            <v>0</v>
          </cell>
          <cell r="BL219">
            <v>0</v>
          </cell>
          <cell r="BM219">
            <v>0</v>
          </cell>
          <cell r="BN219">
            <v>0</v>
          </cell>
          <cell r="BO219">
            <v>0</v>
          </cell>
          <cell r="BP219">
            <v>0</v>
          </cell>
          <cell r="BQ219">
            <v>0</v>
          </cell>
          <cell r="BR219">
            <v>0</v>
          </cell>
          <cell r="BS219">
            <v>0</v>
          </cell>
          <cell r="BW219" t="str">
            <v>Stressmark</v>
          </cell>
          <cell r="BX219">
            <v>0</v>
          </cell>
          <cell r="BY219">
            <v>0</v>
          </cell>
          <cell r="BZ219">
            <v>0</v>
          </cell>
          <cell r="CA219">
            <v>0</v>
          </cell>
          <cell r="CB219">
            <v>0</v>
          </cell>
          <cell r="CC219">
            <v>0</v>
          </cell>
          <cell r="CD219">
            <v>0</v>
          </cell>
          <cell r="CE219">
            <v>0</v>
          </cell>
          <cell r="CF219">
            <v>0</v>
          </cell>
          <cell r="CG219">
            <v>0</v>
          </cell>
          <cell r="CH219">
            <v>0</v>
          </cell>
          <cell r="CI219">
            <v>0</v>
          </cell>
          <cell r="CJ219">
            <v>0</v>
          </cell>
          <cell r="CK219">
            <v>0</v>
          </cell>
          <cell r="CL219">
            <v>0</v>
          </cell>
          <cell r="CM219">
            <v>0</v>
          </cell>
          <cell r="CN219">
            <v>0</v>
          </cell>
          <cell r="CO219">
            <v>0</v>
          </cell>
          <cell r="CP219">
            <v>0</v>
          </cell>
          <cell r="CQ219">
            <v>0</v>
          </cell>
          <cell r="CR219">
            <v>0</v>
          </cell>
          <cell r="CS219">
            <v>0</v>
          </cell>
          <cell r="CT219">
            <v>0</v>
          </cell>
          <cell r="CU219">
            <v>0</v>
          </cell>
          <cell r="CV219">
            <v>0</v>
          </cell>
          <cell r="CW219">
            <v>0</v>
          </cell>
          <cell r="CX219">
            <v>0</v>
          </cell>
          <cell r="CY219">
            <v>0</v>
          </cell>
          <cell r="CZ219">
            <v>0</v>
          </cell>
          <cell r="DA219">
            <v>0</v>
          </cell>
          <cell r="DB219">
            <v>0</v>
          </cell>
          <cell r="DC219">
            <v>0</v>
          </cell>
        </row>
        <row r="220">
          <cell r="C220" t="str">
            <v>Silver streak</v>
          </cell>
          <cell r="D220">
            <v>171</v>
          </cell>
          <cell r="E220">
            <v>11</v>
          </cell>
          <cell r="F220">
            <v>10</v>
          </cell>
          <cell r="G220">
            <v>15</v>
          </cell>
          <cell r="H220">
            <v>6</v>
          </cell>
          <cell r="I220">
            <v>1</v>
          </cell>
          <cell r="J220">
            <v>16</v>
          </cell>
          <cell r="K220">
            <v>0</v>
          </cell>
          <cell r="L220">
            <v>0</v>
          </cell>
          <cell r="M220">
            <v>0</v>
          </cell>
          <cell r="N220">
            <v>0</v>
          </cell>
          <cell r="O220">
            <v>0</v>
          </cell>
          <cell r="P220">
            <v>0</v>
          </cell>
          <cell r="Q220">
            <v>11</v>
          </cell>
          <cell r="R220">
            <v>23</v>
          </cell>
          <cell r="S220">
            <v>3</v>
          </cell>
          <cell r="T220">
            <v>2</v>
          </cell>
          <cell r="U220">
            <v>0</v>
          </cell>
          <cell r="V220">
            <v>45</v>
          </cell>
          <cell r="W220">
            <v>5</v>
          </cell>
          <cell r="X220">
            <v>0</v>
          </cell>
          <cell r="Y220">
            <v>0</v>
          </cell>
          <cell r="Z220">
            <v>0</v>
          </cell>
          <cell r="AA220">
            <v>6</v>
          </cell>
          <cell r="AB220">
            <v>0</v>
          </cell>
          <cell r="AC220">
            <v>2</v>
          </cell>
          <cell r="AD220">
            <v>4</v>
          </cell>
          <cell r="AE220">
            <v>4</v>
          </cell>
          <cell r="AF220">
            <v>2</v>
          </cell>
          <cell r="AG220">
            <v>2</v>
          </cell>
          <cell r="AH220">
            <v>3</v>
          </cell>
          <cell r="AI220">
            <v>0</v>
          </cell>
          <cell r="AM220" t="str">
            <v>Silver streak</v>
          </cell>
          <cell r="AN220">
            <v>171</v>
          </cell>
          <cell r="AO220">
            <v>11</v>
          </cell>
          <cell r="AP220">
            <v>10</v>
          </cell>
          <cell r="AQ220">
            <v>15</v>
          </cell>
          <cell r="AR220">
            <v>6</v>
          </cell>
          <cell r="AS220">
            <v>1</v>
          </cell>
          <cell r="AT220">
            <v>16</v>
          </cell>
          <cell r="AU220">
            <v>0</v>
          </cell>
          <cell r="AV220">
            <v>0</v>
          </cell>
          <cell r="AW220">
            <v>0</v>
          </cell>
          <cell r="AX220">
            <v>0</v>
          </cell>
          <cell r="AY220">
            <v>0</v>
          </cell>
          <cell r="AZ220">
            <v>0</v>
          </cell>
          <cell r="BA220">
            <v>11</v>
          </cell>
          <cell r="BB220">
            <v>23</v>
          </cell>
          <cell r="BC220">
            <v>3</v>
          </cell>
          <cell r="BD220">
            <v>2</v>
          </cell>
          <cell r="BE220">
            <v>0</v>
          </cell>
          <cell r="BF220">
            <v>45</v>
          </cell>
          <cell r="BG220">
            <v>5</v>
          </cell>
          <cell r="BH220">
            <v>0</v>
          </cell>
          <cell r="BI220">
            <v>0</v>
          </cell>
          <cell r="BJ220">
            <v>0</v>
          </cell>
          <cell r="BK220">
            <v>6</v>
          </cell>
          <cell r="BL220">
            <v>0</v>
          </cell>
          <cell r="BM220">
            <v>2</v>
          </cell>
          <cell r="BN220">
            <v>4</v>
          </cell>
          <cell r="BO220">
            <v>4</v>
          </cell>
          <cell r="BP220">
            <v>2</v>
          </cell>
          <cell r="BQ220">
            <v>2</v>
          </cell>
          <cell r="BR220">
            <v>3</v>
          </cell>
          <cell r="BS220">
            <v>0</v>
          </cell>
          <cell r="BW220" t="str">
            <v>Silver streak</v>
          </cell>
          <cell r="BX220">
            <v>0</v>
          </cell>
          <cell r="BY220">
            <v>0</v>
          </cell>
          <cell r="BZ220">
            <v>0</v>
          </cell>
          <cell r="CA220">
            <v>0</v>
          </cell>
          <cell r="CB220">
            <v>0</v>
          </cell>
          <cell r="CC220">
            <v>0</v>
          </cell>
          <cell r="CD220">
            <v>0</v>
          </cell>
          <cell r="CE220">
            <v>0</v>
          </cell>
          <cell r="CF220">
            <v>0</v>
          </cell>
          <cell r="CG220">
            <v>0</v>
          </cell>
          <cell r="CH220">
            <v>0</v>
          </cell>
          <cell r="CI220">
            <v>0</v>
          </cell>
          <cell r="CJ220">
            <v>0</v>
          </cell>
          <cell r="CK220">
            <v>0</v>
          </cell>
          <cell r="CL220">
            <v>0</v>
          </cell>
          <cell r="CM220">
            <v>0</v>
          </cell>
          <cell r="CN220">
            <v>0</v>
          </cell>
          <cell r="CO220">
            <v>0</v>
          </cell>
          <cell r="CP220">
            <v>0</v>
          </cell>
          <cell r="CQ220">
            <v>0</v>
          </cell>
          <cell r="CR220">
            <v>0</v>
          </cell>
          <cell r="CS220">
            <v>0</v>
          </cell>
          <cell r="CT220">
            <v>0</v>
          </cell>
          <cell r="CU220">
            <v>0</v>
          </cell>
          <cell r="CV220">
            <v>0</v>
          </cell>
          <cell r="CW220">
            <v>0</v>
          </cell>
          <cell r="CX220">
            <v>0</v>
          </cell>
          <cell r="CY220">
            <v>0</v>
          </cell>
          <cell r="CZ220">
            <v>0</v>
          </cell>
          <cell r="DA220">
            <v>0</v>
          </cell>
          <cell r="DB220">
            <v>0</v>
          </cell>
          <cell r="DC220">
            <v>0</v>
          </cell>
        </row>
        <row r="221">
          <cell r="C221" t="str">
            <v>Sinkmark</v>
          </cell>
          <cell r="D221">
            <v>1</v>
          </cell>
          <cell r="E221">
            <v>0</v>
          </cell>
          <cell r="F221">
            <v>0</v>
          </cell>
          <cell r="G221">
            <v>0</v>
          </cell>
          <cell r="H221">
            <v>0</v>
          </cell>
          <cell r="I221">
            <v>0</v>
          </cell>
          <cell r="J221">
            <v>0</v>
          </cell>
          <cell r="K221">
            <v>0</v>
          </cell>
          <cell r="L221">
            <v>0</v>
          </cell>
          <cell r="M221">
            <v>0</v>
          </cell>
          <cell r="N221">
            <v>0</v>
          </cell>
          <cell r="O221">
            <v>0</v>
          </cell>
          <cell r="P221">
            <v>0</v>
          </cell>
          <cell r="Q221">
            <v>0</v>
          </cell>
          <cell r="R221">
            <v>0</v>
          </cell>
          <cell r="S221">
            <v>0</v>
          </cell>
          <cell r="T221">
            <v>0</v>
          </cell>
          <cell r="U221">
            <v>0</v>
          </cell>
          <cell r="V221">
            <v>0</v>
          </cell>
          <cell r="W221">
            <v>0</v>
          </cell>
          <cell r="X221">
            <v>1</v>
          </cell>
          <cell r="Y221">
            <v>0</v>
          </cell>
          <cell r="Z221">
            <v>0</v>
          </cell>
          <cell r="AA221">
            <v>0</v>
          </cell>
          <cell r="AB221">
            <v>0</v>
          </cell>
          <cell r="AC221">
            <v>0</v>
          </cell>
          <cell r="AD221">
            <v>0</v>
          </cell>
          <cell r="AE221">
            <v>0</v>
          </cell>
          <cell r="AF221">
            <v>0</v>
          </cell>
          <cell r="AG221">
            <v>0</v>
          </cell>
          <cell r="AH221">
            <v>0</v>
          </cell>
          <cell r="AI221">
            <v>0</v>
          </cell>
          <cell r="AM221" t="str">
            <v>Sinkmark</v>
          </cell>
          <cell r="AN221">
            <v>1</v>
          </cell>
          <cell r="AO221">
            <v>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0</v>
          </cell>
          <cell r="BD221">
            <v>0</v>
          </cell>
          <cell r="BE221">
            <v>0</v>
          </cell>
          <cell r="BF221">
            <v>0</v>
          </cell>
          <cell r="BG221">
            <v>0</v>
          </cell>
          <cell r="BH221">
            <v>1</v>
          </cell>
          <cell r="BI221">
            <v>0</v>
          </cell>
          <cell r="BJ221">
            <v>0</v>
          </cell>
          <cell r="BK221">
            <v>0</v>
          </cell>
          <cell r="BL221">
            <v>0</v>
          </cell>
          <cell r="BM221">
            <v>0</v>
          </cell>
          <cell r="BN221">
            <v>0</v>
          </cell>
          <cell r="BO221">
            <v>0</v>
          </cell>
          <cell r="BP221">
            <v>0</v>
          </cell>
          <cell r="BQ221">
            <v>0</v>
          </cell>
          <cell r="BR221">
            <v>0</v>
          </cell>
          <cell r="BS221">
            <v>0</v>
          </cell>
          <cell r="BW221" t="str">
            <v>Sinkmark</v>
          </cell>
          <cell r="BX221">
            <v>0</v>
          </cell>
          <cell r="BY221">
            <v>0</v>
          </cell>
          <cell r="BZ221">
            <v>0</v>
          </cell>
          <cell r="CA221">
            <v>0</v>
          </cell>
          <cell r="CB221">
            <v>0</v>
          </cell>
          <cell r="CC221">
            <v>0</v>
          </cell>
          <cell r="CD221">
            <v>0</v>
          </cell>
          <cell r="CE221">
            <v>0</v>
          </cell>
          <cell r="CF221">
            <v>0</v>
          </cell>
          <cell r="CG221">
            <v>0</v>
          </cell>
          <cell r="CH221">
            <v>0</v>
          </cell>
          <cell r="CI221">
            <v>0</v>
          </cell>
          <cell r="CJ221">
            <v>0</v>
          </cell>
          <cell r="CK221">
            <v>0</v>
          </cell>
          <cell r="CL221">
            <v>0</v>
          </cell>
          <cell r="CM221">
            <v>0</v>
          </cell>
          <cell r="CN221">
            <v>0</v>
          </cell>
          <cell r="CO221">
            <v>0</v>
          </cell>
          <cell r="CP221">
            <v>0</v>
          </cell>
          <cell r="CQ221">
            <v>0</v>
          </cell>
          <cell r="CR221">
            <v>0</v>
          </cell>
          <cell r="CS221">
            <v>0</v>
          </cell>
          <cell r="CT221">
            <v>0</v>
          </cell>
          <cell r="CU221">
            <v>0</v>
          </cell>
          <cell r="CV221">
            <v>0</v>
          </cell>
          <cell r="CW221">
            <v>0</v>
          </cell>
          <cell r="CX221">
            <v>0</v>
          </cell>
          <cell r="CY221">
            <v>0</v>
          </cell>
          <cell r="CZ221">
            <v>0</v>
          </cell>
          <cell r="DA221">
            <v>0</v>
          </cell>
          <cell r="DB221">
            <v>0</v>
          </cell>
          <cell r="DC221">
            <v>0</v>
          </cell>
        </row>
        <row r="222">
          <cell r="C222" t="str">
            <v>Sprue Hairline</v>
          </cell>
          <cell r="D222">
            <v>6</v>
          </cell>
          <cell r="E222">
            <v>0</v>
          </cell>
          <cell r="F222">
            <v>0</v>
          </cell>
          <cell r="G222">
            <v>0</v>
          </cell>
          <cell r="H222">
            <v>0</v>
          </cell>
          <cell r="I222">
            <v>0</v>
          </cell>
          <cell r="J222">
            <v>0</v>
          </cell>
          <cell r="K222">
            <v>0</v>
          </cell>
          <cell r="L222">
            <v>0</v>
          </cell>
          <cell r="M222">
            <v>0</v>
          </cell>
          <cell r="N222">
            <v>3</v>
          </cell>
          <cell r="O222">
            <v>0</v>
          </cell>
          <cell r="P222">
            <v>0</v>
          </cell>
          <cell r="Q222">
            <v>0</v>
          </cell>
          <cell r="R222">
            <v>0</v>
          </cell>
          <cell r="S222">
            <v>0</v>
          </cell>
          <cell r="T222">
            <v>0</v>
          </cell>
          <cell r="U222">
            <v>0</v>
          </cell>
          <cell r="V222">
            <v>0</v>
          </cell>
          <cell r="W222">
            <v>0</v>
          </cell>
          <cell r="X222">
            <v>0</v>
          </cell>
          <cell r="Y222">
            <v>0</v>
          </cell>
          <cell r="Z222">
            <v>3</v>
          </cell>
          <cell r="AA222">
            <v>0</v>
          </cell>
          <cell r="AB222">
            <v>0</v>
          </cell>
          <cell r="AC222">
            <v>0</v>
          </cell>
          <cell r="AD222">
            <v>0</v>
          </cell>
          <cell r="AE222">
            <v>0</v>
          </cell>
          <cell r="AF222">
            <v>0</v>
          </cell>
          <cell r="AG222">
            <v>0</v>
          </cell>
          <cell r="AH222">
            <v>0</v>
          </cell>
          <cell r="AI222">
            <v>0</v>
          </cell>
          <cell r="AM222" t="str">
            <v>Sprue Hairline</v>
          </cell>
          <cell r="AN222">
            <v>6</v>
          </cell>
          <cell r="AO222">
            <v>0</v>
          </cell>
          <cell r="AP222">
            <v>0</v>
          </cell>
          <cell r="AQ222">
            <v>0</v>
          </cell>
          <cell r="AR222">
            <v>0</v>
          </cell>
          <cell r="AS222">
            <v>0</v>
          </cell>
          <cell r="AT222">
            <v>0</v>
          </cell>
          <cell r="AU222">
            <v>0</v>
          </cell>
          <cell r="AV222">
            <v>0</v>
          </cell>
          <cell r="AW222">
            <v>0</v>
          </cell>
          <cell r="AX222">
            <v>3</v>
          </cell>
          <cell r="AY222">
            <v>0</v>
          </cell>
          <cell r="AZ222">
            <v>0</v>
          </cell>
          <cell r="BA222">
            <v>0</v>
          </cell>
          <cell r="BB222">
            <v>0</v>
          </cell>
          <cell r="BC222">
            <v>0</v>
          </cell>
          <cell r="BD222">
            <v>0</v>
          </cell>
          <cell r="BE222">
            <v>0</v>
          </cell>
          <cell r="BF222">
            <v>0</v>
          </cell>
          <cell r="BG222">
            <v>0</v>
          </cell>
          <cell r="BH222">
            <v>0</v>
          </cell>
          <cell r="BI222">
            <v>0</v>
          </cell>
          <cell r="BJ222">
            <v>3</v>
          </cell>
          <cell r="BK222">
            <v>0</v>
          </cell>
          <cell r="BL222">
            <v>0</v>
          </cell>
          <cell r="BM222">
            <v>0</v>
          </cell>
          <cell r="BN222">
            <v>0</v>
          </cell>
          <cell r="BO222">
            <v>0</v>
          </cell>
          <cell r="BP222">
            <v>0</v>
          </cell>
          <cell r="BQ222">
            <v>0</v>
          </cell>
          <cell r="BR222">
            <v>0</v>
          </cell>
          <cell r="BS222">
            <v>0</v>
          </cell>
          <cell r="BW222" t="str">
            <v>Sprue Hairline</v>
          </cell>
          <cell r="BX222">
            <v>0</v>
          </cell>
          <cell r="BY222">
            <v>0</v>
          </cell>
          <cell r="BZ222">
            <v>0</v>
          </cell>
          <cell r="CA222">
            <v>0</v>
          </cell>
          <cell r="CB222">
            <v>0</v>
          </cell>
          <cell r="CC222">
            <v>0</v>
          </cell>
          <cell r="CD222">
            <v>0</v>
          </cell>
          <cell r="CE222">
            <v>0</v>
          </cell>
          <cell r="CF222">
            <v>0</v>
          </cell>
          <cell r="CG222">
            <v>0</v>
          </cell>
          <cell r="CH222">
            <v>0</v>
          </cell>
          <cell r="CI222">
            <v>0</v>
          </cell>
          <cell r="CJ222">
            <v>0</v>
          </cell>
          <cell r="CK222">
            <v>0</v>
          </cell>
          <cell r="CL222">
            <v>0</v>
          </cell>
          <cell r="CM222">
            <v>0</v>
          </cell>
          <cell r="CN222">
            <v>0</v>
          </cell>
          <cell r="CO222">
            <v>0</v>
          </cell>
          <cell r="CP222">
            <v>0</v>
          </cell>
          <cell r="CQ222">
            <v>0</v>
          </cell>
          <cell r="CR222">
            <v>0</v>
          </cell>
          <cell r="CS222">
            <v>0</v>
          </cell>
          <cell r="CT222">
            <v>0</v>
          </cell>
          <cell r="CU222">
            <v>0</v>
          </cell>
          <cell r="CV222">
            <v>0</v>
          </cell>
          <cell r="CW222">
            <v>0</v>
          </cell>
          <cell r="CX222">
            <v>0</v>
          </cell>
          <cell r="CY222">
            <v>0</v>
          </cell>
          <cell r="CZ222">
            <v>0</v>
          </cell>
          <cell r="DA222">
            <v>0</v>
          </cell>
          <cell r="DB222">
            <v>0</v>
          </cell>
          <cell r="DC222">
            <v>0</v>
          </cell>
        </row>
        <row r="223">
          <cell r="C223" t="str">
            <v>Warp</v>
          </cell>
          <cell r="D223">
            <v>0</v>
          </cell>
          <cell r="E223">
            <v>0</v>
          </cell>
          <cell r="F223">
            <v>0</v>
          </cell>
          <cell r="G223">
            <v>0</v>
          </cell>
          <cell r="H223">
            <v>0</v>
          </cell>
          <cell r="I223">
            <v>0</v>
          </cell>
          <cell r="J223">
            <v>0</v>
          </cell>
          <cell r="K223">
            <v>0</v>
          </cell>
          <cell r="L223">
            <v>0</v>
          </cell>
          <cell r="M223">
            <v>0</v>
          </cell>
          <cell r="N223">
            <v>0</v>
          </cell>
          <cell r="O223">
            <v>0</v>
          </cell>
          <cell r="P223">
            <v>0</v>
          </cell>
          <cell r="Q223">
            <v>0</v>
          </cell>
          <cell r="R223">
            <v>0</v>
          </cell>
          <cell r="S223">
            <v>0</v>
          </cell>
          <cell r="T223">
            <v>0</v>
          </cell>
          <cell r="U223">
            <v>0</v>
          </cell>
          <cell r="V223">
            <v>0</v>
          </cell>
          <cell r="W223">
            <v>0</v>
          </cell>
          <cell r="X223">
            <v>0</v>
          </cell>
          <cell r="Y223">
            <v>0</v>
          </cell>
          <cell r="Z223">
            <v>0</v>
          </cell>
          <cell r="AA223">
            <v>0</v>
          </cell>
          <cell r="AB223">
            <v>0</v>
          </cell>
          <cell r="AC223">
            <v>0</v>
          </cell>
          <cell r="AD223">
            <v>0</v>
          </cell>
          <cell r="AE223">
            <v>0</v>
          </cell>
          <cell r="AF223">
            <v>0</v>
          </cell>
          <cell r="AG223">
            <v>0</v>
          </cell>
          <cell r="AH223">
            <v>0</v>
          </cell>
          <cell r="AI223">
            <v>0</v>
          </cell>
          <cell r="AM223" t="str">
            <v>Warp</v>
          </cell>
          <cell r="AN223">
            <v>0</v>
          </cell>
          <cell r="AO223">
            <v>0</v>
          </cell>
          <cell r="AP223">
            <v>0</v>
          </cell>
          <cell r="AQ223">
            <v>0</v>
          </cell>
          <cell r="AR223">
            <v>0</v>
          </cell>
          <cell r="AS223">
            <v>0</v>
          </cell>
          <cell r="AT223">
            <v>0</v>
          </cell>
          <cell r="AU223">
            <v>0</v>
          </cell>
          <cell r="AV223">
            <v>0</v>
          </cell>
          <cell r="AW223">
            <v>0</v>
          </cell>
          <cell r="AX223">
            <v>0</v>
          </cell>
          <cell r="AY223">
            <v>0</v>
          </cell>
          <cell r="AZ223">
            <v>0</v>
          </cell>
          <cell r="BA223">
            <v>0</v>
          </cell>
          <cell r="BB223">
            <v>0</v>
          </cell>
          <cell r="BC223">
            <v>0</v>
          </cell>
          <cell r="BD223">
            <v>0</v>
          </cell>
          <cell r="BE223">
            <v>0</v>
          </cell>
          <cell r="BF223">
            <v>0</v>
          </cell>
          <cell r="BG223">
            <v>0</v>
          </cell>
          <cell r="BH223">
            <v>0</v>
          </cell>
          <cell r="BI223">
            <v>0</v>
          </cell>
          <cell r="BJ223">
            <v>0</v>
          </cell>
          <cell r="BK223">
            <v>0</v>
          </cell>
          <cell r="BL223">
            <v>0</v>
          </cell>
          <cell r="BM223">
            <v>0</v>
          </cell>
          <cell r="BN223">
            <v>0</v>
          </cell>
          <cell r="BO223">
            <v>0</v>
          </cell>
          <cell r="BP223">
            <v>0</v>
          </cell>
          <cell r="BQ223">
            <v>0</v>
          </cell>
          <cell r="BR223">
            <v>0</v>
          </cell>
          <cell r="BS223">
            <v>0</v>
          </cell>
          <cell r="BW223" t="str">
            <v>Warp</v>
          </cell>
          <cell r="BX223">
            <v>0</v>
          </cell>
          <cell r="BY223">
            <v>0</v>
          </cell>
          <cell r="BZ223">
            <v>0</v>
          </cell>
          <cell r="CA223">
            <v>0</v>
          </cell>
          <cell r="CB223">
            <v>0</v>
          </cell>
          <cell r="CC223">
            <v>0</v>
          </cell>
          <cell r="CD223">
            <v>0</v>
          </cell>
          <cell r="CE223">
            <v>0</v>
          </cell>
          <cell r="CF223">
            <v>0</v>
          </cell>
          <cell r="CG223">
            <v>0</v>
          </cell>
          <cell r="CH223">
            <v>0</v>
          </cell>
          <cell r="CI223">
            <v>0</v>
          </cell>
          <cell r="CJ223">
            <v>0</v>
          </cell>
          <cell r="CK223">
            <v>0</v>
          </cell>
          <cell r="CL223">
            <v>0</v>
          </cell>
          <cell r="CM223">
            <v>0</v>
          </cell>
          <cell r="CN223">
            <v>0</v>
          </cell>
          <cell r="CO223">
            <v>0</v>
          </cell>
          <cell r="CP223">
            <v>0</v>
          </cell>
          <cell r="CQ223">
            <v>0</v>
          </cell>
          <cell r="CR223">
            <v>0</v>
          </cell>
          <cell r="CS223">
            <v>0</v>
          </cell>
          <cell r="CT223">
            <v>0</v>
          </cell>
          <cell r="CU223">
            <v>0</v>
          </cell>
          <cell r="CV223">
            <v>0</v>
          </cell>
          <cell r="CW223">
            <v>0</v>
          </cell>
          <cell r="CX223">
            <v>0</v>
          </cell>
          <cell r="CY223">
            <v>0</v>
          </cell>
          <cell r="CZ223">
            <v>0</v>
          </cell>
          <cell r="DA223">
            <v>0</v>
          </cell>
          <cell r="DB223">
            <v>0</v>
          </cell>
          <cell r="DC223">
            <v>0</v>
          </cell>
        </row>
        <row r="224">
          <cell r="C224" t="str">
            <v>Weldline</v>
          </cell>
          <cell r="D224">
            <v>0</v>
          </cell>
          <cell r="E224">
            <v>0</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0</v>
          </cell>
          <cell r="AE224">
            <v>0</v>
          </cell>
          <cell r="AF224">
            <v>0</v>
          </cell>
          <cell r="AG224">
            <v>0</v>
          </cell>
          <cell r="AH224">
            <v>0</v>
          </cell>
          <cell r="AI224">
            <v>0</v>
          </cell>
          <cell r="AM224" t="str">
            <v>Weldline</v>
          </cell>
          <cell r="AN224">
            <v>0</v>
          </cell>
          <cell r="AO224">
            <v>0</v>
          </cell>
          <cell r="AP224">
            <v>0</v>
          </cell>
          <cell r="AQ224">
            <v>0</v>
          </cell>
          <cell r="AR224">
            <v>0</v>
          </cell>
          <cell r="AS224">
            <v>0</v>
          </cell>
          <cell r="AT224">
            <v>0</v>
          </cell>
          <cell r="AU224">
            <v>0</v>
          </cell>
          <cell r="AV224">
            <v>0</v>
          </cell>
          <cell r="AW224">
            <v>0</v>
          </cell>
          <cell r="AX224">
            <v>0</v>
          </cell>
          <cell r="AY224">
            <v>0</v>
          </cell>
          <cell r="AZ224">
            <v>0</v>
          </cell>
          <cell r="BA224">
            <v>0</v>
          </cell>
          <cell r="BB224">
            <v>0</v>
          </cell>
          <cell r="BC224">
            <v>0</v>
          </cell>
          <cell r="BD224">
            <v>0</v>
          </cell>
          <cell r="BE224">
            <v>0</v>
          </cell>
          <cell r="BF224">
            <v>0</v>
          </cell>
          <cell r="BG224">
            <v>0</v>
          </cell>
          <cell r="BH224">
            <v>0</v>
          </cell>
          <cell r="BI224">
            <v>0</v>
          </cell>
          <cell r="BJ224">
            <v>0</v>
          </cell>
          <cell r="BK224">
            <v>0</v>
          </cell>
          <cell r="BL224">
            <v>0</v>
          </cell>
          <cell r="BM224">
            <v>0</v>
          </cell>
          <cell r="BN224">
            <v>0</v>
          </cell>
          <cell r="BO224">
            <v>0</v>
          </cell>
          <cell r="BP224">
            <v>0</v>
          </cell>
          <cell r="BQ224">
            <v>0</v>
          </cell>
          <cell r="BR224">
            <v>0</v>
          </cell>
          <cell r="BS224">
            <v>0</v>
          </cell>
          <cell r="BW224" t="str">
            <v>Weldline</v>
          </cell>
          <cell r="BX224">
            <v>0</v>
          </cell>
          <cell r="BY224">
            <v>0</v>
          </cell>
          <cell r="BZ224">
            <v>0</v>
          </cell>
          <cell r="CA224">
            <v>0</v>
          </cell>
          <cell r="CB224">
            <v>0</v>
          </cell>
          <cell r="CC224">
            <v>0</v>
          </cell>
          <cell r="CD224">
            <v>0</v>
          </cell>
          <cell r="CE224">
            <v>0</v>
          </cell>
          <cell r="CF224">
            <v>0</v>
          </cell>
          <cell r="CG224">
            <v>0</v>
          </cell>
          <cell r="CH224">
            <v>0</v>
          </cell>
          <cell r="CI224">
            <v>0</v>
          </cell>
          <cell r="CJ224">
            <v>0</v>
          </cell>
          <cell r="CK224">
            <v>0</v>
          </cell>
          <cell r="CL224">
            <v>0</v>
          </cell>
          <cell r="CM224">
            <v>0</v>
          </cell>
          <cell r="CN224">
            <v>0</v>
          </cell>
          <cell r="CO224">
            <v>0</v>
          </cell>
          <cell r="CP224">
            <v>0</v>
          </cell>
          <cell r="CQ224">
            <v>0</v>
          </cell>
          <cell r="CR224">
            <v>0</v>
          </cell>
          <cell r="CS224">
            <v>0</v>
          </cell>
          <cell r="CT224">
            <v>0</v>
          </cell>
          <cell r="CU224">
            <v>0</v>
          </cell>
          <cell r="CV224">
            <v>0</v>
          </cell>
          <cell r="CW224">
            <v>0</v>
          </cell>
          <cell r="CX224">
            <v>0</v>
          </cell>
          <cell r="CY224">
            <v>0</v>
          </cell>
          <cell r="CZ224">
            <v>0</v>
          </cell>
          <cell r="DA224">
            <v>0</v>
          </cell>
          <cell r="DB224">
            <v>0</v>
          </cell>
          <cell r="DC224">
            <v>0</v>
          </cell>
        </row>
        <row r="225">
          <cell r="C225" t="str">
            <v>Whitespot</v>
          </cell>
          <cell r="D225">
            <v>0</v>
          </cell>
          <cell r="E225">
            <v>0</v>
          </cell>
          <cell r="F225">
            <v>0</v>
          </cell>
          <cell r="G225">
            <v>0</v>
          </cell>
          <cell r="H225">
            <v>0</v>
          </cell>
          <cell r="I225">
            <v>0</v>
          </cell>
          <cell r="J225">
            <v>0</v>
          </cell>
          <cell r="K225">
            <v>0</v>
          </cell>
          <cell r="L225">
            <v>0</v>
          </cell>
          <cell r="M225">
            <v>0</v>
          </cell>
          <cell r="N225">
            <v>0</v>
          </cell>
          <cell r="O225">
            <v>0</v>
          </cell>
          <cell r="P225">
            <v>0</v>
          </cell>
          <cell r="Q225">
            <v>0</v>
          </cell>
          <cell r="R225">
            <v>0</v>
          </cell>
          <cell r="S225">
            <v>0</v>
          </cell>
          <cell r="T225">
            <v>0</v>
          </cell>
          <cell r="U225">
            <v>0</v>
          </cell>
          <cell r="V225">
            <v>0</v>
          </cell>
          <cell r="W225">
            <v>0</v>
          </cell>
          <cell r="X225">
            <v>0</v>
          </cell>
          <cell r="Y225">
            <v>0</v>
          </cell>
          <cell r="Z225">
            <v>0</v>
          </cell>
          <cell r="AA225">
            <v>0</v>
          </cell>
          <cell r="AB225">
            <v>0</v>
          </cell>
          <cell r="AC225">
            <v>0</v>
          </cell>
          <cell r="AD225">
            <v>0</v>
          </cell>
          <cell r="AE225">
            <v>0</v>
          </cell>
          <cell r="AF225">
            <v>0</v>
          </cell>
          <cell r="AG225">
            <v>0</v>
          </cell>
          <cell r="AH225">
            <v>0</v>
          </cell>
          <cell r="AI225">
            <v>0</v>
          </cell>
          <cell r="AM225" t="str">
            <v>Whitespot</v>
          </cell>
          <cell r="AN225">
            <v>0</v>
          </cell>
          <cell r="AO225">
            <v>0</v>
          </cell>
          <cell r="AP225">
            <v>0</v>
          </cell>
          <cell r="AQ225">
            <v>0</v>
          </cell>
          <cell r="AR225">
            <v>0</v>
          </cell>
          <cell r="AS225">
            <v>0</v>
          </cell>
          <cell r="AT225">
            <v>0</v>
          </cell>
          <cell r="AU225">
            <v>0</v>
          </cell>
          <cell r="AV225">
            <v>0</v>
          </cell>
          <cell r="AW225">
            <v>0</v>
          </cell>
          <cell r="AX225">
            <v>0</v>
          </cell>
          <cell r="AY225">
            <v>0</v>
          </cell>
          <cell r="AZ225">
            <v>0</v>
          </cell>
          <cell r="BA225">
            <v>0</v>
          </cell>
          <cell r="BB225">
            <v>0</v>
          </cell>
          <cell r="BC225">
            <v>0</v>
          </cell>
          <cell r="BD225">
            <v>0</v>
          </cell>
          <cell r="BE225">
            <v>0</v>
          </cell>
          <cell r="BF225">
            <v>0</v>
          </cell>
          <cell r="BG225">
            <v>0</v>
          </cell>
          <cell r="BH225">
            <v>0</v>
          </cell>
          <cell r="BI225">
            <v>0</v>
          </cell>
          <cell r="BJ225">
            <v>0</v>
          </cell>
          <cell r="BK225">
            <v>0</v>
          </cell>
          <cell r="BL225">
            <v>0</v>
          </cell>
          <cell r="BM225">
            <v>0</v>
          </cell>
          <cell r="BN225">
            <v>0</v>
          </cell>
          <cell r="BO225">
            <v>0</v>
          </cell>
          <cell r="BP225">
            <v>0</v>
          </cell>
          <cell r="BQ225">
            <v>0</v>
          </cell>
          <cell r="BR225">
            <v>0</v>
          </cell>
          <cell r="BS225">
            <v>0</v>
          </cell>
          <cell r="BW225" t="str">
            <v>Whitespot</v>
          </cell>
          <cell r="BX225">
            <v>0</v>
          </cell>
          <cell r="BY225">
            <v>0</v>
          </cell>
          <cell r="BZ225">
            <v>0</v>
          </cell>
          <cell r="CA225">
            <v>0</v>
          </cell>
          <cell r="CB225">
            <v>0</v>
          </cell>
          <cell r="CC225">
            <v>0</v>
          </cell>
          <cell r="CD225">
            <v>0</v>
          </cell>
          <cell r="CE225">
            <v>0</v>
          </cell>
          <cell r="CF225">
            <v>0</v>
          </cell>
          <cell r="CG225">
            <v>0</v>
          </cell>
          <cell r="CH225">
            <v>0</v>
          </cell>
          <cell r="CI225">
            <v>0</v>
          </cell>
          <cell r="CJ225">
            <v>0</v>
          </cell>
          <cell r="CK225">
            <v>0</v>
          </cell>
          <cell r="CL225">
            <v>0</v>
          </cell>
          <cell r="CM225">
            <v>0</v>
          </cell>
          <cell r="CN225">
            <v>0</v>
          </cell>
          <cell r="CO225">
            <v>0</v>
          </cell>
          <cell r="CP225">
            <v>0</v>
          </cell>
          <cell r="CQ225">
            <v>0</v>
          </cell>
          <cell r="CR225">
            <v>0</v>
          </cell>
          <cell r="CS225">
            <v>0</v>
          </cell>
          <cell r="CT225">
            <v>0</v>
          </cell>
          <cell r="CU225">
            <v>0</v>
          </cell>
          <cell r="CV225">
            <v>0</v>
          </cell>
          <cell r="CW225">
            <v>0</v>
          </cell>
          <cell r="CX225">
            <v>0</v>
          </cell>
          <cell r="CY225">
            <v>0</v>
          </cell>
          <cell r="CZ225">
            <v>0</v>
          </cell>
          <cell r="DA225">
            <v>0</v>
          </cell>
          <cell r="DB225">
            <v>0</v>
          </cell>
          <cell r="DC225">
            <v>0</v>
          </cell>
        </row>
        <row r="226">
          <cell r="C226" t="str">
            <v>Excess Gate</v>
          </cell>
          <cell r="D226">
            <v>0</v>
          </cell>
          <cell r="E226">
            <v>0</v>
          </cell>
          <cell r="F226">
            <v>0</v>
          </cell>
          <cell r="G226">
            <v>0</v>
          </cell>
          <cell r="H226">
            <v>0</v>
          </cell>
          <cell r="I226">
            <v>0</v>
          </cell>
          <cell r="J226">
            <v>0</v>
          </cell>
          <cell r="K226">
            <v>0</v>
          </cell>
          <cell r="L226">
            <v>0</v>
          </cell>
          <cell r="M226">
            <v>0</v>
          </cell>
          <cell r="N226">
            <v>0</v>
          </cell>
          <cell r="O226">
            <v>0</v>
          </cell>
          <cell r="P226">
            <v>0</v>
          </cell>
          <cell r="Q226">
            <v>0</v>
          </cell>
          <cell r="R226">
            <v>0</v>
          </cell>
          <cell r="S226">
            <v>0</v>
          </cell>
          <cell r="T226">
            <v>0</v>
          </cell>
          <cell r="U226">
            <v>0</v>
          </cell>
          <cell r="V226">
            <v>0</v>
          </cell>
          <cell r="W226">
            <v>0</v>
          </cell>
          <cell r="X226">
            <v>0</v>
          </cell>
          <cell r="Y226">
            <v>0</v>
          </cell>
          <cell r="Z226">
            <v>0</v>
          </cell>
          <cell r="AA226">
            <v>0</v>
          </cell>
          <cell r="AB226">
            <v>0</v>
          </cell>
          <cell r="AC226">
            <v>0</v>
          </cell>
          <cell r="AD226">
            <v>0</v>
          </cell>
          <cell r="AE226">
            <v>0</v>
          </cell>
          <cell r="AF226">
            <v>0</v>
          </cell>
          <cell r="AG226">
            <v>0</v>
          </cell>
          <cell r="AH226">
            <v>0</v>
          </cell>
          <cell r="AI226">
            <v>0</v>
          </cell>
          <cell r="AM226" t="str">
            <v>Excess Gate</v>
          </cell>
          <cell r="AN226">
            <v>0</v>
          </cell>
          <cell r="AO226">
            <v>0</v>
          </cell>
          <cell r="AP226">
            <v>0</v>
          </cell>
          <cell r="AQ226">
            <v>0</v>
          </cell>
          <cell r="AR226">
            <v>0</v>
          </cell>
          <cell r="AS226">
            <v>0</v>
          </cell>
          <cell r="AT226">
            <v>0</v>
          </cell>
          <cell r="AU226">
            <v>0</v>
          </cell>
          <cell r="AV226">
            <v>0</v>
          </cell>
          <cell r="AW226">
            <v>0</v>
          </cell>
          <cell r="AX226">
            <v>0</v>
          </cell>
          <cell r="AY226">
            <v>0</v>
          </cell>
          <cell r="AZ226">
            <v>0</v>
          </cell>
          <cell r="BA226">
            <v>0</v>
          </cell>
          <cell r="BB226">
            <v>0</v>
          </cell>
          <cell r="BC226">
            <v>0</v>
          </cell>
          <cell r="BD226">
            <v>0</v>
          </cell>
          <cell r="BE226">
            <v>0</v>
          </cell>
          <cell r="BF226">
            <v>0</v>
          </cell>
          <cell r="BG226">
            <v>0</v>
          </cell>
          <cell r="BH226">
            <v>0</v>
          </cell>
          <cell r="BI226">
            <v>0</v>
          </cell>
          <cell r="BJ226">
            <v>0</v>
          </cell>
          <cell r="BK226">
            <v>0</v>
          </cell>
          <cell r="BL226">
            <v>0</v>
          </cell>
          <cell r="BM226">
            <v>0</v>
          </cell>
          <cell r="BN226">
            <v>0</v>
          </cell>
          <cell r="BO226">
            <v>0</v>
          </cell>
          <cell r="BP226">
            <v>0</v>
          </cell>
          <cell r="BQ226">
            <v>0</v>
          </cell>
          <cell r="BR226">
            <v>0</v>
          </cell>
          <cell r="BS226">
            <v>0</v>
          </cell>
          <cell r="BW226" t="str">
            <v>Excess Gate</v>
          </cell>
          <cell r="BX226">
            <v>0</v>
          </cell>
          <cell r="BY226">
            <v>0</v>
          </cell>
          <cell r="BZ226">
            <v>0</v>
          </cell>
          <cell r="CA226">
            <v>0</v>
          </cell>
          <cell r="CB226">
            <v>0</v>
          </cell>
          <cell r="CC226">
            <v>0</v>
          </cell>
          <cell r="CD226">
            <v>0</v>
          </cell>
          <cell r="CE226">
            <v>0</v>
          </cell>
          <cell r="CF226">
            <v>0</v>
          </cell>
          <cell r="CG226">
            <v>0</v>
          </cell>
          <cell r="CH226">
            <v>0</v>
          </cell>
          <cell r="CI226">
            <v>0</v>
          </cell>
          <cell r="CJ226">
            <v>0</v>
          </cell>
          <cell r="CK226">
            <v>0</v>
          </cell>
          <cell r="CL226">
            <v>0</v>
          </cell>
          <cell r="CM226">
            <v>0</v>
          </cell>
          <cell r="CN226">
            <v>0</v>
          </cell>
          <cell r="CO226">
            <v>0</v>
          </cell>
          <cell r="CP226">
            <v>0</v>
          </cell>
          <cell r="CQ226">
            <v>0</v>
          </cell>
          <cell r="CR226">
            <v>0</v>
          </cell>
          <cell r="CS226">
            <v>0</v>
          </cell>
          <cell r="CT226">
            <v>0</v>
          </cell>
          <cell r="CU226">
            <v>0</v>
          </cell>
          <cell r="CV226">
            <v>0</v>
          </cell>
          <cell r="CW226">
            <v>0</v>
          </cell>
          <cell r="CX226">
            <v>0</v>
          </cell>
          <cell r="CY226">
            <v>0</v>
          </cell>
          <cell r="CZ226">
            <v>0</v>
          </cell>
          <cell r="DA226">
            <v>0</v>
          </cell>
          <cell r="DB226">
            <v>0</v>
          </cell>
          <cell r="DC226">
            <v>0</v>
          </cell>
        </row>
        <row r="227">
          <cell r="C227" t="str">
            <v>Dirt</v>
          </cell>
          <cell r="D227">
            <v>0</v>
          </cell>
          <cell r="E227">
            <v>0</v>
          </cell>
          <cell r="F227">
            <v>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0</v>
          </cell>
          <cell r="U227">
            <v>0</v>
          </cell>
          <cell r="V227">
            <v>0</v>
          </cell>
          <cell r="W227">
            <v>0</v>
          </cell>
          <cell r="X227">
            <v>0</v>
          </cell>
          <cell r="Y227">
            <v>0</v>
          </cell>
          <cell r="Z227">
            <v>0</v>
          </cell>
          <cell r="AA227">
            <v>0</v>
          </cell>
          <cell r="AB227">
            <v>0</v>
          </cell>
          <cell r="AC227">
            <v>0</v>
          </cell>
          <cell r="AD227">
            <v>0</v>
          </cell>
          <cell r="AE227">
            <v>0</v>
          </cell>
          <cell r="AF227">
            <v>0</v>
          </cell>
          <cell r="AG227">
            <v>0</v>
          </cell>
          <cell r="AH227">
            <v>0</v>
          </cell>
          <cell r="AI227">
            <v>0</v>
          </cell>
          <cell r="AM227" t="str">
            <v>Dirt</v>
          </cell>
          <cell r="AN227">
            <v>0</v>
          </cell>
          <cell r="AO227">
            <v>0</v>
          </cell>
          <cell r="AP227">
            <v>0</v>
          </cell>
          <cell r="AQ227">
            <v>0</v>
          </cell>
          <cell r="AR227">
            <v>0</v>
          </cell>
          <cell r="AS227">
            <v>0</v>
          </cell>
          <cell r="AT227">
            <v>0</v>
          </cell>
          <cell r="AU227">
            <v>0</v>
          </cell>
          <cell r="AV227">
            <v>0</v>
          </cell>
          <cell r="AW227">
            <v>0</v>
          </cell>
          <cell r="AX227">
            <v>0</v>
          </cell>
          <cell r="AY227">
            <v>0</v>
          </cell>
          <cell r="AZ227">
            <v>0</v>
          </cell>
          <cell r="BA227">
            <v>0</v>
          </cell>
          <cell r="BB227">
            <v>0</v>
          </cell>
          <cell r="BC227">
            <v>0</v>
          </cell>
          <cell r="BD227">
            <v>0</v>
          </cell>
          <cell r="BE227">
            <v>0</v>
          </cell>
          <cell r="BF227">
            <v>0</v>
          </cell>
          <cell r="BG227">
            <v>0</v>
          </cell>
          <cell r="BH227">
            <v>0</v>
          </cell>
          <cell r="BI227">
            <v>0</v>
          </cell>
          <cell r="BJ227">
            <v>0</v>
          </cell>
          <cell r="BK227">
            <v>0</v>
          </cell>
          <cell r="BL227">
            <v>0</v>
          </cell>
          <cell r="BM227">
            <v>0</v>
          </cell>
          <cell r="BN227">
            <v>0</v>
          </cell>
          <cell r="BO227">
            <v>0</v>
          </cell>
          <cell r="BP227">
            <v>0</v>
          </cell>
          <cell r="BQ227">
            <v>0</v>
          </cell>
          <cell r="BR227">
            <v>0</v>
          </cell>
          <cell r="BS227">
            <v>0</v>
          </cell>
          <cell r="BW227" t="str">
            <v>Dirt</v>
          </cell>
          <cell r="BX227">
            <v>0</v>
          </cell>
          <cell r="BY227">
            <v>0</v>
          </cell>
          <cell r="BZ227">
            <v>0</v>
          </cell>
          <cell r="CA227">
            <v>0</v>
          </cell>
          <cell r="CB227">
            <v>0</v>
          </cell>
          <cell r="CC227">
            <v>0</v>
          </cell>
          <cell r="CD227">
            <v>0</v>
          </cell>
          <cell r="CE227">
            <v>0</v>
          </cell>
          <cell r="CF227">
            <v>0</v>
          </cell>
          <cell r="CG227">
            <v>0</v>
          </cell>
          <cell r="CH227">
            <v>0</v>
          </cell>
          <cell r="CI227">
            <v>0</v>
          </cell>
          <cell r="CJ227">
            <v>0</v>
          </cell>
          <cell r="CK227">
            <v>0</v>
          </cell>
          <cell r="CL227">
            <v>0</v>
          </cell>
          <cell r="CM227">
            <v>0</v>
          </cell>
          <cell r="CN227">
            <v>0</v>
          </cell>
          <cell r="CO227">
            <v>0</v>
          </cell>
          <cell r="CP227">
            <v>0</v>
          </cell>
          <cell r="CQ227">
            <v>0</v>
          </cell>
          <cell r="CR227">
            <v>0</v>
          </cell>
          <cell r="CS227">
            <v>0</v>
          </cell>
          <cell r="CT227">
            <v>0</v>
          </cell>
          <cell r="CU227">
            <v>0</v>
          </cell>
          <cell r="CV227">
            <v>0</v>
          </cell>
          <cell r="CW227">
            <v>0</v>
          </cell>
          <cell r="CX227">
            <v>0</v>
          </cell>
          <cell r="CY227">
            <v>0</v>
          </cell>
          <cell r="CZ227">
            <v>0</v>
          </cell>
          <cell r="DA227">
            <v>0</v>
          </cell>
          <cell r="DB227">
            <v>0</v>
          </cell>
          <cell r="DC227">
            <v>0</v>
          </cell>
        </row>
        <row r="228">
          <cell r="C228" t="str">
            <v>Stain</v>
          </cell>
          <cell r="D228">
            <v>0</v>
          </cell>
          <cell r="E228">
            <v>0</v>
          </cell>
          <cell r="F228">
            <v>0</v>
          </cell>
          <cell r="G228">
            <v>0</v>
          </cell>
          <cell r="H228">
            <v>0</v>
          </cell>
          <cell r="I228">
            <v>0</v>
          </cell>
          <cell r="J228">
            <v>0</v>
          </cell>
          <cell r="K228">
            <v>0</v>
          </cell>
          <cell r="L228">
            <v>0</v>
          </cell>
          <cell r="M228">
            <v>0</v>
          </cell>
          <cell r="N228">
            <v>0</v>
          </cell>
          <cell r="O228">
            <v>0</v>
          </cell>
          <cell r="P228">
            <v>0</v>
          </cell>
          <cell r="Q228">
            <v>0</v>
          </cell>
          <cell r="R228">
            <v>0</v>
          </cell>
          <cell r="S228">
            <v>0</v>
          </cell>
          <cell r="T228">
            <v>0</v>
          </cell>
          <cell r="U228">
            <v>0</v>
          </cell>
          <cell r="V228">
            <v>0</v>
          </cell>
          <cell r="W228">
            <v>0</v>
          </cell>
          <cell r="X228">
            <v>0</v>
          </cell>
          <cell r="Y228">
            <v>0</v>
          </cell>
          <cell r="Z228">
            <v>0</v>
          </cell>
          <cell r="AA228">
            <v>0</v>
          </cell>
          <cell r="AB228">
            <v>0</v>
          </cell>
          <cell r="AC228">
            <v>0</v>
          </cell>
          <cell r="AD228">
            <v>0</v>
          </cell>
          <cell r="AE228">
            <v>0</v>
          </cell>
          <cell r="AF228">
            <v>0</v>
          </cell>
          <cell r="AG228">
            <v>0</v>
          </cell>
          <cell r="AH228">
            <v>0</v>
          </cell>
          <cell r="AI228">
            <v>0</v>
          </cell>
          <cell r="AM228" t="str">
            <v>Stain</v>
          </cell>
          <cell r="AN228">
            <v>0</v>
          </cell>
          <cell r="AO228">
            <v>0</v>
          </cell>
          <cell r="AP228">
            <v>0</v>
          </cell>
          <cell r="AQ228">
            <v>0</v>
          </cell>
          <cell r="AR228">
            <v>0</v>
          </cell>
          <cell r="AS228">
            <v>0</v>
          </cell>
          <cell r="AT228">
            <v>0</v>
          </cell>
          <cell r="AU228">
            <v>0</v>
          </cell>
          <cell r="AV228">
            <v>0</v>
          </cell>
          <cell r="AW228">
            <v>0</v>
          </cell>
          <cell r="AX228">
            <v>0</v>
          </cell>
          <cell r="AY228">
            <v>0</v>
          </cell>
          <cell r="AZ228">
            <v>0</v>
          </cell>
          <cell r="BA228">
            <v>0</v>
          </cell>
          <cell r="BB228">
            <v>0</v>
          </cell>
          <cell r="BC228">
            <v>0</v>
          </cell>
          <cell r="BD228">
            <v>0</v>
          </cell>
          <cell r="BE228">
            <v>0</v>
          </cell>
          <cell r="BF228">
            <v>0</v>
          </cell>
          <cell r="BG228">
            <v>0</v>
          </cell>
          <cell r="BH228">
            <v>0</v>
          </cell>
          <cell r="BI228">
            <v>0</v>
          </cell>
          <cell r="BJ228">
            <v>0</v>
          </cell>
          <cell r="BK228">
            <v>0</v>
          </cell>
          <cell r="BL228">
            <v>0</v>
          </cell>
          <cell r="BM228">
            <v>0</v>
          </cell>
          <cell r="BN228">
            <v>0</v>
          </cell>
          <cell r="BO228">
            <v>0</v>
          </cell>
          <cell r="BP228">
            <v>0</v>
          </cell>
          <cell r="BQ228">
            <v>0</v>
          </cell>
          <cell r="BR228">
            <v>0</v>
          </cell>
          <cell r="BS228">
            <v>0</v>
          </cell>
          <cell r="BW228" t="str">
            <v>Stain</v>
          </cell>
          <cell r="BX228">
            <v>0</v>
          </cell>
          <cell r="BY228">
            <v>0</v>
          </cell>
          <cell r="BZ228">
            <v>0</v>
          </cell>
          <cell r="CA228">
            <v>0</v>
          </cell>
          <cell r="CB228">
            <v>0</v>
          </cell>
          <cell r="CC228">
            <v>0</v>
          </cell>
          <cell r="CD228">
            <v>0</v>
          </cell>
          <cell r="CE228">
            <v>0</v>
          </cell>
          <cell r="CF228">
            <v>0</v>
          </cell>
          <cell r="CG228">
            <v>0</v>
          </cell>
          <cell r="CH228">
            <v>0</v>
          </cell>
          <cell r="CI228">
            <v>0</v>
          </cell>
          <cell r="CJ228">
            <v>0</v>
          </cell>
          <cell r="CK228">
            <v>0</v>
          </cell>
          <cell r="CL228">
            <v>0</v>
          </cell>
          <cell r="CM228">
            <v>0</v>
          </cell>
          <cell r="CN228">
            <v>0</v>
          </cell>
          <cell r="CO228">
            <v>0</v>
          </cell>
          <cell r="CP228">
            <v>0</v>
          </cell>
          <cell r="CQ228">
            <v>0</v>
          </cell>
          <cell r="CR228">
            <v>0</v>
          </cell>
          <cell r="CS228">
            <v>0</v>
          </cell>
          <cell r="CT228">
            <v>0</v>
          </cell>
          <cell r="CU228">
            <v>0</v>
          </cell>
          <cell r="CV228">
            <v>0</v>
          </cell>
          <cell r="CW228">
            <v>0</v>
          </cell>
          <cell r="CX228">
            <v>0</v>
          </cell>
          <cell r="CY228">
            <v>0</v>
          </cell>
          <cell r="CZ228">
            <v>0</v>
          </cell>
          <cell r="DA228">
            <v>0</v>
          </cell>
          <cell r="DB228">
            <v>0</v>
          </cell>
          <cell r="DC228">
            <v>0</v>
          </cell>
        </row>
        <row r="229">
          <cell r="C229" t="str">
            <v>Foreign material</v>
          </cell>
          <cell r="D229">
            <v>0</v>
          </cell>
          <cell r="E229">
            <v>0</v>
          </cell>
          <cell r="F229">
            <v>0</v>
          </cell>
          <cell r="G229">
            <v>0</v>
          </cell>
          <cell r="H229">
            <v>0</v>
          </cell>
          <cell r="I229">
            <v>0</v>
          </cell>
          <cell r="J229">
            <v>0</v>
          </cell>
          <cell r="K229">
            <v>0</v>
          </cell>
          <cell r="L229">
            <v>0</v>
          </cell>
          <cell r="M229">
            <v>0</v>
          </cell>
          <cell r="N229">
            <v>0</v>
          </cell>
          <cell r="O229">
            <v>0</v>
          </cell>
          <cell r="P229">
            <v>0</v>
          </cell>
          <cell r="Q229">
            <v>0</v>
          </cell>
          <cell r="R229">
            <v>0</v>
          </cell>
          <cell r="S229">
            <v>0</v>
          </cell>
          <cell r="T229">
            <v>0</v>
          </cell>
          <cell r="U229">
            <v>0</v>
          </cell>
          <cell r="V229">
            <v>0</v>
          </cell>
          <cell r="W229">
            <v>0</v>
          </cell>
          <cell r="X229">
            <v>0</v>
          </cell>
          <cell r="Y229">
            <v>0</v>
          </cell>
          <cell r="Z229">
            <v>0</v>
          </cell>
          <cell r="AA229">
            <v>0</v>
          </cell>
          <cell r="AB229">
            <v>0</v>
          </cell>
          <cell r="AC229">
            <v>0</v>
          </cell>
          <cell r="AD229">
            <v>0</v>
          </cell>
          <cell r="AE229">
            <v>0</v>
          </cell>
          <cell r="AF229">
            <v>0</v>
          </cell>
          <cell r="AG229">
            <v>0</v>
          </cell>
          <cell r="AH229">
            <v>0</v>
          </cell>
          <cell r="AI229">
            <v>0</v>
          </cell>
          <cell r="AM229" t="str">
            <v>Foreign material</v>
          </cell>
          <cell r="AN229">
            <v>0</v>
          </cell>
          <cell r="AO229">
            <v>0</v>
          </cell>
          <cell r="AP229">
            <v>0</v>
          </cell>
          <cell r="AQ229">
            <v>0</v>
          </cell>
          <cell r="AR229">
            <v>0</v>
          </cell>
          <cell r="AS229">
            <v>0</v>
          </cell>
          <cell r="AT229">
            <v>0</v>
          </cell>
          <cell r="AU229">
            <v>0</v>
          </cell>
          <cell r="AV229">
            <v>0</v>
          </cell>
          <cell r="AW229">
            <v>0</v>
          </cell>
          <cell r="AX229">
            <v>0</v>
          </cell>
          <cell r="AY229">
            <v>0</v>
          </cell>
          <cell r="AZ229">
            <v>0</v>
          </cell>
          <cell r="BA229">
            <v>0</v>
          </cell>
          <cell r="BB229">
            <v>0</v>
          </cell>
          <cell r="BC229">
            <v>0</v>
          </cell>
          <cell r="BD229">
            <v>0</v>
          </cell>
          <cell r="BE229">
            <v>0</v>
          </cell>
          <cell r="BF229">
            <v>0</v>
          </cell>
          <cell r="BG229">
            <v>0</v>
          </cell>
          <cell r="BH229">
            <v>0</v>
          </cell>
          <cell r="BI229">
            <v>0</v>
          </cell>
          <cell r="BJ229">
            <v>0</v>
          </cell>
          <cell r="BK229">
            <v>0</v>
          </cell>
          <cell r="BL229">
            <v>0</v>
          </cell>
          <cell r="BM229">
            <v>0</v>
          </cell>
          <cell r="BN229">
            <v>0</v>
          </cell>
          <cell r="BO229">
            <v>0</v>
          </cell>
          <cell r="BP229">
            <v>0</v>
          </cell>
          <cell r="BQ229">
            <v>0</v>
          </cell>
          <cell r="BR229">
            <v>0</v>
          </cell>
          <cell r="BS229">
            <v>0</v>
          </cell>
          <cell r="BW229" t="str">
            <v>Foreign material</v>
          </cell>
          <cell r="BX229">
            <v>0</v>
          </cell>
          <cell r="BY229">
            <v>0</v>
          </cell>
          <cell r="BZ229">
            <v>0</v>
          </cell>
          <cell r="CA229">
            <v>0</v>
          </cell>
          <cell r="CB229">
            <v>0</v>
          </cell>
          <cell r="CC229">
            <v>0</v>
          </cell>
          <cell r="CD229">
            <v>0</v>
          </cell>
          <cell r="CE229">
            <v>0</v>
          </cell>
          <cell r="CF229">
            <v>0</v>
          </cell>
          <cell r="CG229">
            <v>0</v>
          </cell>
          <cell r="CH229">
            <v>0</v>
          </cell>
          <cell r="CI229">
            <v>0</v>
          </cell>
          <cell r="CJ229">
            <v>0</v>
          </cell>
          <cell r="CK229">
            <v>0</v>
          </cell>
          <cell r="CL229">
            <v>0</v>
          </cell>
          <cell r="CM229">
            <v>0</v>
          </cell>
          <cell r="CN229">
            <v>0</v>
          </cell>
          <cell r="CO229">
            <v>0</v>
          </cell>
          <cell r="CP229">
            <v>0</v>
          </cell>
          <cell r="CQ229">
            <v>0</v>
          </cell>
          <cell r="CR229">
            <v>0</v>
          </cell>
          <cell r="CS229">
            <v>0</v>
          </cell>
          <cell r="CT229">
            <v>0</v>
          </cell>
          <cell r="CU229">
            <v>0</v>
          </cell>
          <cell r="CV229">
            <v>0</v>
          </cell>
          <cell r="CW229">
            <v>0</v>
          </cell>
          <cell r="CX229">
            <v>0</v>
          </cell>
          <cell r="CY229">
            <v>0</v>
          </cell>
          <cell r="CZ229">
            <v>0</v>
          </cell>
          <cell r="DA229">
            <v>0</v>
          </cell>
          <cell r="DB229">
            <v>0</v>
          </cell>
          <cell r="DC229">
            <v>0</v>
          </cell>
        </row>
        <row r="230">
          <cell r="C230" t="str">
            <v>Shiny</v>
          </cell>
          <cell r="D230">
            <v>0</v>
          </cell>
          <cell r="E230">
            <v>0</v>
          </cell>
          <cell r="F230">
            <v>0</v>
          </cell>
          <cell r="G230">
            <v>0</v>
          </cell>
          <cell r="H230">
            <v>0</v>
          </cell>
          <cell r="I230">
            <v>0</v>
          </cell>
          <cell r="J230">
            <v>0</v>
          </cell>
          <cell r="K230">
            <v>0</v>
          </cell>
          <cell r="L230">
            <v>0</v>
          </cell>
          <cell r="M230">
            <v>0</v>
          </cell>
          <cell r="N230">
            <v>0</v>
          </cell>
          <cell r="O230">
            <v>0</v>
          </cell>
          <cell r="P230">
            <v>0</v>
          </cell>
          <cell r="Q230">
            <v>0</v>
          </cell>
          <cell r="R230">
            <v>0</v>
          </cell>
          <cell r="S230">
            <v>0</v>
          </cell>
          <cell r="T230">
            <v>0</v>
          </cell>
          <cell r="U230">
            <v>0</v>
          </cell>
          <cell r="V230">
            <v>0</v>
          </cell>
          <cell r="W230">
            <v>0</v>
          </cell>
          <cell r="X230">
            <v>0</v>
          </cell>
          <cell r="Y230">
            <v>0</v>
          </cell>
          <cell r="Z230">
            <v>0</v>
          </cell>
          <cell r="AA230">
            <v>0</v>
          </cell>
          <cell r="AB230">
            <v>0</v>
          </cell>
          <cell r="AC230">
            <v>0</v>
          </cell>
          <cell r="AD230">
            <v>0</v>
          </cell>
          <cell r="AE230">
            <v>0</v>
          </cell>
          <cell r="AF230">
            <v>0</v>
          </cell>
          <cell r="AG230">
            <v>0</v>
          </cell>
          <cell r="AH230">
            <v>0</v>
          </cell>
          <cell r="AI230">
            <v>0</v>
          </cell>
          <cell r="AM230" t="str">
            <v>Shiny</v>
          </cell>
          <cell r="AN230">
            <v>0</v>
          </cell>
          <cell r="AO230">
            <v>0</v>
          </cell>
          <cell r="AP230">
            <v>0</v>
          </cell>
          <cell r="AQ230">
            <v>0</v>
          </cell>
          <cell r="AR230">
            <v>0</v>
          </cell>
          <cell r="AS230">
            <v>0</v>
          </cell>
          <cell r="AT230">
            <v>0</v>
          </cell>
          <cell r="AU230">
            <v>0</v>
          </cell>
          <cell r="AV230">
            <v>0</v>
          </cell>
          <cell r="AW230">
            <v>0</v>
          </cell>
          <cell r="AX230">
            <v>0</v>
          </cell>
          <cell r="AY230">
            <v>0</v>
          </cell>
          <cell r="AZ230">
            <v>0</v>
          </cell>
          <cell r="BA230">
            <v>0</v>
          </cell>
          <cell r="BB230">
            <v>0</v>
          </cell>
          <cell r="BC230">
            <v>0</v>
          </cell>
          <cell r="BD230">
            <v>0</v>
          </cell>
          <cell r="BE230">
            <v>0</v>
          </cell>
          <cell r="BF230">
            <v>0</v>
          </cell>
          <cell r="BG230">
            <v>0</v>
          </cell>
          <cell r="BH230">
            <v>0</v>
          </cell>
          <cell r="BI230">
            <v>0</v>
          </cell>
          <cell r="BJ230">
            <v>0</v>
          </cell>
          <cell r="BK230">
            <v>0</v>
          </cell>
          <cell r="BL230">
            <v>0</v>
          </cell>
          <cell r="BM230">
            <v>0</v>
          </cell>
          <cell r="BN230">
            <v>0</v>
          </cell>
          <cell r="BO230">
            <v>0</v>
          </cell>
          <cell r="BP230">
            <v>0</v>
          </cell>
          <cell r="BQ230">
            <v>0</v>
          </cell>
          <cell r="BR230">
            <v>0</v>
          </cell>
          <cell r="BS230">
            <v>0</v>
          </cell>
          <cell r="BW230" t="str">
            <v>Shiny</v>
          </cell>
          <cell r="BX230">
            <v>0</v>
          </cell>
          <cell r="BY230">
            <v>0</v>
          </cell>
          <cell r="BZ230">
            <v>0</v>
          </cell>
          <cell r="CA230">
            <v>0</v>
          </cell>
          <cell r="CB230">
            <v>0</v>
          </cell>
          <cell r="CC230">
            <v>0</v>
          </cell>
          <cell r="CD230">
            <v>0</v>
          </cell>
          <cell r="CE230">
            <v>0</v>
          </cell>
          <cell r="CF230">
            <v>0</v>
          </cell>
          <cell r="CG230">
            <v>0</v>
          </cell>
          <cell r="CH230">
            <v>0</v>
          </cell>
          <cell r="CI230">
            <v>0</v>
          </cell>
          <cell r="CJ230">
            <v>0</v>
          </cell>
          <cell r="CK230">
            <v>0</v>
          </cell>
          <cell r="CL230">
            <v>0</v>
          </cell>
          <cell r="CM230">
            <v>0</v>
          </cell>
          <cell r="CN230">
            <v>0</v>
          </cell>
          <cell r="CO230">
            <v>0</v>
          </cell>
          <cell r="CP230">
            <v>0</v>
          </cell>
          <cell r="CQ230">
            <v>0</v>
          </cell>
          <cell r="CR230">
            <v>0</v>
          </cell>
          <cell r="CS230">
            <v>0</v>
          </cell>
          <cell r="CT230">
            <v>0</v>
          </cell>
          <cell r="CU230">
            <v>0</v>
          </cell>
          <cell r="CV230">
            <v>0</v>
          </cell>
          <cell r="CW230">
            <v>0</v>
          </cell>
          <cell r="CX230">
            <v>0</v>
          </cell>
          <cell r="CY230">
            <v>0</v>
          </cell>
          <cell r="CZ230">
            <v>0</v>
          </cell>
          <cell r="DA230">
            <v>0</v>
          </cell>
          <cell r="DB230">
            <v>0</v>
          </cell>
          <cell r="DC230">
            <v>0</v>
          </cell>
        </row>
        <row r="231">
          <cell r="C231" t="str">
            <v>Uncut burrs</v>
          </cell>
          <cell r="D231">
            <v>0</v>
          </cell>
          <cell r="E231">
            <v>0</v>
          </cell>
          <cell r="F231">
            <v>0</v>
          </cell>
          <cell r="G231">
            <v>0</v>
          </cell>
          <cell r="H231">
            <v>0</v>
          </cell>
          <cell r="I231">
            <v>0</v>
          </cell>
          <cell r="J231">
            <v>0</v>
          </cell>
          <cell r="K231">
            <v>0</v>
          </cell>
          <cell r="L231">
            <v>0</v>
          </cell>
          <cell r="M231">
            <v>0</v>
          </cell>
          <cell r="N231">
            <v>0</v>
          </cell>
          <cell r="O231">
            <v>0</v>
          </cell>
          <cell r="P231">
            <v>0</v>
          </cell>
          <cell r="Q231">
            <v>0</v>
          </cell>
          <cell r="R231">
            <v>0</v>
          </cell>
          <cell r="S231">
            <v>0</v>
          </cell>
          <cell r="T231">
            <v>0</v>
          </cell>
          <cell r="U231">
            <v>0</v>
          </cell>
          <cell r="V231">
            <v>0</v>
          </cell>
          <cell r="W231">
            <v>0</v>
          </cell>
          <cell r="X231">
            <v>0</v>
          </cell>
          <cell r="Y231">
            <v>0</v>
          </cell>
          <cell r="Z231">
            <v>0</v>
          </cell>
          <cell r="AA231">
            <v>0</v>
          </cell>
          <cell r="AB231">
            <v>0</v>
          </cell>
          <cell r="AC231">
            <v>0</v>
          </cell>
          <cell r="AD231">
            <v>0</v>
          </cell>
          <cell r="AE231">
            <v>0</v>
          </cell>
          <cell r="AF231">
            <v>0</v>
          </cell>
          <cell r="AG231">
            <v>0</v>
          </cell>
          <cell r="AH231">
            <v>0</v>
          </cell>
          <cell r="AI231">
            <v>0</v>
          </cell>
          <cell r="AM231" t="str">
            <v>Uncut burrs</v>
          </cell>
          <cell r="AN231">
            <v>0</v>
          </cell>
          <cell r="AO231">
            <v>0</v>
          </cell>
          <cell r="AP231">
            <v>0</v>
          </cell>
          <cell r="AQ231">
            <v>0</v>
          </cell>
          <cell r="AR231">
            <v>0</v>
          </cell>
          <cell r="AS231">
            <v>0</v>
          </cell>
          <cell r="AT231">
            <v>0</v>
          </cell>
          <cell r="AU231">
            <v>0</v>
          </cell>
          <cell r="AV231">
            <v>0</v>
          </cell>
          <cell r="AW231">
            <v>0</v>
          </cell>
          <cell r="AX231">
            <v>0</v>
          </cell>
          <cell r="AY231">
            <v>0</v>
          </cell>
          <cell r="AZ231">
            <v>0</v>
          </cell>
          <cell r="BA231">
            <v>0</v>
          </cell>
          <cell r="BB231">
            <v>0</v>
          </cell>
          <cell r="BC231">
            <v>0</v>
          </cell>
          <cell r="BD231">
            <v>0</v>
          </cell>
          <cell r="BE231">
            <v>0</v>
          </cell>
          <cell r="BF231">
            <v>0</v>
          </cell>
          <cell r="BG231">
            <v>0</v>
          </cell>
          <cell r="BH231">
            <v>0</v>
          </cell>
          <cell r="BI231">
            <v>0</v>
          </cell>
          <cell r="BJ231">
            <v>0</v>
          </cell>
          <cell r="BK231">
            <v>0</v>
          </cell>
          <cell r="BL231">
            <v>0</v>
          </cell>
          <cell r="BM231">
            <v>0</v>
          </cell>
          <cell r="BN231">
            <v>0</v>
          </cell>
          <cell r="BO231">
            <v>0</v>
          </cell>
          <cell r="BP231">
            <v>0</v>
          </cell>
          <cell r="BQ231">
            <v>0</v>
          </cell>
          <cell r="BR231">
            <v>0</v>
          </cell>
          <cell r="BS231">
            <v>0</v>
          </cell>
          <cell r="BW231" t="str">
            <v>Uncut burrs</v>
          </cell>
          <cell r="BX231">
            <v>0</v>
          </cell>
          <cell r="BY231">
            <v>0</v>
          </cell>
          <cell r="BZ231">
            <v>0</v>
          </cell>
          <cell r="CA231">
            <v>0</v>
          </cell>
          <cell r="CB231">
            <v>0</v>
          </cell>
          <cell r="CC231">
            <v>0</v>
          </cell>
          <cell r="CD231">
            <v>0</v>
          </cell>
          <cell r="CE231">
            <v>0</v>
          </cell>
          <cell r="CF231">
            <v>0</v>
          </cell>
          <cell r="CG231">
            <v>0</v>
          </cell>
          <cell r="CH231">
            <v>0</v>
          </cell>
          <cell r="CI231">
            <v>0</v>
          </cell>
          <cell r="CJ231">
            <v>0</v>
          </cell>
          <cell r="CK231">
            <v>0</v>
          </cell>
          <cell r="CL231">
            <v>0</v>
          </cell>
          <cell r="CM231">
            <v>0</v>
          </cell>
          <cell r="CN231">
            <v>0</v>
          </cell>
          <cell r="CO231">
            <v>0</v>
          </cell>
          <cell r="CP231">
            <v>0</v>
          </cell>
          <cell r="CQ231">
            <v>0</v>
          </cell>
          <cell r="CR231">
            <v>0</v>
          </cell>
          <cell r="CS231">
            <v>0</v>
          </cell>
          <cell r="CT231">
            <v>0</v>
          </cell>
          <cell r="CU231">
            <v>0</v>
          </cell>
          <cell r="CV231">
            <v>0</v>
          </cell>
          <cell r="CW231">
            <v>0</v>
          </cell>
          <cell r="CX231">
            <v>0</v>
          </cell>
          <cell r="CY231">
            <v>0</v>
          </cell>
          <cell r="CZ231">
            <v>0</v>
          </cell>
          <cell r="DA231">
            <v>0</v>
          </cell>
          <cell r="DB231">
            <v>0</v>
          </cell>
          <cell r="DC231">
            <v>0</v>
          </cell>
        </row>
        <row r="232">
          <cell r="C232" t="str">
            <v>Incomplete Qty</v>
          </cell>
          <cell r="D232">
            <v>0</v>
          </cell>
          <cell r="E232">
            <v>0</v>
          </cell>
          <cell r="F232">
            <v>0</v>
          </cell>
          <cell r="G232">
            <v>0</v>
          </cell>
          <cell r="H232">
            <v>0</v>
          </cell>
          <cell r="I232">
            <v>0</v>
          </cell>
          <cell r="J232">
            <v>0</v>
          </cell>
          <cell r="K232">
            <v>0</v>
          </cell>
          <cell r="L232">
            <v>0</v>
          </cell>
          <cell r="M232">
            <v>0</v>
          </cell>
          <cell r="N232">
            <v>0</v>
          </cell>
          <cell r="O232">
            <v>0</v>
          </cell>
          <cell r="P232">
            <v>0</v>
          </cell>
          <cell r="Q232">
            <v>0</v>
          </cell>
          <cell r="R232">
            <v>0</v>
          </cell>
          <cell r="S232">
            <v>0</v>
          </cell>
          <cell r="T232">
            <v>0</v>
          </cell>
          <cell r="U232">
            <v>0</v>
          </cell>
          <cell r="V232">
            <v>0</v>
          </cell>
          <cell r="W232">
            <v>0</v>
          </cell>
          <cell r="X232">
            <v>0</v>
          </cell>
          <cell r="Y232">
            <v>0</v>
          </cell>
          <cell r="Z232">
            <v>0</v>
          </cell>
          <cell r="AA232">
            <v>0</v>
          </cell>
          <cell r="AB232">
            <v>0</v>
          </cell>
          <cell r="AC232">
            <v>0</v>
          </cell>
          <cell r="AD232">
            <v>0</v>
          </cell>
          <cell r="AE232">
            <v>0</v>
          </cell>
          <cell r="AF232">
            <v>0</v>
          </cell>
          <cell r="AG232">
            <v>0</v>
          </cell>
          <cell r="AH232">
            <v>0</v>
          </cell>
          <cell r="AI232">
            <v>0</v>
          </cell>
          <cell r="AM232" t="str">
            <v>Incomplete Qty</v>
          </cell>
          <cell r="AN232">
            <v>0</v>
          </cell>
          <cell r="AO232">
            <v>0</v>
          </cell>
          <cell r="AP232">
            <v>0</v>
          </cell>
          <cell r="AQ232">
            <v>0</v>
          </cell>
          <cell r="AR232">
            <v>0</v>
          </cell>
          <cell r="AS232">
            <v>0</v>
          </cell>
          <cell r="AT232">
            <v>0</v>
          </cell>
          <cell r="AU232">
            <v>0</v>
          </cell>
          <cell r="AV232">
            <v>0</v>
          </cell>
          <cell r="AW232">
            <v>0</v>
          </cell>
          <cell r="AX232">
            <v>0</v>
          </cell>
          <cell r="AY232">
            <v>0</v>
          </cell>
          <cell r="AZ232">
            <v>0</v>
          </cell>
          <cell r="BA232">
            <v>0</v>
          </cell>
          <cell r="BB232">
            <v>0</v>
          </cell>
          <cell r="BC232">
            <v>0</v>
          </cell>
          <cell r="BD232">
            <v>0</v>
          </cell>
          <cell r="BE232">
            <v>0</v>
          </cell>
          <cell r="BF232">
            <v>0</v>
          </cell>
          <cell r="BG232">
            <v>0</v>
          </cell>
          <cell r="BH232">
            <v>0</v>
          </cell>
          <cell r="BI232">
            <v>0</v>
          </cell>
          <cell r="BJ232">
            <v>0</v>
          </cell>
          <cell r="BK232">
            <v>0</v>
          </cell>
          <cell r="BL232">
            <v>0</v>
          </cell>
          <cell r="BM232">
            <v>0</v>
          </cell>
          <cell r="BN232">
            <v>0</v>
          </cell>
          <cell r="BO232">
            <v>0</v>
          </cell>
          <cell r="BP232">
            <v>0</v>
          </cell>
          <cell r="BQ232">
            <v>0</v>
          </cell>
          <cell r="BR232">
            <v>0</v>
          </cell>
          <cell r="BS232">
            <v>0</v>
          </cell>
          <cell r="BW232" t="str">
            <v>Incomplete Qty</v>
          </cell>
          <cell r="BX232">
            <v>0</v>
          </cell>
          <cell r="BY232">
            <v>0</v>
          </cell>
          <cell r="BZ232">
            <v>0</v>
          </cell>
          <cell r="CA232">
            <v>0</v>
          </cell>
          <cell r="CB232">
            <v>0</v>
          </cell>
          <cell r="CC232">
            <v>0</v>
          </cell>
          <cell r="CD232">
            <v>0</v>
          </cell>
          <cell r="CE232">
            <v>0</v>
          </cell>
          <cell r="CF232">
            <v>0</v>
          </cell>
          <cell r="CG232">
            <v>0</v>
          </cell>
          <cell r="CH232">
            <v>0</v>
          </cell>
          <cell r="CI232">
            <v>0</v>
          </cell>
          <cell r="CJ232">
            <v>0</v>
          </cell>
          <cell r="CK232">
            <v>0</v>
          </cell>
          <cell r="CL232">
            <v>0</v>
          </cell>
          <cell r="CM232">
            <v>0</v>
          </cell>
          <cell r="CN232">
            <v>0</v>
          </cell>
          <cell r="CO232">
            <v>0</v>
          </cell>
          <cell r="CP232">
            <v>0</v>
          </cell>
          <cell r="CQ232">
            <v>0</v>
          </cell>
          <cell r="CR232">
            <v>0</v>
          </cell>
          <cell r="CS232">
            <v>0</v>
          </cell>
          <cell r="CT232">
            <v>0</v>
          </cell>
          <cell r="CU232">
            <v>0</v>
          </cell>
          <cell r="CV232">
            <v>0</v>
          </cell>
          <cell r="CW232">
            <v>0</v>
          </cell>
          <cell r="CX232">
            <v>0</v>
          </cell>
          <cell r="CY232">
            <v>0</v>
          </cell>
          <cell r="CZ232">
            <v>0</v>
          </cell>
          <cell r="DA232">
            <v>0</v>
          </cell>
          <cell r="DB232">
            <v>0</v>
          </cell>
          <cell r="DC232">
            <v>0</v>
          </cell>
        </row>
        <row r="233">
          <cell r="C233" t="str">
            <v>Fibers</v>
          </cell>
          <cell r="D233">
            <v>0</v>
          </cell>
          <cell r="E233">
            <v>0</v>
          </cell>
          <cell r="F233">
            <v>0</v>
          </cell>
          <cell r="G233">
            <v>0</v>
          </cell>
          <cell r="H233">
            <v>0</v>
          </cell>
          <cell r="I233">
            <v>0</v>
          </cell>
          <cell r="J233">
            <v>0</v>
          </cell>
          <cell r="K233">
            <v>0</v>
          </cell>
          <cell r="L233">
            <v>0</v>
          </cell>
          <cell r="M233">
            <v>0</v>
          </cell>
          <cell r="N233">
            <v>0</v>
          </cell>
          <cell r="O233">
            <v>0</v>
          </cell>
          <cell r="P233">
            <v>0</v>
          </cell>
          <cell r="Q233">
            <v>0</v>
          </cell>
          <cell r="R233">
            <v>0</v>
          </cell>
          <cell r="S233">
            <v>0</v>
          </cell>
          <cell r="T233">
            <v>0</v>
          </cell>
          <cell r="U233">
            <v>0</v>
          </cell>
          <cell r="V233">
            <v>0</v>
          </cell>
          <cell r="W233">
            <v>0</v>
          </cell>
          <cell r="X233">
            <v>0</v>
          </cell>
          <cell r="Y233">
            <v>0</v>
          </cell>
          <cell r="Z233">
            <v>0</v>
          </cell>
          <cell r="AA233">
            <v>0</v>
          </cell>
          <cell r="AB233">
            <v>0</v>
          </cell>
          <cell r="AC233">
            <v>0</v>
          </cell>
          <cell r="AD233">
            <v>0</v>
          </cell>
          <cell r="AE233">
            <v>0</v>
          </cell>
          <cell r="AF233">
            <v>0</v>
          </cell>
          <cell r="AG233">
            <v>0</v>
          </cell>
          <cell r="AH233">
            <v>0</v>
          </cell>
          <cell r="AI233">
            <v>0</v>
          </cell>
          <cell r="AM233" t="str">
            <v>Fibers</v>
          </cell>
          <cell r="AN233">
            <v>0</v>
          </cell>
          <cell r="AO233">
            <v>0</v>
          </cell>
          <cell r="AP233">
            <v>0</v>
          </cell>
          <cell r="AQ233">
            <v>0</v>
          </cell>
          <cell r="AR233">
            <v>0</v>
          </cell>
          <cell r="AS233">
            <v>0</v>
          </cell>
          <cell r="AT233">
            <v>0</v>
          </cell>
          <cell r="AU233">
            <v>0</v>
          </cell>
          <cell r="AV233">
            <v>0</v>
          </cell>
          <cell r="AW233">
            <v>0</v>
          </cell>
          <cell r="AX233">
            <v>0</v>
          </cell>
          <cell r="AY233">
            <v>0</v>
          </cell>
          <cell r="AZ233">
            <v>0</v>
          </cell>
          <cell r="BA233">
            <v>0</v>
          </cell>
          <cell r="BB233">
            <v>0</v>
          </cell>
          <cell r="BC233">
            <v>0</v>
          </cell>
          <cell r="BD233">
            <v>0</v>
          </cell>
          <cell r="BE233">
            <v>0</v>
          </cell>
          <cell r="BF233">
            <v>0</v>
          </cell>
          <cell r="BG233">
            <v>0</v>
          </cell>
          <cell r="BH233">
            <v>0</v>
          </cell>
          <cell r="BI233">
            <v>0</v>
          </cell>
          <cell r="BJ233">
            <v>0</v>
          </cell>
          <cell r="BK233">
            <v>0</v>
          </cell>
          <cell r="BL233">
            <v>0</v>
          </cell>
          <cell r="BM233">
            <v>0</v>
          </cell>
          <cell r="BN233">
            <v>0</v>
          </cell>
          <cell r="BO233">
            <v>0</v>
          </cell>
          <cell r="BP233">
            <v>0</v>
          </cell>
          <cell r="BQ233">
            <v>0</v>
          </cell>
          <cell r="BR233">
            <v>0</v>
          </cell>
          <cell r="BS233">
            <v>0</v>
          </cell>
          <cell r="BW233" t="str">
            <v>Fibers</v>
          </cell>
          <cell r="BX233">
            <v>0</v>
          </cell>
          <cell r="BY233">
            <v>0</v>
          </cell>
          <cell r="BZ233">
            <v>0</v>
          </cell>
          <cell r="CA233">
            <v>0</v>
          </cell>
          <cell r="CB233">
            <v>0</v>
          </cell>
          <cell r="CC233">
            <v>0</v>
          </cell>
          <cell r="CD233">
            <v>0</v>
          </cell>
          <cell r="CE233">
            <v>0</v>
          </cell>
          <cell r="CF233">
            <v>0</v>
          </cell>
          <cell r="CG233">
            <v>0</v>
          </cell>
          <cell r="CH233">
            <v>0</v>
          </cell>
          <cell r="CI233">
            <v>0</v>
          </cell>
          <cell r="CJ233">
            <v>0</v>
          </cell>
          <cell r="CK233">
            <v>0</v>
          </cell>
          <cell r="CL233">
            <v>0</v>
          </cell>
          <cell r="CM233">
            <v>0</v>
          </cell>
          <cell r="CN233">
            <v>0</v>
          </cell>
          <cell r="CO233">
            <v>0</v>
          </cell>
          <cell r="CP233">
            <v>0</v>
          </cell>
          <cell r="CQ233">
            <v>0</v>
          </cell>
          <cell r="CR233">
            <v>0</v>
          </cell>
          <cell r="CS233">
            <v>0</v>
          </cell>
          <cell r="CT233">
            <v>0</v>
          </cell>
          <cell r="CU233">
            <v>0</v>
          </cell>
          <cell r="CV233">
            <v>0</v>
          </cell>
          <cell r="CW233">
            <v>0</v>
          </cell>
          <cell r="CX233">
            <v>0</v>
          </cell>
          <cell r="CY233">
            <v>0</v>
          </cell>
          <cell r="CZ233">
            <v>0</v>
          </cell>
          <cell r="DA233">
            <v>0</v>
          </cell>
          <cell r="DB233">
            <v>0</v>
          </cell>
          <cell r="DC233">
            <v>0</v>
          </cell>
        </row>
        <row r="234">
          <cell r="C234" t="str">
            <v>SPARE</v>
          </cell>
          <cell r="D234">
            <v>0</v>
          </cell>
          <cell r="E234">
            <v>0</v>
          </cell>
          <cell r="F234">
            <v>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V234">
            <v>0</v>
          </cell>
          <cell r="W234">
            <v>0</v>
          </cell>
          <cell r="X234">
            <v>0</v>
          </cell>
          <cell r="Y234">
            <v>0</v>
          </cell>
          <cell r="Z234">
            <v>0</v>
          </cell>
          <cell r="AA234">
            <v>0</v>
          </cell>
          <cell r="AB234">
            <v>0</v>
          </cell>
          <cell r="AC234">
            <v>0</v>
          </cell>
          <cell r="AD234">
            <v>0</v>
          </cell>
          <cell r="AE234">
            <v>0</v>
          </cell>
          <cell r="AF234">
            <v>0</v>
          </cell>
          <cell r="AG234">
            <v>0</v>
          </cell>
          <cell r="AH234">
            <v>0</v>
          </cell>
          <cell r="AI234">
            <v>0</v>
          </cell>
          <cell r="AM234" t="str">
            <v>SPARE</v>
          </cell>
          <cell r="AN234">
            <v>0</v>
          </cell>
          <cell r="AO234">
            <v>0</v>
          </cell>
          <cell r="AP234">
            <v>0</v>
          </cell>
          <cell r="AQ234">
            <v>0</v>
          </cell>
          <cell r="AR234">
            <v>0</v>
          </cell>
          <cell r="AS234">
            <v>0</v>
          </cell>
          <cell r="AT234">
            <v>0</v>
          </cell>
          <cell r="AU234">
            <v>0</v>
          </cell>
          <cell r="AV234">
            <v>0</v>
          </cell>
          <cell r="AW234">
            <v>0</v>
          </cell>
          <cell r="AX234">
            <v>0</v>
          </cell>
          <cell r="AY234">
            <v>0</v>
          </cell>
          <cell r="AZ234">
            <v>0</v>
          </cell>
          <cell r="BA234">
            <v>0</v>
          </cell>
          <cell r="BB234">
            <v>0</v>
          </cell>
          <cell r="BC234">
            <v>0</v>
          </cell>
          <cell r="BD234">
            <v>0</v>
          </cell>
          <cell r="BE234">
            <v>0</v>
          </cell>
          <cell r="BF234">
            <v>0</v>
          </cell>
          <cell r="BG234">
            <v>0</v>
          </cell>
          <cell r="BH234">
            <v>0</v>
          </cell>
          <cell r="BI234">
            <v>0</v>
          </cell>
          <cell r="BJ234">
            <v>0</v>
          </cell>
          <cell r="BK234">
            <v>0</v>
          </cell>
          <cell r="BL234">
            <v>0</v>
          </cell>
          <cell r="BM234">
            <v>0</v>
          </cell>
          <cell r="BN234">
            <v>0</v>
          </cell>
          <cell r="BO234">
            <v>0</v>
          </cell>
          <cell r="BP234">
            <v>0</v>
          </cell>
          <cell r="BQ234">
            <v>0</v>
          </cell>
          <cell r="BR234">
            <v>0</v>
          </cell>
          <cell r="BS234">
            <v>0</v>
          </cell>
          <cell r="BW234" t="str">
            <v>SPARE</v>
          </cell>
          <cell r="BX234">
            <v>0</v>
          </cell>
          <cell r="BY234">
            <v>0</v>
          </cell>
          <cell r="BZ234">
            <v>0</v>
          </cell>
          <cell r="CA234">
            <v>0</v>
          </cell>
          <cell r="CB234">
            <v>0</v>
          </cell>
          <cell r="CC234">
            <v>0</v>
          </cell>
          <cell r="CD234">
            <v>0</v>
          </cell>
          <cell r="CE234">
            <v>0</v>
          </cell>
          <cell r="CF234">
            <v>0</v>
          </cell>
          <cell r="CG234">
            <v>0</v>
          </cell>
          <cell r="CH234">
            <v>0</v>
          </cell>
          <cell r="CI234">
            <v>0</v>
          </cell>
          <cell r="CJ234">
            <v>0</v>
          </cell>
          <cell r="CK234">
            <v>0</v>
          </cell>
          <cell r="CL234">
            <v>0</v>
          </cell>
          <cell r="CM234">
            <v>0</v>
          </cell>
          <cell r="CN234">
            <v>0</v>
          </cell>
          <cell r="CO234">
            <v>0</v>
          </cell>
          <cell r="CP234">
            <v>0</v>
          </cell>
          <cell r="CQ234">
            <v>0</v>
          </cell>
          <cell r="CR234">
            <v>0</v>
          </cell>
          <cell r="CS234">
            <v>0</v>
          </cell>
          <cell r="CT234">
            <v>0</v>
          </cell>
          <cell r="CU234">
            <v>0</v>
          </cell>
          <cell r="CV234">
            <v>0</v>
          </cell>
          <cell r="CW234">
            <v>0</v>
          </cell>
          <cell r="CX234">
            <v>0</v>
          </cell>
          <cell r="CY234">
            <v>0</v>
          </cell>
          <cell r="CZ234">
            <v>0</v>
          </cell>
          <cell r="DA234">
            <v>0</v>
          </cell>
          <cell r="DB234">
            <v>0</v>
          </cell>
          <cell r="DC234">
            <v>0</v>
          </cell>
        </row>
        <row r="235">
          <cell r="C235" t="str">
            <v>SPARE</v>
          </cell>
          <cell r="D235">
            <v>0</v>
          </cell>
          <cell r="E235">
            <v>0</v>
          </cell>
          <cell r="F235">
            <v>0</v>
          </cell>
          <cell r="G235">
            <v>0</v>
          </cell>
          <cell r="H235">
            <v>0</v>
          </cell>
          <cell r="I235">
            <v>0</v>
          </cell>
          <cell r="J235">
            <v>0</v>
          </cell>
          <cell r="K235">
            <v>0</v>
          </cell>
          <cell r="L235">
            <v>0</v>
          </cell>
          <cell r="M235">
            <v>0</v>
          </cell>
          <cell r="N235">
            <v>0</v>
          </cell>
          <cell r="O235">
            <v>0</v>
          </cell>
          <cell r="P235">
            <v>0</v>
          </cell>
          <cell r="Q235">
            <v>0</v>
          </cell>
          <cell r="R235">
            <v>0</v>
          </cell>
          <cell r="S235">
            <v>0</v>
          </cell>
          <cell r="T235">
            <v>0</v>
          </cell>
          <cell r="U235">
            <v>0</v>
          </cell>
          <cell r="V235">
            <v>0</v>
          </cell>
          <cell r="W235">
            <v>0</v>
          </cell>
          <cell r="X235">
            <v>0</v>
          </cell>
          <cell r="Y235">
            <v>0</v>
          </cell>
          <cell r="Z235">
            <v>0</v>
          </cell>
          <cell r="AA235">
            <v>0</v>
          </cell>
          <cell r="AB235">
            <v>0</v>
          </cell>
          <cell r="AC235">
            <v>0</v>
          </cell>
          <cell r="AD235">
            <v>0</v>
          </cell>
          <cell r="AE235">
            <v>0</v>
          </cell>
          <cell r="AF235">
            <v>0</v>
          </cell>
          <cell r="AG235">
            <v>0</v>
          </cell>
          <cell r="AH235">
            <v>0</v>
          </cell>
          <cell r="AI235">
            <v>0</v>
          </cell>
          <cell r="AM235" t="str">
            <v>SPARE</v>
          </cell>
          <cell r="AN235">
            <v>0</v>
          </cell>
          <cell r="AO235">
            <v>0</v>
          </cell>
          <cell r="AP235">
            <v>0</v>
          </cell>
          <cell r="AQ235">
            <v>0</v>
          </cell>
          <cell r="AR235">
            <v>0</v>
          </cell>
          <cell r="AS235">
            <v>0</v>
          </cell>
          <cell r="AT235">
            <v>0</v>
          </cell>
          <cell r="AU235">
            <v>0</v>
          </cell>
          <cell r="AV235">
            <v>0</v>
          </cell>
          <cell r="AW235">
            <v>0</v>
          </cell>
          <cell r="AX235">
            <v>0</v>
          </cell>
          <cell r="AY235">
            <v>0</v>
          </cell>
          <cell r="AZ235">
            <v>0</v>
          </cell>
          <cell r="BA235">
            <v>0</v>
          </cell>
          <cell r="BB235">
            <v>0</v>
          </cell>
          <cell r="BC235">
            <v>0</v>
          </cell>
          <cell r="BD235">
            <v>0</v>
          </cell>
          <cell r="BE235">
            <v>0</v>
          </cell>
          <cell r="BF235">
            <v>0</v>
          </cell>
          <cell r="BG235">
            <v>0</v>
          </cell>
          <cell r="BH235">
            <v>0</v>
          </cell>
          <cell r="BI235">
            <v>0</v>
          </cell>
          <cell r="BJ235">
            <v>0</v>
          </cell>
          <cell r="BK235">
            <v>0</v>
          </cell>
          <cell r="BL235">
            <v>0</v>
          </cell>
          <cell r="BM235">
            <v>0</v>
          </cell>
          <cell r="BN235">
            <v>0</v>
          </cell>
          <cell r="BO235">
            <v>0</v>
          </cell>
          <cell r="BP235">
            <v>0</v>
          </cell>
          <cell r="BQ235">
            <v>0</v>
          </cell>
          <cell r="BR235">
            <v>0</v>
          </cell>
          <cell r="BS235">
            <v>0</v>
          </cell>
          <cell r="BW235" t="str">
            <v>SPARE</v>
          </cell>
          <cell r="BX235">
            <v>0</v>
          </cell>
          <cell r="BY235">
            <v>0</v>
          </cell>
          <cell r="BZ235">
            <v>0</v>
          </cell>
          <cell r="CA235">
            <v>0</v>
          </cell>
          <cell r="CB235">
            <v>0</v>
          </cell>
          <cell r="CC235">
            <v>0</v>
          </cell>
          <cell r="CD235">
            <v>0</v>
          </cell>
          <cell r="CE235">
            <v>0</v>
          </cell>
          <cell r="CF235">
            <v>0</v>
          </cell>
          <cell r="CG235">
            <v>0</v>
          </cell>
          <cell r="CH235">
            <v>0</v>
          </cell>
          <cell r="CI235">
            <v>0</v>
          </cell>
          <cell r="CJ235">
            <v>0</v>
          </cell>
          <cell r="CK235">
            <v>0</v>
          </cell>
          <cell r="CL235">
            <v>0</v>
          </cell>
          <cell r="CM235">
            <v>0</v>
          </cell>
          <cell r="CN235">
            <v>0</v>
          </cell>
          <cell r="CO235">
            <v>0</v>
          </cell>
          <cell r="CP235">
            <v>0</v>
          </cell>
          <cell r="CQ235">
            <v>0</v>
          </cell>
          <cell r="CR235">
            <v>0</v>
          </cell>
          <cell r="CS235">
            <v>0</v>
          </cell>
          <cell r="CT235">
            <v>0</v>
          </cell>
          <cell r="CU235">
            <v>0</v>
          </cell>
          <cell r="CV235">
            <v>0</v>
          </cell>
          <cell r="CW235">
            <v>0</v>
          </cell>
          <cell r="CX235">
            <v>0</v>
          </cell>
          <cell r="CY235">
            <v>0</v>
          </cell>
          <cell r="CZ235">
            <v>0</v>
          </cell>
          <cell r="DA235">
            <v>0</v>
          </cell>
          <cell r="DB235">
            <v>0</v>
          </cell>
          <cell r="DC235">
            <v>0</v>
          </cell>
        </row>
        <row r="236">
          <cell r="C236" t="str">
            <v>SPARE</v>
          </cell>
          <cell r="D236">
            <v>0</v>
          </cell>
          <cell r="E236">
            <v>0</v>
          </cell>
          <cell r="F236">
            <v>0</v>
          </cell>
          <cell r="G236">
            <v>0</v>
          </cell>
          <cell r="H236">
            <v>0</v>
          </cell>
          <cell r="I236">
            <v>0</v>
          </cell>
          <cell r="J236">
            <v>0</v>
          </cell>
          <cell r="K236">
            <v>0</v>
          </cell>
          <cell r="L236">
            <v>0</v>
          </cell>
          <cell r="M236">
            <v>0</v>
          </cell>
          <cell r="N236">
            <v>0</v>
          </cell>
          <cell r="O236">
            <v>0</v>
          </cell>
          <cell r="P236">
            <v>0</v>
          </cell>
          <cell r="Q236">
            <v>0</v>
          </cell>
          <cell r="R236">
            <v>0</v>
          </cell>
          <cell r="S236">
            <v>0</v>
          </cell>
          <cell r="T236">
            <v>0</v>
          </cell>
          <cell r="U236">
            <v>0</v>
          </cell>
          <cell r="V236">
            <v>0</v>
          </cell>
          <cell r="W236">
            <v>0</v>
          </cell>
          <cell r="X236">
            <v>0</v>
          </cell>
          <cell r="Y236">
            <v>0</v>
          </cell>
          <cell r="Z236">
            <v>0</v>
          </cell>
          <cell r="AA236">
            <v>0</v>
          </cell>
          <cell r="AB236">
            <v>0</v>
          </cell>
          <cell r="AC236">
            <v>0</v>
          </cell>
          <cell r="AD236">
            <v>0</v>
          </cell>
          <cell r="AE236">
            <v>0</v>
          </cell>
          <cell r="AF236">
            <v>0</v>
          </cell>
          <cell r="AG236">
            <v>0</v>
          </cell>
          <cell r="AH236">
            <v>0</v>
          </cell>
          <cell r="AI236">
            <v>0</v>
          </cell>
          <cell r="AM236" t="str">
            <v>SPARE</v>
          </cell>
          <cell r="AN236">
            <v>0</v>
          </cell>
          <cell r="AO236">
            <v>0</v>
          </cell>
          <cell r="AP236">
            <v>0</v>
          </cell>
          <cell r="AQ236">
            <v>0</v>
          </cell>
          <cell r="AR236">
            <v>0</v>
          </cell>
          <cell r="AS236">
            <v>0</v>
          </cell>
          <cell r="AT236">
            <v>0</v>
          </cell>
          <cell r="AU236">
            <v>0</v>
          </cell>
          <cell r="AV236">
            <v>0</v>
          </cell>
          <cell r="AW236">
            <v>0</v>
          </cell>
          <cell r="AX236">
            <v>0</v>
          </cell>
          <cell r="AY236">
            <v>0</v>
          </cell>
          <cell r="AZ236">
            <v>0</v>
          </cell>
          <cell r="BA236">
            <v>0</v>
          </cell>
          <cell r="BB236">
            <v>0</v>
          </cell>
          <cell r="BC236">
            <v>0</v>
          </cell>
          <cell r="BD236">
            <v>0</v>
          </cell>
          <cell r="BE236">
            <v>0</v>
          </cell>
          <cell r="BF236">
            <v>0</v>
          </cell>
          <cell r="BG236">
            <v>0</v>
          </cell>
          <cell r="BH236">
            <v>0</v>
          </cell>
          <cell r="BI236">
            <v>0</v>
          </cell>
          <cell r="BJ236">
            <v>0</v>
          </cell>
          <cell r="BK236">
            <v>0</v>
          </cell>
          <cell r="BL236">
            <v>0</v>
          </cell>
          <cell r="BM236">
            <v>0</v>
          </cell>
          <cell r="BN236">
            <v>0</v>
          </cell>
          <cell r="BO236">
            <v>0</v>
          </cell>
          <cell r="BP236">
            <v>0</v>
          </cell>
          <cell r="BQ236">
            <v>0</v>
          </cell>
          <cell r="BR236">
            <v>0</v>
          </cell>
          <cell r="BS236">
            <v>0</v>
          </cell>
          <cell r="BW236" t="str">
            <v>SPARE</v>
          </cell>
          <cell r="BX236">
            <v>0</v>
          </cell>
          <cell r="BY236">
            <v>0</v>
          </cell>
          <cell r="BZ236">
            <v>0</v>
          </cell>
          <cell r="CA236">
            <v>0</v>
          </cell>
          <cell r="CB236">
            <v>0</v>
          </cell>
          <cell r="CC236">
            <v>0</v>
          </cell>
          <cell r="CD236">
            <v>0</v>
          </cell>
          <cell r="CE236">
            <v>0</v>
          </cell>
          <cell r="CF236">
            <v>0</v>
          </cell>
          <cell r="CG236">
            <v>0</v>
          </cell>
          <cell r="CH236">
            <v>0</v>
          </cell>
          <cell r="CI236">
            <v>0</v>
          </cell>
          <cell r="CJ236">
            <v>0</v>
          </cell>
          <cell r="CK236">
            <v>0</v>
          </cell>
          <cell r="CL236">
            <v>0</v>
          </cell>
          <cell r="CM236">
            <v>0</v>
          </cell>
          <cell r="CN236">
            <v>0</v>
          </cell>
          <cell r="CO236">
            <v>0</v>
          </cell>
          <cell r="CP236">
            <v>0</v>
          </cell>
          <cell r="CQ236">
            <v>0</v>
          </cell>
          <cell r="CR236">
            <v>0</v>
          </cell>
          <cell r="CS236">
            <v>0</v>
          </cell>
          <cell r="CT236">
            <v>0</v>
          </cell>
          <cell r="CU236">
            <v>0</v>
          </cell>
          <cell r="CV236">
            <v>0</v>
          </cell>
          <cell r="CW236">
            <v>0</v>
          </cell>
          <cell r="CX236">
            <v>0</v>
          </cell>
          <cell r="CY236">
            <v>0</v>
          </cell>
          <cell r="CZ236">
            <v>0</v>
          </cell>
          <cell r="DA236">
            <v>0</v>
          </cell>
          <cell r="DB236">
            <v>0</v>
          </cell>
          <cell r="DC236">
            <v>0</v>
          </cell>
        </row>
        <row r="237">
          <cell r="C237" t="str">
            <v>SPARE</v>
          </cell>
          <cell r="D237">
            <v>0</v>
          </cell>
          <cell r="E237">
            <v>0</v>
          </cell>
          <cell r="F237">
            <v>0</v>
          </cell>
          <cell r="G237">
            <v>0</v>
          </cell>
          <cell r="H237">
            <v>0</v>
          </cell>
          <cell r="I237">
            <v>0</v>
          </cell>
          <cell r="J237">
            <v>0</v>
          </cell>
          <cell r="K237">
            <v>0</v>
          </cell>
          <cell r="L237">
            <v>0</v>
          </cell>
          <cell r="M237">
            <v>0</v>
          </cell>
          <cell r="N237">
            <v>0</v>
          </cell>
          <cell r="O237">
            <v>0</v>
          </cell>
          <cell r="P237">
            <v>0</v>
          </cell>
          <cell r="Q237">
            <v>0</v>
          </cell>
          <cell r="R237">
            <v>0</v>
          </cell>
          <cell r="S237">
            <v>0</v>
          </cell>
          <cell r="T237">
            <v>0</v>
          </cell>
          <cell r="U237">
            <v>0</v>
          </cell>
          <cell r="V237">
            <v>0</v>
          </cell>
          <cell r="W237">
            <v>0</v>
          </cell>
          <cell r="X237">
            <v>0</v>
          </cell>
          <cell r="Y237">
            <v>0</v>
          </cell>
          <cell r="Z237">
            <v>0</v>
          </cell>
          <cell r="AA237">
            <v>0</v>
          </cell>
          <cell r="AB237">
            <v>0</v>
          </cell>
          <cell r="AC237">
            <v>0</v>
          </cell>
          <cell r="AD237">
            <v>0</v>
          </cell>
          <cell r="AE237">
            <v>0</v>
          </cell>
          <cell r="AF237">
            <v>0</v>
          </cell>
          <cell r="AG237">
            <v>0</v>
          </cell>
          <cell r="AH237">
            <v>0</v>
          </cell>
          <cell r="AI237">
            <v>0</v>
          </cell>
          <cell r="AM237" t="str">
            <v>SPARE</v>
          </cell>
          <cell r="AN237">
            <v>0</v>
          </cell>
          <cell r="AO237">
            <v>0</v>
          </cell>
          <cell r="AP237">
            <v>0</v>
          </cell>
          <cell r="AQ237">
            <v>0</v>
          </cell>
          <cell r="AR237">
            <v>0</v>
          </cell>
          <cell r="AS237">
            <v>0</v>
          </cell>
          <cell r="AT237">
            <v>0</v>
          </cell>
          <cell r="AU237">
            <v>0</v>
          </cell>
          <cell r="AV237">
            <v>0</v>
          </cell>
          <cell r="AW237">
            <v>0</v>
          </cell>
          <cell r="AX237">
            <v>0</v>
          </cell>
          <cell r="AY237">
            <v>0</v>
          </cell>
          <cell r="AZ237">
            <v>0</v>
          </cell>
          <cell r="BA237">
            <v>0</v>
          </cell>
          <cell r="BB237">
            <v>0</v>
          </cell>
          <cell r="BC237">
            <v>0</v>
          </cell>
          <cell r="BD237">
            <v>0</v>
          </cell>
          <cell r="BE237">
            <v>0</v>
          </cell>
          <cell r="BF237">
            <v>0</v>
          </cell>
          <cell r="BG237">
            <v>0</v>
          </cell>
          <cell r="BH237">
            <v>0</v>
          </cell>
          <cell r="BI237">
            <v>0</v>
          </cell>
          <cell r="BJ237">
            <v>0</v>
          </cell>
          <cell r="BK237">
            <v>0</v>
          </cell>
          <cell r="BL237">
            <v>0</v>
          </cell>
          <cell r="BM237">
            <v>0</v>
          </cell>
          <cell r="BN237">
            <v>0</v>
          </cell>
          <cell r="BO237">
            <v>0</v>
          </cell>
          <cell r="BP237">
            <v>0</v>
          </cell>
          <cell r="BQ237">
            <v>0</v>
          </cell>
          <cell r="BR237">
            <v>0</v>
          </cell>
          <cell r="BS237">
            <v>0</v>
          </cell>
          <cell r="BW237" t="str">
            <v>SPARE</v>
          </cell>
          <cell r="BX237">
            <v>0</v>
          </cell>
          <cell r="BY237">
            <v>0</v>
          </cell>
          <cell r="BZ237">
            <v>0</v>
          </cell>
          <cell r="CA237">
            <v>0</v>
          </cell>
          <cell r="CB237">
            <v>0</v>
          </cell>
          <cell r="CC237">
            <v>0</v>
          </cell>
          <cell r="CD237">
            <v>0</v>
          </cell>
          <cell r="CE237">
            <v>0</v>
          </cell>
          <cell r="CF237">
            <v>0</v>
          </cell>
          <cell r="CG237">
            <v>0</v>
          </cell>
          <cell r="CH237">
            <v>0</v>
          </cell>
          <cell r="CI237">
            <v>0</v>
          </cell>
          <cell r="CJ237">
            <v>0</v>
          </cell>
          <cell r="CK237">
            <v>0</v>
          </cell>
          <cell r="CL237">
            <v>0</v>
          </cell>
          <cell r="CM237">
            <v>0</v>
          </cell>
          <cell r="CN237">
            <v>0</v>
          </cell>
          <cell r="CO237">
            <v>0</v>
          </cell>
          <cell r="CP237">
            <v>0</v>
          </cell>
          <cell r="CQ237">
            <v>0</v>
          </cell>
          <cell r="CR237">
            <v>0</v>
          </cell>
          <cell r="CS237">
            <v>0</v>
          </cell>
          <cell r="CT237">
            <v>0</v>
          </cell>
          <cell r="CU237">
            <v>0</v>
          </cell>
          <cell r="CV237">
            <v>0</v>
          </cell>
          <cell r="CW237">
            <v>0</v>
          </cell>
          <cell r="CX237">
            <v>0</v>
          </cell>
          <cell r="CY237">
            <v>0</v>
          </cell>
          <cell r="CZ237">
            <v>0</v>
          </cell>
          <cell r="DA237">
            <v>0</v>
          </cell>
          <cell r="DB237">
            <v>0</v>
          </cell>
          <cell r="DC237">
            <v>0</v>
          </cell>
        </row>
        <row r="238">
          <cell r="C238" t="str">
            <v>SPARE</v>
          </cell>
          <cell r="D238">
            <v>0</v>
          </cell>
          <cell r="E238">
            <v>0</v>
          </cell>
          <cell r="F238">
            <v>0</v>
          </cell>
          <cell r="G238">
            <v>0</v>
          </cell>
          <cell r="H238">
            <v>0</v>
          </cell>
          <cell r="I238">
            <v>0</v>
          </cell>
          <cell r="J238">
            <v>0</v>
          </cell>
          <cell r="K238">
            <v>0</v>
          </cell>
          <cell r="L238">
            <v>0</v>
          </cell>
          <cell r="M238">
            <v>0</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v>0</v>
          </cell>
          <cell r="AG238">
            <v>0</v>
          </cell>
          <cell r="AH238">
            <v>0</v>
          </cell>
          <cell r="AI238">
            <v>0</v>
          </cell>
          <cell r="AM238" t="str">
            <v>SPARE</v>
          </cell>
          <cell r="AN238">
            <v>0</v>
          </cell>
          <cell r="AO238">
            <v>0</v>
          </cell>
          <cell r="AP238">
            <v>0</v>
          </cell>
          <cell r="AQ238">
            <v>0</v>
          </cell>
          <cell r="AR238">
            <v>0</v>
          </cell>
          <cell r="AS238">
            <v>0</v>
          </cell>
          <cell r="AT238">
            <v>0</v>
          </cell>
          <cell r="AU238">
            <v>0</v>
          </cell>
          <cell r="AV238">
            <v>0</v>
          </cell>
          <cell r="AW238">
            <v>0</v>
          </cell>
          <cell r="AX238">
            <v>0</v>
          </cell>
          <cell r="AY238">
            <v>0</v>
          </cell>
          <cell r="AZ238">
            <v>0</v>
          </cell>
          <cell r="BA238">
            <v>0</v>
          </cell>
          <cell r="BB238">
            <v>0</v>
          </cell>
          <cell r="BC238">
            <v>0</v>
          </cell>
          <cell r="BD238">
            <v>0</v>
          </cell>
          <cell r="BE238">
            <v>0</v>
          </cell>
          <cell r="BF238">
            <v>0</v>
          </cell>
          <cell r="BG238">
            <v>0</v>
          </cell>
          <cell r="BH238">
            <v>0</v>
          </cell>
          <cell r="BI238">
            <v>0</v>
          </cell>
          <cell r="BJ238">
            <v>0</v>
          </cell>
          <cell r="BK238">
            <v>0</v>
          </cell>
          <cell r="BL238">
            <v>0</v>
          </cell>
          <cell r="BM238">
            <v>0</v>
          </cell>
          <cell r="BN238">
            <v>0</v>
          </cell>
          <cell r="BO238">
            <v>0</v>
          </cell>
          <cell r="BP238">
            <v>0</v>
          </cell>
          <cell r="BQ238">
            <v>0</v>
          </cell>
          <cell r="BR238">
            <v>0</v>
          </cell>
          <cell r="BS238">
            <v>0</v>
          </cell>
          <cell r="BW238" t="str">
            <v>SPARE</v>
          </cell>
          <cell r="BX238">
            <v>0</v>
          </cell>
          <cell r="BY238">
            <v>0</v>
          </cell>
          <cell r="BZ238">
            <v>0</v>
          </cell>
          <cell r="CA238">
            <v>0</v>
          </cell>
          <cell r="CB238">
            <v>0</v>
          </cell>
          <cell r="CC238">
            <v>0</v>
          </cell>
          <cell r="CD238">
            <v>0</v>
          </cell>
          <cell r="CE238">
            <v>0</v>
          </cell>
          <cell r="CF238">
            <v>0</v>
          </cell>
          <cell r="CG238">
            <v>0</v>
          </cell>
          <cell r="CH238">
            <v>0</v>
          </cell>
          <cell r="CI238">
            <v>0</v>
          </cell>
          <cell r="CJ238">
            <v>0</v>
          </cell>
          <cell r="CK238">
            <v>0</v>
          </cell>
          <cell r="CL238">
            <v>0</v>
          </cell>
          <cell r="CM238">
            <v>0</v>
          </cell>
          <cell r="CN238">
            <v>0</v>
          </cell>
          <cell r="CO238">
            <v>0</v>
          </cell>
          <cell r="CP238">
            <v>0</v>
          </cell>
          <cell r="CQ238">
            <v>0</v>
          </cell>
          <cell r="CR238">
            <v>0</v>
          </cell>
          <cell r="CS238">
            <v>0</v>
          </cell>
          <cell r="CT238">
            <v>0</v>
          </cell>
          <cell r="CU238">
            <v>0</v>
          </cell>
          <cell r="CV238">
            <v>0</v>
          </cell>
          <cell r="CW238">
            <v>0</v>
          </cell>
          <cell r="CX238">
            <v>0</v>
          </cell>
          <cell r="CY238">
            <v>0</v>
          </cell>
          <cell r="CZ238">
            <v>0</v>
          </cell>
          <cell r="DA238">
            <v>0</v>
          </cell>
          <cell r="DB238">
            <v>0</v>
          </cell>
          <cell r="DC238">
            <v>0</v>
          </cell>
        </row>
        <row r="239">
          <cell r="C239" t="str">
            <v>SPARE</v>
          </cell>
          <cell r="D239">
            <v>0</v>
          </cell>
          <cell r="E239">
            <v>0</v>
          </cell>
          <cell r="F239">
            <v>0</v>
          </cell>
          <cell r="G239">
            <v>0</v>
          </cell>
          <cell r="H239">
            <v>0</v>
          </cell>
          <cell r="I239">
            <v>0</v>
          </cell>
          <cell r="J239">
            <v>0</v>
          </cell>
          <cell r="K239">
            <v>0</v>
          </cell>
          <cell r="L239">
            <v>0</v>
          </cell>
          <cell r="M239">
            <v>0</v>
          </cell>
          <cell r="N239">
            <v>0</v>
          </cell>
          <cell r="O239">
            <v>0</v>
          </cell>
          <cell r="P239">
            <v>0</v>
          </cell>
          <cell r="Q239">
            <v>0</v>
          </cell>
          <cell r="R239">
            <v>0</v>
          </cell>
          <cell r="S239">
            <v>0</v>
          </cell>
          <cell r="T239">
            <v>0</v>
          </cell>
          <cell r="U239">
            <v>0</v>
          </cell>
          <cell r="V239">
            <v>0</v>
          </cell>
          <cell r="W239">
            <v>0</v>
          </cell>
          <cell r="X239">
            <v>0</v>
          </cell>
          <cell r="Y239">
            <v>0</v>
          </cell>
          <cell r="Z239">
            <v>0</v>
          </cell>
          <cell r="AA239">
            <v>0</v>
          </cell>
          <cell r="AB239">
            <v>0</v>
          </cell>
          <cell r="AC239">
            <v>0</v>
          </cell>
          <cell r="AD239">
            <v>0</v>
          </cell>
          <cell r="AE239">
            <v>0</v>
          </cell>
          <cell r="AF239">
            <v>0</v>
          </cell>
          <cell r="AG239">
            <v>0</v>
          </cell>
          <cell r="AH239">
            <v>0</v>
          </cell>
          <cell r="AI239">
            <v>0</v>
          </cell>
          <cell r="AM239" t="str">
            <v>SPARE</v>
          </cell>
          <cell r="AN239">
            <v>0</v>
          </cell>
          <cell r="AO239">
            <v>0</v>
          </cell>
          <cell r="AP239">
            <v>0</v>
          </cell>
          <cell r="AQ239">
            <v>0</v>
          </cell>
          <cell r="AR239">
            <v>0</v>
          </cell>
          <cell r="AS239">
            <v>0</v>
          </cell>
          <cell r="AT239">
            <v>0</v>
          </cell>
          <cell r="AU239">
            <v>0</v>
          </cell>
          <cell r="AV239">
            <v>0</v>
          </cell>
          <cell r="AW239">
            <v>0</v>
          </cell>
          <cell r="AX239">
            <v>0</v>
          </cell>
          <cell r="AY239">
            <v>0</v>
          </cell>
          <cell r="AZ239">
            <v>0</v>
          </cell>
          <cell r="BA239">
            <v>0</v>
          </cell>
          <cell r="BB239">
            <v>0</v>
          </cell>
          <cell r="BC239">
            <v>0</v>
          </cell>
          <cell r="BD239">
            <v>0</v>
          </cell>
          <cell r="BE239">
            <v>0</v>
          </cell>
          <cell r="BF239">
            <v>0</v>
          </cell>
          <cell r="BG239">
            <v>0</v>
          </cell>
          <cell r="BH239">
            <v>0</v>
          </cell>
          <cell r="BI239">
            <v>0</v>
          </cell>
          <cell r="BJ239">
            <v>0</v>
          </cell>
          <cell r="BK239">
            <v>0</v>
          </cell>
          <cell r="BL239">
            <v>0</v>
          </cell>
          <cell r="BM239">
            <v>0</v>
          </cell>
          <cell r="BN239">
            <v>0</v>
          </cell>
          <cell r="BO239">
            <v>0</v>
          </cell>
          <cell r="BP239">
            <v>0</v>
          </cell>
          <cell r="BQ239">
            <v>0</v>
          </cell>
          <cell r="BR239">
            <v>0</v>
          </cell>
          <cell r="BS239">
            <v>0</v>
          </cell>
          <cell r="BW239" t="str">
            <v>SPARE</v>
          </cell>
          <cell r="BX239">
            <v>0</v>
          </cell>
          <cell r="BY239">
            <v>0</v>
          </cell>
          <cell r="BZ239">
            <v>0</v>
          </cell>
          <cell r="CA239">
            <v>0</v>
          </cell>
          <cell r="CB239">
            <v>0</v>
          </cell>
          <cell r="CC239">
            <v>0</v>
          </cell>
          <cell r="CD239">
            <v>0</v>
          </cell>
          <cell r="CE239">
            <v>0</v>
          </cell>
          <cell r="CF239">
            <v>0</v>
          </cell>
          <cell r="CG239">
            <v>0</v>
          </cell>
          <cell r="CH239">
            <v>0</v>
          </cell>
          <cell r="CI239">
            <v>0</v>
          </cell>
          <cell r="CJ239">
            <v>0</v>
          </cell>
          <cell r="CK239">
            <v>0</v>
          </cell>
          <cell r="CL239">
            <v>0</v>
          </cell>
          <cell r="CM239">
            <v>0</v>
          </cell>
          <cell r="CN239">
            <v>0</v>
          </cell>
          <cell r="CO239">
            <v>0</v>
          </cell>
          <cell r="CP239">
            <v>0</v>
          </cell>
          <cell r="CQ239">
            <v>0</v>
          </cell>
          <cell r="CR239">
            <v>0</v>
          </cell>
          <cell r="CS239">
            <v>0</v>
          </cell>
          <cell r="CT239">
            <v>0</v>
          </cell>
          <cell r="CU239">
            <v>0</v>
          </cell>
          <cell r="CV239">
            <v>0</v>
          </cell>
          <cell r="CW239">
            <v>0</v>
          </cell>
          <cell r="CX239">
            <v>0</v>
          </cell>
          <cell r="CY239">
            <v>0</v>
          </cell>
          <cell r="CZ239">
            <v>0</v>
          </cell>
          <cell r="DA239">
            <v>0</v>
          </cell>
          <cell r="DB239">
            <v>0</v>
          </cell>
          <cell r="DC239">
            <v>0</v>
          </cell>
        </row>
        <row r="240">
          <cell r="C240" t="str">
            <v>SPARE</v>
          </cell>
          <cell r="D240">
            <v>0</v>
          </cell>
          <cell r="E240">
            <v>0</v>
          </cell>
          <cell r="F240">
            <v>0</v>
          </cell>
          <cell r="G240">
            <v>0</v>
          </cell>
          <cell r="H240">
            <v>0</v>
          </cell>
          <cell r="I240">
            <v>0</v>
          </cell>
          <cell r="J240">
            <v>0</v>
          </cell>
          <cell r="K240">
            <v>0</v>
          </cell>
          <cell r="L240">
            <v>0</v>
          </cell>
          <cell r="M240">
            <v>0</v>
          </cell>
          <cell r="N240">
            <v>0</v>
          </cell>
          <cell r="O240">
            <v>0</v>
          </cell>
          <cell r="P240">
            <v>0</v>
          </cell>
          <cell r="Q240">
            <v>0</v>
          </cell>
          <cell r="R240">
            <v>0</v>
          </cell>
          <cell r="S240">
            <v>0</v>
          </cell>
          <cell r="T240">
            <v>0</v>
          </cell>
          <cell r="U240">
            <v>0</v>
          </cell>
          <cell r="V240">
            <v>0</v>
          </cell>
          <cell r="W240">
            <v>0</v>
          </cell>
          <cell r="X240">
            <v>0</v>
          </cell>
          <cell r="Y240">
            <v>0</v>
          </cell>
          <cell r="Z240">
            <v>0</v>
          </cell>
          <cell r="AA240">
            <v>0</v>
          </cell>
          <cell r="AB240">
            <v>0</v>
          </cell>
          <cell r="AC240">
            <v>0</v>
          </cell>
          <cell r="AD240">
            <v>0</v>
          </cell>
          <cell r="AE240">
            <v>0</v>
          </cell>
          <cell r="AF240">
            <v>0</v>
          </cell>
          <cell r="AG240">
            <v>0</v>
          </cell>
          <cell r="AH240">
            <v>0</v>
          </cell>
          <cell r="AI240">
            <v>0</v>
          </cell>
          <cell r="AM240" t="str">
            <v>SPARE</v>
          </cell>
          <cell r="AN240">
            <v>0</v>
          </cell>
          <cell r="AO240">
            <v>0</v>
          </cell>
          <cell r="AP240">
            <v>0</v>
          </cell>
          <cell r="AQ240">
            <v>0</v>
          </cell>
          <cell r="AR240">
            <v>0</v>
          </cell>
          <cell r="AS240">
            <v>0</v>
          </cell>
          <cell r="AT240">
            <v>0</v>
          </cell>
          <cell r="AU240">
            <v>0</v>
          </cell>
          <cell r="AV240">
            <v>0</v>
          </cell>
          <cell r="AW240">
            <v>0</v>
          </cell>
          <cell r="AX240">
            <v>0</v>
          </cell>
          <cell r="AY240">
            <v>0</v>
          </cell>
          <cell r="AZ240">
            <v>0</v>
          </cell>
          <cell r="BA240">
            <v>0</v>
          </cell>
          <cell r="BB240">
            <v>0</v>
          </cell>
          <cell r="BC240">
            <v>0</v>
          </cell>
          <cell r="BD240">
            <v>0</v>
          </cell>
          <cell r="BE240">
            <v>0</v>
          </cell>
          <cell r="BF240">
            <v>0</v>
          </cell>
          <cell r="BG240">
            <v>0</v>
          </cell>
          <cell r="BH240">
            <v>0</v>
          </cell>
          <cell r="BI240">
            <v>0</v>
          </cell>
          <cell r="BJ240">
            <v>0</v>
          </cell>
          <cell r="BK240">
            <v>0</v>
          </cell>
          <cell r="BL240">
            <v>0</v>
          </cell>
          <cell r="BM240">
            <v>0</v>
          </cell>
          <cell r="BN240">
            <v>0</v>
          </cell>
          <cell r="BO240">
            <v>0</v>
          </cell>
          <cell r="BP240">
            <v>0</v>
          </cell>
          <cell r="BQ240">
            <v>0</v>
          </cell>
          <cell r="BR240">
            <v>0</v>
          </cell>
          <cell r="BS240">
            <v>0</v>
          </cell>
          <cell r="BW240" t="str">
            <v>SPARE</v>
          </cell>
          <cell r="BX240">
            <v>0</v>
          </cell>
          <cell r="BY240">
            <v>0</v>
          </cell>
          <cell r="BZ240">
            <v>0</v>
          </cell>
          <cell r="CA240">
            <v>0</v>
          </cell>
          <cell r="CB240">
            <v>0</v>
          </cell>
          <cell r="CC240">
            <v>0</v>
          </cell>
          <cell r="CD240">
            <v>0</v>
          </cell>
          <cell r="CE240">
            <v>0</v>
          </cell>
          <cell r="CF240">
            <v>0</v>
          </cell>
          <cell r="CG240">
            <v>0</v>
          </cell>
          <cell r="CH240">
            <v>0</v>
          </cell>
          <cell r="CI240">
            <v>0</v>
          </cell>
          <cell r="CJ240">
            <v>0</v>
          </cell>
          <cell r="CK240">
            <v>0</v>
          </cell>
          <cell r="CL240">
            <v>0</v>
          </cell>
          <cell r="CM240">
            <v>0</v>
          </cell>
          <cell r="CN240">
            <v>0</v>
          </cell>
          <cell r="CO240">
            <v>0</v>
          </cell>
          <cell r="CP240">
            <v>0</v>
          </cell>
          <cell r="CQ240">
            <v>0</v>
          </cell>
          <cell r="CR240">
            <v>0</v>
          </cell>
          <cell r="CS240">
            <v>0</v>
          </cell>
          <cell r="CT240">
            <v>0</v>
          </cell>
          <cell r="CU240">
            <v>0</v>
          </cell>
          <cell r="CV240">
            <v>0</v>
          </cell>
          <cell r="CW240">
            <v>0</v>
          </cell>
          <cell r="CX240">
            <v>0</v>
          </cell>
          <cell r="CY240">
            <v>0</v>
          </cell>
          <cell r="CZ240">
            <v>0</v>
          </cell>
          <cell r="DA240">
            <v>0</v>
          </cell>
          <cell r="DB240">
            <v>0</v>
          </cell>
          <cell r="DC240">
            <v>0</v>
          </cell>
        </row>
        <row r="241">
          <cell r="C241" t="str">
            <v>SPARE</v>
          </cell>
          <cell r="D241">
            <v>0</v>
          </cell>
          <cell r="E241">
            <v>0</v>
          </cell>
          <cell r="F241">
            <v>0</v>
          </cell>
          <cell r="G241">
            <v>0</v>
          </cell>
          <cell r="H241">
            <v>0</v>
          </cell>
          <cell r="I241">
            <v>0</v>
          </cell>
          <cell r="J241">
            <v>0</v>
          </cell>
          <cell r="K241">
            <v>0</v>
          </cell>
          <cell r="L241">
            <v>0</v>
          </cell>
          <cell r="M241">
            <v>0</v>
          </cell>
          <cell r="N241">
            <v>0</v>
          </cell>
          <cell r="O241">
            <v>0</v>
          </cell>
          <cell r="P241">
            <v>0</v>
          </cell>
          <cell r="Q241">
            <v>0</v>
          </cell>
          <cell r="R241">
            <v>0</v>
          </cell>
          <cell r="S241">
            <v>0</v>
          </cell>
          <cell r="T241">
            <v>0</v>
          </cell>
          <cell r="U241">
            <v>0</v>
          </cell>
          <cell r="V241">
            <v>0</v>
          </cell>
          <cell r="W241">
            <v>0</v>
          </cell>
          <cell r="X241">
            <v>0</v>
          </cell>
          <cell r="Y241">
            <v>0</v>
          </cell>
          <cell r="Z241">
            <v>0</v>
          </cell>
          <cell r="AA241">
            <v>0</v>
          </cell>
          <cell r="AB241">
            <v>0</v>
          </cell>
          <cell r="AC241">
            <v>0</v>
          </cell>
          <cell r="AD241">
            <v>0</v>
          </cell>
          <cell r="AE241">
            <v>0</v>
          </cell>
          <cell r="AF241">
            <v>0</v>
          </cell>
          <cell r="AG241">
            <v>0</v>
          </cell>
          <cell r="AH241">
            <v>0</v>
          </cell>
          <cell r="AI241">
            <v>0</v>
          </cell>
          <cell r="AM241" t="str">
            <v>SPARE</v>
          </cell>
          <cell r="AN241">
            <v>0</v>
          </cell>
          <cell r="AO241">
            <v>0</v>
          </cell>
          <cell r="AP241">
            <v>0</v>
          </cell>
          <cell r="AQ241">
            <v>0</v>
          </cell>
          <cell r="AR241">
            <v>0</v>
          </cell>
          <cell r="AS241">
            <v>0</v>
          </cell>
          <cell r="AT241">
            <v>0</v>
          </cell>
          <cell r="AU241">
            <v>0</v>
          </cell>
          <cell r="AV241">
            <v>0</v>
          </cell>
          <cell r="AW241">
            <v>0</v>
          </cell>
          <cell r="AX241">
            <v>0</v>
          </cell>
          <cell r="AY241">
            <v>0</v>
          </cell>
          <cell r="AZ241">
            <v>0</v>
          </cell>
          <cell r="BA241">
            <v>0</v>
          </cell>
          <cell r="BB241">
            <v>0</v>
          </cell>
          <cell r="BC241">
            <v>0</v>
          </cell>
          <cell r="BD241">
            <v>0</v>
          </cell>
          <cell r="BE241">
            <v>0</v>
          </cell>
          <cell r="BF241">
            <v>0</v>
          </cell>
          <cell r="BG241">
            <v>0</v>
          </cell>
          <cell r="BH241">
            <v>0</v>
          </cell>
          <cell r="BI241">
            <v>0</v>
          </cell>
          <cell r="BJ241">
            <v>0</v>
          </cell>
          <cell r="BK241">
            <v>0</v>
          </cell>
          <cell r="BL241">
            <v>0</v>
          </cell>
          <cell r="BM241">
            <v>0</v>
          </cell>
          <cell r="BN241">
            <v>0</v>
          </cell>
          <cell r="BO241">
            <v>0</v>
          </cell>
          <cell r="BP241">
            <v>0</v>
          </cell>
          <cell r="BQ241">
            <v>0</v>
          </cell>
          <cell r="BR241">
            <v>0</v>
          </cell>
          <cell r="BS241">
            <v>0</v>
          </cell>
          <cell r="BW241" t="str">
            <v>SPARE</v>
          </cell>
          <cell r="BX241">
            <v>0</v>
          </cell>
          <cell r="BY241">
            <v>0</v>
          </cell>
          <cell r="BZ241">
            <v>0</v>
          </cell>
          <cell r="CA241">
            <v>0</v>
          </cell>
          <cell r="CB241">
            <v>0</v>
          </cell>
          <cell r="CC241">
            <v>0</v>
          </cell>
          <cell r="CD241">
            <v>0</v>
          </cell>
          <cell r="CE241">
            <v>0</v>
          </cell>
          <cell r="CF241">
            <v>0</v>
          </cell>
          <cell r="CG241">
            <v>0</v>
          </cell>
          <cell r="CH241">
            <v>0</v>
          </cell>
          <cell r="CI241">
            <v>0</v>
          </cell>
          <cell r="CJ241">
            <v>0</v>
          </cell>
          <cell r="CK241">
            <v>0</v>
          </cell>
          <cell r="CL241">
            <v>0</v>
          </cell>
          <cell r="CM241">
            <v>0</v>
          </cell>
          <cell r="CN241">
            <v>0</v>
          </cell>
          <cell r="CO241">
            <v>0</v>
          </cell>
          <cell r="CP241">
            <v>0</v>
          </cell>
          <cell r="CQ241">
            <v>0</v>
          </cell>
          <cell r="CR241">
            <v>0</v>
          </cell>
          <cell r="CS241">
            <v>0</v>
          </cell>
          <cell r="CT241">
            <v>0</v>
          </cell>
          <cell r="CU241">
            <v>0</v>
          </cell>
          <cell r="CV241">
            <v>0</v>
          </cell>
          <cell r="CW241">
            <v>0</v>
          </cell>
          <cell r="CX241">
            <v>0</v>
          </cell>
          <cell r="CY241">
            <v>0</v>
          </cell>
          <cell r="CZ241">
            <v>0</v>
          </cell>
          <cell r="DA241">
            <v>0</v>
          </cell>
          <cell r="DB241">
            <v>0</v>
          </cell>
          <cell r="DC241">
            <v>0</v>
          </cell>
        </row>
        <row r="242">
          <cell r="C242" t="str">
            <v>SPARE</v>
          </cell>
          <cell r="D242">
            <v>0</v>
          </cell>
          <cell r="E242">
            <v>0</v>
          </cell>
          <cell r="F242">
            <v>0</v>
          </cell>
          <cell r="G242">
            <v>0</v>
          </cell>
          <cell r="H242">
            <v>0</v>
          </cell>
          <cell r="I242">
            <v>0</v>
          </cell>
          <cell r="J242">
            <v>0</v>
          </cell>
          <cell r="K242">
            <v>0</v>
          </cell>
          <cell r="L242">
            <v>0</v>
          </cell>
          <cell r="M242">
            <v>0</v>
          </cell>
          <cell r="N242">
            <v>0</v>
          </cell>
          <cell r="O242">
            <v>0</v>
          </cell>
          <cell r="P242">
            <v>0</v>
          </cell>
          <cell r="Q242">
            <v>0</v>
          </cell>
          <cell r="R242">
            <v>0</v>
          </cell>
          <cell r="S242">
            <v>0</v>
          </cell>
          <cell r="T242">
            <v>0</v>
          </cell>
          <cell r="U242">
            <v>0</v>
          </cell>
          <cell r="V242">
            <v>0</v>
          </cell>
          <cell r="W242">
            <v>0</v>
          </cell>
          <cell r="X242">
            <v>0</v>
          </cell>
          <cell r="Y242">
            <v>0</v>
          </cell>
          <cell r="Z242">
            <v>0</v>
          </cell>
          <cell r="AA242">
            <v>0</v>
          </cell>
          <cell r="AB242">
            <v>0</v>
          </cell>
          <cell r="AC242">
            <v>0</v>
          </cell>
          <cell r="AD242">
            <v>0</v>
          </cell>
          <cell r="AE242">
            <v>0</v>
          </cell>
          <cell r="AF242">
            <v>0</v>
          </cell>
          <cell r="AG242">
            <v>0</v>
          </cell>
          <cell r="AH242">
            <v>0</v>
          </cell>
          <cell r="AI242">
            <v>0</v>
          </cell>
          <cell r="AM242" t="str">
            <v>SPARE</v>
          </cell>
          <cell r="AN242">
            <v>0</v>
          </cell>
          <cell r="AO242">
            <v>0</v>
          </cell>
          <cell r="AP242">
            <v>0</v>
          </cell>
          <cell r="AQ242">
            <v>0</v>
          </cell>
          <cell r="AR242">
            <v>0</v>
          </cell>
          <cell r="AS242">
            <v>0</v>
          </cell>
          <cell r="AT242">
            <v>0</v>
          </cell>
          <cell r="AU242">
            <v>0</v>
          </cell>
          <cell r="AV242">
            <v>0</v>
          </cell>
          <cell r="AW242">
            <v>0</v>
          </cell>
          <cell r="AX242">
            <v>0</v>
          </cell>
          <cell r="AY242">
            <v>0</v>
          </cell>
          <cell r="AZ242">
            <v>0</v>
          </cell>
          <cell r="BA242">
            <v>0</v>
          </cell>
          <cell r="BB242">
            <v>0</v>
          </cell>
          <cell r="BC242">
            <v>0</v>
          </cell>
          <cell r="BD242">
            <v>0</v>
          </cell>
          <cell r="BE242">
            <v>0</v>
          </cell>
          <cell r="BF242">
            <v>0</v>
          </cell>
          <cell r="BG242">
            <v>0</v>
          </cell>
          <cell r="BH242">
            <v>0</v>
          </cell>
          <cell r="BI242">
            <v>0</v>
          </cell>
          <cell r="BJ242">
            <v>0</v>
          </cell>
          <cell r="BK242">
            <v>0</v>
          </cell>
          <cell r="BL242">
            <v>0</v>
          </cell>
          <cell r="BM242">
            <v>0</v>
          </cell>
          <cell r="BN242">
            <v>0</v>
          </cell>
          <cell r="BO242">
            <v>0</v>
          </cell>
          <cell r="BP242">
            <v>0</v>
          </cell>
          <cell r="BQ242">
            <v>0</v>
          </cell>
          <cell r="BR242">
            <v>0</v>
          </cell>
          <cell r="BS242">
            <v>0</v>
          </cell>
          <cell r="BW242" t="str">
            <v>SPARE</v>
          </cell>
          <cell r="BX242">
            <v>0</v>
          </cell>
          <cell r="BY242">
            <v>0</v>
          </cell>
          <cell r="BZ242">
            <v>0</v>
          </cell>
          <cell r="CA242">
            <v>0</v>
          </cell>
          <cell r="CB242">
            <v>0</v>
          </cell>
          <cell r="CC242">
            <v>0</v>
          </cell>
          <cell r="CD242">
            <v>0</v>
          </cell>
          <cell r="CE242">
            <v>0</v>
          </cell>
          <cell r="CF242">
            <v>0</v>
          </cell>
          <cell r="CG242">
            <v>0</v>
          </cell>
          <cell r="CH242">
            <v>0</v>
          </cell>
          <cell r="CI242">
            <v>0</v>
          </cell>
          <cell r="CJ242">
            <v>0</v>
          </cell>
          <cell r="CK242">
            <v>0</v>
          </cell>
          <cell r="CL242">
            <v>0</v>
          </cell>
          <cell r="CM242">
            <v>0</v>
          </cell>
          <cell r="CN242">
            <v>0</v>
          </cell>
          <cell r="CO242">
            <v>0</v>
          </cell>
          <cell r="CP242">
            <v>0</v>
          </cell>
          <cell r="CQ242">
            <v>0</v>
          </cell>
          <cell r="CR242">
            <v>0</v>
          </cell>
          <cell r="CS242">
            <v>0</v>
          </cell>
          <cell r="CT242">
            <v>0</v>
          </cell>
          <cell r="CU242">
            <v>0</v>
          </cell>
          <cell r="CV242">
            <v>0</v>
          </cell>
          <cell r="CW242">
            <v>0</v>
          </cell>
          <cell r="CX242">
            <v>0</v>
          </cell>
          <cell r="CY242">
            <v>0</v>
          </cell>
          <cell r="CZ242">
            <v>0</v>
          </cell>
          <cell r="DA242">
            <v>0</v>
          </cell>
          <cell r="DB242">
            <v>0</v>
          </cell>
          <cell r="DC242">
            <v>0</v>
          </cell>
        </row>
        <row r="243">
          <cell r="C243" t="str">
            <v>SPARE</v>
          </cell>
          <cell r="D243">
            <v>0</v>
          </cell>
          <cell r="E243">
            <v>0</v>
          </cell>
          <cell r="F243">
            <v>0</v>
          </cell>
          <cell r="G243">
            <v>0</v>
          </cell>
          <cell r="H243">
            <v>0</v>
          </cell>
          <cell r="I243">
            <v>0</v>
          </cell>
          <cell r="J243">
            <v>0</v>
          </cell>
          <cell r="K243">
            <v>0</v>
          </cell>
          <cell r="L243">
            <v>0</v>
          </cell>
          <cell r="M243">
            <v>0</v>
          </cell>
          <cell r="N243">
            <v>0</v>
          </cell>
          <cell r="O243">
            <v>0</v>
          </cell>
          <cell r="P243">
            <v>0</v>
          </cell>
          <cell r="Q243">
            <v>0</v>
          </cell>
          <cell r="R243">
            <v>0</v>
          </cell>
          <cell r="S243">
            <v>0</v>
          </cell>
          <cell r="T243">
            <v>0</v>
          </cell>
          <cell r="U243">
            <v>0</v>
          </cell>
          <cell r="V243">
            <v>0</v>
          </cell>
          <cell r="W243">
            <v>0</v>
          </cell>
          <cell r="X243">
            <v>0</v>
          </cell>
          <cell r="Y243">
            <v>0</v>
          </cell>
          <cell r="Z243">
            <v>0</v>
          </cell>
          <cell r="AA243">
            <v>0</v>
          </cell>
          <cell r="AB243">
            <v>0</v>
          </cell>
          <cell r="AC243">
            <v>0</v>
          </cell>
          <cell r="AD243">
            <v>0</v>
          </cell>
          <cell r="AE243">
            <v>0</v>
          </cell>
          <cell r="AF243">
            <v>0</v>
          </cell>
          <cell r="AG243">
            <v>0</v>
          </cell>
          <cell r="AH243">
            <v>0</v>
          </cell>
          <cell r="AI243">
            <v>0</v>
          </cell>
          <cell r="AM243" t="str">
            <v>SPARE</v>
          </cell>
          <cell r="AN243">
            <v>0</v>
          </cell>
          <cell r="AO243">
            <v>0</v>
          </cell>
          <cell r="AP243">
            <v>0</v>
          </cell>
          <cell r="AQ243">
            <v>0</v>
          </cell>
          <cell r="AR243">
            <v>0</v>
          </cell>
          <cell r="AS243">
            <v>0</v>
          </cell>
          <cell r="AT243">
            <v>0</v>
          </cell>
          <cell r="AU243">
            <v>0</v>
          </cell>
          <cell r="AV243">
            <v>0</v>
          </cell>
          <cell r="AW243">
            <v>0</v>
          </cell>
          <cell r="AX243">
            <v>0</v>
          </cell>
          <cell r="AY243">
            <v>0</v>
          </cell>
          <cell r="AZ243">
            <v>0</v>
          </cell>
          <cell r="BA243">
            <v>0</v>
          </cell>
          <cell r="BB243">
            <v>0</v>
          </cell>
          <cell r="BC243">
            <v>0</v>
          </cell>
          <cell r="BD243">
            <v>0</v>
          </cell>
          <cell r="BE243">
            <v>0</v>
          </cell>
          <cell r="BF243">
            <v>0</v>
          </cell>
          <cell r="BG243">
            <v>0</v>
          </cell>
          <cell r="BH243">
            <v>0</v>
          </cell>
          <cell r="BI243">
            <v>0</v>
          </cell>
          <cell r="BJ243">
            <v>0</v>
          </cell>
          <cell r="BK243">
            <v>0</v>
          </cell>
          <cell r="BL243">
            <v>0</v>
          </cell>
          <cell r="BM243">
            <v>0</v>
          </cell>
          <cell r="BN243">
            <v>0</v>
          </cell>
          <cell r="BO243">
            <v>0</v>
          </cell>
          <cell r="BP243">
            <v>0</v>
          </cell>
          <cell r="BQ243">
            <v>0</v>
          </cell>
          <cell r="BR243">
            <v>0</v>
          </cell>
          <cell r="BS243">
            <v>0</v>
          </cell>
          <cell r="BW243" t="str">
            <v>SPARE</v>
          </cell>
          <cell r="BX243">
            <v>0</v>
          </cell>
          <cell r="BY243">
            <v>0</v>
          </cell>
          <cell r="BZ243">
            <v>0</v>
          </cell>
          <cell r="CA243">
            <v>0</v>
          </cell>
          <cell r="CB243">
            <v>0</v>
          </cell>
          <cell r="CC243">
            <v>0</v>
          </cell>
          <cell r="CD243">
            <v>0</v>
          </cell>
          <cell r="CE243">
            <v>0</v>
          </cell>
          <cell r="CF243">
            <v>0</v>
          </cell>
          <cell r="CG243">
            <v>0</v>
          </cell>
          <cell r="CH243">
            <v>0</v>
          </cell>
          <cell r="CI243">
            <v>0</v>
          </cell>
          <cell r="CJ243">
            <v>0</v>
          </cell>
          <cell r="CK243">
            <v>0</v>
          </cell>
          <cell r="CL243">
            <v>0</v>
          </cell>
          <cell r="CM243">
            <v>0</v>
          </cell>
          <cell r="CN243">
            <v>0</v>
          </cell>
          <cell r="CO243">
            <v>0</v>
          </cell>
          <cell r="CP243">
            <v>0</v>
          </cell>
          <cell r="CQ243">
            <v>0</v>
          </cell>
          <cell r="CR243">
            <v>0</v>
          </cell>
          <cell r="CS243">
            <v>0</v>
          </cell>
          <cell r="CT243">
            <v>0</v>
          </cell>
          <cell r="CU243">
            <v>0</v>
          </cell>
          <cell r="CV243">
            <v>0</v>
          </cell>
          <cell r="CW243">
            <v>0</v>
          </cell>
          <cell r="CX243">
            <v>0</v>
          </cell>
          <cell r="CY243">
            <v>0</v>
          </cell>
          <cell r="CZ243">
            <v>0</v>
          </cell>
          <cell r="DA243">
            <v>0</v>
          </cell>
          <cell r="DB243">
            <v>0</v>
          </cell>
          <cell r="DC243">
            <v>0</v>
          </cell>
        </row>
        <row r="245">
          <cell r="AK245" t="str">
            <v>I~D~1~268.  OQA BEZEL 517268 WITHOUT SPRAY FINAL YIELD PERFORMANCE</v>
          </cell>
          <cell r="BU245" t="str">
            <v>I~D~2~280.  OQA BEZEL 517280 FOR SPRAY FINAL YIELD PERFORMANCE</v>
          </cell>
        </row>
        <row r="247">
          <cell r="AL247" t="str">
            <v>MODEL</v>
          </cell>
          <cell r="AM247" t="str">
            <v>DETAILS</v>
          </cell>
          <cell r="AN247" t="str">
            <v>APR '04</v>
          </cell>
          <cell r="AO247">
            <v>1</v>
          </cell>
          <cell r="AP247">
            <v>2</v>
          </cell>
          <cell r="AQ247">
            <v>3</v>
          </cell>
          <cell r="AR247">
            <v>4</v>
          </cell>
          <cell r="AS247">
            <v>5</v>
          </cell>
          <cell r="AT247">
            <v>6</v>
          </cell>
          <cell r="AU247">
            <v>7</v>
          </cell>
          <cell r="AV247">
            <v>8</v>
          </cell>
          <cell r="AW247">
            <v>9</v>
          </cell>
          <cell r="AX247">
            <v>10</v>
          </cell>
          <cell r="AY247">
            <v>11</v>
          </cell>
          <cell r="AZ247">
            <v>12</v>
          </cell>
          <cell r="BA247">
            <v>13</v>
          </cell>
          <cell r="BB247">
            <v>14</v>
          </cell>
          <cell r="BC247">
            <v>15</v>
          </cell>
          <cell r="BD247">
            <v>16</v>
          </cell>
          <cell r="BE247">
            <v>17</v>
          </cell>
          <cell r="BF247">
            <v>18</v>
          </cell>
          <cell r="BG247">
            <v>19</v>
          </cell>
          <cell r="BH247">
            <v>20</v>
          </cell>
          <cell r="BI247">
            <v>21</v>
          </cell>
          <cell r="BJ247">
            <v>22</v>
          </cell>
          <cell r="BK247">
            <v>23</v>
          </cell>
          <cell r="BL247">
            <v>24</v>
          </cell>
          <cell r="BM247">
            <v>25</v>
          </cell>
          <cell r="BN247">
            <v>26</v>
          </cell>
          <cell r="BO247">
            <v>27</v>
          </cell>
          <cell r="BP247">
            <v>28</v>
          </cell>
          <cell r="BQ247">
            <v>29</v>
          </cell>
          <cell r="BR247">
            <v>30</v>
          </cell>
          <cell r="BS247">
            <v>31</v>
          </cell>
          <cell r="BV247" t="str">
            <v>MODEL</v>
          </cell>
          <cell r="BW247" t="str">
            <v>DETAILS</v>
          </cell>
          <cell r="BX247" t="str">
            <v>APR '04</v>
          </cell>
          <cell r="BY247">
            <v>1</v>
          </cell>
          <cell r="BZ247">
            <v>2</v>
          </cell>
          <cell r="CA247">
            <v>3</v>
          </cell>
          <cell r="CB247">
            <v>4</v>
          </cell>
          <cell r="CC247">
            <v>5</v>
          </cell>
          <cell r="CD247">
            <v>6</v>
          </cell>
          <cell r="CE247">
            <v>7</v>
          </cell>
          <cell r="CF247">
            <v>8</v>
          </cell>
          <cell r="CG247">
            <v>9</v>
          </cell>
          <cell r="CH247">
            <v>10</v>
          </cell>
          <cell r="CI247">
            <v>11</v>
          </cell>
          <cell r="CJ247">
            <v>12</v>
          </cell>
          <cell r="CK247">
            <v>13</v>
          </cell>
          <cell r="CL247">
            <v>14</v>
          </cell>
          <cell r="CM247">
            <v>15</v>
          </cell>
          <cell r="CN247">
            <v>16</v>
          </cell>
          <cell r="CO247">
            <v>17</v>
          </cell>
          <cell r="CP247">
            <v>18</v>
          </cell>
          <cell r="CQ247">
            <v>19</v>
          </cell>
          <cell r="CR247">
            <v>20</v>
          </cell>
          <cell r="CS247">
            <v>21</v>
          </cell>
          <cell r="CT247">
            <v>22</v>
          </cell>
          <cell r="CU247">
            <v>23</v>
          </cell>
          <cell r="CV247">
            <v>24</v>
          </cell>
          <cell r="CW247">
            <v>25</v>
          </cell>
          <cell r="CX247">
            <v>26</v>
          </cell>
          <cell r="CY247">
            <v>27</v>
          </cell>
          <cell r="CZ247">
            <v>28</v>
          </cell>
          <cell r="DA247">
            <v>29</v>
          </cell>
          <cell r="DB247">
            <v>30</v>
          </cell>
          <cell r="DC247">
            <v>31</v>
          </cell>
        </row>
        <row r="248">
          <cell r="AL248" t="str">
            <v>517268 W/O SPRAY</v>
          </cell>
          <cell r="AM248" t="str">
            <v>Insp Qty</v>
          </cell>
          <cell r="AN248">
            <v>11778</v>
          </cell>
          <cell r="BD248">
            <v>219</v>
          </cell>
          <cell r="BF248">
            <v>795</v>
          </cell>
          <cell r="BG248">
            <v>1200</v>
          </cell>
          <cell r="BH248">
            <v>1004</v>
          </cell>
          <cell r="BK248">
            <v>959</v>
          </cell>
          <cell r="BL248">
            <v>1209</v>
          </cell>
          <cell r="BM248">
            <v>1076</v>
          </cell>
          <cell r="BN248">
            <v>1294</v>
          </cell>
          <cell r="BO248">
            <v>1297</v>
          </cell>
          <cell r="BP248">
            <v>1186</v>
          </cell>
          <cell r="BQ248">
            <v>1292</v>
          </cell>
          <cell r="BR248">
            <v>247</v>
          </cell>
          <cell r="BV248" t="str">
            <v>517280 FOR SPRAY</v>
          </cell>
          <cell r="BW248" t="str">
            <v>Insp Qty</v>
          </cell>
          <cell r="BX248">
            <v>0</v>
          </cell>
        </row>
        <row r="249">
          <cell r="AM249" t="str">
            <v>Def Qty</v>
          </cell>
          <cell r="AN249">
            <v>210</v>
          </cell>
          <cell r="AO249">
            <v>0</v>
          </cell>
          <cell r="AP249">
            <v>0</v>
          </cell>
          <cell r="AQ249">
            <v>0</v>
          </cell>
          <cell r="AR249">
            <v>0</v>
          </cell>
          <cell r="AS249">
            <v>0</v>
          </cell>
          <cell r="AT249">
            <v>0</v>
          </cell>
          <cell r="AU249">
            <v>0</v>
          </cell>
          <cell r="AV249">
            <v>0</v>
          </cell>
          <cell r="AW249">
            <v>0</v>
          </cell>
          <cell r="AX249">
            <v>0</v>
          </cell>
          <cell r="AY249">
            <v>0</v>
          </cell>
          <cell r="AZ249">
            <v>0</v>
          </cell>
          <cell r="BA249">
            <v>0</v>
          </cell>
          <cell r="BB249">
            <v>0</v>
          </cell>
          <cell r="BC249">
            <v>0</v>
          </cell>
          <cell r="BD249">
            <v>0</v>
          </cell>
          <cell r="BE249">
            <v>0</v>
          </cell>
          <cell r="BF249">
            <v>75</v>
          </cell>
          <cell r="BG249">
            <v>48</v>
          </cell>
          <cell r="BH249">
            <v>20</v>
          </cell>
          <cell r="BI249">
            <v>0</v>
          </cell>
          <cell r="BJ249">
            <v>0</v>
          </cell>
          <cell r="BK249">
            <v>14</v>
          </cell>
          <cell r="BL249">
            <v>9</v>
          </cell>
          <cell r="BM249">
            <v>4</v>
          </cell>
          <cell r="BN249">
            <v>7</v>
          </cell>
          <cell r="BO249">
            <v>17</v>
          </cell>
          <cell r="BP249">
            <v>2</v>
          </cell>
          <cell r="BQ249">
            <v>14</v>
          </cell>
          <cell r="BR249">
            <v>0</v>
          </cell>
          <cell r="BS249">
            <v>0</v>
          </cell>
          <cell r="BW249" t="str">
            <v>Def Qty</v>
          </cell>
          <cell r="BX249">
            <v>0</v>
          </cell>
          <cell r="BY249">
            <v>0</v>
          </cell>
          <cell r="BZ249">
            <v>0</v>
          </cell>
          <cell r="CA249">
            <v>0</v>
          </cell>
          <cell r="CB249">
            <v>0</v>
          </cell>
          <cell r="CC249">
            <v>0</v>
          </cell>
          <cell r="CD249">
            <v>0</v>
          </cell>
          <cell r="CE249">
            <v>0</v>
          </cell>
          <cell r="CF249">
            <v>0</v>
          </cell>
          <cell r="CG249">
            <v>0</v>
          </cell>
          <cell r="CH249">
            <v>0</v>
          </cell>
          <cell r="CI249">
            <v>0</v>
          </cell>
          <cell r="CJ249">
            <v>0</v>
          </cell>
          <cell r="CK249">
            <v>0</v>
          </cell>
          <cell r="CL249">
            <v>0</v>
          </cell>
          <cell r="CM249">
            <v>0</v>
          </cell>
          <cell r="CN249">
            <v>0</v>
          </cell>
          <cell r="CO249">
            <v>0</v>
          </cell>
          <cell r="CP249">
            <v>0</v>
          </cell>
          <cell r="CQ249">
            <v>0</v>
          </cell>
          <cell r="CR249">
            <v>0</v>
          </cell>
          <cell r="CS249">
            <v>0</v>
          </cell>
          <cell r="CT249">
            <v>0</v>
          </cell>
          <cell r="CU249">
            <v>0</v>
          </cell>
          <cell r="CV249">
            <v>0</v>
          </cell>
          <cell r="CW249">
            <v>0</v>
          </cell>
          <cell r="CX249">
            <v>0</v>
          </cell>
          <cell r="CY249">
            <v>0</v>
          </cell>
          <cell r="CZ249">
            <v>0</v>
          </cell>
          <cell r="DA249">
            <v>0</v>
          </cell>
          <cell r="DB249">
            <v>0</v>
          </cell>
          <cell r="DC249">
            <v>0</v>
          </cell>
        </row>
        <row r="250">
          <cell r="AM250" t="str">
            <v>ACTUAL</v>
          </cell>
          <cell r="AN250">
            <v>0.98217014773306166</v>
          </cell>
          <cell r="AO250" t="e">
            <v>#DIV/0!</v>
          </cell>
          <cell r="AP250" t="e">
            <v>#DIV/0!</v>
          </cell>
          <cell r="AQ250" t="e">
            <v>#DIV/0!</v>
          </cell>
          <cell r="AR250" t="e">
            <v>#DIV/0!</v>
          </cell>
          <cell r="AS250" t="e">
            <v>#DIV/0!</v>
          </cell>
          <cell r="AT250" t="e">
            <v>#DIV/0!</v>
          </cell>
          <cell r="AU250" t="e">
            <v>#DIV/0!</v>
          </cell>
          <cell r="AV250" t="e">
            <v>#DIV/0!</v>
          </cell>
          <cell r="AW250" t="e">
            <v>#DIV/0!</v>
          </cell>
          <cell r="AX250" t="e">
            <v>#DIV/0!</v>
          </cell>
          <cell r="AY250" t="e">
            <v>#DIV/0!</v>
          </cell>
          <cell r="AZ250" t="e">
            <v>#DIV/0!</v>
          </cell>
          <cell r="BA250" t="e">
            <v>#DIV/0!</v>
          </cell>
          <cell r="BB250" t="e">
            <v>#DIV/0!</v>
          </cell>
          <cell r="BC250" t="e">
            <v>#DIV/0!</v>
          </cell>
          <cell r="BD250">
            <v>1</v>
          </cell>
          <cell r="BE250" t="e">
            <v>#DIV/0!</v>
          </cell>
          <cell r="BF250">
            <v>0.90566037735849059</v>
          </cell>
          <cell r="BG250">
            <v>0.96</v>
          </cell>
          <cell r="BH250">
            <v>0.98007968127490042</v>
          </cell>
          <cell r="BI250" t="e">
            <v>#DIV/0!</v>
          </cell>
          <cell r="BJ250" t="e">
            <v>#DIV/0!</v>
          </cell>
          <cell r="BK250">
            <v>0.98540145985401462</v>
          </cell>
          <cell r="BL250">
            <v>0.99255583126550873</v>
          </cell>
          <cell r="BM250">
            <v>0.99628252788104088</v>
          </cell>
          <cell r="BN250">
            <v>0.99459041731066455</v>
          </cell>
          <cell r="BO250">
            <v>0.98689282960678493</v>
          </cell>
          <cell r="BP250">
            <v>0.99831365935919059</v>
          </cell>
          <cell r="BQ250">
            <v>0.98916408668730649</v>
          </cell>
          <cell r="BR250">
            <v>1</v>
          </cell>
          <cell r="BS250" t="e">
            <v>#DIV/0!</v>
          </cell>
          <cell r="BW250" t="str">
            <v>ACTUAL</v>
          </cell>
          <cell r="BX250" t="e">
            <v>#DIV/0!</v>
          </cell>
          <cell r="BY250" t="e">
            <v>#DIV/0!</v>
          </cell>
          <cell r="BZ250" t="e">
            <v>#DIV/0!</v>
          </cell>
          <cell r="CA250" t="e">
            <v>#DIV/0!</v>
          </cell>
          <cell r="CB250" t="e">
            <v>#DIV/0!</v>
          </cell>
          <cell r="CC250" t="e">
            <v>#DIV/0!</v>
          </cell>
          <cell r="CD250" t="e">
            <v>#DIV/0!</v>
          </cell>
          <cell r="CE250" t="e">
            <v>#DIV/0!</v>
          </cell>
          <cell r="CF250" t="e">
            <v>#DIV/0!</v>
          </cell>
          <cell r="CG250" t="e">
            <v>#DIV/0!</v>
          </cell>
          <cell r="CH250" t="e">
            <v>#DIV/0!</v>
          </cell>
          <cell r="CI250" t="e">
            <v>#DIV/0!</v>
          </cell>
          <cell r="CJ250" t="e">
            <v>#DIV/0!</v>
          </cell>
          <cell r="CK250" t="e">
            <v>#DIV/0!</v>
          </cell>
          <cell r="CL250" t="e">
            <v>#DIV/0!</v>
          </cell>
          <cell r="CM250" t="e">
            <v>#DIV/0!</v>
          </cell>
          <cell r="CN250" t="e">
            <v>#DIV/0!</v>
          </cell>
          <cell r="CO250" t="e">
            <v>#DIV/0!</v>
          </cell>
          <cell r="CP250" t="e">
            <v>#DIV/0!</v>
          </cell>
          <cell r="CQ250" t="e">
            <v>#DIV/0!</v>
          </cell>
          <cell r="CR250" t="e">
            <v>#DIV/0!</v>
          </cell>
          <cell r="CS250" t="e">
            <v>#DIV/0!</v>
          </cell>
          <cell r="CT250" t="e">
            <v>#DIV/0!</v>
          </cell>
          <cell r="CU250" t="e">
            <v>#DIV/0!</v>
          </cell>
          <cell r="CV250" t="e">
            <v>#DIV/0!</v>
          </cell>
          <cell r="CW250" t="e">
            <v>#DIV/0!</v>
          </cell>
          <cell r="CX250" t="e">
            <v>#DIV/0!</v>
          </cell>
          <cell r="CY250" t="e">
            <v>#DIV/0!</v>
          </cell>
          <cell r="CZ250" t="e">
            <v>#DIV/0!</v>
          </cell>
          <cell r="DA250" t="e">
            <v>#DIV/0!</v>
          </cell>
          <cell r="DB250" t="e">
            <v>#DIV/0!</v>
          </cell>
          <cell r="DC250" t="e">
            <v>#DIV/0!</v>
          </cell>
        </row>
        <row r="251">
          <cell r="AM251" t="str">
            <v>TARGET</v>
          </cell>
          <cell r="AN251">
            <v>0.99</v>
          </cell>
          <cell r="AO251">
            <v>0.99</v>
          </cell>
          <cell r="AP251">
            <v>0.99</v>
          </cell>
          <cell r="AQ251">
            <v>0.99</v>
          </cell>
          <cell r="AR251">
            <v>0.99</v>
          </cell>
          <cell r="AS251">
            <v>0.99</v>
          </cell>
          <cell r="AT251">
            <v>0.99</v>
          </cell>
          <cell r="AU251">
            <v>0.99</v>
          </cell>
          <cell r="AV251">
            <v>0.99</v>
          </cell>
          <cell r="AW251">
            <v>0.99</v>
          </cell>
          <cell r="AX251">
            <v>0.99</v>
          </cell>
          <cell r="AY251">
            <v>0.99</v>
          </cell>
          <cell r="AZ251">
            <v>0.99</v>
          </cell>
          <cell r="BA251">
            <v>0.99</v>
          </cell>
          <cell r="BB251">
            <v>0.99</v>
          </cell>
          <cell r="BC251">
            <v>0.99</v>
          </cell>
          <cell r="BD251">
            <v>0.99</v>
          </cell>
          <cell r="BE251">
            <v>0.99</v>
          </cell>
          <cell r="BF251">
            <v>0.99</v>
          </cell>
          <cell r="BG251">
            <v>0.99</v>
          </cell>
          <cell r="BH251">
            <v>0.99</v>
          </cell>
          <cell r="BI251">
            <v>0.99</v>
          </cell>
          <cell r="BJ251">
            <v>0.99</v>
          </cell>
          <cell r="BK251">
            <v>0.99</v>
          </cell>
          <cell r="BL251">
            <v>0.99</v>
          </cell>
          <cell r="BM251">
            <v>0.99</v>
          </cell>
          <cell r="BN251">
            <v>0.99</v>
          </cell>
          <cell r="BO251">
            <v>0.99</v>
          </cell>
          <cell r="BP251">
            <v>0.99</v>
          </cell>
          <cell r="BQ251">
            <v>0.99</v>
          </cell>
          <cell r="BR251">
            <v>0.99</v>
          </cell>
          <cell r="BS251">
            <v>0.99</v>
          </cell>
          <cell r="BW251" t="str">
            <v>TARGET</v>
          </cell>
          <cell r="BX251">
            <v>0.99</v>
          </cell>
          <cell r="BY251">
            <v>0.99</v>
          </cell>
          <cell r="BZ251">
            <v>0.99</v>
          </cell>
          <cell r="CA251">
            <v>0.99</v>
          </cell>
          <cell r="CB251">
            <v>0.99</v>
          </cell>
          <cell r="CC251">
            <v>0.99</v>
          </cell>
          <cell r="CD251">
            <v>0.99</v>
          </cell>
          <cell r="CE251">
            <v>0.99</v>
          </cell>
          <cell r="CF251">
            <v>0.99</v>
          </cell>
          <cell r="CG251">
            <v>0.99</v>
          </cell>
          <cell r="CH251">
            <v>0.99</v>
          </cell>
          <cell r="CI251">
            <v>0.99</v>
          </cell>
          <cell r="CJ251">
            <v>0.99</v>
          </cell>
          <cell r="CK251">
            <v>0.99</v>
          </cell>
          <cell r="CL251">
            <v>0.99</v>
          </cell>
          <cell r="CM251">
            <v>0.99</v>
          </cell>
          <cell r="CN251">
            <v>0.99</v>
          </cell>
          <cell r="CO251">
            <v>0.99</v>
          </cell>
          <cell r="CP251">
            <v>0.99</v>
          </cell>
          <cell r="CQ251">
            <v>0.99</v>
          </cell>
          <cell r="CR251">
            <v>0.99</v>
          </cell>
          <cell r="CS251">
            <v>0.99</v>
          </cell>
          <cell r="CT251">
            <v>0.99</v>
          </cell>
          <cell r="CU251">
            <v>0.99</v>
          </cell>
          <cell r="CV251">
            <v>0.99</v>
          </cell>
          <cell r="CW251">
            <v>0.99</v>
          </cell>
          <cell r="CX251">
            <v>0.99</v>
          </cell>
          <cell r="CY251">
            <v>0.99</v>
          </cell>
          <cell r="CZ251">
            <v>0.99</v>
          </cell>
          <cell r="DA251">
            <v>0.99</v>
          </cell>
          <cell r="DB251">
            <v>0.99</v>
          </cell>
          <cell r="DC251">
            <v>0.99</v>
          </cell>
        </row>
        <row r="252">
          <cell r="AM252" t="str">
            <v>Blackspot</v>
          </cell>
          <cell r="AN252">
            <v>0</v>
          </cell>
          <cell r="BW252" t="str">
            <v>Blackspot</v>
          </cell>
          <cell r="BX252">
            <v>0</v>
          </cell>
        </row>
        <row r="253">
          <cell r="AM253" t="str">
            <v>Broken lock</v>
          </cell>
          <cell r="AN253">
            <v>0</v>
          </cell>
          <cell r="BW253" t="str">
            <v>Broken lock</v>
          </cell>
          <cell r="BX253">
            <v>0</v>
          </cell>
        </row>
        <row r="254">
          <cell r="AM254" t="str">
            <v>Burrs</v>
          </cell>
          <cell r="AN254">
            <v>0</v>
          </cell>
          <cell r="BW254" t="str">
            <v>Burrs</v>
          </cell>
          <cell r="BX254">
            <v>0</v>
          </cell>
        </row>
        <row r="255">
          <cell r="AM255" t="str">
            <v>Bubbles</v>
          </cell>
          <cell r="AN255">
            <v>0</v>
          </cell>
          <cell r="BW255" t="str">
            <v>Bubbles</v>
          </cell>
          <cell r="BX255">
            <v>0</v>
          </cell>
        </row>
        <row r="256">
          <cell r="AM256" t="str">
            <v>Coldslug</v>
          </cell>
          <cell r="AN256">
            <v>12</v>
          </cell>
          <cell r="BF256">
            <v>5</v>
          </cell>
          <cell r="BH256">
            <v>1</v>
          </cell>
          <cell r="BM256">
            <v>1</v>
          </cell>
          <cell r="BN256">
            <v>4</v>
          </cell>
          <cell r="BQ256">
            <v>1</v>
          </cell>
          <cell r="BW256" t="str">
            <v>Coldslug</v>
          </cell>
          <cell r="BX256">
            <v>0</v>
          </cell>
        </row>
        <row r="257">
          <cell r="AM257" t="str">
            <v>Deform</v>
          </cell>
          <cell r="AN257">
            <v>0</v>
          </cell>
          <cell r="BW257" t="str">
            <v>Deform</v>
          </cell>
          <cell r="BX257">
            <v>0</v>
          </cell>
        </row>
        <row r="258">
          <cell r="AM258" t="str">
            <v>Dent</v>
          </cell>
          <cell r="AN258">
            <v>1</v>
          </cell>
          <cell r="BM258">
            <v>1</v>
          </cell>
          <cell r="BW258" t="str">
            <v>Dent</v>
          </cell>
          <cell r="BX258">
            <v>0</v>
          </cell>
        </row>
        <row r="259">
          <cell r="AM259" t="str">
            <v>Flowmark</v>
          </cell>
          <cell r="AN259">
            <v>121</v>
          </cell>
          <cell r="BF259">
            <v>25</v>
          </cell>
          <cell r="BG259">
            <v>41</v>
          </cell>
          <cell r="BH259">
            <v>16</v>
          </cell>
          <cell r="BK259">
            <v>6</v>
          </cell>
          <cell r="BL259">
            <v>9</v>
          </cell>
          <cell r="BN259">
            <v>1</v>
          </cell>
          <cell r="BO259">
            <v>10</v>
          </cell>
          <cell r="BP259">
            <v>2</v>
          </cell>
          <cell r="BQ259">
            <v>11</v>
          </cell>
          <cell r="BW259" t="str">
            <v>Flowmark</v>
          </cell>
          <cell r="BX259">
            <v>0</v>
          </cell>
        </row>
        <row r="260">
          <cell r="AM260" t="str">
            <v>Gas burn</v>
          </cell>
          <cell r="AN260">
            <v>0</v>
          </cell>
          <cell r="BW260" t="str">
            <v>Gas burn</v>
          </cell>
          <cell r="BX260">
            <v>0</v>
          </cell>
        </row>
        <row r="261">
          <cell r="AM261" t="str">
            <v>Moldstain</v>
          </cell>
          <cell r="AN261">
            <v>0</v>
          </cell>
          <cell r="BW261" t="str">
            <v>Moldstain</v>
          </cell>
          <cell r="BX261">
            <v>0</v>
          </cell>
        </row>
        <row r="262">
          <cell r="AM262" t="str">
            <v>Oilstain</v>
          </cell>
          <cell r="AN262">
            <v>0</v>
          </cell>
          <cell r="BW262" t="str">
            <v>Oilstain</v>
          </cell>
          <cell r="BX262">
            <v>0</v>
          </cell>
        </row>
        <row r="263">
          <cell r="AM263" t="str">
            <v>Overcut</v>
          </cell>
          <cell r="AN263">
            <v>5</v>
          </cell>
          <cell r="BH263">
            <v>2</v>
          </cell>
          <cell r="BO263">
            <v>3</v>
          </cell>
          <cell r="BW263" t="str">
            <v>Overcut</v>
          </cell>
          <cell r="BX263">
            <v>0</v>
          </cell>
        </row>
        <row r="264">
          <cell r="AM264" t="str">
            <v>Pin mark</v>
          </cell>
          <cell r="AN264">
            <v>0</v>
          </cell>
          <cell r="BW264" t="str">
            <v>Pin mark</v>
          </cell>
          <cell r="BX264">
            <v>0</v>
          </cell>
        </row>
        <row r="265">
          <cell r="AM265" t="str">
            <v>Scratch</v>
          </cell>
          <cell r="AN265">
            <v>4</v>
          </cell>
          <cell r="BG265">
            <v>2</v>
          </cell>
          <cell r="BK265">
            <v>2</v>
          </cell>
          <cell r="BW265" t="str">
            <v>Scratch</v>
          </cell>
          <cell r="BX265">
            <v>0</v>
          </cell>
        </row>
        <row r="266">
          <cell r="AM266" t="str">
            <v>Short shot</v>
          </cell>
          <cell r="AN266">
            <v>0</v>
          </cell>
          <cell r="BW266" t="str">
            <v>Short shot</v>
          </cell>
          <cell r="BX266">
            <v>0</v>
          </cell>
        </row>
        <row r="267">
          <cell r="AM267" t="str">
            <v>Stressmark</v>
          </cell>
          <cell r="AN267">
            <v>0</v>
          </cell>
          <cell r="BW267" t="str">
            <v>Stressmark</v>
          </cell>
          <cell r="BX267">
            <v>0</v>
          </cell>
        </row>
        <row r="268">
          <cell r="AM268" t="str">
            <v>Silver streak</v>
          </cell>
          <cell r="AN268">
            <v>66</v>
          </cell>
          <cell r="BF268">
            <v>45</v>
          </cell>
          <cell r="BG268">
            <v>5</v>
          </cell>
          <cell r="BK268">
            <v>6</v>
          </cell>
          <cell r="BM268">
            <v>2</v>
          </cell>
          <cell r="BN268">
            <v>2</v>
          </cell>
          <cell r="BO268">
            <v>4</v>
          </cell>
          <cell r="BQ268">
            <v>2</v>
          </cell>
          <cell r="BW268" t="str">
            <v>Silver streak</v>
          </cell>
          <cell r="BX268">
            <v>0</v>
          </cell>
        </row>
        <row r="269">
          <cell r="AM269" t="str">
            <v>Sinkmark</v>
          </cell>
          <cell r="AN269">
            <v>1</v>
          </cell>
          <cell r="BH269">
            <v>1</v>
          </cell>
          <cell r="BW269" t="str">
            <v>Sinkmark</v>
          </cell>
          <cell r="BX269">
            <v>0</v>
          </cell>
        </row>
        <row r="270">
          <cell r="AM270" t="str">
            <v>Sprue Hairline</v>
          </cell>
          <cell r="AN270">
            <v>0</v>
          </cell>
          <cell r="BW270" t="str">
            <v>Sprue Hairline</v>
          </cell>
          <cell r="BX270">
            <v>0</v>
          </cell>
        </row>
        <row r="271">
          <cell r="AM271" t="str">
            <v>Warp</v>
          </cell>
          <cell r="AN271">
            <v>0</v>
          </cell>
          <cell r="BW271" t="str">
            <v>Warp</v>
          </cell>
          <cell r="BX271">
            <v>0</v>
          </cell>
        </row>
        <row r="272">
          <cell r="AM272" t="str">
            <v>Weldline</v>
          </cell>
          <cell r="AN272">
            <v>0</v>
          </cell>
          <cell r="BW272" t="str">
            <v>Weldline</v>
          </cell>
          <cell r="BX272">
            <v>0</v>
          </cell>
        </row>
        <row r="273">
          <cell r="AM273" t="str">
            <v>Whitespot</v>
          </cell>
          <cell r="AN273">
            <v>0</v>
          </cell>
          <cell r="BW273" t="str">
            <v>Whitespot</v>
          </cell>
          <cell r="BX273">
            <v>0</v>
          </cell>
        </row>
        <row r="274">
          <cell r="AM274" t="str">
            <v>Excess Gate</v>
          </cell>
          <cell r="AN274">
            <v>0</v>
          </cell>
          <cell r="BW274" t="str">
            <v>Excess Gate</v>
          </cell>
          <cell r="BX274">
            <v>0</v>
          </cell>
        </row>
        <row r="275">
          <cell r="AM275" t="str">
            <v>Dirt</v>
          </cell>
          <cell r="AN275">
            <v>0</v>
          </cell>
          <cell r="BW275" t="str">
            <v>Dirt</v>
          </cell>
          <cell r="BX275">
            <v>0</v>
          </cell>
        </row>
        <row r="276">
          <cell r="AM276" t="str">
            <v>Stain</v>
          </cell>
          <cell r="AN276">
            <v>0</v>
          </cell>
          <cell r="BW276" t="str">
            <v>Stain</v>
          </cell>
          <cell r="BX276">
            <v>0</v>
          </cell>
        </row>
        <row r="277">
          <cell r="AM277" t="str">
            <v>Foreign material</v>
          </cell>
          <cell r="AN277">
            <v>0</v>
          </cell>
          <cell r="BW277" t="str">
            <v>Foreign material</v>
          </cell>
          <cell r="BX277">
            <v>0</v>
          </cell>
        </row>
        <row r="278">
          <cell r="AM278" t="str">
            <v>Shiny</v>
          </cell>
          <cell r="AN278">
            <v>0</v>
          </cell>
          <cell r="BW278" t="str">
            <v>Shiny</v>
          </cell>
          <cell r="BX278">
            <v>0</v>
          </cell>
        </row>
        <row r="279">
          <cell r="AM279" t="str">
            <v>Uncut burrs</v>
          </cell>
          <cell r="AN279">
            <v>0</v>
          </cell>
          <cell r="BW279" t="str">
            <v>Uncut burrs</v>
          </cell>
          <cell r="BX279">
            <v>0</v>
          </cell>
        </row>
        <row r="280">
          <cell r="AM280" t="str">
            <v>Incomplete Qty</v>
          </cell>
          <cell r="AN280">
            <v>0</v>
          </cell>
          <cell r="BW280" t="str">
            <v>Incomplete Qty</v>
          </cell>
          <cell r="BX280">
            <v>0</v>
          </cell>
        </row>
        <row r="281">
          <cell r="AM281" t="str">
            <v>Fibers</v>
          </cell>
          <cell r="AN281">
            <v>0</v>
          </cell>
          <cell r="BW281" t="str">
            <v>Fibers</v>
          </cell>
          <cell r="BX281">
            <v>0</v>
          </cell>
        </row>
        <row r="282">
          <cell r="AM282" t="str">
            <v>SPARE</v>
          </cell>
          <cell r="AN282">
            <v>0</v>
          </cell>
          <cell r="BW282" t="str">
            <v>SPARE</v>
          </cell>
          <cell r="BX282">
            <v>0</v>
          </cell>
        </row>
        <row r="283">
          <cell r="AM283" t="str">
            <v>SPARE</v>
          </cell>
          <cell r="AN283">
            <v>0</v>
          </cell>
          <cell r="BW283" t="str">
            <v>SPARE</v>
          </cell>
          <cell r="BX283">
            <v>0</v>
          </cell>
        </row>
        <row r="284">
          <cell r="AM284" t="str">
            <v>SPARE</v>
          </cell>
          <cell r="AN284">
            <v>0</v>
          </cell>
          <cell r="BW284" t="str">
            <v>SPARE</v>
          </cell>
          <cell r="BX284">
            <v>0</v>
          </cell>
        </row>
        <row r="285">
          <cell r="AM285" t="str">
            <v>SPARE</v>
          </cell>
          <cell r="AN285">
            <v>0</v>
          </cell>
          <cell r="BW285" t="str">
            <v>SPARE</v>
          </cell>
          <cell r="BX285">
            <v>0</v>
          </cell>
        </row>
        <row r="286">
          <cell r="AM286" t="str">
            <v>SPARE</v>
          </cell>
          <cell r="AN286">
            <v>0</v>
          </cell>
          <cell r="BW286" t="str">
            <v>SPARE</v>
          </cell>
          <cell r="BX286">
            <v>0</v>
          </cell>
        </row>
        <row r="287">
          <cell r="AM287" t="str">
            <v>SPARE</v>
          </cell>
          <cell r="AN287">
            <v>0</v>
          </cell>
          <cell r="BW287" t="str">
            <v>SPARE</v>
          </cell>
          <cell r="BX287">
            <v>0</v>
          </cell>
        </row>
        <row r="288">
          <cell r="AM288" t="str">
            <v>SPARE</v>
          </cell>
          <cell r="AN288">
            <v>0</v>
          </cell>
          <cell r="BW288" t="str">
            <v>SPARE</v>
          </cell>
          <cell r="BX288">
            <v>0</v>
          </cell>
        </row>
        <row r="289">
          <cell r="AM289" t="str">
            <v>SPARE</v>
          </cell>
          <cell r="AN289">
            <v>0</v>
          </cell>
          <cell r="BW289" t="str">
            <v>SPARE</v>
          </cell>
          <cell r="BX289">
            <v>0</v>
          </cell>
        </row>
        <row r="290">
          <cell r="AM290" t="str">
            <v>SPARE</v>
          </cell>
          <cell r="AN290">
            <v>0</v>
          </cell>
          <cell r="BW290" t="str">
            <v>SPARE</v>
          </cell>
          <cell r="BX290">
            <v>0</v>
          </cell>
        </row>
        <row r="291">
          <cell r="AM291" t="str">
            <v>SPARE</v>
          </cell>
          <cell r="AN291">
            <v>0</v>
          </cell>
          <cell r="BW291" t="str">
            <v>SPARE</v>
          </cell>
          <cell r="BX291">
            <v>0</v>
          </cell>
        </row>
        <row r="293">
          <cell r="AK293" t="str">
            <v>I~D~1~270.  OQA BEZEL 517270 WITHOUT SPRAY FINAL YIELD PERFORMANCE</v>
          </cell>
          <cell r="BU293" t="str">
            <v>I~D~2~281.  OQA BEZEL 517281 FOR SPRAY FINAL YIELD PERFORMANCE</v>
          </cell>
        </row>
        <row r="295">
          <cell r="AL295" t="str">
            <v>MODEL</v>
          </cell>
          <cell r="AM295" t="str">
            <v>DETAILS</v>
          </cell>
          <cell r="AN295" t="str">
            <v>APR '04</v>
          </cell>
          <cell r="AO295">
            <v>1</v>
          </cell>
          <cell r="AP295">
            <v>2</v>
          </cell>
          <cell r="AQ295">
            <v>3</v>
          </cell>
          <cell r="AR295">
            <v>4</v>
          </cell>
          <cell r="AS295">
            <v>5</v>
          </cell>
          <cell r="AT295">
            <v>6</v>
          </cell>
          <cell r="AU295">
            <v>7</v>
          </cell>
          <cell r="AV295">
            <v>8</v>
          </cell>
          <cell r="AW295">
            <v>9</v>
          </cell>
          <cell r="AX295">
            <v>10</v>
          </cell>
          <cell r="AY295">
            <v>11</v>
          </cell>
          <cell r="AZ295">
            <v>12</v>
          </cell>
          <cell r="BA295">
            <v>13</v>
          </cell>
          <cell r="BB295">
            <v>14</v>
          </cell>
          <cell r="BC295">
            <v>15</v>
          </cell>
          <cell r="BD295">
            <v>16</v>
          </cell>
          <cell r="BE295">
            <v>17</v>
          </cell>
          <cell r="BF295">
            <v>18</v>
          </cell>
          <cell r="BG295">
            <v>19</v>
          </cell>
          <cell r="BH295">
            <v>20</v>
          </cell>
          <cell r="BI295">
            <v>21</v>
          </cell>
          <cell r="BJ295">
            <v>22</v>
          </cell>
          <cell r="BK295">
            <v>23</v>
          </cell>
          <cell r="BL295">
            <v>24</v>
          </cell>
          <cell r="BM295">
            <v>25</v>
          </cell>
          <cell r="BN295">
            <v>26</v>
          </cell>
          <cell r="BO295">
            <v>27</v>
          </cell>
          <cell r="BP295">
            <v>28</v>
          </cell>
          <cell r="BQ295">
            <v>29</v>
          </cell>
          <cell r="BR295">
            <v>30</v>
          </cell>
          <cell r="BS295">
            <v>31</v>
          </cell>
          <cell r="BV295" t="str">
            <v>MODEL</v>
          </cell>
          <cell r="BW295" t="str">
            <v>DETAILS</v>
          </cell>
          <cell r="BX295" t="str">
            <v>APR '04</v>
          </cell>
          <cell r="BY295">
            <v>1</v>
          </cell>
          <cell r="BZ295">
            <v>2</v>
          </cell>
          <cell r="CA295">
            <v>3</v>
          </cell>
          <cell r="CB295">
            <v>4</v>
          </cell>
          <cell r="CC295">
            <v>5</v>
          </cell>
          <cell r="CD295">
            <v>6</v>
          </cell>
          <cell r="CE295">
            <v>7</v>
          </cell>
          <cell r="CF295">
            <v>8</v>
          </cell>
          <cell r="CG295">
            <v>9</v>
          </cell>
          <cell r="CH295">
            <v>10</v>
          </cell>
          <cell r="CI295">
            <v>11</v>
          </cell>
          <cell r="CJ295">
            <v>12</v>
          </cell>
          <cell r="CK295">
            <v>13</v>
          </cell>
          <cell r="CL295">
            <v>14</v>
          </cell>
          <cell r="CM295">
            <v>15</v>
          </cell>
          <cell r="CN295">
            <v>16</v>
          </cell>
          <cell r="CO295">
            <v>17</v>
          </cell>
          <cell r="CP295">
            <v>18</v>
          </cell>
          <cell r="CQ295">
            <v>19</v>
          </cell>
          <cell r="CR295">
            <v>20</v>
          </cell>
          <cell r="CS295">
            <v>21</v>
          </cell>
          <cell r="CT295">
            <v>22</v>
          </cell>
          <cell r="CU295">
            <v>23</v>
          </cell>
          <cell r="CV295">
            <v>24</v>
          </cell>
          <cell r="CW295">
            <v>25</v>
          </cell>
          <cell r="CX295">
            <v>26</v>
          </cell>
          <cell r="CY295">
            <v>27</v>
          </cell>
          <cell r="CZ295">
            <v>28</v>
          </cell>
          <cell r="DA295">
            <v>29</v>
          </cell>
          <cell r="DB295">
            <v>30</v>
          </cell>
          <cell r="DC295">
            <v>31</v>
          </cell>
        </row>
        <row r="296">
          <cell r="AL296" t="str">
            <v>517270 W/O SPRAY</v>
          </cell>
          <cell r="AM296" t="str">
            <v>Insp Qty</v>
          </cell>
          <cell r="AN296">
            <v>9626</v>
          </cell>
          <cell r="AO296">
            <v>1189</v>
          </cell>
          <cell r="AP296">
            <v>1210</v>
          </cell>
          <cell r="AQ296">
            <v>1250</v>
          </cell>
          <cell r="AR296">
            <v>1142</v>
          </cell>
          <cell r="AS296">
            <v>1304</v>
          </cell>
          <cell r="AT296">
            <v>1192</v>
          </cell>
          <cell r="AU296">
            <v>420</v>
          </cell>
          <cell r="AZ296">
            <v>1080</v>
          </cell>
          <cell r="BR296">
            <v>839</v>
          </cell>
          <cell r="BV296" t="str">
            <v>517281 FOR SPRAY</v>
          </cell>
          <cell r="BW296" t="str">
            <v>Insp Qty</v>
          </cell>
          <cell r="BX296">
            <v>0</v>
          </cell>
        </row>
        <row r="297">
          <cell r="AM297" t="str">
            <v>Def Qty</v>
          </cell>
          <cell r="AN297">
            <v>221</v>
          </cell>
          <cell r="AO297">
            <v>19</v>
          </cell>
          <cell r="AP297">
            <v>36</v>
          </cell>
          <cell r="AQ297">
            <v>34</v>
          </cell>
          <cell r="AR297">
            <v>26</v>
          </cell>
          <cell r="AS297">
            <v>36</v>
          </cell>
          <cell r="AT297">
            <v>40</v>
          </cell>
          <cell r="AU297">
            <v>4</v>
          </cell>
          <cell r="AV297">
            <v>0</v>
          </cell>
          <cell r="AW297">
            <v>0</v>
          </cell>
          <cell r="AX297">
            <v>0</v>
          </cell>
          <cell r="AY297">
            <v>0</v>
          </cell>
          <cell r="AZ297">
            <v>12</v>
          </cell>
          <cell r="BA297">
            <v>0</v>
          </cell>
          <cell r="BB297">
            <v>0</v>
          </cell>
          <cell r="BC297">
            <v>0</v>
          </cell>
          <cell r="BD297">
            <v>0</v>
          </cell>
          <cell r="BE297">
            <v>0</v>
          </cell>
          <cell r="BF297">
            <v>0</v>
          </cell>
          <cell r="BG297">
            <v>0</v>
          </cell>
          <cell r="BH297">
            <v>0</v>
          </cell>
          <cell r="BI297">
            <v>0</v>
          </cell>
          <cell r="BJ297">
            <v>0</v>
          </cell>
          <cell r="BK297">
            <v>0</v>
          </cell>
          <cell r="BL297">
            <v>0</v>
          </cell>
          <cell r="BM297">
            <v>0</v>
          </cell>
          <cell r="BN297">
            <v>0</v>
          </cell>
          <cell r="BO297">
            <v>0</v>
          </cell>
          <cell r="BP297">
            <v>0</v>
          </cell>
          <cell r="BQ297">
            <v>0</v>
          </cell>
          <cell r="BR297">
            <v>14</v>
          </cell>
          <cell r="BS297">
            <v>0</v>
          </cell>
          <cell r="BW297" t="str">
            <v>Def Qty</v>
          </cell>
          <cell r="BX297">
            <v>0</v>
          </cell>
          <cell r="BY297">
            <v>0</v>
          </cell>
          <cell r="BZ297">
            <v>0</v>
          </cell>
          <cell r="CA297">
            <v>0</v>
          </cell>
          <cell r="CB297">
            <v>0</v>
          </cell>
          <cell r="CC297">
            <v>0</v>
          </cell>
          <cell r="CD297">
            <v>0</v>
          </cell>
          <cell r="CE297">
            <v>0</v>
          </cell>
          <cell r="CF297">
            <v>0</v>
          </cell>
          <cell r="CG297">
            <v>0</v>
          </cell>
          <cell r="CH297">
            <v>0</v>
          </cell>
          <cell r="CI297">
            <v>0</v>
          </cell>
          <cell r="CJ297">
            <v>0</v>
          </cell>
          <cell r="CK297">
            <v>0</v>
          </cell>
          <cell r="CL297">
            <v>0</v>
          </cell>
          <cell r="CM297">
            <v>0</v>
          </cell>
          <cell r="CN297">
            <v>0</v>
          </cell>
          <cell r="CO297">
            <v>0</v>
          </cell>
          <cell r="CP297">
            <v>0</v>
          </cell>
          <cell r="CQ297">
            <v>0</v>
          </cell>
          <cell r="CR297">
            <v>0</v>
          </cell>
          <cell r="CS297">
            <v>0</v>
          </cell>
          <cell r="CT297">
            <v>0</v>
          </cell>
          <cell r="CU297">
            <v>0</v>
          </cell>
          <cell r="CV297">
            <v>0</v>
          </cell>
          <cell r="CW297">
            <v>0</v>
          </cell>
          <cell r="CX297">
            <v>0</v>
          </cell>
          <cell r="CY297">
            <v>0</v>
          </cell>
          <cell r="CZ297">
            <v>0</v>
          </cell>
          <cell r="DA297">
            <v>0</v>
          </cell>
          <cell r="DB297">
            <v>0</v>
          </cell>
          <cell r="DC297">
            <v>0</v>
          </cell>
        </row>
        <row r="298">
          <cell r="AM298" t="str">
            <v>ACTUAL</v>
          </cell>
          <cell r="AN298">
            <v>0.97704134635362561</v>
          </cell>
          <cell r="AO298">
            <v>0.98402018502943656</v>
          </cell>
          <cell r="AP298">
            <v>0.97024793388429753</v>
          </cell>
          <cell r="AQ298">
            <v>0.9728</v>
          </cell>
          <cell r="AR298">
            <v>0.97723292469352019</v>
          </cell>
          <cell r="AS298">
            <v>0.97239263803680986</v>
          </cell>
          <cell r="AT298">
            <v>0.96644295302013428</v>
          </cell>
          <cell r="AU298">
            <v>0.99047619047619051</v>
          </cell>
          <cell r="AV298" t="e">
            <v>#DIV/0!</v>
          </cell>
          <cell r="AW298" t="e">
            <v>#DIV/0!</v>
          </cell>
          <cell r="AX298" t="e">
            <v>#DIV/0!</v>
          </cell>
          <cell r="AY298" t="e">
            <v>#DIV/0!</v>
          </cell>
          <cell r="AZ298">
            <v>0.98888888888888893</v>
          </cell>
          <cell r="BA298" t="e">
            <v>#DIV/0!</v>
          </cell>
          <cell r="BB298" t="e">
            <v>#DIV/0!</v>
          </cell>
          <cell r="BC298" t="e">
            <v>#DIV/0!</v>
          </cell>
          <cell r="BD298" t="e">
            <v>#DIV/0!</v>
          </cell>
          <cell r="BE298" t="e">
            <v>#DIV/0!</v>
          </cell>
          <cell r="BF298" t="e">
            <v>#DIV/0!</v>
          </cell>
          <cell r="BG298" t="e">
            <v>#DIV/0!</v>
          </cell>
          <cell r="BH298" t="e">
            <v>#DIV/0!</v>
          </cell>
          <cell r="BI298" t="e">
            <v>#DIV/0!</v>
          </cell>
          <cell r="BJ298" t="e">
            <v>#DIV/0!</v>
          </cell>
          <cell r="BK298" t="e">
            <v>#DIV/0!</v>
          </cell>
          <cell r="BL298" t="e">
            <v>#DIV/0!</v>
          </cell>
          <cell r="BM298" t="e">
            <v>#DIV/0!</v>
          </cell>
          <cell r="BN298" t="e">
            <v>#DIV/0!</v>
          </cell>
          <cell r="BO298" t="e">
            <v>#DIV/0!</v>
          </cell>
          <cell r="BP298" t="e">
            <v>#DIV/0!</v>
          </cell>
          <cell r="BQ298" t="e">
            <v>#DIV/0!</v>
          </cell>
          <cell r="BR298">
            <v>0.98331346841477951</v>
          </cell>
          <cell r="BS298" t="e">
            <v>#DIV/0!</v>
          </cell>
          <cell r="BW298" t="str">
            <v>ACTUAL</v>
          </cell>
          <cell r="BX298" t="e">
            <v>#DIV/0!</v>
          </cell>
          <cell r="BY298" t="e">
            <v>#DIV/0!</v>
          </cell>
          <cell r="BZ298" t="e">
            <v>#DIV/0!</v>
          </cell>
          <cell r="CA298" t="e">
            <v>#DIV/0!</v>
          </cell>
          <cell r="CB298" t="e">
            <v>#DIV/0!</v>
          </cell>
          <cell r="CC298" t="e">
            <v>#DIV/0!</v>
          </cell>
          <cell r="CD298" t="e">
            <v>#DIV/0!</v>
          </cell>
          <cell r="CE298" t="e">
            <v>#DIV/0!</v>
          </cell>
          <cell r="CF298" t="e">
            <v>#DIV/0!</v>
          </cell>
          <cell r="CG298" t="e">
            <v>#DIV/0!</v>
          </cell>
          <cell r="CH298" t="e">
            <v>#DIV/0!</v>
          </cell>
          <cell r="CI298" t="e">
            <v>#DIV/0!</v>
          </cell>
          <cell r="CJ298" t="e">
            <v>#DIV/0!</v>
          </cell>
          <cell r="CK298" t="e">
            <v>#DIV/0!</v>
          </cell>
          <cell r="CL298" t="e">
            <v>#DIV/0!</v>
          </cell>
          <cell r="CM298" t="e">
            <v>#DIV/0!</v>
          </cell>
          <cell r="CN298" t="e">
            <v>#DIV/0!</v>
          </cell>
          <cell r="CO298" t="e">
            <v>#DIV/0!</v>
          </cell>
          <cell r="CP298" t="e">
            <v>#DIV/0!</v>
          </cell>
          <cell r="CQ298" t="e">
            <v>#DIV/0!</v>
          </cell>
          <cell r="CR298" t="e">
            <v>#DIV/0!</v>
          </cell>
          <cell r="CS298" t="e">
            <v>#DIV/0!</v>
          </cell>
          <cell r="CT298" t="e">
            <v>#DIV/0!</v>
          </cell>
          <cell r="CU298" t="e">
            <v>#DIV/0!</v>
          </cell>
          <cell r="CV298" t="e">
            <v>#DIV/0!</v>
          </cell>
          <cell r="CW298" t="e">
            <v>#DIV/0!</v>
          </cell>
          <cell r="CX298" t="e">
            <v>#DIV/0!</v>
          </cell>
          <cell r="CY298" t="e">
            <v>#DIV/0!</v>
          </cell>
          <cell r="CZ298" t="e">
            <v>#DIV/0!</v>
          </cell>
          <cell r="DA298" t="e">
            <v>#DIV/0!</v>
          </cell>
          <cell r="DB298" t="e">
            <v>#DIV/0!</v>
          </cell>
          <cell r="DC298" t="e">
            <v>#DIV/0!</v>
          </cell>
        </row>
        <row r="299">
          <cell r="AM299" t="str">
            <v>TARGET</v>
          </cell>
          <cell r="AN299">
            <v>0.99</v>
          </cell>
          <cell r="AO299">
            <v>0.99</v>
          </cell>
          <cell r="AP299">
            <v>0.99</v>
          </cell>
          <cell r="AQ299">
            <v>0.99</v>
          </cell>
          <cell r="AR299">
            <v>0.99</v>
          </cell>
          <cell r="AS299">
            <v>0.99</v>
          </cell>
          <cell r="AT299">
            <v>0.99</v>
          </cell>
          <cell r="AU299">
            <v>0.99</v>
          </cell>
          <cell r="AV299">
            <v>0.99</v>
          </cell>
          <cell r="AW299">
            <v>0.99</v>
          </cell>
          <cell r="AX299">
            <v>0.99</v>
          </cell>
          <cell r="AY299">
            <v>0.99</v>
          </cell>
          <cell r="AZ299">
            <v>0.99</v>
          </cell>
          <cell r="BA299">
            <v>0.99</v>
          </cell>
          <cell r="BB299">
            <v>0.99</v>
          </cell>
          <cell r="BC299">
            <v>0.99</v>
          </cell>
          <cell r="BD299">
            <v>0.99</v>
          </cell>
          <cell r="BE299">
            <v>0.99</v>
          </cell>
          <cell r="BF299">
            <v>0.99</v>
          </cell>
          <cell r="BG299">
            <v>0.99</v>
          </cell>
          <cell r="BH299">
            <v>0.99</v>
          </cell>
          <cell r="BI299">
            <v>0.99</v>
          </cell>
          <cell r="BJ299">
            <v>0.99</v>
          </cell>
          <cell r="BK299">
            <v>0.99</v>
          </cell>
          <cell r="BL299">
            <v>0.99</v>
          </cell>
          <cell r="BM299">
            <v>0.99</v>
          </cell>
          <cell r="BN299">
            <v>0.99</v>
          </cell>
          <cell r="BO299">
            <v>0.99</v>
          </cell>
          <cell r="BP299">
            <v>0.99</v>
          </cell>
          <cell r="BQ299">
            <v>0.99</v>
          </cell>
          <cell r="BR299">
            <v>0.99</v>
          </cell>
          <cell r="BS299">
            <v>0.99</v>
          </cell>
          <cell r="BW299" t="str">
            <v>TARGET</v>
          </cell>
          <cell r="BX299">
            <v>0.99</v>
          </cell>
          <cell r="BY299">
            <v>0.99</v>
          </cell>
          <cell r="BZ299">
            <v>0.99</v>
          </cell>
          <cell r="CA299">
            <v>0.99</v>
          </cell>
          <cell r="CB299">
            <v>0.99</v>
          </cell>
          <cell r="CC299">
            <v>0.99</v>
          </cell>
          <cell r="CD299">
            <v>0.99</v>
          </cell>
          <cell r="CE299">
            <v>0.99</v>
          </cell>
          <cell r="CF299">
            <v>0.99</v>
          </cell>
          <cell r="CG299">
            <v>0.99</v>
          </cell>
          <cell r="CH299">
            <v>0.99</v>
          </cell>
          <cell r="CI299">
            <v>0.99</v>
          </cell>
          <cell r="CJ299">
            <v>0.99</v>
          </cell>
          <cell r="CK299">
            <v>0.99</v>
          </cell>
          <cell r="CL299">
            <v>0.99</v>
          </cell>
          <cell r="CM299">
            <v>0.99</v>
          </cell>
          <cell r="CN299">
            <v>0.99</v>
          </cell>
          <cell r="CO299">
            <v>0.99</v>
          </cell>
          <cell r="CP299">
            <v>0.99</v>
          </cell>
          <cell r="CQ299">
            <v>0.99</v>
          </cell>
          <cell r="CR299">
            <v>0.99</v>
          </cell>
          <cell r="CS299">
            <v>0.99</v>
          </cell>
          <cell r="CT299">
            <v>0.99</v>
          </cell>
          <cell r="CU299">
            <v>0.99</v>
          </cell>
          <cell r="CV299">
            <v>0.99</v>
          </cell>
          <cell r="CW299">
            <v>0.99</v>
          </cell>
          <cell r="CX299">
            <v>0.99</v>
          </cell>
          <cell r="CY299">
            <v>0.99</v>
          </cell>
          <cell r="CZ299">
            <v>0.99</v>
          </cell>
          <cell r="DA299">
            <v>0.99</v>
          </cell>
          <cell r="DB299">
            <v>0.99</v>
          </cell>
          <cell r="DC299">
            <v>0.99</v>
          </cell>
        </row>
        <row r="300">
          <cell r="AM300" t="str">
            <v>Blackspot</v>
          </cell>
          <cell r="AN300">
            <v>0</v>
          </cell>
          <cell r="BW300" t="str">
            <v>Blackspot</v>
          </cell>
          <cell r="BX300">
            <v>0</v>
          </cell>
        </row>
        <row r="301">
          <cell r="AM301" t="str">
            <v>Broken lock</v>
          </cell>
          <cell r="AN301">
            <v>0</v>
          </cell>
          <cell r="BW301" t="str">
            <v>Broken lock</v>
          </cell>
          <cell r="BX301">
            <v>0</v>
          </cell>
        </row>
        <row r="302">
          <cell r="AM302" t="str">
            <v>Burrs</v>
          </cell>
          <cell r="AN302">
            <v>0</v>
          </cell>
          <cell r="BW302" t="str">
            <v>Burrs</v>
          </cell>
          <cell r="BX302">
            <v>0</v>
          </cell>
        </row>
        <row r="303">
          <cell r="AM303" t="str">
            <v>Bubbles</v>
          </cell>
          <cell r="AN303">
            <v>93</v>
          </cell>
          <cell r="AP303">
            <v>16</v>
          </cell>
          <cell r="AQ303">
            <v>5</v>
          </cell>
          <cell r="AR303">
            <v>18</v>
          </cell>
          <cell r="AS303">
            <v>29</v>
          </cell>
          <cell r="AT303">
            <v>23</v>
          </cell>
          <cell r="AU303">
            <v>2</v>
          </cell>
          <cell r="BW303" t="str">
            <v>Bubbles</v>
          </cell>
          <cell r="BX303">
            <v>0</v>
          </cell>
        </row>
        <row r="304">
          <cell r="AM304" t="str">
            <v>Coldslug</v>
          </cell>
          <cell r="AN304">
            <v>1</v>
          </cell>
          <cell r="AQ304">
            <v>1</v>
          </cell>
          <cell r="BW304" t="str">
            <v>Coldslug</v>
          </cell>
          <cell r="BX304">
            <v>0</v>
          </cell>
        </row>
        <row r="305">
          <cell r="AM305" t="str">
            <v>Deform</v>
          </cell>
          <cell r="AN305">
            <v>0</v>
          </cell>
          <cell r="BW305" t="str">
            <v>Deform</v>
          </cell>
          <cell r="BX305">
            <v>0</v>
          </cell>
        </row>
        <row r="306">
          <cell r="AM306" t="str">
            <v>Dent</v>
          </cell>
          <cell r="AN306">
            <v>7</v>
          </cell>
          <cell r="AQ306">
            <v>4</v>
          </cell>
          <cell r="AZ306">
            <v>3</v>
          </cell>
          <cell r="BW306" t="str">
            <v>Dent</v>
          </cell>
          <cell r="BX306">
            <v>0</v>
          </cell>
        </row>
        <row r="307">
          <cell r="AM307" t="str">
            <v>Flowmark</v>
          </cell>
          <cell r="AN307">
            <v>11</v>
          </cell>
          <cell r="BR307">
            <v>11</v>
          </cell>
          <cell r="BW307" t="str">
            <v>Flowmark</v>
          </cell>
          <cell r="BX307">
            <v>0</v>
          </cell>
        </row>
        <row r="308">
          <cell r="AM308" t="str">
            <v>Gas burn</v>
          </cell>
          <cell r="AN308">
            <v>0</v>
          </cell>
          <cell r="BW308" t="str">
            <v>Gas burn</v>
          </cell>
          <cell r="BX308">
            <v>0</v>
          </cell>
        </row>
        <row r="309">
          <cell r="AM309" t="str">
            <v>Moldstain</v>
          </cell>
          <cell r="AN309">
            <v>0</v>
          </cell>
          <cell r="BW309" t="str">
            <v>Moldstain</v>
          </cell>
          <cell r="BX309">
            <v>0</v>
          </cell>
        </row>
        <row r="310">
          <cell r="AM310" t="str">
            <v>Oilstain</v>
          </cell>
          <cell r="AN310">
            <v>0</v>
          </cell>
          <cell r="BW310" t="str">
            <v>Oilstain</v>
          </cell>
          <cell r="BX310">
            <v>0</v>
          </cell>
        </row>
        <row r="311">
          <cell r="AM311" t="str">
            <v>Overcut</v>
          </cell>
          <cell r="AN311">
            <v>27</v>
          </cell>
          <cell r="AO311">
            <v>9</v>
          </cell>
          <cell r="AP311">
            <v>4</v>
          </cell>
          <cell r="AQ311">
            <v>5</v>
          </cell>
          <cell r="AR311">
            <v>2</v>
          </cell>
          <cell r="AT311">
            <v>1</v>
          </cell>
          <cell r="AU311">
            <v>2</v>
          </cell>
          <cell r="AZ311">
            <v>4</v>
          </cell>
          <cell r="BW311" t="str">
            <v>Overcut</v>
          </cell>
          <cell r="BX311">
            <v>0</v>
          </cell>
        </row>
        <row r="312">
          <cell r="AM312" t="str">
            <v>Pin mark</v>
          </cell>
          <cell r="AN312">
            <v>0</v>
          </cell>
          <cell r="BW312" t="str">
            <v>Pin mark</v>
          </cell>
          <cell r="BX312">
            <v>0</v>
          </cell>
        </row>
        <row r="313">
          <cell r="AM313" t="str">
            <v>Scratch</v>
          </cell>
          <cell r="AN313">
            <v>17</v>
          </cell>
          <cell r="AP313">
            <v>6</v>
          </cell>
          <cell r="AQ313">
            <v>6</v>
          </cell>
          <cell r="AZ313">
            <v>5</v>
          </cell>
          <cell r="BW313" t="str">
            <v>Scratch</v>
          </cell>
          <cell r="BX313">
            <v>0</v>
          </cell>
        </row>
        <row r="314">
          <cell r="AM314" t="str">
            <v>Short shot</v>
          </cell>
          <cell r="AN314">
            <v>2</v>
          </cell>
          <cell r="AS314">
            <v>2</v>
          </cell>
          <cell r="BW314" t="str">
            <v>Short shot</v>
          </cell>
          <cell r="BX314">
            <v>0</v>
          </cell>
        </row>
        <row r="315">
          <cell r="AM315" t="str">
            <v>Stressmark</v>
          </cell>
          <cell r="AN315">
            <v>5</v>
          </cell>
          <cell r="AS315">
            <v>5</v>
          </cell>
          <cell r="BW315" t="str">
            <v>Stressmark</v>
          </cell>
          <cell r="BX315">
            <v>0</v>
          </cell>
        </row>
        <row r="316">
          <cell r="AM316" t="str">
            <v>Silver streak</v>
          </cell>
          <cell r="AN316">
            <v>58</v>
          </cell>
          <cell r="AO316">
            <v>10</v>
          </cell>
          <cell r="AP316">
            <v>10</v>
          </cell>
          <cell r="AQ316">
            <v>13</v>
          </cell>
          <cell r="AR316">
            <v>6</v>
          </cell>
          <cell r="AT316">
            <v>16</v>
          </cell>
          <cell r="BR316">
            <v>3</v>
          </cell>
          <cell r="BW316" t="str">
            <v>Silver streak</v>
          </cell>
          <cell r="BX316">
            <v>0</v>
          </cell>
        </row>
        <row r="317">
          <cell r="AM317" t="str">
            <v>Sinkmark</v>
          </cell>
          <cell r="AN317">
            <v>0</v>
          </cell>
          <cell r="BW317" t="str">
            <v>Sinkmark</v>
          </cell>
          <cell r="BX317">
            <v>0</v>
          </cell>
        </row>
        <row r="318">
          <cell r="AM318" t="str">
            <v>Sprue Hairline</v>
          </cell>
          <cell r="AN318">
            <v>0</v>
          </cell>
          <cell r="BW318" t="str">
            <v>Sprue Hairline</v>
          </cell>
          <cell r="BX318">
            <v>0</v>
          </cell>
        </row>
        <row r="319">
          <cell r="AM319" t="str">
            <v>Warp</v>
          </cell>
          <cell r="AN319">
            <v>0</v>
          </cell>
          <cell r="BW319" t="str">
            <v>Warp</v>
          </cell>
          <cell r="BX319">
            <v>0</v>
          </cell>
        </row>
        <row r="320">
          <cell r="AM320" t="str">
            <v>Weldline</v>
          </cell>
          <cell r="AN320">
            <v>0</v>
          </cell>
          <cell r="BW320" t="str">
            <v>Weldline</v>
          </cell>
          <cell r="BX320">
            <v>0</v>
          </cell>
        </row>
        <row r="321">
          <cell r="AM321" t="str">
            <v>Whitespot</v>
          </cell>
          <cell r="AN321">
            <v>0</v>
          </cell>
          <cell r="BW321" t="str">
            <v>Whitespot</v>
          </cell>
          <cell r="BX321">
            <v>0</v>
          </cell>
        </row>
        <row r="322">
          <cell r="AM322" t="str">
            <v>Excess Gate</v>
          </cell>
          <cell r="AN322">
            <v>0</v>
          </cell>
          <cell r="BW322" t="str">
            <v>Excess Gate</v>
          </cell>
          <cell r="BX322">
            <v>0</v>
          </cell>
        </row>
        <row r="323">
          <cell r="AM323" t="str">
            <v>Dirt</v>
          </cell>
          <cell r="AN323">
            <v>0</v>
          </cell>
          <cell r="BW323" t="str">
            <v>Dirt</v>
          </cell>
          <cell r="BX323">
            <v>0</v>
          </cell>
        </row>
        <row r="324">
          <cell r="AM324" t="str">
            <v>Stain</v>
          </cell>
          <cell r="AN324">
            <v>0</v>
          </cell>
          <cell r="BW324" t="str">
            <v>Stain</v>
          </cell>
          <cell r="BX324">
            <v>0</v>
          </cell>
        </row>
        <row r="325">
          <cell r="AM325" t="str">
            <v>Foreign material</v>
          </cell>
          <cell r="AN325">
            <v>0</v>
          </cell>
          <cell r="BW325" t="str">
            <v>Foreign material</v>
          </cell>
          <cell r="BX325">
            <v>0</v>
          </cell>
        </row>
        <row r="326">
          <cell r="AM326" t="str">
            <v>Shiny</v>
          </cell>
          <cell r="AN326">
            <v>0</v>
          </cell>
          <cell r="BW326" t="str">
            <v>Shiny</v>
          </cell>
          <cell r="BX326">
            <v>0</v>
          </cell>
        </row>
        <row r="327">
          <cell r="AM327" t="str">
            <v>Uncut burrs</v>
          </cell>
          <cell r="AN327">
            <v>0</v>
          </cell>
          <cell r="BW327" t="str">
            <v>Uncut burrs</v>
          </cell>
          <cell r="BX327">
            <v>0</v>
          </cell>
        </row>
        <row r="328">
          <cell r="AM328" t="str">
            <v>Incomplete Qty</v>
          </cell>
          <cell r="AN328">
            <v>0</v>
          </cell>
          <cell r="BW328" t="str">
            <v>Incomplete Qty</v>
          </cell>
          <cell r="BX328">
            <v>0</v>
          </cell>
        </row>
        <row r="329">
          <cell r="AM329" t="str">
            <v>Fibers</v>
          </cell>
          <cell r="AN329">
            <v>0</v>
          </cell>
          <cell r="BW329" t="str">
            <v>Fibers</v>
          </cell>
          <cell r="BX329">
            <v>0</v>
          </cell>
        </row>
        <row r="330">
          <cell r="AM330" t="str">
            <v>SPARE</v>
          </cell>
          <cell r="AN330">
            <v>0</v>
          </cell>
          <cell r="BW330" t="str">
            <v>SPARE</v>
          </cell>
          <cell r="BX330">
            <v>0</v>
          </cell>
        </row>
        <row r="331">
          <cell r="AM331" t="str">
            <v>SPARE</v>
          </cell>
          <cell r="AN331">
            <v>0</v>
          </cell>
          <cell r="BW331" t="str">
            <v>SPARE</v>
          </cell>
          <cell r="BX331">
            <v>0</v>
          </cell>
        </row>
        <row r="332">
          <cell r="AM332" t="str">
            <v>SPARE</v>
          </cell>
          <cell r="AN332">
            <v>0</v>
          </cell>
          <cell r="BW332" t="str">
            <v>SPARE</v>
          </cell>
          <cell r="BX332">
            <v>0</v>
          </cell>
        </row>
        <row r="333">
          <cell r="AM333" t="str">
            <v>SPARE</v>
          </cell>
          <cell r="AN333">
            <v>0</v>
          </cell>
          <cell r="BW333" t="str">
            <v>SPARE</v>
          </cell>
          <cell r="BX333">
            <v>0</v>
          </cell>
        </row>
        <row r="334">
          <cell r="AM334" t="str">
            <v>SPARE</v>
          </cell>
          <cell r="AN334">
            <v>0</v>
          </cell>
          <cell r="BW334" t="str">
            <v>SPARE</v>
          </cell>
          <cell r="BX334">
            <v>0</v>
          </cell>
        </row>
        <row r="335">
          <cell r="AM335" t="str">
            <v>SPARE</v>
          </cell>
          <cell r="AN335">
            <v>0</v>
          </cell>
          <cell r="BW335" t="str">
            <v>SPARE</v>
          </cell>
          <cell r="BX335">
            <v>0</v>
          </cell>
        </row>
        <row r="336">
          <cell r="AM336" t="str">
            <v>SPARE</v>
          </cell>
          <cell r="AN336">
            <v>0</v>
          </cell>
          <cell r="BW336" t="str">
            <v>SPARE</v>
          </cell>
          <cell r="BX336">
            <v>0</v>
          </cell>
        </row>
        <row r="337">
          <cell r="AM337" t="str">
            <v>SPARE</v>
          </cell>
          <cell r="AN337">
            <v>0</v>
          </cell>
          <cell r="BW337" t="str">
            <v>SPARE</v>
          </cell>
          <cell r="BX337">
            <v>0</v>
          </cell>
        </row>
        <row r="338">
          <cell r="AM338" t="str">
            <v>SPARE</v>
          </cell>
          <cell r="AN338">
            <v>0</v>
          </cell>
          <cell r="BW338" t="str">
            <v>SPARE</v>
          </cell>
          <cell r="BX338">
            <v>0</v>
          </cell>
        </row>
        <row r="339">
          <cell r="AM339" t="str">
            <v>SPARE</v>
          </cell>
          <cell r="AN339">
            <v>0</v>
          </cell>
          <cell r="BW339" t="str">
            <v>SPARE</v>
          </cell>
          <cell r="BX339">
            <v>0</v>
          </cell>
        </row>
        <row r="341">
          <cell r="AK341" t="str">
            <v>I~D~1~285.  OQA BEZEL 517285 WITHOUT SPRAY FINAL YIELD PERFORMANCE</v>
          </cell>
          <cell r="BU341" t="str">
            <v>I~D~2~409.  OQA BEZEL 517409 FOR SPRAY FINAL YIELD PERFORMANCE</v>
          </cell>
        </row>
        <row r="343">
          <cell r="AL343" t="str">
            <v>MODEL</v>
          </cell>
          <cell r="AM343" t="str">
            <v>DETAILS</v>
          </cell>
          <cell r="AN343" t="str">
            <v>APR '04</v>
          </cell>
          <cell r="AO343">
            <v>1</v>
          </cell>
          <cell r="AP343">
            <v>2</v>
          </cell>
          <cell r="AQ343">
            <v>3</v>
          </cell>
          <cell r="AR343">
            <v>4</v>
          </cell>
          <cell r="AS343">
            <v>5</v>
          </cell>
          <cell r="AT343">
            <v>6</v>
          </cell>
          <cell r="AU343">
            <v>7</v>
          </cell>
          <cell r="AV343">
            <v>8</v>
          </cell>
          <cell r="AW343">
            <v>9</v>
          </cell>
          <cell r="AX343">
            <v>10</v>
          </cell>
          <cell r="AY343">
            <v>11</v>
          </cell>
          <cell r="AZ343">
            <v>12</v>
          </cell>
          <cell r="BA343">
            <v>13</v>
          </cell>
          <cell r="BB343">
            <v>14</v>
          </cell>
          <cell r="BC343">
            <v>15</v>
          </cell>
          <cell r="BD343">
            <v>16</v>
          </cell>
          <cell r="BE343">
            <v>17</v>
          </cell>
          <cell r="BF343">
            <v>18</v>
          </cell>
          <cell r="BG343">
            <v>19</v>
          </cell>
          <cell r="BH343">
            <v>20</v>
          </cell>
          <cell r="BI343">
            <v>21</v>
          </cell>
          <cell r="BJ343">
            <v>22</v>
          </cell>
          <cell r="BK343">
            <v>23</v>
          </cell>
          <cell r="BL343">
            <v>24</v>
          </cell>
          <cell r="BM343">
            <v>25</v>
          </cell>
          <cell r="BN343">
            <v>26</v>
          </cell>
          <cell r="BO343">
            <v>27</v>
          </cell>
          <cell r="BP343">
            <v>28</v>
          </cell>
          <cell r="BQ343">
            <v>29</v>
          </cell>
          <cell r="BR343">
            <v>30</v>
          </cell>
          <cell r="BS343">
            <v>31</v>
          </cell>
          <cell r="BV343" t="str">
            <v>MODEL</v>
          </cell>
          <cell r="BW343" t="str">
            <v>DETAILS</v>
          </cell>
          <cell r="BX343" t="str">
            <v>APR '04</v>
          </cell>
          <cell r="BY343">
            <v>1</v>
          </cell>
          <cell r="BZ343">
            <v>2</v>
          </cell>
          <cell r="CA343">
            <v>3</v>
          </cell>
          <cell r="CB343">
            <v>4</v>
          </cell>
          <cell r="CC343">
            <v>5</v>
          </cell>
          <cell r="CD343">
            <v>6</v>
          </cell>
          <cell r="CE343">
            <v>7</v>
          </cell>
          <cell r="CF343">
            <v>8</v>
          </cell>
          <cell r="CG343">
            <v>9</v>
          </cell>
          <cell r="CH343">
            <v>10</v>
          </cell>
          <cell r="CI343">
            <v>11</v>
          </cell>
          <cell r="CJ343">
            <v>12</v>
          </cell>
          <cell r="CK343">
            <v>13</v>
          </cell>
          <cell r="CL343">
            <v>14</v>
          </cell>
          <cell r="CM343">
            <v>15</v>
          </cell>
          <cell r="CN343">
            <v>16</v>
          </cell>
          <cell r="CO343">
            <v>17</v>
          </cell>
          <cell r="CP343">
            <v>18</v>
          </cell>
          <cell r="CQ343">
            <v>19</v>
          </cell>
          <cell r="CR343">
            <v>20</v>
          </cell>
          <cell r="CS343">
            <v>21</v>
          </cell>
          <cell r="CT343">
            <v>22</v>
          </cell>
          <cell r="CU343">
            <v>23</v>
          </cell>
          <cell r="CV343">
            <v>24</v>
          </cell>
          <cell r="CW343">
            <v>25</v>
          </cell>
          <cell r="CX343">
            <v>26</v>
          </cell>
          <cell r="CY343">
            <v>27</v>
          </cell>
          <cell r="CZ343">
            <v>28</v>
          </cell>
          <cell r="DA343">
            <v>29</v>
          </cell>
          <cell r="DB343">
            <v>30</v>
          </cell>
          <cell r="DC343">
            <v>31</v>
          </cell>
        </row>
        <row r="344">
          <cell r="AL344" t="str">
            <v>517285 W/O SPRAY</v>
          </cell>
          <cell r="AM344" t="str">
            <v>Insp Qty</v>
          </cell>
          <cell r="AN344">
            <v>5495</v>
          </cell>
          <cell r="AU344">
            <v>507</v>
          </cell>
          <cell r="AX344">
            <v>1132</v>
          </cell>
          <cell r="AY344">
            <v>1206</v>
          </cell>
          <cell r="BA344">
            <v>1196</v>
          </cell>
          <cell r="BB344">
            <v>88</v>
          </cell>
          <cell r="BH344">
            <v>245</v>
          </cell>
          <cell r="BJ344">
            <v>1121</v>
          </cell>
          <cell r="BV344" t="str">
            <v>517409 FOR SPRAY</v>
          </cell>
          <cell r="BW344" t="str">
            <v>Insp Qty</v>
          </cell>
          <cell r="BX344">
            <v>0</v>
          </cell>
        </row>
        <row r="345">
          <cell r="AM345" t="str">
            <v>Def Qty</v>
          </cell>
          <cell r="AN345">
            <v>103</v>
          </cell>
          <cell r="AO345">
            <v>0</v>
          </cell>
          <cell r="AP345">
            <v>0</v>
          </cell>
          <cell r="AQ345">
            <v>0</v>
          </cell>
          <cell r="AR345">
            <v>0</v>
          </cell>
          <cell r="AS345">
            <v>0</v>
          </cell>
          <cell r="AT345">
            <v>0</v>
          </cell>
          <cell r="AU345">
            <v>18</v>
          </cell>
          <cell r="AV345">
            <v>0</v>
          </cell>
          <cell r="AW345">
            <v>0</v>
          </cell>
          <cell r="AX345">
            <v>20</v>
          </cell>
          <cell r="AY345">
            <v>14</v>
          </cell>
          <cell r="AZ345">
            <v>0</v>
          </cell>
          <cell r="BA345">
            <v>31</v>
          </cell>
          <cell r="BB345">
            <v>4</v>
          </cell>
          <cell r="BC345">
            <v>0</v>
          </cell>
          <cell r="BD345">
            <v>0</v>
          </cell>
          <cell r="BE345">
            <v>0</v>
          </cell>
          <cell r="BF345">
            <v>0</v>
          </cell>
          <cell r="BG345">
            <v>0</v>
          </cell>
          <cell r="BH345">
            <v>5</v>
          </cell>
          <cell r="BI345">
            <v>0</v>
          </cell>
          <cell r="BJ345">
            <v>11</v>
          </cell>
          <cell r="BK345">
            <v>0</v>
          </cell>
          <cell r="BL345">
            <v>0</v>
          </cell>
          <cell r="BM345">
            <v>0</v>
          </cell>
          <cell r="BN345">
            <v>0</v>
          </cell>
          <cell r="BO345">
            <v>0</v>
          </cell>
          <cell r="BP345">
            <v>0</v>
          </cell>
          <cell r="BQ345">
            <v>0</v>
          </cell>
          <cell r="BR345">
            <v>0</v>
          </cell>
          <cell r="BS345">
            <v>0</v>
          </cell>
          <cell r="BW345" t="str">
            <v>Def Qty</v>
          </cell>
          <cell r="BX345">
            <v>0</v>
          </cell>
          <cell r="BY345">
            <v>0</v>
          </cell>
          <cell r="BZ345">
            <v>0</v>
          </cell>
          <cell r="CA345">
            <v>0</v>
          </cell>
          <cell r="CB345">
            <v>0</v>
          </cell>
          <cell r="CC345">
            <v>0</v>
          </cell>
          <cell r="CD345">
            <v>0</v>
          </cell>
          <cell r="CE345">
            <v>0</v>
          </cell>
          <cell r="CF345">
            <v>0</v>
          </cell>
          <cell r="CG345">
            <v>0</v>
          </cell>
          <cell r="CH345">
            <v>0</v>
          </cell>
          <cell r="CI345">
            <v>0</v>
          </cell>
          <cell r="CJ345">
            <v>0</v>
          </cell>
          <cell r="CK345">
            <v>0</v>
          </cell>
          <cell r="CL345">
            <v>0</v>
          </cell>
          <cell r="CM345">
            <v>0</v>
          </cell>
          <cell r="CN345">
            <v>0</v>
          </cell>
          <cell r="CO345">
            <v>0</v>
          </cell>
          <cell r="CP345">
            <v>0</v>
          </cell>
          <cell r="CQ345">
            <v>0</v>
          </cell>
          <cell r="CR345">
            <v>0</v>
          </cell>
          <cell r="CS345">
            <v>0</v>
          </cell>
          <cell r="CT345">
            <v>0</v>
          </cell>
          <cell r="CU345">
            <v>0</v>
          </cell>
          <cell r="CV345">
            <v>0</v>
          </cell>
          <cell r="CW345">
            <v>0</v>
          </cell>
          <cell r="CX345">
            <v>0</v>
          </cell>
          <cell r="CY345">
            <v>0</v>
          </cell>
          <cell r="CZ345">
            <v>0</v>
          </cell>
          <cell r="DA345">
            <v>0</v>
          </cell>
          <cell r="DB345">
            <v>0</v>
          </cell>
          <cell r="DC345">
            <v>0</v>
          </cell>
        </row>
        <row r="346">
          <cell r="AM346" t="str">
            <v>ACTUAL</v>
          </cell>
          <cell r="AN346">
            <v>0.98125568698817112</v>
          </cell>
          <cell r="AO346" t="e">
            <v>#DIV/0!</v>
          </cell>
          <cell r="AP346" t="e">
            <v>#DIV/0!</v>
          </cell>
          <cell r="AQ346" t="e">
            <v>#DIV/0!</v>
          </cell>
          <cell r="AR346" t="e">
            <v>#DIV/0!</v>
          </cell>
          <cell r="AS346" t="e">
            <v>#DIV/0!</v>
          </cell>
          <cell r="AT346" t="e">
            <v>#DIV/0!</v>
          </cell>
          <cell r="AU346">
            <v>0.96449704142011838</v>
          </cell>
          <cell r="AV346" t="e">
            <v>#DIV/0!</v>
          </cell>
          <cell r="AW346" t="e">
            <v>#DIV/0!</v>
          </cell>
          <cell r="AX346">
            <v>0.98233215547703179</v>
          </cell>
          <cell r="AY346">
            <v>0.988391376451078</v>
          </cell>
          <cell r="AZ346" t="e">
            <v>#DIV/0!</v>
          </cell>
          <cell r="BA346">
            <v>0.97408026755852839</v>
          </cell>
          <cell r="BB346">
            <v>0.95454545454545459</v>
          </cell>
          <cell r="BC346" t="e">
            <v>#DIV/0!</v>
          </cell>
          <cell r="BD346" t="e">
            <v>#DIV/0!</v>
          </cell>
          <cell r="BE346" t="e">
            <v>#DIV/0!</v>
          </cell>
          <cell r="BF346" t="e">
            <v>#DIV/0!</v>
          </cell>
          <cell r="BG346" t="e">
            <v>#DIV/0!</v>
          </cell>
          <cell r="BH346">
            <v>0.97959183673469385</v>
          </cell>
          <cell r="BI346" t="e">
            <v>#DIV/0!</v>
          </cell>
          <cell r="BJ346">
            <v>0.99018733273862625</v>
          </cell>
          <cell r="BK346" t="e">
            <v>#DIV/0!</v>
          </cell>
          <cell r="BL346" t="e">
            <v>#DIV/0!</v>
          </cell>
          <cell r="BM346" t="e">
            <v>#DIV/0!</v>
          </cell>
          <cell r="BN346" t="e">
            <v>#DIV/0!</v>
          </cell>
          <cell r="BO346" t="e">
            <v>#DIV/0!</v>
          </cell>
          <cell r="BP346" t="e">
            <v>#DIV/0!</v>
          </cell>
          <cell r="BQ346" t="e">
            <v>#DIV/0!</v>
          </cell>
          <cell r="BR346" t="e">
            <v>#DIV/0!</v>
          </cell>
          <cell r="BS346" t="e">
            <v>#DIV/0!</v>
          </cell>
          <cell r="BW346" t="str">
            <v>ACTUAL</v>
          </cell>
          <cell r="BX346" t="e">
            <v>#DIV/0!</v>
          </cell>
          <cell r="BY346" t="e">
            <v>#DIV/0!</v>
          </cell>
          <cell r="BZ346" t="e">
            <v>#DIV/0!</v>
          </cell>
          <cell r="CA346" t="e">
            <v>#DIV/0!</v>
          </cell>
          <cell r="CB346" t="e">
            <v>#DIV/0!</v>
          </cell>
          <cell r="CC346" t="e">
            <v>#DIV/0!</v>
          </cell>
          <cell r="CD346" t="e">
            <v>#DIV/0!</v>
          </cell>
          <cell r="CE346" t="e">
            <v>#DIV/0!</v>
          </cell>
          <cell r="CF346" t="e">
            <v>#DIV/0!</v>
          </cell>
          <cell r="CG346" t="e">
            <v>#DIV/0!</v>
          </cell>
          <cell r="CH346" t="e">
            <v>#DIV/0!</v>
          </cell>
          <cell r="CI346" t="e">
            <v>#DIV/0!</v>
          </cell>
          <cell r="CJ346" t="e">
            <v>#DIV/0!</v>
          </cell>
          <cell r="CK346" t="e">
            <v>#DIV/0!</v>
          </cell>
          <cell r="CL346" t="e">
            <v>#DIV/0!</v>
          </cell>
          <cell r="CM346" t="e">
            <v>#DIV/0!</v>
          </cell>
          <cell r="CN346" t="e">
            <v>#DIV/0!</v>
          </cell>
          <cell r="CO346" t="e">
            <v>#DIV/0!</v>
          </cell>
          <cell r="CP346" t="e">
            <v>#DIV/0!</v>
          </cell>
          <cell r="CQ346" t="e">
            <v>#DIV/0!</v>
          </cell>
          <cell r="CR346" t="e">
            <v>#DIV/0!</v>
          </cell>
          <cell r="CS346" t="e">
            <v>#DIV/0!</v>
          </cell>
          <cell r="CT346" t="e">
            <v>#DIV/0!</v>
          </cell>
          <cell r="CU346" t="e">
            <v>#DIV/0!</v>
          </cell>
          <cell r="CV346" t="e">
            <v>#DIV/0!</v>
          </cell>
          <cell r="CW346" t="e">
            <v>#DIV/0!</v>
          </cell>
          <cell r="CX346" t="e">
            <v>#DIV/0!</v>
          </cell>
          <cell r="CY346" t="e">
            <v>#DIV/0!</v>
          </cell>
          <cell r="CZ346" t="e">
            <v>#DIV/0!</v>
          </cell>
          <cell r="DA346" t="e">
            <v>#DIV/0!</v>
          </cell>
          <cell r="DB346" t="e">
            <v>#DIV/0!</v>
          </cell>
          <cell r="DC346" t="e">
            <v>#DIV/0!</v>
          </cell>
        </row>
        <row r="347">
          <cell r="AM347" t="str">
            <v>TARGET</v>
          </cell>
          <cell r="AN347">
            <v>0.99</v>
          </cell>
          <cell r="AO347">
            <v>0.99</v>
          </cell>
          <cell r="AP347">
            <v>0.99</v>
          </cell>
          <cell r="AQ347">
            <v>0.99</v>
          </cell>
          <cell r="AR347">
            <v>0.99</v>
          </cell>
          <cell r="AS347">
            <v>0.99</v>
          </cell>
          <cell r="AT347">
            <v>0.99</v>
          </cell>
          <cell r="AU347">
            <v>0.99</v>
          </cell>
          <cell r="AV347">
            <v>0.99</v>
          </cell>
          <cell r="AW347">
            <v>0.99</v>
          </cell>
          <cell r="AX347">
            <v>0.99</v>
          </cell>
          <cell r="AY347">
            <v>0.99</v>
          </cell>
          <cell r="AZ347">
            <v>0.99</v>
          </cell>
          <cell r="BA347">
            <v>0.99</v>
          </cell>
          <cell r="BB347">
            <v>0.99</v>
          </cell>
          <cell r="BC347">
            <v>0.99</v>
          </cell>
          <cell r="BD347">
            <v>0.99</v>
          </cell>
          <cell r="BE347">
            <v>0.99</v>
          </cell>
          <cell r="BF347">
            <v>0.99</v>
          </cell>
          <cell r="BG347">
            <v>0.99</v>
          </cell>
          <cell r="BH347">
            <v>0.99</v>
          </cell>
          <cell r="BI347">
            <v>0.99</v>
          </cell>
          <cell r="BJ347">
            <v>0.99</v>
          </cell>
          <cell r="BK347">
            <v>0.99</v>
          </cell>
          <cell r="BL347">
            <v>0.99</v>
          </cell>
          <cell r="BM347">
            <v>0.99</v>
          </cell>
          <cell r="BN347">
            <v>0.99</v>
          </cell>
          <cell r="BO347">
            <v>0.99</v>
          </cell>
          <cell r="BP347">
            <v>0.99</v>
          </cell>
          <cell r="BQ347">
            <v>0.99</v>
          </cell>
          <cell r="BR347">
            <v>0.99</v>
          </cell>
          <cell r="BS347">
            <v>0.99</v>
          </cell>
          <cell r="BW347" t="str">
            <v>TARGET</v>
          </cell>
          <cell r="BX347">
            <v>0.99</v>
          </cell>
          <cell r="BY347">
            <v>0.99</v>
          </cell>
          <cell r="BZ347">
            <v>0.99</v>
          </cell>
          <cell r="CA347">
            <v>0.99</v>
          </cell>
          <cell r="CB347">
            <v>0.99</v>
          </cell>
          <cell r="CC347">
            <v>0.99</v>
          </cell>
          <cell r="CD347">
            <v>0.99</v>
          </cell>
          <cell r="CE347">
            <v>0.99</v>
          </cell>
          <cell r="CF347">
            <v>0.99</v>
          </cell>
          <cell r="CG347">
            <v>0.99</v>
          </cell>
          <cell r="CH347">
            <v>0.99</v>
          </cell>
          <cell r="CI347">
            <v>0.99</v>
          </cell>
          <cell r="CJ347">
            <v>0.99</v>
          </cell>
          <cell r="CK347">
            <v>0.99</v>
          </cell>
          <cell r="CL347">
            <v>0.99</v>
          </cell>
          <cell r="CM347">
            <v>0.99</v>
          </cell>
          <cell r="CN347">
            <v>0.99</v>
          </cell>
          <cell r="CO347">
            <v>0.99</v>
          </cell>
          <cell r="CP347">
            <v>0.99</v>
          </cell>
          <cell r="CQ347">
            <v>0.99</v>
          </cell>
          <cell r="CR347">
            <v>0.99</v>
          </cell>
          <cell r="CS347">
            <v>0.99</v>
          </cell>
          <cell r="CT347">
            <v>0.99</v>
          </cell>
          <cell r="CU347">
            <v>0.99</v>
          </cell>
          <cell r="CV347">
            <v>0.99</v>
          </cell>
          <cell r="CW347">
            <v>0.99</v>
          </cell>
          <cell r="CX347">
            <v>0.99</v>
          </cell>
          <cell r="CY347">
            <v>0.99</v>
          </cell>
          <cell r="CZ347">
            <v>0.99</v>
          </cell>
          <cell r="DA347">
            <v>0.99</v>
          </cell>
          <cell r="DB347">
            <v>0.99</v>
          </cell>
          <cell r="DC347">
            <v>0.99</v>
          </cell>
        </row>
        <row r="348">
          <cell r="AM348" t="str">
            <v>Blackspot</v>
          </cell>
          <cell r="AN348">
            <v>0</v>
          </cell>
          <cell r="BW348" t="str">
            <v>Blackspot</v>
          </cell>
          <cell r="BX348">
            <v>0</v>
          </cell>
        </row>
        <row r="349">
          <cell r="AM349" t="str">
            <v>Broken lock</v>
          </cell>
          <cell r="AN349">
            <v>0</v>
          </cell>
          <cell r="BW349" t="str">
            <v>Broken lock</v>
          </cell>
          <cell r="BX349">
            <v>0</v>
          </cell>
        </row>
        <row r="350">
          <cell r="AM350" t="str">
            <v>Burrs</v>
          </cell>
          <cell r="AN350">
            <v>0</v>
          </cell>
          <cell r="BW350" t="str">
            <v>Burrs</v>
          </cell>
          <cell r="BX350">
            <v>0</v>
          </cell>
        </row>
        <row r="351">
          <cell r="AM351" t="str">
            <v>Bubbles</v>
          </cell>
          <cell r="AN351">
            <v>0</v>
          </cell>
          <cell r="BW351" t="str">
            <v>Bubbles</v>
          </cell>
          <cell r="BX351">
            <v>0</v>
          </cell>
        </row>
        <row r="352">
          <cell r="AM352" t="str">
            <v>Coldslug</v>
          </cell>
          <cell r="AN352">
            <v>51</v>
          </cell>
          <cell r="AU352">
            <v>6</v>
          </cell>
          <cell r="AX352">
            <v>11</v>
          </cell>
          <cell r="AY352">
            <v>6</v>
          </cell>
          <cell r="BA352">
            <v>14</v>
          </cell>
          <cell r="BB352">
            <v>1</v>
          </cell>
          <cell r="BH352">
            <v>3</v>
          </cell>
          <cell r="BJ352">
            <v>10</v>
          </cell>
          <cell r="BW352" t="str">
            <v>Coldslug</v>
          </cell>
          <cell r="BX352">
            <v>0</v>
          </cell>
        </row>
        <row r="353">
          <cell r="AM353" t="str">
            <v>Deform</v>
          </cell>
          <cell r="AN353">
            <v>0</v>
          </cell>
          <cell r="BW353" t="str">
            <v>Deform</v>
          </cell>
          <cell r="BX353">
            <v>0</v>
          </cell>
        </row>
        <row r="354">
          <cell r="AM354" t="str">
            <v>Dent</v>
          </cell>
          <cell r="AN354">
            <v>2</v>
          </cell>
          <cell r="AY354">
            <v>2</v>
          </cell>
          <cell r="BW354" t="str">
            <v>Dent</v>
          </cell>
          <cell r="BX354">
            <v>0</v>
          </cell>
        </row>
        <row r="355">
          <cell r="AM355" t="str">
            <v>Flowmark</v>
          </cell>
          <cell r="AN355">
            <v>6</v>
          </cell>
          <cell r="BA355">
            <v>6</v>
          </cell>
          <cell r="BW355" t="str">
            <v>Flowmark</v>
          </cell>
          <cell r="BX355">
            <v>0</v>
          </cell>
        </row>
        <row r="356">
          <cell r="AM356" t="str">
            <v>Gas burn</v>
          </cell>
          <cell r="AN356">
            <v>12</v>
          </cell>
          <cell r="AU356">
            <v>7</v>
          </cell>
          <cell r="AX356">
            <v>5</v>
          </cell>
          <cell r="BW356" t="str">
            <v>Gas burn</v>
          </cell>
          <cell r="BX356">
            <v>0</v>
          </cell>
        </row>
        <row r="357">
          <cell r="AM357" t="str">
            <v>Moldstain</v>
          </cell>
          <cell r="AN357">
            <v>0</v>
          </cell>
          <cell r="BW357" t="str">
            <v>Moldstain</v>
          </cell>
          <cell r="BX357">
            <v>0</v>
          </cell>
        </row>
        <row r="358">
          <cell r="AM358" t="str">
            <v>Oilstain</v>
          </cell>
          <cell r="AN358">
            <v>4</v>
          </cell>
          <cell r="AU358">
            <v>1</v>
          </cell>
          <cell r="AX358">
            <v>1</v>
          </cell>
          <cell r="AY358">
            <v>2</v>
          </cell>
          <cell r="BW358" t="str">
            <v>Oilstain</v>
          </cell>
          <cell r="BX358">
            <v>0</v>
          </cell>
        </row>
        <row r="359">
          <cell r="AM359" t="str">
            <v>Overcut</v>
          </cell>
          <cell r="AN359">
            <v>4</v>
          </cell>
          <cell r="AU359">
            <v>3</v>
          </cell>
          <cell r="AY359">
            <v>1</v>
          </cell>
          <cell r="BW359" t="str">
            <v>Overcut</v>
          </cell>
          <cell r="BX359">
            <v>0</v>
          </cell>
        </row>
        <row r="360">
          <cell r="AM360" t="str">
            <v>Pin mark</v>
          </cell>
          <cell r="AN360">
            <v>0</v>
          </cell>
          <cell r="BW360" t="str">
            <v>Pin mark</v>
          </cell>
          <cell r="BX360">
            <v>0</v>
          </cell>
        </row>
        <row r="361">
          <cell r="AM361" t="str">
            <v>Scratch</v>
          </cell>
          <cell r="AN361">
            <v>6</v>
          </cell>
          <cell r="AY361">
            <v>3</v>
          </cell>
          <cell r="BH361">
            <v>2</v>
          </cell>
          <cell r="BJ361">
            <v>1</v>
          </cell>
          <cell r="BW361" t="str">
            <v>Scratch</v>
          </cell>
          <cell r="BX361">
            <v>0</v>
          </cell>
        </row>
        <row r="362">
          <cell r="AM362" t="str">
            <v>Short shot</v>
          </cell>
          <cell r="AN362">
            <v>0</v>
          </cell>
          <cell r="BW362" t="str">
            <v>Short shot</v>
          </cell>
          <cell r="BX362">
            <v>0</v>
          </cell>
        </row>
        <row r="363">
          <cell r="AM363" t="str">
            <v>Stressmark</v>
          </cell>
          <cell r="AN363">
            <v>1</v>
          </cell>
          <cell r="AU363">
            <v>1</v>
          </cell>
          <cell r="BW363" t="str">
            <v>Stressmark</v>
          </cell>
          <cell r="BX363">
            <v>0</v>
          </cell>
        </row>
        <row r="364">
          <cell r="AM364" t="str">
            <v>Silver streak</v>
          </cell>
          <cell r="AN364">
            <v>14</v>
          </cell>
          <cell r="BA364">
            <v>11</v>
          </cell>
          <cell r="BB364">
            <v>3</v>
          </cell>
          <cell r="BW364" t="str">
            <v>Silver streak</v>
          </cell>
          <cell r="BX364">
            <v>0</v>
          </cell>
        </row>
        <row r="365">
          <cell r="AM365" t="str">
            <v>Sinkmark</v>
          </cell>
          <cell r="AN365">
            <v>0</v>
          </cell>
          <cell r="BW365" t="str">
            <v>Sinkmark</v>
          </cell>
          <cell r="BX365">
            <v>0</v>
          </cell>
        </row>
        <row r="366">
          <cell r="AM366" t="str">
            <v>Sprue Hairline</v>
          </cell>
          <cell r="AN366">
            <v>3</v>
          </cell>
          <cell r="AX366">
            <v>3</v>
          </cell>
          <cell r="BW366" t="str">
            <v>Sprue Hairline</v>
          </cell>
          <cell r="BX366">
            <v>0</v>
          </cell>
        </row>
        <row r="367">
          <cell r="AM367" t="str">
            <v>Warp</v>
          </cell>
          <cell r="AN367">
            <v>0</v>
          </cell>
          <cell r="BW367" t="str">
            <v>Warp</v>
          </cell>
          <cell r="BX367">
            <v>0</v>
          </cell>
        </row>
        <row r="368">
          <cell r="AM368" t="str">
            <v>Weldline</v>
          </cell>
          <cell r="AN368">
            <v>0</v>
          </cell>
          <cell r="BW368" t="str">
            <v>Weldline</v>
          </cell>
          <cell r="BX368">
            <v>0</v>
          </cell>
        </row>
        <row r="369">
          <cell r="AM369" t="str">
            <v>Whitespot</v>
          </cell>
          <cell r="AN369">
            <v>0</v>
          </cell>
          <cell r="BW369" t="str">
            <v>Whitespot</v>
          </cell>
          <cell r="BX369">
            <v>0</v>
          </cell>
        </row>
        <row r="370">
          <cell r="AM370" t="str">
            <v>Excess Gate</v>
          </cell>
          <cell r="AN370">
            <v>0</v>
          </cell>
          <cell r="BW370" t="str">
            <v>Excess Gate</v>
          </cell>
          <cell r="BX370">
            <v>0</v>
          </cell>
        </row>
        <row r="371">
          <cell r="AM371" t="str">
            <v>Dirt</v>
          </cell>
          <cell r="AN371">
            <v>0</v>
          </cell>
          <cell r="BW371" t="str">
            <v>Dirt</v>
          </cell>
          <cell r="BX371">
            <v>0</v>
          </cell>
        </row>
        <row r="372">
          <cell r="AM372" t="str">
            <v>Stain</v>
          </cell>
          <cell r="AN372">
            <v>0</v>
          </cell>
          <cell r="BW372" t="str">
            <v>Stain</v>
          </cell>
          <cell r="BX372">
            <v>0</v>
          </cell>
        </row>
        <row r="373">
          <cell r="AM373" t="str">
            <v>Foreign material</v>
          </cell>
          <cell r="AN373">
            <v>0</v>
          </cell>
          <cell r="BW373" t="str">
            <v>Foreign material</v>
          </cell>
          <cell r="BX373">
            <v>0</v>
          </cell>
        </row>
        <row r="374">
          <cell r="AM374" t="str">
            <v>Shiny</v>
          </cell>
          <cell r="AN374">
            <v>0</v>
          </cell>
          <cell r="BW374" t="str">
            <v>Shiny</v>
          </cell>
          <cell r="BX374">
            <v>0</v>
          </cell>
        </row>
        <row r="375">
          <cell r="AM375" t="str">
            <v>Uncut burrs</v>
          </cell>
          <cell r="AN375">
            <v>0</v>
          </cell>
          <cell r="BW375" t="str">
            <v>Uncut burrs</v>
          </cell>
          <cell r="BX375">
            <v>0</v>
          </cell>
        </row>
        <row r="376">
          <cell r="AM376" t="str">
            <v>Incomplete Qty</v>
          </cell>
          <cell r="AN376">
            <v>0</v>
          </cell>
          <cell r="BW376" t="str">
            <v>Incomplete Qty</v>
          </cell>
          <cell r="BX376">
            <v>0</v>
          </cell>
        </row>
        <row r="377">
          <cell r="AM377" t="str">
            <v>Fibers</v>
          </cell>
          <cell r="AN377">
            <v>0</v>
          </cell>
          <cell r="BW377" t="str">
            <v>Fibers</v>
          </cell>
          <cell r="BX377">
            <v>0</v>
          </cell>
        </row>
        <row r="378">
          <cell r="AM378" t="str">
            <v>SPARE</v>
          </cell>
          <cell r="AN378">
            <v>0</v>
          </cell>
          <cell r="BW378" t="str">
            <v>SPARE</v>
          </cell>
          <cell r="BX378">
            <v>0</v>
          </cell>
        </row>
        <row r="379">
          <cell r="AM379" t="str">
            <v>SPARE</v>
          </cell>
          <cell r="AN379">
            <v>0</v>
          </cell>
          <cell r="BW379" t="str">
            <v>SPARE</v>
          </cell>
          <cell r="BX379">
            <v>0</v>
          </cell>
        </row>
        <row r="380">
          <cell r="AM380" t="str">
            <v>SPARE</v>
          </cell>
          <cell r="AN380">
            <v>0</v>
          </cell>
          <cell r="BW380" t="str">
            <v>SPARE</v>
          </cell>
          <cell r="BX380">
            <v>0</v>
          </cell>
        </row>
        <row r="381">
          <cell r="AM381" t="str">
            <v>SPARE</v>
          </cell>
          <cell r="AN381">
            <v>0</v>
          </cell>
          <cell r="BW381" t="str">
            <v>SPARE</v>
          </cell>
          <cell r="BX381">
            <v>0</v>
          </cell>
        </row>
        <row r="382">
          <cell r="AM382" t="str">
            <v>SPARE</v>
          </cell>
          <cell r="AN382">
            <v>0</v>
          </cell>
          <cell r="BW382" t="str">
            <v>SPARE</v>
          </cell>
          <cell r="BX382">
            <v>0</v>
          </cell>
        </row>
        <row r="383">
          <cell r="AM383" t="str">
            <v>SPARE</v>
          </cell>
          <cell r="AN383">
            <v>0</v>
          </cell>
          <cell r="BW383" t="str">
            <v>SPARE</v>
          </cell>
          <cell r="BX383">
            <v>0</v>
          </cell>
        </row>
        <row r="384">
          <cell r="AM384" t="str">
            <v>SPARE</v>
          </cell>
          <cell r="AN384">
            <v>0</v>
          </cell>
          <cell r="BW384" t="str">
            <v>SPARE</v>
          </cell>
          <cell r="BX384">
            <v>0</v>
          </cell>
        </row>
        <row r="385">
          <cell r="AM385" t="str">
            <v>SPARE</v>
          </cell>
          <cell r="AN385">
            <v>0</v>
          </cell>
          <cell r="BW385" t="str">
            <v>SPARE</v>
          </cell>
          <cell r="BX385">
            <v>0</v>
          </cell>
        </row>
        <row r="386">
          <cell r="AM386" t="str">
            <v>SPARE</v>
          </cell>
          <cell r="AN386">
            <v>0</v>
          </cell>
          <cell r="BW386" t="str">
            <v>SPARE</v>
          </cell>
          <cell r="BX386">
            <v>0</v>
          </cell>
        </row>
        <row r="387">
          <cell r="AM387" t="str">
            <v>SPARE</v>
          </cell>
          <cell r="AN387">
            <v>0</v>
          </cell>
          <cell r="BW387" t="str">
            <v>SPARE</v>
          </cell>
          <cell r="BX387">
            <v>0</v>
          </cell>
        </row>
        <row r="389">
          <cell r="AK389" t="str">
            <v>I~D~1~287.  OQA BEZEL 517287 WITHOUT SPRAY FINAL YIELD PERFORMANCE</v>
          </cell>
          <cell r="BU389" t="str">
            <v>I~D~2~421.  OQA BEZEL 517421 FOR SPRAY FINAL YIELD PERFORMANCE</v>
          </cell>
        </row>
        <row r="391">
          <cell r="AL391" t="str">
            <v>MODEL</v>
          </cell>
          <cell r="AM391" t="str">
            <v>DETAILS</v>
          </cell>
          <cell r="AN391" t="str">
            <v>APR '04</v>
          </cell>
          <cell r="AO391">
            <v>1</v>
          </cell>
          <cell r="AP391">
            <v>2</v>
          </cell>
          <cell r="AQ391">
            <v>3</v>
          </cell>
          <cell r="AR391">
            <v>4</v>
          </cell>
          <cell r="AS391">
            <v>5</v>
          </cell>
          <cell r="AT391">
            <v>6</v>
          </cell>
          <cell r="AU391">
            <v>7</v>
          </cell>
          <cell r="AV391">
            <v>8</v>
          </cell>
          <cell r="AW391">
            <v>9</v>
          </cell>
          <cell r="AX391">
            <v>10</v>
          </cell>
          <cell r="AY391">
            <v>11</v>
          </cell>
          <cell r="AZ391">
            <v>12</v>
          </cell>
          <cell r="BA391">
            <v>13</v>
          </cell>
          <cell r="BB391">
            <v>14</v>
          </cell>
          <cell r="BC391">
            <v>15</v>
          </cell>
          <cell r="BD391">
            <v>16</v>
          </cell>
          <cell r="BE391">
            <v>17</v>
          </cell>
          <cell r="BF391">
            <v>18</v>
          </cell>
          <cell r="BG391">
            <v>19</v>
          </cell>
          <cell r="BH391">
            <v>20</v>
          </cell>
          <cell r="BI391">
            <v>21</v>
          </cell>
          <cell r="BJ391">
            <v>22</v>
          </cell>
          <cell r="BK391">
            <v>23</v>
          </cell>
          <cell r="BL391">
            <v>24</v>
          </cell>
          <cell r="BM391">
            <v>25</v>
          </cell>
          <cell r="BN391">
            <v>26</v>
          </cell>
          <cell r="BO391">
            <v>27</v>
          </cell>
          <cell r="BP391">
            <v>28</v>
          </cell>
          <cell r="BQ391">
            <v>29</v>
          </cell>
          <cell r="BR391">
            <v>30</v>
          </cell>
          <cell r="BS391">
            <v>31</v>
          </cell>
          <cell r="BV391" t="str">
            <v>MODEL</v>
          </cell>
          <cell r="BW391" t="str">
            <v>DETAILS</v>
          </cell>
          <cell r="BX391" t="str">
            <v>APR '04</v>
          </cell>
          <cell r="BY391">
            <v>1</v>
          </cell>
          <cell r="BZ391">
            <v>2</v>
          </cell>
          <cell r="CA391">
            <v>3</v>
          </cell>
          <cell r="CB391">
            <v>4</v>
          </cell>
          <cell r="CC391">
            <v>5</v>
          </cell>
          <cell r="CD391">
            <v>6</v>
          </cell>
          <cell r="CE391">
            <v>7</v>
          </cell>
          <cell r="CF391">
            <v>8</v>
          </cell>
          <cell r="CG391">
            <v>9</v>
          </cell>
          <cell r="CH391">
            <v>10</v>
          </cell>
          <cell r="CI391">
            <v>11</v>
          </cell>
          <cell r="CJ391">
            <v>12</v>
          </cell>
          <cell r="CK391">
            <v>13</v>
          </cell>
          <cell r="CL391">
            <v>14</v>
          </cell>
          <cell r="CM391">
            <v>15</v>
          </cell>
          <cell r="CN391">
            <v>16</v>
          </cell>
          <cell r="CO391">
            <v>17</v>
          </cell>
          <cell r="CP391">
            <v>18</v>
          </cell>
          <cell r="CQ391">
            <v>19</v>
          </cell>
          <cell r="CR391">
            <v>20</v>
          </cell>
          <cell r="CS391">
            <v>21</v>
          </cell>
          <cell r="CT391">
            <v>22</v>
          </cell>
          <cell r="CU391">
            <v>23</v>
          </cell>
          <cell r="CV391">
            <v>24</v>
          </cell>
          <cell r="CW391">
            <v>25</v>
          </cell>
          <cell r="CX391">
            <v>26</v>
          </cell>
          <cell r="CY391">
            <v>27</v>
          </cell>
          <cell r="CZ391">
            <v>28</v>
          </cell>
          <cell r="DA391">
            <v>29</v>
          </cell>
          <cell r="DB391">
            <v>30</v>
          </cell>
          <cell r="DC391">
            <v>31</v>
          </cell>
        </row>
        <row r="392">
          <cell r="AL392" t="str">
            <v>517287 W/O SPRAY</v>
          </cell>
          <cell r="AM392" t="str">
            <v>Insp Qty</v>
          </cell>
          <cell r="AN392">
            <v>6251</v>
          </cell>
          <cell r="AS392">
            <v>741</v>
          </cell>
          <cell r="AT392">
            <v>1116</v>
          </cell>
          <cell r="AU392">
            <v>1162</v>
          </cell>
          <cell r="AX392">
            <v>1033</v>
          </cell>
          <cell r="AY392">
            <v>243</v>
          </cell>
          <cell r="BH392">
            <v>206</v>
          </cell>
          <cell r="BI392">
            <v>1171</v>
          </cell>
          <cell r="BJ392">
            <v>579</v>
          </cell>
          <cell r="BV392" t="str">
            <v>517421 FOR SPRAY</v>
          </cell>
          <cell r="BW392" t="str">
            <v>Insp Qty</v>
          </cell>
          <cell r="BX392">
            <v>0</v>
          </cell>
        </row>
        <row r="393">
          <cell r="AM393" t="str">
            <v>Def Qty</v>
          </cell>
          <cell r="AN393">
            <v>39</v>
          </cell>
          <cell r="AO393">
            <v>0</v>
          </cell>
          <cell r="AP393">
            <v>0</v>
          </cell>
          <cell r="AQ393">
            <v>0</v>
          </cell>
          <cell r="AR393">
            <v>0</v>
          </cell>
          <cell r="AS393">
            <v>11</v>
          </cell>
          <cell r="AT393">
            <v>0</v>
          </cell>
          <cell r="AU393">
            <v>0</v>
          </cell>
          <cell r="AV393">
            <v>0</v>
          </cell>
          <cell r="AW393">
            <v>0</v>
          </cell>
          <cell r="AX393">
            <v>16</v>
          </cell>
          <cell r="AY393">
            <v>0</v>
          </cell>
          <cell r="AZ393">
            <v>0</v>
          </cell>
          <cell r="BA393">
            <v>0</v>
          </cell>
          <cell r="BB393">
            <v>0</v>
          </cell>
          <cell r="BC393">
            <v>0</v>
          </cell>
          <cell r="BD393">
            <v>0</v>
          </cell>
          <cell r="BE393">
            <v>0</v>
          </cell>
          <cell r="BF393">
            <v>0</v>
          </cell>
          <cell r="BG393">
            <v>0</v>
          </cell>
          <cell r="BH393">
            <v>2</v>
          </cell>
          <cell r="BI393">
            <v>7</v>
          </cell>
          <cell r="BJ393">
            <v>3</v>
          </cell>
          <cell r="BK393">
            <v>0</v>
          </cell>
          <cell r="BL393">
            <v>0</v>
          </cell>
          <cell r="BM393">
            <v>0</v>
          </cell>
          <cell r="BN393">
            <v>0</v>
          </cell>
          <cell r="BO393">
            <v>0</v>
          </cell>
          <cell r="BP393">
            <v>0</v>
          </cell>
          <cell r="BQ393">
            <v>0</v>
          </cell>
          <cell r="BR393">
            <v>0</v>
          </cell>
          <cell r="BS393">
            <v>0</v>
          </cell>
          <cell r="BW393" t="str">
            <v>Def Qty</v>
          </cell>
          <cell r="BX393">
            <v>0</v>
          </cell>
          <cell r="BY393">
            <v>0</v>
          </cell>
          <cell r="BZ393">
            <v>0</v>
          </cell>
          <cell r="CA393">
            <v>0</v>
          </cell>
          <cell r="CB393">
            <v>0</v>
          </cell>
          <cell r="CC393">
            <v>0</v>
          </cell>
          <cell r="CD393">
            <v>0</v>
          </cell>
          <cell r="CE393">
            <v>0</v>
          </cell>
          <cell r="CF393">
            <v>0</v>
          </cell>
          <cell r="CG393">
            <v>0</v>
          </cell>
          <cell r="CH393">
            <v>0</v>
          </cell>
          <cell r="CI393">
            <v>0</v>
          </cell>
          <cell r="CJ393">
            <v>0</v>
          </cell>
          <cell r="CK393">
            <v>0</v>
          </cell>
          <cell r="CL393">
            <v>0</v>
          </cell>
          <cell r="CM393">
            <v>0</v>
          </cell>
          <cell r="CN393">
            <v>0</v>
          </cell>
          <cell r="CO393">
            <v>0</v>
          </cell>
          <cell r="CP393">
            <v>0</v>
          </cell>
          <cell r="CQ393">
            <v>0</v>
          </cell>
          <cell r="CR393">
            <v>0</v>
          </cell>
          <cell r="CS393">
            <v>0</v>
          </cell>
          <cell r="CT393">
            <v>0</v>
          </cell>
          <cell r="CU393">
            <v>0</v>
          </cell>
          <cell r="CV393">
            <v>0</v>
          </cell>
          <cell r="CW393">
            <v>0</v>
          </cell>
          <cell r="CX393">
            <v>0</v>
          </cell>
          <cell r="CY393">
            <v>0</v>
          </cell>
          <cell r="CZ393">
            <v>0</v>
          </cell>
          <cell r="DA393">
            <v>0</v>
          </cell>
          <cell r="DB393">
            <v>0</v>
          </cell>
          <cell r="DC393">
            <v>0</v>
          </cell>
        </row>
        <row r="394">
          <cell r="AM394" t="str">
            <v>ACTUAL</v>
          </cell>
          <cell r="AN394">
            <v>0.99376099824028152</v>
          </cell>
          <cell r="AO394" t="e">
            <v>#DIV/0!</v>
          </cell>
          <cell r="AP394" t="e">
            <v>#DIV/0!</v>
          </cell>
          <cell r="AQ394" t="e">
            <v>#DIV/0!</v>
          </cell>
          <cell r="AR394" t="e">
            <v>#DIV/0!</v>
          </cell>
          <cell r="AS394">
            <v>0.98515519568151144</v>
          </cell>
          <cell r="AT394">
            <v>1</v>
          </cell>
          <cell r="AU394">
            <v>1</v>
          </cell>
          <cell r="AV394" t="e">
            <v>#DIV/0!</v>
          </cell>
          <cell r="AW394" t="e">
            <v>#DIV/0!</v>
          </cell>
          <cell r="AX394">
            <v>0.98451113262342693</v>
          </cell>
          <cell r="AY394">
            <v>1</v>
          </cell>
          <cell r="AZ394" t="e">
            <v>#DIV/0!</v>
          </cell>
          <cell r="BA394" t="e">
            <v>#DIV/0!</v>
          </cell>
          <cell r="BB394" t="e">
            <v>#DIV/0!</v>
          </cell>
          <cell r="BC394" t="e">
            <v>#DIV/0!</v>
          </cell>
          <cell r="BD394" t="e">
            <v>#DIV/0!</v>
          </cell>
          <cell r="BE394" t="e">
            <v>#DIV/0!</v>
          </cell>
          <cell r="BF394" t="e">
            <v>#DIV/0!</v>
          </cell>
          <cell r="BG394" t="e">
            <v>#DIV/0!</v>
          </cell>
          <cell r="BH394">
            <v>0.99029126213592233</v>
          </cell>
          <cell r="BI394">
            <v>0.99402220324508972</v>
          </cell>
          <cell r="BJ394">
            <v>0.99481865284974091</v>
          </cell>
          <cell r="BK394" t="e">
            <v>#DIV/0!</v>
          </cell>
          <cell r="BL394" t="e">
            <v>#DIV/0!</v>
          </cell>
          <cell r="BM394" t="e">
            <v>#DIV/0!</v>
          </cell>
          <cell r="BN394" t="e">
            <v>#DIV/0!</v>
          </cell>
          <cell r="BO394" t="e">
            <v>#DIV/0!</v>
          </cell>
          <cell r="BP394" t="e">
            <v>#DIV/0!</v>
          </cell>
          <cell r="BQ394" t="e">
            <v>#DIV/0!</v>
          </cell>
          <cell r="BR394" t="e">
            <v>#DIV/0!</v>
          </cell>
          <cell r="BS394" t="e">
            <v>#DIV/0!</v>
          </cell>
          <cell r="BW394" t="str">
            <v>ACTUAL</v>
          </cell>
          <cell r="BX394" t="e">
            <v>#DIV/0!</v>
          </cell>
          <cell r="BY394" t="e">
            <v>#DIV/0!</v>
          </cell>
          <cell r="BZ394" t="e">
            <v>#DIV/0!</v>
          </cell>
          <cell r="CA394" t="e">
            <v>#DIV/0!</v>
          </cell>
          <cell r="CB394" t="e">
            <v>#DIV/0!</v>
          </cell>
          <cell r="CC394" t="e">
            <v>#DIV/0!</v>
          </cell>
          <cell r="CD394" t="e">
            <v>#DIV/0!</v>
          </cell>
          <cell r="CE394" t="e">
            <v>#DIV/0!</v>
          </cell>
          <cell r="CF394" t="e">
            <v>#DIV/0!</v>
          </cell>
          <cell r="CG394" t="e">
            <v>#DIV/0!</v>
          </cell>
          <cell r="CH394" t="e">
            <v>#DIV/0!</v>
          </cell>
          <cell r="CI394" t="e">
            <v>#DIV/0!</v>
          </cell>
          <cell r="CJ394" t="e">
            <v>#DIV/0!</v>
          </cell>
          <cell r="CK394" t="e">
            <v>#DIV/0!</v>
          </cell>
          <cell r="CL394" t="e">
            <v>#DIV/0!</v>
          </cell>
          <cell r="CM394" t="e">
            <v>#DIV/0!</v>
          </cell>
          <cell r="CN394" t="e">
            <v>#DIV/0!</v>
          </cell>
          <cell r="CO394" t="e">
            <v>#DIV/0!</v>
          </cell>
          <cell r="CP394" t="e">
            <v>#DIV/0!</v>
          </cell>
          <cell r="CQ394" t="e">
            <v>#DIV/0!</v>
          </cell>
          <cell r="CR394" t="e">
            <v>#DIV/0!</v>
          </cell>
          <cell r="CS394" t="e">
            <v>#DIV/0!</v>
          </cell>
          <cell r="CT394" t="e">
            <v>#DIV/0!</v>
          </cell>
          <cell r="CU394" t="e">
            <v>#DIV/0!</v>
          </cell>
          <cell r="CV394" t="e">
            <v>#DIV/0!</v>
          </cell>
          <cell r="CW394" t="e">
            <v>#DIV/0!</v>
          </cell>
          <cell r="CX394" t="e">
            <v>#DIV/0!</v>
          </cell>
          <cell r="CY394" t="e">
            <v>#DIV/0!</v>
          </cell>
          <cell r="CZ394" t="e">
            <v>#DIV/0!</v>
          </cell>
          <cell r="DA394" t="e">
            <v>#DIV/0!</v>
          </cell>
          <cell r="DB394" t="e">
            <v>#DIV/0!</v>
          </cell>
          <cell r="DC394" t="e">
            <v>#DIV/0!</v>
          </cell>
        </row>
        <row r="395">
          <cell r="AM395" t="str">
            <v>TARGET</v>
          </cell>
          <cell r="AN395">
            <v>0.99</v>
          </cell>
          <cell r="AO395">
            <v>0.99</v>
          </cell>
          <cell r="AP395">
            <v>0.99</v>
          </cell>
          <cell r="AQ395">
            <v>0.99</v>
          </cell>
          <cell r="AR395">
            <v>0.99</v>
          </cell>
          <cell r="AS395">
            <v>0.99</v>
          </cell>
          <cell r="AT395">
            <v>0.99</v>
          </cell>
          <cell r="AU395">
            <v>0.99</v>
          </cell>
          <cell r="AV395">
            <v>0.99</v>
          </cell>
          <cell r="AW395">
            <v>0.99</v>
          </cell>
          <cell r="AX395">
            <v>0.99</v>
          </cell>
          <cell r="AY395">
            <v>0.99</v>
          </cell>
          <cell r="AZ395">
            <v>0.99</v>
          </cell>
          <cell r="BA395">
            <v>0.99</v>
          </cell>
          <cell r="BB395">
            <v>0.99</v>
          </cell>
          <cell r="BC395">
            <v>0.99</v>
          </cell>
          <cell r="BD395">
            <v>0.99</v>
          </cell>
          <cell r="BE395">
            <v>0.99</v>
          </cell>
          <cell r="BF395">
            <v>0.99</v>
          </cell>
          <cell r="BG395">
            <v>0.99</v>
          </cell>
          <cell r="BH395">
            <v>0.99</v>
          </cell>
          <cell r="BI395">
            <v>0.99</v>
          </cell>
          <cell r="BJ395">
            <v>0.99</v>
          </cell>
          <cell r="BK395">
            <v>0.99</v>
          </cell>
          <cell r="BL395">
            <v>0.99</v>
          </cell>
          <cell r="BM395">
            <v>0.99</v>
          </cell>
          <cell r="BN395">
            <v>0.99</v>
          </cell>
          <cell r="BO395">
            <v>0.99</v>
          </cell>
          <cell r="BP395">
            <v>0.99</v>
          </cell>
          <cell r="BQ395">
            <v>0.99</v>
          </cell>
          <cell r="BR395">
            <v>0.99</v>
          </cell>
          <cell r="BS395">
            <v>0.99</v>
          </cell>
          <cell r="BW395" t="str">
            <v>TARGET</v>
          </cell>
          <cell r="BX395">
            <v>0.99</v>
          </cell>
          <cell r="BY395">
            <v>0.99</v>
          </cell>
          <cell r="BZ395">
            <v>0.99</v>
          </cell>
          <cell r="CA395">
            <v>0.99</v>
          </cell>
          <cell r="CB395">
            <v>0.99</v>
          </cell>
          <cell r="CC395">
            <v>0.99</v>
          </cell>
          <cell r="CD395">
            <v>0.99</v>
          </cell>
          <cell r="CE395">
            <v>0.99</v>
          </cell>
          <cell r="CF395">
            <v>0.99</v>
          </cell>
          <cell r="CG395">
            <v>0.99</v>
          </cell>
          <cell r="CH395">
            <v>0.99</v>
          </cell>
          <cell r="CI395">
            <v>0.99</v>
          </cell>
          <cell r="CJ395">
            <v>0.99</v>
          </cell>
          <cell r="CK395">
            <v>0.99</v>
          </cell>
          <cell r="CL395">
            <v>0.99</v>
          </cell>
          <cell r="CM395">
            <v>0.99</v>
          </cell>
          <cell r="CN395">
            <v>0.99</v>
          </cell>
          <cell r="CO395">
            <v>0.99</v>
          </cell>
          <cell r="CP395">
            <v>0.99</v>
          </cell>
          <cell r="CQ395">
            <v>0.99</v>
          </cell>
          <cell r="CR395">
            <v>0.99</v>
          </cell>
          <cell r="CS395">
            <v>0.99</v>
          </cell>
          <cell r="CT395">
            <v>0.99</v>
          </cell>
          <cell r="CU395">
            <v>0.99</v>
          </cell>
          <cell r="CV395">
            <v>0.99</v>
          </cell>
          <cell r="CW395">
            <v>0.99</v>
          </cell>
          <cell r="CX395">
            <v>0.99</v>
          </cell>
          <cell r="CY395">
            <v>0.99</v>
          </cell>
          <cell r="CZ395">
            <v>0.99</v>
          </cell>
          <cell r="DA395">
            <v>0.99</v>
          </cell>
          <cell r="DB395">
            <v>0.99</v>
          </cell>
          <cell r="DC395">
            <v>0.99</v>
          </cell>
        </row>
        <row r="396">
          <cell r="AM396" t="str">
            <v>Blackspot</v>
          </cell>
          <cell r="AN396">
            <v>0</v>
          </cell>
          <cell r="BW396" t="str">
            <v>Blackspot</v>
          </cell>
          <cell r="BX396">
            <v>0</v>
          </cell>
        </row>
        <row r="397">
          <cell r="AM397" t="str">
            <v>Broken lock</v>
          </cell>
          <cell r="AN397">
            <v>0</v>
          </cell>
          <cell r="BW397" t="str">
            <v>Broken lock</v>
          </cell>
          <cell r="BX397">
            <v>0</v>
          </cell>
        </row>
        <row r="398">
          <cell r="AM398" t="str">
            <v>Burrs</v>
          </cell>
          <cell r="AN398">
            <v>0</v>
          </cell>
          <cell r="BW398" t="str">
            <v>Burrs</v>
          </cell>
          <cell r="BX398">
            <v>0</v>
          </cell>
        </row>
        <row r="399">
          <cell r="AM399" t="str">
            <v>Bubbles</v>
          </cell>
          <cell r="AN399">
            <v>0</v>
          </cell>
          <cell r="BW399" t="str">
            <v>Bubbles</v>
          </cell>
          <cell r="BX399">
            <v>0</v>
          </cell>
        </row>
        <row r="400">
          <cell r="AM400" t="str">
            <v>Coldslug</v>
          </cell>
          <cell r="AN400">
            <v>0</v>
          </cell>
          <cell r="BW400" t="str">
            <v>Coldslug</v>
          </cell>
          <cell r="BX400">
            <v>0</v>
          </cell>
        </row>
        <row r="401">
          <cell r="AM401" t="str">
            <v>Deform</v>
          </cell>
          <cell r="AN401">
            <v>0</v>
          </cell>
          <cell r="BW401" t="str">
            <v>Deform</v>
          </cell>
          <cell r="BX401">
            <v>0</v>
          </cell>
        </row>
        <row r="402">
          <cell r="AM402" t="str">
            <v>Dent</v>
          </cell>
          <cell r="AN402">
            <v>8</v>
          </cell>
          <cell r="AS402">
            <v>2</v>
          </cell>
          <cell r="AX402">
            <v>5</v>
          </cell>
          <cell r="BI402">
            <v>1</v>
          </cell>
          <cell r="BW402" t="str">
            <v>Dent</v>
          </cell>
          <cell r="BX402">
            <v>0</v>
          </cell>
        </row>
        <row r="403">
          <cell r="AM403" t="str">
            <v>Flowmark</v>
          </cell>
          <cell r="AN403">
            <v>0</v>
          </cell>
          <cell r="BW403" t="str">
            <v>Flowmark</v>
          </cell>
          <cell r="BX403">
            <v>0</v>
          </cell>
        </row>
        <row r="404">
          <cell r="AM404" t="str">
            <v>Gas burn</v>
          </cell>
          <cell r="AN404">
            <v>0</v>
          </cell>
          <cell r="BW404" t="str">
            <v>Gas burn</v>
          </cell>
          <cell r="BX404">
            <v>0</v>
          </cell>
        </row>
        <row r="405">
          <cell r="AM405" t="str">
            <v>Moldstain</v>
          </cell>
          <cell r="AN405">
            <v>0</v>
          </cell>
          <cell r="BW405" t="str">
            <v>Moldstain</v>
          </cell>
          <cell r="BX405">
            <v>0</v>
          </cell>
        </row>
        <row r="406">
          <cell r="AM406" t="str">
            <v>Oilstain</v>
          </cell>
          <cell r="AN406">
            <v>1</v>
          </cell>
          <cell r="AS406">
            <v>1</v>
          </cell>
          <cell r="BW406" t="str">
            <v>Oilstain</v>
          </cell>
          <cell r="BX406">
            <v>0</v>
          </cell>
        </row>
        <row r="407">
          <cell r="AM407" t="str">
            <v>Overcut</v>
          </cell>
          <cell r="AN407">
            <v>14</v>
          </cell>
          <cell r="AS407">
            <v>6</v>
          </cell>
          <cell r="AX407">
            <v>6</v>
          </cell>
          <cell r="BI407">
            <v>1</v>
          </cell>
          <cell r="BJ407">
            <v>1</v>
          </cell>
          <cell r="BW407" t="str">
            <v>Overcut</v>
          </cell>
          <cell r="BX407">
            <v>0</v>
          </cell>
        </row>
        <row r="408">
          <cell r="AM408" t="str">
            <v>Pin mark</v>
          </cell>
          <cell r="AN408">
            <v>0</v>
          </cell>
          <cell r="BW408" t="str">
            <v>Pin mark</v>
          </cell>
          <cell r="BX408">
            <v>0</v>
          </cell>
        </row>
        <row r="409">
          <cell r="AM409" t="str">
            <v>Scratch</v>
          </cell>
          <cell r="AN409">
            <v>11</v>
          </cell>
          <cell r="AS409">
            <v>2</v>
          </cell>
          <cell r="AX409">
            <v>5</v>
          </cell>
          <cell r="BH409">
            <v>2</v>
          </cell>
          <cell r="BI409">
            <v>2</v>
          </cell>
          <cell r="BW409" t="str">
            <v>Scratch</v>
          </cell>
          <cell r="BX409">
            <v>0</v>
          </cell>
        </row>
        <row r="410">
          <cell r="AM410" t="str">
            <v>Short shot</v>
          </cell>
          <cell r="AN410">
            <v>5</v>
          </cell>
          <cell r="BI410">
            <v>3</v>
          </cell>
          <cell r="BJ410">
            <v>2</v>
          </cell>
          <cell r="BW410" t="str">
            <v>Short shot</v>
          </cell>
          <cell r="BX410">
            <v>0</v>
          </cell>
        </row>
        <row r="411">
          <cell r="AM411" t="str">
            <v>Stressmark</v>
          </cell>
          <cell r="AN411">
            <v>0</v>
          </cell>
          <cell r="BW411" t="str">
            <v>Stressmark</v>
          </cell>
          <cell r="BX411">
            <v>0</v>
          </cell>
        </row>
        <row r="412">
          <cell r="AM412" t="str">
            <v>Silver streak</v>
          </cell>
          <cell r="AN412">
            <v>0</v>
          </cell>
          <cell r="BW412" t="str">
            <v>Silver streak</v>
          </cell>
          <cell r="BX412">
            <v>0</v>
          </cell>
        </row>
        <row r="413">
          <cell r="AM413" t="str">
            <v>Sinkmark</v>
          </cell>
          <cell r="AN413">
            <v>0</v>
          </cell>
          <cell r="BW413" t="str">
            <v>Sinkmark</v>
          </cell>
          <cell r="BX413">
            <v>0</v>
          </cell>
        </row>
        <row r="414">
          <cell r="AM414" t="str">
            <v>Sprue Hairline</v>
          </cell>
          <cell r="AN414">
            <v>0</v>
          </cell>
          <cell r="BW414" t="str">
            <v>Sprue Hairline</v>
          </cell>
          <cell r="BX414">
            <v>0</v>
          </cell>
        </row>
        <row r="415">
          <cell r="AM415" t="str">
            <v>Warp</v>
          </cell>
          <cell r="AN415">
            <v>0</v>
          </cell>
          <cell r="BW415" t="str">
            <v>Warp</v>
          </cell>
          <cell r="BX415">
            <v>0</v>
          </cell>
        </row>
        <row r="416">
          <cell r="AM416" t="str">
            <v>Weldline</v>
          </cell>
          <cell r="AN416">
            <v>0</v>
          </cell>
          <cell r="BW416" t="str">
            <v>Weldline</v>
          </cell>
          <cell r="BX416">
            <v>0</v>
          </cell>
        </row>
        <row r="417">
          <cell r="AM417" t="str">
            <v>Whitespot</v>
          </cell>
          <cell r="AN417">
            <v>0</v>
          </cell>
          <cell r="BW417" t="str">
            <v>Whitespot</v>
          </cell>
          <cell r="BX417">
            <v>0</v>
          </cell>
        </row>
        <row r="418">
          <cell r="AM418" t="str">
            <v>Excess Gate</v>
          </cell>
          <cell r="AN418">
            <v>0</v>
          </cell>
          <cell r="BW418" t="str">
            <v>Excess Gate</v>
          </cell>
          <cell r="BX418">
            <v>0</v>
          </cell>
        </row>
        <row r="419">
          <cell r="AM419" t="str">
            <v>Dirt</v>
          </cell>
          <cell r="AN419">
            <v>0</v>
          </cell>
          <cell r="BW419" t="str">
            <v>Dirt</v>
          </cell>
          <cell r="BX419">
            <v>0</v>
          </cell>
        </row>
        <row r="420">
          <cell r="AM420" t="str">
            <v>Stain</v>
          </cell>
          <cell r="AN420">
            <v>0</v>
          </cell>
          <cell r="BW420" t="str">
            <v>Stain</v>
          </cell>
          <cell r="BX420">
            <v>0</v>
          </cell>
        </row>
        <row r="421">
          <cell r="AM421" t="str">
            <v>Foreign material</v>
          </cell>
          <cell r="AN421">
            <v>0</v>
          </cell>
          <cell r="BW421" t="str">
            <v>Foreign material</v>
          </cell>
          <cell r="BX421">
            <v>0</v>
          </cell>
        </row>
        <row r="422">
          <cell r="AM422" t="str">
            <v>Shiny</v>
          </cell>
          <cell r="AN422">
            <v>0</v>
          </cell>
          <cell r="BW422" t="str">
            <v>Shiny</v>
          </cell>
          <cell r="BX422">
            <v>0</v>
          </cell>
        </row>
        <row r="423">
          <cell r="AM423" t="str">
            <v>Uncut burrs</v>
          </cell>
          <cell r="AN423">
            <v>0</v>
          </cell>
          <cell r="BW423" t="str">
            <v>Uncut burrs</v>
          </cell>
          <cell r="BX423">
            <v>0</v>
          </cell>
        </row>
        <row r="424">
          <cell r="AM424" t="str">
            <v>Incomplete Qty</v>
          </cell>
          <cell r="AN424">
            <v>0</v>
          </cell>
          <cell r="BW424" t="str">
            <v>Incomplete Qty</v>
          </cell>
          <cell r="BX424">
            <v>0</v>
          </cell>
        </row>
        <row r="425">
          <cell r="AM425" t="str">
            <v>Fibers</v>
          </cell>
          <cell r="AN425">
            <v>0</v>
          </cell>
          <cell r="BW425" t="str">
            <v>Fibers</v>
          </cell>
          <cell r="BX425">
            <v>0</v>
          </cell>
        </row>
        <row r="426">
          <cell r="AM426" t="str">
            <v>SPARE</v>
          </cell>
          <cell r="AN426">
            <v>0</v>
          </cell>
          <cell r="BW426" t="str">
            <v>SPARE</v>
          </cell>
          <cell r="BX426">
            <v>0</v>
          </cell>
        </row>
        <row r="427">
          <cell r="AM427" t="str">
            <v>SPARE</v>
          </cell>
          <cell r="AN427">
            <v>0</v>
          </cell>
          <cell r="BW427" t="str">
            <v>SPARE</v>
          </cell>
          <cell r="BX427">
            <v>0</v>
          </cell>
        </row>
        <row r="428">
          <cell r="AM428" t="str">
            <v>SPARE</v>
          </cell>
          <cell r="AN428">
            <v>0</v>
          </cell>
          <cell r="BW428" t="str">
            <v>SPARE</v>
          </cell>
          <cell r="BX428">
            <v>0</v>
          </cell>
        </row>
        <row r="429">
          <cell r="AM429" t="str">
            <v>SPARE</v>
          </cell>
          <cell r="AN429">
            <v>0</v>
          </cell>
          <cell r="BW429" t="str">
            <v>SPARE</v>
          </cell>
          <cell r="BX429">
            <v>0</v>
          </cell>
        </row>
        <row r="430">
          <cell r="AM430" t="str">
            <v>SPARE</v>
          </cell>
          <cell r="AN430">
            <v>0</v>
          </cell>
          <cell r="BW430" t="str">
            <v>SPARE</v>
          </cell>
          <cell r="BX430">
            <v>0</v>
          </cell>
        </row>
        <row r="431">
          <cell r="AM431" t="str">
            <v>SPARE</v>
          </cell>
          <cell r="AN431">
            <v>0</v>
          </cell>
          <cell r="BW431" t="str">
            <v>SPARE</v>
          </cell>
          <cell r="BX431">
            <v>0</v>
          </cell>
        </row>
        <row r="432">
          <cell r="AM432" t="str">
            <v>SPARE</v>
          </cell>
          <cell r="AN432">
            <v>0</v>
          </cell>
          <cell r="BW432" t="str">
            <v>SPARE</v>
          </cell>
          <cell r="BX432">
            <v>0</v>
          </cell>
        </row>
        <row r="433">
          <cell r="AM433" t="str">
            <v>SPARE</v>
          </cell>
          <cell r="AN433">
            <v>0</v>
          </cell>
          <cell r="BW433" t="str">
            <v>SPARE</v>
          </cell>
          <cell r="BX433">
            <v>0</v>
          </cell>
        </row>
        <row r="434">
          <cell r="AM434" t="str">
            <v>SPARE</v>
          </cell>
          <cell r="AN434">
            <v>0</v>
          </cell>
          <cell r="BW434" t="str">
            <v>SPARE</v>
          </cell>
          <cell r="BX434">
            <v>0</v>
          </cell>
        </row>
        <row r="435">
          <cell r="AM435" t="str">
            <v>SPARE</v>
          </cell>
          <cell r="AN435">
            <v>0</v>
          </cell>
          <cell r="BW435" t="str">
            <v>SPARE</v>
          </cell>
          <cell r="BX435">
            <v>0</v>
          </cell>
        </row>
        <row r="437">
          <cell r="AK437" t="str">
            <v>I~D~1~288.  OQA BEZEL 517288 WITHOUT SPRAY FINAL YIELD PERFORMANCE</v>
          </cell>
          <cell r="BU437" t="str">
            <v>I~D~2~422.  OQA BEZEL 517422 FOR SPRAY FINAL YIELD PERFORMANCE</v>
          </cell>
        </row>
        <row r="439">
          <cell r="AL439" t="str">
            <v>MODEL</v>
          </cell>
          <cell r="AM439" t="str">
            <v>DETAILS</v>
          </cell>
          <cell r="AN439" t="str">
            <v>APR '04</v>
          </cell>
          <cell r="AO439">
            <v>1</v>
          </cell>
          <cell r="AP439">
            <v>2</v>
          </cell>
          <cell r="AQ439">
            <v>3</v>
          </cell>
          <cell r="AR439">
            <v>4</v>
          </cell>
          <cell r="AS439">
            <v>5</v>
          </cell>
          <cell r="AT439">
            <v>6</v>
          </cell>
          <cell r="AU439">
            <v>7</v>
          </cell>
          <cell r="AV439">
            <v>8</v>
          </cell>
          <cell r="AW439">
            <v>9</v>
          </cell>
          <cell r="AX439">
            <v>10</v>
          </cell>
          <cell r="AY439">
            <v>11</v>
          </cell>
          <cell r="AZ439">
            <v>12</v>
          </cell>
          <cell r="BA439">
            <v>13</v>
          </cell>
          <cell r="BB439">
            <v>14</v>
          </cell>
          <cell r="BC439">
            <v>15</v>
          </cell>
          <cell r="BD439">
            <v>16</v>
          </cell>
          <cell r="BE439">
            <v>17</v>
          </cell>
          <cell r="BF439">
            <v>18</v>
          </cell>
          <cell r="BG439">
            <v>19</v>
          </cell>
          <cell r="BH439">
            <v>20</v>
          </cell>
          <cell r="BI439">
            <v>21</v>
          </cell>
          <cell r="BJ439">
            <v>22</v>
          </cell>
          <cell r="BK439">
            <v>23</v>
          </cell>
          <cell r="BL439">
            <v>24</v>
          </cell>
          <cell r="BM439">
            <v>25</v>
          </cell>
          <cell r="BN439">
            <v>26</v>
          </cell>
          <cell r="BO439">
            <v>27</v>
          </cell>
          <cell r="BP439">
            <v>28</v>
          </cell>
          <cell r="BQ439">
            <v>29</v>
          </cell>
          <cell r="BR439">
            <v>30</v>
          </cell>
          <cell r="BS439">
            <v>31</v>
          </cell>
          <cell r="BV439" t="str">
            <v>MODEL</v>
          </cell>
          <cell r="BW439" t="str">
            <v>DETAILS</v>
          </cell>
          <cell r="BX439" t="str">
            <v>APR '04</v>
          </cell>
          <cell r="BY439">
            <v>1</v>
          </cell>
          <cell r="BZ439">
            <v>2</v>
          </cell>
          <cell r="CA439">
            <v>3</v>
          </cell>
          <cell r="CB439">
            <v>4</v>
          </cell>
          <cell r="CC439">
            <v>5</v>
          </cell>
          <cell r="CD439">
            <v>6</v>
          </cell>
          <cell r="CE439">
            <v>7</v>
          </cell>
          <cell r="CF439">
            <v>8</v>
          </cell>
          <cell r="CG439">
            <v>9</v>
          </cell>
          <cell r="CH439">
            <v>10</v>
          </cell>
          <cell r="CI439">
            <v>11</v>
          </cell>
          <cell r="CJ439">
            <v>12</v>
          </cell>
          <cell r="CK439">
            <v>13</v>
          </cell>
          <cell r="CL439">
            <v>14</v>
          </cell>
          <cell r="CM439">
            <v>15</v>
          </cell>
          <cell r="CN439">
            <v>16</v>
          </cell>
          <cell r="CO439">
            <v>17</v>
          </cell>
          <cell r="CP439">
            <v>18</v>
          </cell>
          <cell r="CQ439">
            <v>19</v>
          </cell>
          <cell r="CR439">
            <v>20</v>
          </cell>
          <cell r="CS439">
            <v>21</v>
          </cell>
          <cell r="CT439">
            <v>22</v>
          </cell>
          <cell r="CU439">
            <v>23</v>
          </cell>
          <cell r="CV439">
            <v>24</v>
          </cell>
          <cell r="CW439">
            <v>25</v>
          </cell>
          <cell r="CX439">
            <v>26</v>
          </cell>
          <cell r="CY439">
            <v>27</v>
          </cell>
          <cell r="CZ439">
            <v>28</v>
          </cell>
          <cell r="DA439">
            <v>29</v>
          </cell>
          <cell r="DB439">
            <v>30</v>
          </cell>
          <cell r="DC439">
            <v>31</v>
          </cell>
        </row>
        <row r="440">
          <cell r="AL440" t="str">
            <v>517288 W/O SPRAY</v>
          </cell>
          <cell r="AM440" t="str">
            <v>Insp Qty</v>
          </cell>
          <cell r="AN440">
            <v>150</v>
          </cell>
          <cell r="BH440">
            <v>150</v>
          </cell>
          <cell r="BV440" t="str">
            <v>517422 FOR SPRAY</v>
          </cell>
          <cell r="BW440" t="str">
            <v>Insp Qty</v>
          </cell>
          <cell r="BX440">
            <v>0</v>
          </cell>
        </row>
        <row r="441">
          <cell r="AM441" t="str">
            <v>Def Qty</v>
          </cell>
          <cell r="AN441">
            <v>0</v>
          </cell>
          <cell r="AO441">
            <v>0</v>
          </cell>
          <cell r="AP441">
            <v>0</v>
          </cell>
          <cell r="AQ441">
            <v>0</v>
          </cell>
          <cell r="AR441">
            <v>0</v>
          </cell>
          <cell r="AS441">
            <v>0</v>
          </cell>
          <cell r="AT441">
            <v>0</v>
          </cell>
          <cell r="AU441">
            <v>0</v>
          </cell>
          <cell r="AV441">
            <v>0</v>
          </cell>
          <cell r="AW441">
            <v>0</v>
          </cell>
          <cell r="AX441">
            <v>0</v>
          </cell>
          <cell r="AY441">
            <v>0</v>
          </cell>
          <cell r="AZ441">
            <v>0</v>
          </cell>
          <cell r="BA441">
            <v>0</v>
          </cell>
          <cell r="BB441">
            <v>0</v>
          </cell>
          <cell r="BC441">
            <v>0</v>
          </cell>
          <cell r="BD441">
            <v>0</v>
          </cell>
          <cell r="BE441">
            <v>0</v>
          </cell>
          <cell r="BF441">
            <v>0</v>
          </cell>
          <cell r="BG441">
            <v>0</v>
          </cell>
          <cell r="BH441">
            <v>0</v>
          </cell>
          <cell r="BI441">
            <v>0</v>
          </cell>
          <cell r="BJ441">
            <v>0</v>
          </cell>
          <cell r="BK441">
            <v>0</v>
          </cell>
          <cell r="BL441">
            <v>0</v>
          </cell>
          <cell r="BM441">
            <v>0</v>
          </cell>
          <cell r="BN441">
            <v>0</v>
          </cell>
          <cell r="BO441">
            <v>0</v>
          </cell>
          <cell r="BP441">
            <v>0</v>
          </cell>
          <cell r="BQ441">
            <v>0</v>
          </cell>
          <cell r="BR441">
            <v>0</v>
          </cell>
          <cell r="BS441">
            <v>0</v>
          </cell>
          <cell r="BW441" t="str">
            <v>Def Qty</v>
          </cell>
          <cell r="BX441">
            <v>0</v>
          </cell>
          <cell r="BY441">
            <v>0</v>
          </cell>
          <cell r="BZ441">
            <v>0</v>
          </cell>
          <cell r="CA441">
            <v>0</v>
          </cell>
          <cell r="CB441">
            <v>0</v>
          </cell>
          <cell r="CC441">
            <v>0</v>
          </cell>
          <cell r="CD441">
            <v>0</v>
          </cell>
          <cell r="CE441">
            <v>0</v>
          </cell>
          <cell r="CF441">
            <v>0</v>
          </cell>
          <cell r="CG441">
            <v>0</v>
          </cell>
          <cell r="CH441">
            <v>0</v>
          </cell>
          <cell r="CI441">
            <v>0</v>
          </cell>
          <cell r="CJ441">
            <v>0</v>
          </cell>
          <cell r="CK441">
            <v>0</v>
          </cell>
          <cell r="CL441">
            <v>0</v>
          </cell>
          <cell r="CM441">
            <v>0</v>
          </cell>
          <cell r="CN441">
            <v>0</v>
          </cell>
          <cell r="CO441">
            <v>0</v>
          </cell>
          <cell r="CP441">
            <v>0</v>
          </cell>
          <cell r="CQ441">
            <v>0</v>
          </cell>
          <cell r="CR441">
            <v>0</v>
          </cell>
          <cell r="CS441">
            <v>0</v>
          </cell>
          <cell r="CT441">
            <v>0</v>
          </cell>
          <cell r="CU441">
            <v>0</v>
          </cell>
          <cell r="CV441">
            <v>0</v>
          </cell>
          <cell r="CW441">
            <v>0</v>
          </cell>
          <cell r="CX441">
            <v>0</v>
          </cell>
          <cell r="CY441">
            <v>0</v>
          </cell>
          <cell r="CZ441">
            <v>0</v>
          </cell>
          <cell r="DA441">
            <v>0</v>
          </cell>
          <cell r="DB441">
            <v>0</v>
          </cell>
          <cell r="DC441">
            <v>0</v>
          </cell>
        </row>
        <row r="442">
          <cell r="AM442" t="str">
            <v>ACTUAL</v>
          </cell>
          <cell r="AN442">
            <v>1</v>
          </cell>
          <cell r="AO442" t="e">
            <v>#DIV/0!</v>
          </cell>
          <cell r="AP442" t="e">
            <v>#DIV/0!</v>
          </cell>
          <cell r="AQ442" t="e">
            <v>#DIV/0!</v>
          </cell>
          <cell r="AR442" t="e">
            <v>#DIV/0!</v>
          </cell>
          <cell r="AS442" t="e">
            <v>#DIV/0!</v>
          </cell>
          <cell r="AT442" t="e">
            <v>#DIV/0!</v>
          </cell>
          <cell r="AU442" t="e">
            <v>#DIV/0!</v>
          </cell>
          <cell r="AV442" t="e">
            <v>#DIV/0!</v>
          </cell>
          <cell r="AW442" t="e">
            <v>#DIV/0!</v>
          </cell>
          <cell r="AX442" t="e">
            <v>#DIV/0!</v>
          </cell>
          <cell r="AY442" t="e">
            <v>#DIV/0!</v>
          </cell>
          <cell r="AZ442" t="e">
            <v>#DIV/0!</v>
          </cell>
          <cell r="BA442" t="e">
            <v>#DIV/0!</v>
          </cell>
          <cell r="BB442" t="e">
            <v>#DIV/0!</v>
          </cell>
          <cell r="BC442" t="e">
            <v>#DIV/0!</v>
          </cell>
          <cell r="BD442" t="e">
            <v>#DIV/0!</v>
          </cell>
          <cell r="BE442" t="e">
            <v>#DIV/0!</v>
          </cell>
          <cell r="BF442" t="e">
            <v>#DIV/0!</v>
          </cell>
          <cell r="BG442" t="e">
            <v>#DIV/0!</v>
          </cell>
          <cell r="BH442">
            <v>1</v>
          </cell>
          <cell r="BI442" t="e">
            <v>#DIV/0!</v>
          </cell>
          <cell r="BJ442" t="e">
            <v>#DIV/0!</v>
          </cell>
          <cell r="BK442" t="e">
            <v>#DIV/0!</v>
          </cell>
          <cell r="BL442" t="e">
            <v>#DIV/0!</v>
          </cell>
          <cell r="BM442" t="e">
            <v>#DIV/0!</v>
          </cell>
          <cell r="BN442" t="e">
            <v>#DIV/0!</v>
          </cell>
          <cell r="BO442" t="e">
            <v>#DIV/0!</v>
          </cell>
          <cell r="BP442" t="e">
            <v>#DIV/0!</v>
          </cell>
          <cell r="BQ442" t="e">
            <v>#DIV/0!</v>
          </cell>
          <cell r="BR442" t="e">
            <v>#DIV/0!</v>
          </cell>
          <cell r="BS442" t="e">
            <v>#DIV/0!</v>
          </cell>
          <cell r="BW442" t="str">
            <v>ACTUAL</v>
          </cell>
          <cell r="BX442" t="e">
            <v>#DIV/0!</v>
          </cell>
          <cell r="BY442" t="e">
            <v>#DIV/0!</v>
          </cell>
          <cell r="BZ442" t="e">
            <v>#DIV/0!</v>
          </cell>
          <cell r="CA442" t="e">
            <v>#DIV/0!</v>
          </cell>
          <cell r="CB442" t="e">
            <v>#DIV/0!</v>
          </cell>
          <cell r="CC442" t="e">
            <v>#DIV/0!</v>
          </cell>
          <cell r="CD442" t="e">
            <v>#DIV/0!</v>
          </cell>
          <cell r="CE442" t="e">
            <v>#DIV/0!</v>
          </cell>
          <cell r="CF442" t="e">
            <v>#DIV/0!</v>
          </cell>
          <cell r="CG442" t="e">
            <v>#DIV/0!</v>
          </cell>
          <cell r="CH442" t="e">
            <v>#DIV/0!</v>
          </cell>
          <cell r="CI442" t="e">
            <v>#DIV/0!</v>
          </cell>
          <cell r="CJ442" t="e">
            <v>#DIV/0!</v>
          </cell>
          <cell r="CK442" t="e">
            <v>#DIV/0!</v>
          </cell>
          <cell r="CL442" t="e">
            <v>#DIV/0!</v>
          </cell>
          <cell r="CM442" t="e">
            <v>#DIV/0!</v>
          </cell>
          <cell r="CN442" t="e">
            <v>#DIV/0!</v>
          </cell>
          <cell r="CO442" t="e">
            <v>#DIV/0!</v>
          </cell>
          <cell r="CP442" t="e">
            <v>#DIV/0!</v>
          </cell>
          <cell r="CQ442" t="e">
            <v>#DIV/0!</v>
          </cell>
          <cell r="CR442" t="e">
            <v>#DIV/0!</v>
          </cell>
          <cell r="CS442" t="e">
            <v>#DIV/0!</v>
          </cell>
          <cell r="CT442" t="e">
            <v>#DIV/0!</v>
          </cell>
          <cell r="CU442" t="e">
            <v>#DIV/0!</v>
          </cell>
          <cell r="CV442" t="e">
            <v>#DIV/0!</v>
          </cell>
          <cell r="CW442" t="e">
            <v>#DIV/0!</v>
          </cell>
          <cell r="CX442" t="e">
            <v>#DIV/0!</v>
          </cell>
          <cell r="CY442" t="e">
            <v>#DIV/0!</v>
          </cell>
          <cell r="CZ442" t="e">
            <v>#DIV/0!</v>
          </cell>
          <cell r="DA442" t="e">
            <v>#DIV/0!</v>
          </cell>
          <cell r="DB442" t="e">
            <v>#DIV/0!</v>
          </cell>
          <cell r="DC442" t="e">
            <v>#DIV/0!</v>
          </cell>
        </row>
        <row r="443">
          <cell r="AM443" t="str">
            <v>TARGET</v>
          </cell>
          <cell r="AN443">
            <v>0.99</v>
          </cell>
          <cell r="AO443">
            <v>0.99</v>
          </cell>
          <cell r="AP443">
            <v>0.99</v>
          </cell>
          <cell r="AQ443">
            <v>0.99</v>
          </cell>
          <cell r="AR443">
            <v>0.99</v>
          </cell>
          <cell r="AS443">
            <v>0.99</v>
          </cell>
          <cell r="AT443">
            <v>0.99</v>
          </cell>
          <cell r="AU443">
            <v>0.99</v>
          </cell>
          <cell r="AV443">
            <v>0.99</v>
          </cell>
          <cell r="AW443">
            <v>0.99</v>
          </cell>
          <cell r="AX443">
            <v>0.99</v>
          </cell>
          <cell r="AY443">
            <v>0.99</v>
          </cell>
          <cell r="AZ443">
            <v>0.99</v>
          </cell>
          <cell r="BA443">
            <v>0.99</v>
          </cell>
          <cell r="BB443">
            <v>0.99</v>
          </cell>
          <cell r="BC443">
            <v>0.99</v>
          </cell>
          <cell r="BD443">
            <v>0.99</v>
          </cell>
          <cell r="BE443">
            <v>0.99</v>
          </cell>
          <cell r="BF443">
            <v>0.99</v>
          </cell>
          <cell r="BG443">
            <v>0.99</v>
          </cell>
          <cell r="BH443">
            <v>0.99</v>
          </cell>
          <cell r="BI443">
            <v>0.99</v>
          </cell>
          <cell r="BJ443">
            <v>0.99</v>
          </cell>
          <cell r="BK443">
            <v>0.99</v>
          </cell>
          <cell r="BL443">
            <v>0.99</v>
          </cell>
          <cell r="BM443">
            <v>0.99</v>
          </cell>
          <cell r="BN443">
            <v>0.99</v>
          </cell>
          <cell r="BO443">
            <v>0.99</v>
          </cell>
          <cell r="BP443">
            <v>0.99</v>
          </cell>
          <cell r="BQ443">
            <v>0.99</v>
          </cell>
          <cell r="BR443">
            <v>0.99</v>
          </cell>
          <cell r="BS443">
            <v>0.99</v>
          </cell>
          <cell r="BW443" t="str">
            <v>TARGET</v>
          </cell>
          <cell r="BX443">
            <v>0.99</v>
          </cell>
          <cell r="BY443">
            <v>0.99</v>
          </cell>
          <cell r="BZ443">
            <v>0.99</v>
          </cell>
          <cell r="CA443">
            <v>0.99</v>
          </cell>
          <cell r="CB443">
            <v>0.99</v>
          </cell>
          <cell r="CC443">
            <v>0.99</v>
          </cell>
          <cell r="CD443">
            <v>0.99</v>
          </cell>
          <cell r="CE443">
            <v>0.99</v>
          </cell>
          <cell r="CF443">
            <v>0.99</v>
          </cell>
          <cell r="CG443">
            <v>0.99</v>
          </cell>
          <cell r="CH443">
            <v>0.99</v>
          </cell>
          <cell r="CI443">
            <v>0.99</v>
          </cell>
          <cell r="CJ443">
            <v>0.99</v>
          </cell>
          <cell r="CK443">
            <v>0.99</v>
          </cell>
          <cell r="CL443">
            <v>0.99</v>
          </cell>
          <cell r="CM443">
            <v>0.99</v>
          </cell>
          <cell r="CN443">
            <v>0.99</v>
          </cell>
          <cell r="CO443">
            <v>0.99</v>
          </cell>
          <cell r="CP443">
            <v>0.99</v>
          </cell>
          <cell r="CQ443">
            <v>0.99</v>
          </cell>
          <cell r="CR443">
            <v>0.99</v>
          </cell>
          <cell r="CS443">
            <v>0.99</v>
          </cell>
          <cell r="CT443">
            <v>0.99</v>
          </cell>
          <cell r="CU443">
            <v>0.99</v>
          </cell>
          <cell r="CV443">
            <v>0.99</v>
          </cell>
          <cell r="CW443">
            <v>0.99</v>
          </cell>
          <cell r="CX443">
            <v>0.99</v>
          </cell>
          <cell r="CY443">
            <v>0.99</v>
          </cell>
          <cell r="CZ443">
            <v>0.99</v>
          </cell>
          <cell r="DA443">
            <v>0.99</v>
          </cell>
          <cell r="DB443">
            <v>0.99</v>
          </cell>
          <cell r="DC443">
            <v>0.99</v>
          </cell>
        </row>
        <row r="444">
          <cell r="AM444" t="str">
            <v>Blackspot</v>
          </cell>
          <cell r="AN444">
            <v>0</v>
          </cell>
          <cell r="BW444" t="str">
            <v>Blackspot</v>
          </cell>
          <cell r="BX444">
            <v>0</v>
          </cell>
        </row>
        <row r="445">
          <cell r="AM445" t="str">
            <v>Broken lock</v>
          </cell>
          <cell r="AN445">
            <v>0</v>
          </cell>
          <cell r="BW445" t="str">
            <v>Broken lock</v>
          </cell>
          <cell r="BX445">
            <v>0</v>
          </cell>
        </row>
        <row r="446">
          <cell r="AM446" t="str">
            <v>Burrs</v>
          </cell>
          <cell r="AN446">
            <v>0</v>
          </cell>
          <cell r="BW446" t="str">
            <v>Burrs</v>
          </cell>
          <cell r="BX446">
            <v>0</v>
          </cell>
        </row>
        <row r="447">
          <cell r="AM447" t="str">
            <v>Bubbles</v>
          </cell>
          <cell r="AN447">
            <v>0</v>
          </cell>
          <cell r="BW447" t="str">
            <v>Bubbles</v>
          </cell>
          <cell r="BX447">
            <v>0</v>
          </cell>
        </row>
        <row r="448">
          <cell r="AM448" t="str">
            <v>Coldslug</v>
          </cell>
          <cell r="AN448">
            <v>0</v>
          </cell>
          <cell r="BW448" t="str">
            <v>Coldslug</v>
          </cell>
          <cell r="BX448">
            <v>0</v>
          </cell>
        </row>
        <row r="449">
          <cell r="AM449" t="str">
            <v>Deform</v>
          </cell>
          <cell r="AN449">
            <v>0</v>
          </cell>
          <cell r="BW449" t="str">
            <v>Deform</v>
          </cell>
          <cell r="BX449">
            <v>0</v>
          </cell>
        </row>
        <row r="450">
          <cell r="AM450" t="str">
            <v>Dent</v>
          </cell>
          <cell r="AN450">
            <v>0</v>
          </cell>
          <cell r="BW450" t="str">
            <v>Dent</v>
          </cell>
          <cell r="BX450">
            <v>0</v>
          </cell>
        </row>
        <row r="451">
          <cell r="AM451" t="str">
            <v>Flowmark</v>
          </cell>
          <cell r="AN451">
            <v>0</v>
          </cell>
          <cell r="BW451" t="str">
            <v>Flowmark</v>
          </cell>
          <cell r="BX451">
            <v>0</v>
          </cell>
        </row>
        <row r="452">
          <cell r="AM452" t="str">
            <v>Gas burn</v>
          </cell>
          <cell r="AN452">
            <v>0</v>
          </cell>
          <cell r="BW452" t="str">
            <v>Gas burn</v>
          </cell>
          <cell r="BX452">
            <v>0</v>
          </cell>
        </row>
        <row r="453">
          <cell r="AM453" t="str">
            <v>Moldstain</v>
          </cell>
          <cell r="AN453">
            <v>0</v>
          </cell>
          <cell r="BW453" t="str">
            <v>Moldstain</v>
          </cell>
          <cell r="BX453">
            <v>0</v>
          </cell>
        </row>
        <row r="454">
          <cell r="AM454" t="str">
            <v>Oilstain</v>
          </cell>
          <cell r="AN454">
            <v>0</v>
          </cell>
          <cell r="BW454" t="str">
            <v>Oilstain</v>
          </cell>
          <cell r="BX454">
            <v>0</v>
          </cell>
        </row>
        <row r="455">
          <cell r="AM455" t="str">
            <v>Overcut</v>
          </cell>
          <cell r="AN455">
            <v>0</v>
          </cell>
          <cell r="BW455" t="str">
            <v>Overcut</v>
          </cell>
          <cell r="BX455">
            <v>0</v>
          </cell>
        </row>
        <row r="456">
          <cell r="AM456" t="str">
            <v>Pin mark</v>
          </cell>
          <cell r="AN456">
            <v>0</v>
          </cell>
          <cell r="BW456" t="str">
            <v>Pin mark</v>
          </cell>
          <cell r="BX456">
            <v>0</v>
          </cell>
        </row>
        <row r="457">
          <cell r="AM457" t="str">
            <v>Scratch</v>
          </cell>
          <cell r="AN457">
            <v>0</v>
          </cell>
          <cell r="BW457" t="str">
            <v>Scratch</v>
          </cell>
          <cell r="BX457">
            <v>0</v>
          </cell>
        </row>
        <row r="458">
          <cell r="AM458" t="str">
            <v>Short shot</v>
          </cell>
          <cell r="AN458">
            <v>0</v>
          </cell>
          <cell r="BW458" t="str">
            <v>Short shot</v>
          </cell>
          <cell r="BX458">
            <v>0</v>
          </cell>
        </row>
        <row r="459">
          <cell r="AM459" t="str">
            <v>Stressmark</v>
          </cell>
          <cell r="AN459">
            <v>0</v>
          </cell>
          <cell r="BW459" t="str">
            <v>Stressmark</v>
          </cell>
          <cell r="BX459">
            <v>0</v>
          </cell>
        </row>
        <row r="460">
          <cell r="AM460" t="str">
            <v>Silver streak</v>
          </cell>
          <cell r="AN460">
            <v>0</v>
          </cell>
          <cell r="BW460" t="str">
            <v>Silver streak</v>
          </cell>
          <cell r="BX460">
            <v>0</v>
          </cell>
        </row>
        <row r="461">
          <cell r="AM461" t="str">
            <v>Sinkmark</v>
          </cell>
          <cell r="AN461">
            <v>0</v>
          </cell>
          <cell r="BW461" t="str">
            <v>Sinkmark</v>
          </cell>
          <cell r="BX461">
            <v>0</v>
          </cell>
        </row>
        <row r="462">
          <cell r="AM462" t="str">
            <v>Sprue Hairline</v>
          </cell>
          <cell r="AN462">
            <v>0</v>
          </cell>
          <cell r="BW462" t="str">
            <v>Sprue Hairline</v>
          </cell>
          <cell r="BX462">
            <v>0</v>
          </cell>
        </row>
        <row r="463">
          <cell r="AM463" t="str">
            <v>Warp</v>
          </cell>
          <cell r="AN463">
            <v>0</v>
          </cell>
          <cell r="BW463" t="str">
            <v>Warp</v>
          </cell>
          <cell r="BX463">
            <v>0</v>
          </cell>
        </row>
        <row r="464">
          <cell r="AM464" t="str">
            <v>Weldline</v>
          </cell>
          <cell r="AN464">
            <v>0</v>
          </cell>
          <cell r="BW464" t="str">
            <v>Weldline</v>
          </cell>
          <cell r="BX464">
            <v>0</v>
          </cell>
        </row>
        <row r="465">
          <cell r="AM465" t="str">
            <v>Whitespot</v>
          </cell>
          <cell r="AN465">
            <v>0</v>
          </cell>
          <cell r="BW465" t="str">
            <v>Whitespot</v>
          </cell>
          <cell r="BX465">
            <v>0</v>
          </cell>
        </row>
        <row r="466">
          <cell r="AM466" t="str">
            <v>Excess Gate</v>
          </cell>
          <cell r="AN466">
            <v>0</v>
          </cell>
          <cell r="BW466" t="str">
            <v>Excess Gate</v>
          </cell>
          <cell r="BX466">
            <v>0</v>
          </cell>
        </row>
        <row r="467">
          <cell r="AM467" t="str">
            <v>Dirt</v>
          </cell>
          <cell r="AN467">
            <v>0</v>
          </cell>
          <cell r="BW467" t="str">
            <v>Dirt</v>
          </cell>
          <cell r="BX467">
            <v>0</v>
          </cell>
        </row>
        <row r="468">
          <cell r="AM468" t="str">
            <v>Stain</v>
          </cell>
          <cell r="AN468">
            <v>0</v>
          </cell>
          <cell r="BW468" t="str">
            <v>Stain</v>
          </cell>
          <cell r="BX468">
            <v>0</v>
          </cell>
        </row>
        <row r="469">
          <cell r="AM469" t="str">
            <v>Foreign material</v>
          </cell>
          <cell r="AN469">
            <v>0</v>
          </cell>
          <cell r="BW469" t="str">
            <v>Foreign material</v>
          </cell>
          <cell r="BX469">
            <v>0</v>
          </cell>
        </row>
        <row r="470">
          <cell r="AM470" t="str">
            <v>Shiny</v>
          </cell>
          <cell r="AN470">
            <v>0</v>
          </cell>
          <cell r="BW470" t="str">
            <v>Shiny</v>
          </cell>
          <cell r="BX470">
            <v>0</v>
          </cell>
        </row>
        <row r="471">
          <cell r="AM471" t="str">
            <v>Uncut burrs</v>
          </cell>
          <cell r="AN471">
            <v>0</v>
          </cell>
          <cell r="BW471" t="str">
            <v>Uncut burrs</v>
          </cell>
          <cell r="BX471">
            <v>0</v>
          </cell>
        </row>
        <row r="472">
          <cell r="AM472" t="str">
            <v>Incomplete Qty</v>
          </cell>
          <cell r="AN472">
            <v>0</v>
          </cell>
          <cell r="BW472" t="str">
            <v>Incomplete Qty</v>
          </cell>
          <cell r="BX472">
            <v>0</v>
          </cell>
        </row>
        <row r="473">
          <cell r="AM473" t="str">
            <v>Fibers</v>
          </cell>
          <cell r="AN473">
            <v>0</v>
          </cell>
          <cell r="BW473" t="str">
            <v>Fibers</v>
          </cell>
          <cell r="BX473">
            <v>0</v>
          </cell>
        </row>
        <row r="474">
          <cell r="AM474" t="str">
            <v>SPARE</v>
          </cell>
          <cell r="AN474">
            <v>0</v>
          </cell>
          <cell r="BW474" t="str">
            <v>SPARE</v>
          </cell>
          <cell r="BX474">
            <v>0</v>
          </cell>
        </row>
        <row r="475">
          <cell r="AM475" t="str">
            <v>SPARE</v>
          </cell>
          <cell r="AN475">
            <v>0</v>
          </cell>
          <cell r="BW475" t="str">
            <v>SPARE</v>
          </cell>
          <cell r="BX475">
            <v>0</v>
          </cell>
        </row>
        <row r="476">
          <cell r="AM476" t="str">
            <v>SPARE</v>
          </cell>
          <cell r="AN476">
            <v>0</v>
          </cell>
          <cell r="BW476" t="str">
            <v>SPARE</v>
          </cell>
          <cell r="BX476">
            <v>0</v>
          </cell>
        </row>
        <row r="477">
          <cell r="AM477" t="str">
            <v>SPARE</v>
          </cell>
          <cell r="AN477">
            <v>0</v>
          </cell>
          <cell r="BW477" t="str">
            <v>SPARE</v>
          </cell>
          <cell r="BX477">
            <v>0</v>
          </cell>
        </row>
        <row r="478">
          <cell r="AM478" t="str">
            <v>SPARE</v>
          </cell>
          <cell r="AN478">
            <v>0</v>
          </cell>
          <cell r="BW478" t="str">
            <v>SPARE</v>
          </cell>
          <cell r="BX478">
            <v>0</v>
          </cell>
        </row>
        <row r="479">
          <cell r="AM479" t="str">
            <v>SPARE</v>
          </cell>
          <cell r="AN479">
            <v>0</v>
          </cell>
          <cell r="BW479" t="str">
            <v>SPARE</v>
          </cell>
          <cell r="BX479">
            <v>0</v>
          </cell>
        </row>
        <row r="480">
          <cell r="AM480" t="str">
            <v>SPARE</v>
          </cell>
          <cell r="AN480">
            <v>0</v>
          </cell>
          <cell r="BW480" t="str">
            <v>SPARE</v>
          </cell>
          <cell r="BX480">
            <v>0</v>
          </cell>
        </row>
        <row r="481">
          <cell r="AM481" t="str">
            <v>SPARE</v>
          </cell>
          <cell r="AN481">
            <v>0</v>
          </cell>
          <cell r="BW481" t="str">
            <v>SPARE</v>
          </cell>
          <cell r="BX481">
            <v>0</v>
          </cell>
        </row>
        <row r="482">
          <cell r="AM482" t="str">
            <v>SPARE</v>
          </cell>
          <cell r="AN482">
            <v>0</v>
          </cell>
          <cell r="BW482" t="str">
            <v>SPARE</v>
          </cell>
          <cell r="BX482">
            <v>0</v>
          </cell>
        </row>
        <row r="483">
          <cell r="AM483" t="str">
            <v>SPARE</v>
          </cell>
          <cell r="AN483">
            <v>0</v>
          </cell>
          <cell r="BW483" t="str">
            <v>SPARE</v>
          </cell>
          <cell r="BX483">
            <v>0</v>
          </cell>
        </row>
        <row r="485">
          <cell r="AK485" t="str">
            <v>I~D~1~269.  OQA BEZEL 517269 WITHOUT SPRAY FINAL YIELD PERFORMANCE</v>
          </cell>
          <cell r="BU485" t="str">
            <v>I~D~2~SPARE.  OQA BEZEL SPARE FOR SPRAY FINAL YIELD PERFORMANCE</v>
          </cell>
        </row>
        <row r="487">
          <cell r="AL487" t="str">
            <v>MODEL</v>
          </cell>
          <cell r="AM487" t="str">
            <v>DETAILS</v>
          </cell>
          <cell r="AN487" t="str">
            <v>APR '04</v>
          </cell>
          <cell r="AO487">
            <v>1</v>
          </cell>
          <cell r="AP487">
            <v>2</v>
          </cell>
          <cell r="AQ487">
            <v>3</v>
          </cell>
          <cell r="AR487">
            <v>4</v>
          </cell>
          <cell r="AS487">
            <v>5</v>
          </cell>
          <cell r="AT487">
            <v>6</v>
          </cell>
          <cell r="AU487">
            <v>7</v>
          </cell>
          <cell r="AV487">
            <v>8</v>
          </cell>
          <cell r="AW487">
            <v>9</v>
          </cell>
          <cell r="AX487">
            <v>10</v>
          </cell>
          <cell r="AY487">
            <v>11</v>
          </cell>
          <cell r="AZ487">
            <v>12</v>
          </cell>
          <cell r="BA487">
            <v>13</v>
          </cell>
          <cell r="BB487">
            <v>14</v>
          </cell>
          <cell r="BC487">
            <v>15</v>
          </cell>
          <cell r="BD487">
            <v>16</v>
          </cell>
          <cell r="BE487">
            <v>17</v>
          </cell>
          <cell r="BF487">
            <v>18</v>
          </cell>
          <cell r="BG487">
            <v>19</v>
          </cell>
          <cell r="BH487">
            <v>20</v>
          </cell>
          <cell r="BI487">
            <v>21</v>
          </cell>
          <cell r="BJ487">
            <v>22</v>
          </cell>
          <cell r="BK487">
            <v>23</v>
          </cell>
          <cell r="BL487">
            <v>24</v>
          </cell>
          <cell r="BM487">
            <v>25</v>
          </cell>
          <cell r="BN487">
            <v>26</v>
          </cell>
          <cell r="BO487">
            <v>27</v>
          </cell>
          <cell r="BP487">
            <v>28</v>
          </cell>
          <cell r="BQ487">
            <v>29</v>
          </cell>
          <cell r="BR487">
            <v>30</v>
          </cell>
          <cell r="BS487">
            <v>31</v>
          </cell>
          <cell r="BV487" t="str">
            <v>MODEL</v>
          </cell>
          <cell r="BW487" t="str">
            <v>DETAILS</v>
          </cell>
          <cell r="BX487" t="str">
            <v>APR '04</v>
          </cell>
          <cell r="BY487">
            <v>1</v>
          </cell>
          <cell r="BZ487">
            <v>2</v>
          </cell>
          <cell r="CA487">
            <v>3</v>
          </cell>
          <cell r="CB487">
            <v>4</v>
          </cell>
          <cell r="CC487">
            <v>5</v>
          </cell>
          <cell r="CD487">
            <v>6</v>
          </cell>
          <cell r="CE487">
            <v>7</v>
          </cell>
          <cell r="CF487">
            <v>8</v>
          </cell>
          <cell r="CG487">
            <v>9</v>
          </cell>
          <cell r="CH487">
            <v>10</v>
          </cell>
          <cell r="CI487">
            <v>11</v>
          </cell>
          <cell r="CJ487">
            <v>12</v>
          </cell>
          <cell r="CK487">
            <v>13</v>
          </cell>
          <cell r="CL487">
            <v>14</v>
          </cell>
          <cell r="CM487">
            <v>15</v>
          </cell>
          <cell r="CN487">
            <v>16</v>
          </cell>
          <cell r="CO487">
            <v>17</v>
          </cell>
          <cell r="CP487">
            <v>18</v>
          </cell>
          <cell r="CQ487">
            <v>19</v>
          </cell>
          <cell r="CR487">
            <v>20</v>
          </cell>
          <cell r="CS487">
            <v>21</v>
          </cell>
          <cell r="CT487">
            <v>22</v>
          </cell>
          <cell r="CU487">
            <v>23</v>
          </cell>
          <cell r="CV487">
            <v>24</v>
          </cell>
          <cell r="CW487">
            <v>25</v>
          </cell>
          <cell r="CX487">
            <v>26</v>
          </cell>
          <cell r="CY487">
            <v>27</v>
          </cell>
          <cell r="CZ487">
            <v>28</v>
          </cell>
          <cell r="DA487">
            <v>29</v>
          </cell>
          <cell r="DB487">
            <v>30</v>
          </cell>
          <cell r="DC487">
            <v>31</v>
          </cell>
        </row>
        <row r="488">
          <cell r="AL488" t="str">
            <v>517269 W/O SPRAY</v>
          </cell>
          <cell r="AM488" t="str">
            <v>Insp Qty</v>
          </cell>
          <cell r="AN488">
            <v>0</v>
          </cell>
          <cell r="BV488" t="str">
            <v>SPARE FOR SPRAY</v>
          </cell>
          <cell r="BW488" t="str">
            <v>Insp Qty</v>
          </cell>
          <cell r="BX488">
            <v>0</v>
          </cell>
        </row>
        <row r="489">
          <cell r="AM489" t="str">
            <v>Def Qty</v>
          </cell>
          <cell r="AN489">
            <v>0</v>
          </cell>
          <cell r="AO489">
            <v>0</v>
          </cell>
          <cell r="AP489">
            <v>0</v>
          </cell>
          <cell r="AQ489">
            <v>0</v>
          </cell>
          <cell r="AR489">
            <v>0</v>
          </cell>
          <cell r="AS489">
            <v>0</v>
          </cell>
          <cell r="AT489">
            <v>0</v>
          </cell>
          <cell r="AU489">
            <v>0</v>
          </cell>
          <cell r="AV489">
            <v>0</v>
          </cell>
          <cell r="AW489">
            <v>0</v>
          </cell>
          <cell r="AX489">
            <v>0</v>
          </cell>
          <cell r="AY489">
            <v>0</v>
          </cell>
          <cell r="AZ489">
            <v>0</v>
          </cell>
          <cell r="BA489">
            <v>0</v>
          </cell>
          <cell r="BB489">
            <v>0</v>
          </cell>
          <cell r="BC489">
            <v>0</v>
          </cell>
          <cell r="BD489">
            <v>0</v>
          </cell>
          <cell r="BE489">
            <v>0</v>
          </cell>
          <cell r="BF489">
            <v>0</v>
          </cell>
          <cell r="BG489">
            <v>0</v>
          </cell>
          <cell r="BH489">
            <v>0</v>
          </cell>
          <cell r="BI489">
            <v>0</v>
          </cell>
          <cell r="BJ489">
            <v>0</v>
          </cell>
          <cell r="BK489">
            <v>0</v>
          </cell>
          <cell r="BL489">
            <v>0</v>
          </cell>
          <cell r="BM489">
            <v>0</v>
          </cell>
          <cell r="BN489">
            <v>0</v>
          </cell>
          <cell r="BO489">
            <v>0</v>
          </cell>
          <cell r="BP489">
            <v>0</v>
          </cell>
          <cell r="BQ489">
            <v>0</v>
          </cell>
          <cell r="BR489">
            <v>0</v>
          </cell>
          <cell r="BS489">
            <v>0</v>
          </cell>
          <cell r="BW489" t="str">
            <v>Def Qty</v>
          </cell>
          <cell r="BX489">
            <v>0</v>
          </cell>
          <cell r="BY489">
            <v>0</v>
          </cell>
          <cell r="BZ489">
            <v>0</v>
          </cell>
          <cell r="CA489">
            <v>0</v>
          </cell>
          <cell r="CB489">
            <v>0</v>
          </cell>
          <cell r="CC489">
            <v>0</v>
          </cell>
          <cell r="CD489">
            <v>0</v>
          </cell>
          <cell r="CE489">
            <v>0</v>
          </cell>
          <cell r="CF489">
            <v>0</v>
          </cell>
          <cell r="CG489">
            <v>0</v>
          </cell>
          <cell r="CH489">
            <v>0</v>
          </cell>
          <cell r="CI489">
            <v>0</v>
          </cell>
          <cell r="CJ489">
            <v>0</v>
          </cell>
          <cell r="CK489">
            <v>0</v>
          </cell>
          <cell r="CL489">
            <v>0</v>
          </cell>
          <cell r="CM489">
            <v>0</v>
          </cell>
          <cell r="CN489">
            <v>0</v>
          </cell>
          <cell r="CO489">
            <v>0</v>
          </cell>
          <cell r="CP489">
            <v>0</v>
          </cell>
          <cell r="CQ489">
            <v>0</v>
          </cell>
          <cell r="CR489">
            <v>0</v>
          </cell>
          <cell r="CS489">
            <v>0</v>
          </cell>
          <cell r="CT489">
            <v>0</v>
          </cell>
          <cell r="CU489">
            <v>0</v>
          </cell>
          <cell r="CV489">
            <v>0</v>
          </cell>
          <cell r="CW489">
            <v>0</v>
          </cell>
          <cell r="CX489">
            <v>0</v>
          </cell>
          <cell r="CY489">
            <v>0</v>
          </cell>
          <cell r="CZ489">
            <v>0</v>
          </cell>
          <cell r="DA489">
            <v>0</v>
          </cell>
          <cell r="DB489">
            <v>0</v>
          </cell>
          <cell r="DC489">
            <v>0</v>
          </cell>
        </row>
        <row r="490">
          <cell r="AM490" t="str">
            <v>ACTUAL</v>
          </cell>
          <cell r="AN490" t="e">
            <v>#DIV/0!</v>
          </cell>
          <cell r="AO490" t="e">
            <v>#DIV/0!</v>
          </cell>
          <cell r="AP490" t="e">
            <v>#DIV/0!</v>
          </cell>
          <cell r="AQ490" t="e">
            <v>#DIV/0!</v>
          </cell>
          <cell r="AR490" t="e">
            <v>#DIV/0!</v>
          </cell>
          <cell r="AS490" t="e">
            <v>#DIV/0!</v>
          </cell>
          <cell r="AT490" t="e">
            <v>#DIV/0!</v>
          </cell>
          <cell r="AU490" t="e">
            <v>#DIV/0!</v>
          </cell>
          <cell r="AV490" t="e">
            <v>#DIV/0!</v>
          </cell>
          <cell r="AW490" t="e">
            <v>#DIV/0!</v>
          </cell>
          <cell r="AX490" t="e">
            <v>#DIV/0!</v>
          </cell>
          <cell r="AY490" t="e">
            <v>#DIV/0!</v>
          </cell>
          <cell r="AZ490" t="e">
            <v>#DIV/0!</v>
          </cell>
          <cell r="BA490" t="e">
            <v>#DIV/0!</v>
          </cell>
          <cell r="BB490" t="e">
            <v>#DIV/0!</v>
          </cell>
          <cell r="BC490" t="e">
            <v>#DIV/0!</v>
          </cell>
          <cell r="BD490" t="e">
            <v>#DIV/0!</v>
          </cell>
          <cell r="BE490" t="e">
            <v>#DIV/0!</v>
          </cell>
          <cell r="BF490" t="e">
            <v>#DIV/0!</v>
          </cell>
          <cell r="BG490" t="e">
            <v>#DIV/0!</v>
          </cell>
          <cell r="BH490" t="e">
            <v>#DIV/0!</v>
          </cell>
          <cell r="BI490" t="e">
            <v>#DIV/0!</v>
          </cell>
          <cell r="BJ490" t="e">
            <v>#DIV/0!</v>
          </cell>
          <cell r="BK490" t="e">
            <v>#DIV/0!</v>
          </cell>
          <cell r="BL490" t="e">
            <v>#DIV/0!</v>
          </cell>
          <cell r="BM490" t="e">
            <v>#DIV/0!</v>
          </cell>
          <cell r="BN490" t="e">
            <v>#DIV/0!</v>
          </cell>
          <cell r="BO490" t="e">
            <v>#DIV/0!</v>
          </cell>
          <cell r="BP490" t="e">
            <v>#DIV/0!</v>
          </cell>
          <cell r="BQ490" t="e">
            <v>#DIV/0!</v>
          </cell>
          <cell r="BR490" t="e">
            <v>#DIV/0!</v>
          </cell>
          <cell r="BS490" t="e">
            <v>#DIV/0!</v>
          </cell>
          <cell r="BW490" t="str">
            <v>ACTUAL</v>
          </cell>
          <cell r="BX490" t="e">
            <v>#DIV/0!</v>
          </cell>
          <cell r="BY490" t="e">
            <v>#DIV/0!</v>
          </cell>
          <cell r="BZ490" t="e">
            <v>#DIV/0!</v>
          </cell>
          <cell r="CA490" t="e">
            <v>#DIV/0!</v>
          </cell>
          <cell r="CB490" t="e">
            <v>#DIV/0!</v>
          </cell>
          <cell r="CC490" t="e">
            <v>#DIV/0!</v>
          </cell>
          <cell r="CD490" t="e">
            <v>#DIV/0!</v>
          </cell>
          <cell r="CE490" t="e">
            <v>#DIV/0!</v>
          </cell>
          <cell r="CF490" t="e">
            <v>#DIV/0!</v>
          </cell>
          <cell r="CG490" t="e">
            <v>#DIV/0!</v>
          </cell>
          <cell r="CH490" t="e">
            <v>#DIV/0!</v>
          </cell>
          <cell r="CI490" t="e">
            <v>#DIV/0!</v>
          </cell>
          <cell r="CJ490" t="e">
            <v>#DIV/0!</v>
          </cell>
          <cell r="CK490" t="e">
            <v>#DIV/0!</v>
          </cell>
          <cell r="CL490" t="e">
            <v>#DIV/0!</v>
          </cell>
          <cell r="CM490" t="e">
            <v>#DIV/0!</v>
          </cell>
          <cell r="CN490" t="e">
            <v>#DIV/0!</v>
          </cell>
          <cell r="CO490" t="e">
            <v>#DIV/0!</v>
          </cell>
          <cell r="CP490" t="e">
            <v>#DIV/0!</v>
          </cell>
          <cell r="CQ490" t="e">
            <v>#DIV/0!</v>
          </cell>
          <cell r="CR490" t="e">
            <v>#DIV/0!</v>
          </cell>
          <cell r="CS490" t="e">
            <v>#DIV/0!</v>
          </cell>
          <cell r="CT490" t="e">
            <v>#DIV/0!</v>
          </cell>
          <cell r="CU490" t="e">
            <v>#DIV/0!</v>
          </cell>
          <cell r="CV490" t="e">
            <v>#DIV/0!</v>
          </cell>
          <cell r="CW490" t="e">
            <v>#DIV/0!</v>
          </cell>
          <cell r="CX490" t="e">
            <v>#DIV/0!</v>
          </cell>
          <cell r="CY490" t="e">
            <v>#DIV/0!</v>
          </cell>
          <cell r="CZ490" t="e">
            <v>#DIV/0!</v>
          </cell>
          <cell r="DA490" t="e">
            <v>#DIV/0!</v>
          </cell>
          <cell r="DB490" t="e">
            <v>#DIV/0!</v>
          </cell>
          <cell r="DC490" t="e">
            <v>#DIV/0!</v>
          </cell>
        </row>
        <row r="491">
          <cell r="AM491" t="str">
            <v>TARGET</v>
          </cell>
          <cell r="AN491">
            <v>0.99</v>
          </cell>
          <cell r="AO491">
            <v>0.99</v>
          </cell>
          <cell r="AP491">
            <v>0.99</v>
          </cell>
          <cell r="AQ491">
            <v>0.99</v>
          </cell>
          <cell r="AR491">
            <v>0.99</v>
          </cell>
          <cell r="AS491">
            <v>0.99</v>
          </cell>
          <cell r="AT491">
            <v>0.99</v>
          </cell>
          <cell r="AU491">
            <v>0.99</v>
          </cell>
          <cell r="AV491">
            <v>0.99</v>
          </cell>
          <cell r="AW491">
            <v>0.99</v>
          </cell>
          <cell r="AX491">
            <v>0.99</v>
          </cell>
          <cell r="AY491">
            <v>0.99</v>
          </cell>
          <cell r="AZ491">
            <v>0.99</v>
          </cell>
          <cell r="BA491">
            <v>0.99</v>
          </cell>
          <cell r="BB491">
            <v>0.99</v>
          </cell>
          <cell r="BC491">
            <v>0.99</v>
          </cell>
          <cell r="BD491">
            <v>0.99</v>
          </cell>
          <cell r="BE491">
            <v>0.99</v>
          </cell>
          <cell r="BF491">
            <v>0.99</v>
          </cell>
          <cell r="BG491">
            <v>0.99</v>
          </cell>
          <cell r="BH491">
            <v>0.99</v>
          </cell>
          <cell r="BI491">
            <v>0.99</v>
          </cell>
          <cell r="BJ491">
            <v>0.99</v>
          </cell>
          <cell r="BK491">
            <v>0.99</v>
          </cell>
          <cell r="BL491">
            <v>0.99</v>
          </cell>
          <cell r="BM491">
            <v>0.99</v>
          </cell>
          <cell r="BN491">
            <v>0.99</v>
          </cell>
          <cell r="BO491">
            <v>0.99</v>
          </cell>
          <cell r="BP491">
            <v>0.99</v>
          </cell>
          <cell r="BQ491">
            <v>0.99</v>
          </cell>
          <cell r="BR491">
            <v>0.99</v>
          </cell>
          <cell r="BS491">
            <v>0.99</v>
          </cell>
          <cell r="BW491" t="str">
            <v>TARGET</v>
          </cell>
          <cell r="BX491">
            <v>0.99</v>
          </cell>
          <cell r="BY491">
            <v>0.99</v>
          </cell>
          <cell r="BZ491">
            <v>0.99</v>
          </cell>
          <cell r="CA491">
            <v>0.99</v>
          </cell>
          <cell r="CB491">
            <v>0.99</v>
          </cell>
          <cell r="CC491">
            <v>0.99</v>
          </cell>
          <cell r="CD491">
            <v>0.99</v>
          </cell>
          <cell r="CE491">
            <v>0.99</v>
          </cell>
          <cell r="CF491">
            <v>0.99</v>
          </cell>
          <cell r="CG491">
            <v>0.99</v>
          </cell>
          <cell r="CH491">
            <v>0.99</v>
          </cell>
          <cell r="CI491">
            <v>0.99</v>
          </cell>
          <cell r="CJ491">
            <v>0.99</v>
          </cell>
          <cell r="CK491">
            <v>0.99</v>
          </cell>
          <cell r="CL491">
            <v>0.99</v>
          </cell>
          <cell r="CM491">
            <v>0.99</v>
          </cell>
          <cell r="CN491">
            <v>0.99</v>
          </cell>
          <cell r="CO491">
            <v>0.99</v>
          </cell>
          <cell r="CP491">
            <v>0.99</v>
          </cell>
          <cell r="CQ491">
            <v>0.99</v>
          </cell>
          <cell r="CR491">
            <v>0.99</v>
          </cell>
          <cell r="CS491">
            <v>0.99</v>
          </cell>
          <cell r="CT491">
            <v>0.99</v>
          </cell>
          <cell r="CU491">
            <v>0.99</v>
          </cell>
          <cell r="CV491">
            <v>0.99</v>
          </cell>
          <cell r="CW491">
            <v>0.99</v>
          </cell>
          <cell r="CX491">
            <v>0.99</v>
          </cell>
          <cell r="CY491">
            <v>0.99</v>
          </cell>
          <cell r="CZ491">
            <v>0.99</v>
          </cell>
          <cell r="DA491">
            <v>0.99</v>
          </cell>
          <cell r="DB491">
            <v>0.99</v>
          </cell>
          <cell r="DC491">
            <v>0.99</v>
          </cell>
        </row>
        <row r="492">
          <cell r="AM492" t="str">
            <v>Blackspot</v>
          </cell>
          <cell r="AN492">
            <v>0</v>
          </cell>
          <cell r="BW492" t="str">
            <v>Blackspot</v>
          </cell>
          <cell r="BX492">
            <v>0</v>
          </cell>
        </row>
        <row r="493">
          <cell r="AM493" t="str">
            <v>Broken lock</v>
          </cell>
          <cell r="AN493">
            <v>0</v>
          </cell>
          <cell r="BW493" t="str">
            <v>Broken lock</v>
          </cell>
          <cell r="BX493">
            <v>0</v>
          </cell>
        </row>
        <row r="494">
          <cell r="AM494" t="str">
            <v>Burrs</v>
          </cell>
          <cell r="AN494">
            <v>0</v>
          </cell>
          <cell r="BW494" t="str">
            <v>Burrs</v>
          </cell>
          <cell r="BX494">
            <v>0</v>
          </cell>
        </row>
        <row r="495">
          <cell r="AM495" t="str">
            <v>Bubbles</v>
          </cell>
          <cell r="AN495">
            <v>0</v>
          </cell>
          <cell r="BW495" t="str">
            <v>Bubbles</v>
          </cell>
          <cell r="BX495">
            <v>0</v>
          </cell>
        </row>
        <row r="496">
          <cell r="AM496" t="str">
            <v>Coldslug</v>
          </cell>
          <cell r="AN496">
            <v>0</v>
          </cell>
          <cell r="BW496" t="str">
            <v>Coldslug</v>
          </cell>
          <cell r="BX496">
            <v>0</v>
          </cell>
        </row>
        <row r="497">
          <cell r="AM497" t="str">
            <v>Deform</v>
          </cell>
          <cell r="AN497">
            <v>0</v>
          </cell>
          <cell r="BW497" t="str">
            <v>Deform</v>
          </cell>
          <cell r="BX497">
            <v>0</v>
          </cell>
        </row>
        <row r="498">
          <cell r="AM498" t="str">
            <v>Dent</v>
          </cell>
          <cell r="AN498">
            <v>0</v>
          </cell>
          <cell r="BW498" t="str">
            <v>Dent</v>
          </cell>
          <cell r="BX498">
            <v>0</v>
          </cell>
        </row>
        <row r="499">
          <cell r="AM499" t="str">
            <v>Flowmark</v>
          </cell>
          <cell r="AN499">
            <v>0</v>
          </cell>
          <cell r="BW499" t="str">
            <v>Flowmark</v>
          </cell>
          <cell r="BX499">
            <v>0</v>
          </cell>
        </row>
        <row r="500">
          <cell r="AM500" t="str">
            <v>Gas burn</v>
          </cell>
          <cell r="AN500">
            <v>0</v>
          </cell>
          <cell r="BW500" t="str">
            <v>Gas burn</v>
          </cell>
          <cell r="BX500">
            <v>0</v>
          </cell>
        </row>
        <row r="501">
          <cell r="AM501" t="str">
            <v>Moldstain</v>
          </cell>
          <cell r="AN501">
            <v>0</v>
          </cell>
          <cell r="BW501" t="str">
            <v>Moldstain</v>
          </cell>
          <cell r="BX501">
            <v>0</v>
          </cell>
        </row>
        <row r="502">
          <cell r="AM502" t="str">
            <v>Oilstain</v>
          </cell>
          <cell r="AN502">
            <v>0</v>
          </cell>
          <cell r="BW502" t="str">
            <v>Oilstain</v>
          </cell>
          <cell r="BX502">
            <v>0</v>
          </cell>
        </row>
        <row r="503">
          <cell r="AM503" t="str">
            <v>Overcut</v>
          </cell>
          <cell r="AN503">
            <v>0</v>
          </cell>
          <cell r="BW503" t="str">
            <v>Overcut</v>
          </cell>
          <cell r="BX503">
            <v>0</v>
          </cell>
        </row>
        <row r="504">
          <cell r="AM504" t="str">
            <v>Pin mark</v>
          </cell>
          <cell r="AN504">
            <v>0</v>
          </cell>
          <cell r="BW504" t="str">
            <v>Pin mark</v>
          </cell>
          <cell r="BX504">
            <v>0</v>
          </cell>
        </row>
        <row r="505">
          <cell r="AM505" t="str">
            <v>Scratch</v>
          </cell>
          <cell r="AN505">
            <v>0</v>
          </cell>
          <cell r="BW505" t="str">
            <v>Scratch</v>
          </cell>
          <cell r="BX505">
            <v>0</v>
          </cell>
        </row>
        <row r="506">
          <cell r="AM506" t="str">
            <v>Short shot</v>
          </cell>
          <cell r="AN506">
            <v>0</v>
          </cell>
          <cell r="BW506" t="str">
            <v>Short shot</v>
          </cell>
          <cell r="BX506">
            <v>0</v>
          </cell>
        </row>
        <row r="507">
          <cell r="AM507" t="str">
            <v>Stressmark</v>
          </cell>
          <cell r="AN507">
            <v>0</v>
          </cell>
          <cell r="BW507" t="str">
            <v>Stressmark</v>
          </cell>
          <cell r="BX507">
            <v>0</v>
          </cell>
        </row>
        <row r="508">
          <cell r="AM508" t="str">
            <v>Silver streak</v>
          </cell>
          <cell r="AN508">
            <v>0</v>
          </cell>
          <cell r="BW508" t="str">
            <v>Silver streak</v>
          </cell>
          <cell r="BX508">
            <v>0</v>
          </cell>
        </row>
        <row r="509">
          <cell r="AM509" t="str">
            <v>Sinkmark</v>
          </cell>
          <cell r="AN509">
            <v>0</v>
          </cell>
          <cell r="BW509" t="str">
            <v>Sinkmark</v>
          </cell>
          <cell r="BX509">
            <v>0</v>
          </cell>
        </row>
        <row r="510">
          <cell r="AM510" t="str">
            <v>Sprue Hairline</v>
          </cell>
          <cell r="AN510">
            <v>0</v>
          </cell>
          <cell r="BW510" t="str">
            <v>Sprue Hairline</v>
          </cell>
          <cell r="BX510">
            <v>0</v>
          </cell>
        </row>
        <row r="511">
          <cell r="AM511" t="str">
            <v>Warp</v>
          </cell>
          <cell r="AN511">
            <v>0</v>
          </cell>
          <cell r="BW511" t="str">
            <v>Warp</v>
          </cell>
          <cell r="BX511">
            <v>0</v>
          </cell>
        </row>
        <row r="512">
          <cell r="AM512" t="str">
            <v>Weldline</v>
          </cell>
          <cell r="AN512">
            <v>0</v>
          </cell>
          <cell r="BW512" t="str">
            <v>Weldline</v>
          </cell>
          <cell r="BX512">
            <v>0</v>
          </cell>
        </row>
        <row r="513">
          <cell r="AM513" t="str">
            <v>Whitespot</v>
          </cell>
          <cell r="AN513">
            <v>0</v>
          </cell>
          <cell r="BW513" t="str">
            <v>Whitespot</v>
          </cell>
          <cell r="BX513">
            <v>0</v>
          </cell>
        </row>
        <row r="514">
          <cell r="AM514" t="str">
            <v>Excess Gate</v>
          </cell>
          <cell r="AN514">
            <v>0</v>
          </cell>
          <cell r="BW514" t="str">
            <v>Excess Gate</v>
          </cell>
          <cell r="BX514">
            <v>0</v>
          </cell>
        </row>
        <row r="515">
          <cell r="AM515" t="str">
            <v>Dirt</v>
          </cell>
          <cell r="AN515">
            <v>0</v>
          </cell>
          <cell r="BW515" t="str">
            <v>Dirt</v>
          </cell>
          <cell r="BX515">
            <v>0</v>
          </cell>
        </row>
        <row r="516">
          <cell r="AM516" t="str">
            <v>Stain</v>
          </cell>
          <cell r="AN516">
            <v>0</v>
          </cell>
          <cell r="BW516" t="str">
            <v>Stain</v>
          </cell>
          <cell r="BX516">
            <v>0</v>
          </cell>
        </row>
        <row r="517">
          <cell r="AM517" t="str">
            <v>Foreign material</v>
          </cell>
          <cell r="AN517">
            <v>0</v>
          </cell>
          <cell r="BW517" t="str">
            <v>Foreign material</v>
          </cell>
          <cell r="BX517">
            <v>0</v>
          </cell>
        </row>
        <row r="518">
          <cell r="AM518" t="str">
            <v>Shiny</v>
          </cell>
          <cell r="AN518">
            <v>0</v>
          </cell>
          <cell r="BW518" t="str">
            <v>Shiny</v>
          </cell>
          <cell r="BX518">
            <v>0</v>
          </cell>
        </row>
        <row r="519">
          <cell r="AM519" t="str">
            <v>Uncut burrs</v>
          </cell>
          <cell r="AN519">
            <v>0</v>
          </cell>
          <cell r="BW519" t="str">
            <v>Uncut burrs</v>
          </cell>
          <cell r="BX519">
            <v>0</v>
          </cell>
        </row>
        <row r="520">
          <cell r="AM520" t="str">
            <v>Incomplete Qty</v>
          </cell>
          <cell r="AN520">
            <v>0</v>
          </cell>
          <cell r="BW520" t="str">
            <v>Incomplete Qty</v>
          </cell>
          <cell r="BX520">
            <v>0</v>
          </cell>
        </row>
        <row r="521">
          <cell r="AM521" t="str">
            <v>Fibers</v>
          </cell>
          <cell r="AN521">
            <v>0</v>
          </cell>
          <cell r="BW521" t="str">
            <v>Fibers</v>
          </cell>
          <cell r="BX521">
            <v>0</v>
          </cell>
        </row>
        <row r="522">
          <cell r="AM522" t="str">
            <v>SPARE</v>
          </cell>
          <cell r="AN522">
            <v>0</v>
          </cell>
          <cell r="BW522" t="str">
            <v>SPARE</v>
          </cell>
          <cell r="BX522">
            <v>0</v>
          </cell>
        </row>
        <row r="523">
          <cell r="AM523" t="str">
            <v>SPARE</v>
          </cell>
          <cell r="AN523">
            <v>0</v>
          </cell>
          <cell r="BW523" t="str">
            <v>SPARE</v>
          </cell>
          <cell r="BX523">
            <v>0</v>
          </cell>
        </row>
        <row r="524">
          <cell r="AM524" t="str">
            <v>SPARE</v>
          </cell>
          <cell r="AN524">
            <v>0</v>
          </cell>
          <cell r="BW524" t="str">
            <v>SPARE</v>
          </cell>
          <cell r="BX524">
            <v>0</v>
          </cell>
        </row>
        <row r="525">
          <cell r="AM525" t="str">
            <v>SPARE</v>
          </cell>
          <cell r="AN525">
            <v>0</v>
          </cell>
          <cell r="BW525" t="str">
            <v>SPARE</v>
          </cell>
          <cell r="BX525">
            <v>0</v>
          </cell>
        </row>
        <row r="526">
          <cell r="AM526" t="str">
            <v>SPARE</v>
          </cell>
          <cell r="AN526">
            <v>0</v>
          </cell>
          <cell r="BW526" t="str">
            <v>SPARE</v>
          </cell>
          <cell r="BX526">
            <v>0</v>
          </cell>
        </row>
        <row r="527">
          <cell r="AM527" t="str">
            <v>SPARE</v>
          </cell>
          <cell r="AN527">
            <v>0</v>
          </cell>
          <cell r="BW527" t="str">
            <v>SPARE</v>
          </cell>
          <cell r="BX527">
            <v>0</v>
          </cell>
        </row>
        <row r="528">
          <cell r="AM528" t="str">
            <v>SPARE</v>
          </cell>
          <cell r="AN528">
            <v>0</v>
          </cell>
          <cell r="BW528" t="str">
            <v>SPARE</v>
          </cell>
          <cell r="BX528">
            <v>0</v>
          </cell>
        </row>
        <row r="529">
          <cell r="AM529" t="str">
            <v>SPARE</v>
          </cell>
          <cell r="AN529">
            <v>0</v>
          </cell>
          <cell r="BW529" t="str">
            <v>SPARE</v>
          </cell>
          <cell r="BX529">
            <v>0</v>
          </cell>
        </row>
        <row r="530">
          <cell r="AM530" t="str">
            <v>SPARE</v>
          </cell>
          <cell r="AN530">
            <v>0</v>
          </cell>
          <cell r="BW530" t="str">
            <v>SPARE</v>
          </cell>
          <cell r="BX530">
            <v>0</v>
          </cell>
        </row>
        <row r="531">
          <cell r="AM531" t="str">
            <v>SPARE</v>
          </cell>
          <cell r="AN531">
            <v>0</v>
          </cell>
          <cell r="BW531" t="str">
            <v>SPARE</v>
          </cell>
          <cell r="BX531">
            <v>0</v>
          </cell>
        </row>
        <row r="533">
          <cell r="AK533" t="str">
            <v>I~D~1~286.  OQA BEZEL 517286 WITHOUT SPRAY FINAL YIELD PERFORMANCE</v>
          </cell>
        </row>
        <row r="535">
          <cell r="AL535" t="str">
            <v>MODEL</v>
          </cell>
          <cell r="AM535" t="str">
            <v>DETAILS</v>
          </cell>
          <cell r="AN535" t="str">
            <v>APR '04</v>
          </cell>
          <cell r="AO535">
            <v>1</v>
          </cell>
          <cell r="AP535">
            <v>2</v>
          </cell>
          <cell r="AQ535">
            <v>3</v>
          </cell>
          <cell r="AR535">
            <v>4</v>
          </cell>
          <cell r="AS535">
            <v>5</v>
          </cell>
          <cell r="AT535">
            <v>6</v>
          </cell>
          <cell r="AU535">
            <v>7</v>
          </cell>
          <cell r="AV535">
            <v>8</v>
          </cell>
          <cell r="AW535">
            <v>9</v>
          </cell>
          <cell r="AX535">
            <v>10</v>
          </cell>
          <cell r="AY535">
            <v>11</v>
          </cell>
          <cell r="AZ535">
            <v>12</v>
          </cell>
          <cell r="BA535">
            <v>13</v>
          </cell>
          <cell r="BB535">
            <v>14</v>
          </cell>
          <cell r="BC535">
            <v>15</v>
          </cell>
          <cell r="BD535">
            <v>16</v>
          </cell>
          <cell r="BE535">
            <v>17</v>
          </cell>
          <cell r="BF535">
            <v>18</v>
          </cell>
          <cell r="BG535">
            <v>19</v>
          </cell>
          <cell r="BH535">
            <v>20</v>
          </cell>
          <cell r="BI535">
            <v>21</v>
          </cell>
          <cell r="BJ535">
            <v>22</v>
          </cell>
          <cell r="BK535">
            <v>23</v>
          </cell>
          <cell r="BL535">
            <v>24</v>
          </cell>
          <cell r="BM535">
            <v>25</v>
          </cell>
          <cell r="BN535">
            <v>26</v>
          </cell>
          <cell r="BO535">
            <v>27</v>
          </cell>
          <cell r="BP535">
            <v>28</v>
          </cell>
          <cell r="BQ535">
            <v>29</v>
          </cell>
          <cell r="BR535">
            <v>30</v>
          </cell>
          <cell r="BS535">
            <v>31</v>
          </cell>
        </row>
        <row r="536">
          <cell r="AL536" t="str">
            <v>517286 W/O SPRAY</v>
          </cell>
          <cell r="AM536" t="str">
            <v>Insp Qty</v>
          </cell>
          <cell r="AN536">
            <v>1696</v>
          </cell>
          <cell r="BB536">
            <v>643</v>
          </cell>
          <cell r="BC536">
            <v>945</v>
          </cell>
          <cell r="BD536">
            <v>108</v>
          </cell>
        </row>
        <row r="537">
          <cell r="AM537" t="str">
            <v>Def Qty</v>
          </cell>
          <cell r="AN537">
            <v>45</v>
          </cell>
          <cell r="AO537">
            <v>0</v>
          </cell>
          <cell r="AP537">
            <v>0</v>
          </cell>
          <cell r="AQ537">
            <v>0</v>
          </cell>
          <cell r="AR537">
            <v>0</v>
          </cell>
          <cell r="AS537">
            <v>0</v>
          </cell>
          <cell r="AT537">
            <v>0</v>
          </cell>
          <cell r="AU537">
            <v>0</v>
          </cell>
          <cell r="AV537">
            <v>0</v>
          </cell>
          <cell r="AW537">
            <v>0</v>
          </cell>
          <cell r="AX537">
            <v>0</v>
          </cell>
          <cell r="AY537">
            <v>0</v>
          </cell>
          <cell r="AZ537">
            <v>0</v>
          </cell>
          <cell r="BA537">
            <v>0</v>
          </cell>
          <cell r="BB537">
            <v>32</v>
          </cell>
          <cell r="BC537">
            <v>9</v>
          </cell>
          <cell r="BD537">
            <v>4</v>
          </cell>
          <cell r="BE537">
            <v>0</v>
          </cell>
          <cell r="BF537">
            <v>0</v>
          </cell>
          <cell r="BG537">
            <v>0</v>
          </cell>
          <cell r="BH537">
            <v>0</v>
          </cell>
          <cell r="BI537">
            <v>0</v>
          </cell>
          <cell r="BJ537">
            <v>0</v>
          </cell>
          <cell r="BK537">
            <v>0</v>
          </cell>
          <cell r="BL537">
            <v>0</v>
          </cell>
          <cell r="BM537">
            <v>0</v>
          </cell>
          <cell r="BN537">
            <v>0</v>
          </cell>
          <cell r="BO537">
            <v>0</v>
          </cell>
          <cell r="BP537">
            <v>0</v>
          </cell>
          <cell r="BQ537">
            <v>0</v>
          </cell>
          <cell r="BR537">
            <v>0</v>
          </cell>
          <cell r="BS537">
            <v>0</v>
          </cell>
        </row>
        <row r="538">
          <cell r="AM538" t="str">
            <v>ACTUAL</v>
          </cell>
          <cell r="AN538">
            <v>0.97346698113207553</v>
          </cell>
          <cell r="AO538" t="e">
            <v>#DIV/0!</v>
          </cell>
          <cell r="AP538" t="e">
            <v>#DIV/0!</v>
          </cell>
          <cell r="AQ538" t="e">
            <v>#DIV/0!</v>
          </cell>
          <cell r="AR538" t="e">
            <v>#DIV/0!</v>
          </cell>
          <cell r="AS538" t="e">
            <v>#DIV/0!</v>
          </cell>
          <cell r="AT538" t="e">
            <v>#DIV/0!</v>
          </cell>
          <cell r="AU538" t="e">
            <v>#DIV/0!</v>
          </cell>
          <cell r="AV538" t="e">
            <v>#DIV/0!</v>
          </cell>
          <cell r="AW538" t="e">
            <v>#DIV/0!</v>
          </cell>
          <cell r="AX538" t="e">
            <v>#DIV/0!</v>
          </cell>
          <cell r="AY538" t="e">
            <v>#DIV/0!</v>
          </cell>
          <cell r="AZ538" t="e">
            <v>#DIV/0!</v>
          </cell>
          <cell r="BA538" t="e">
            <v>#DIV/0!</v>
          </cell>
          <cell r="BB538">
            <v>0.95023328149300157</v>
          </cell>
          <cell r="BC538">
            <v>0.99047619047619051</v>
          </cell>
          <cell r="BD538">
            <v>0.96296296296296302</v>
          </cell>
          <cell r="BE538" t="e">
            <v>#DIV/0!</v>
          </cell>
          <cell r="BF538" t="e">
            <v>#DIV/0!</v>
          </cell>
          <cell r="BG538" t="e">
            <v>#DIV/0!</v>
          </cell>
          <cell r="BH538" t="e">
            <v>#DIV/0!</v>
          </cell>
          <cell r="BI538" t="e">
            <v>#DIV/0!</v>
          </cell>
          <cell r="BJ538" t="e">
            <v>#DIV/0!</v>
          </cell>
          <cell r="BK538" t="e">
            <v>#DIV/0!</v>
          </cell>
          <cell r="BL538" t="e">
            <v>#DIV/0!</v>
          </cell>
          <cell r="BM538" t="e">
            <v>#DIV/0!</v>
          </cell>
          <cell r="BN538" t="e">
            <v>#DIV/0!</v>
          </cell>
          <cell r="BO538" t="e">
            <v>#DIV/0!</v>
          </cell>
          <cell r="BP538" t="e">
            <v>#DIV/0!</v>
          </cell>
          <cell r="BQ538" t="e">
            <v>#DIV/0!</v>
          </cell>
          <cell r="BR538" t="e">
            <v>#DIV/0!</v>
          </cell>
          <cell r="BS538" t="e">
            <v>#DIV/0!</v>
          </cell>
        </row>
        <row r="539">
          <cell r="AM539" t="str">
            <v>TARGET</v>
          </cell>
          <cell r="AN539">
            <v>0.99</v>
          </cell>
          <cell r="AO539">
            <v>0.99</v>
          </cell>
          <cell r="AP539">
            <v>0.99</v>
          </cell>
          <cell r="AQ539">
            <v>0.99</v>
          </cell>
          <cell r="AR539">
            <v>0.99</v>
          </cell>
          <cell r="AS539">
            <v>0.99</v>
          </cell>
          <cell r="AT539">
            <v>0.99</v>
          </cell>
          <cell r="AU539">
            <v>0.99</v>
          </cell>
          <cell r="AV539">
            <v>0.99</v>
          </cell>
          <cell r="AW539">
            <v>0.99</v>
          </cell>
          <cell r="AX539">
            <v>0.99</v>
          </cell>
          <cell r="AY539">
            <v>0.99</v>
          </cell>
          <cell r="AZ539">
            <v>0.99</v>
          </cell>
          <cell r="BA539">
            <v>0.99</v>
          </cell>
          <cell r="BB539">
            <v>0.99</v>
          </cell>
          <cell r="BC539">
            <v>0.99</v>
          </cell>
          <cell r="BD539">
            <v>0.99</v>
          </cell>
          <cell r="BE539">
            <v>0.99</v>
          </cell>
          <cell r="BF539">
            <v>0.99</v>
          </cell>
          <cell r="BG539">
            <v>0.99</v>
          </cell>
          <cell r="BH539">
            <v>0.99</v>
          </cell>
          <cell r="BI539">
            <v>0.99</v>
          </cell>
          <cell r="BJ539">
            <v>0.99</v>
          </cell>
          <cell r="BK539">
            <v>0.99</v>
          </cell>
          <cell r="BL539">
            <v>0.99</v>
          </cell>
          <cell r="BM539">
            <v>0.99</v>
          </cell>
          <cell r="BN539">
            <v>0.99</v>
          </cell>
          <cell r="BO539">
            <v>0.99</v>
          </cell>
          <cell r="BP539">
            <v>0.99</v>
          </cell>
          <cell r="BQ539">
            <v>0.99</v>
          </cell>
          <cell r="BR539">
            <v>0.99</v>
          </cell>
          <cell r="BS539">
            <v>0.99</v>
          </cell>
        </row>
        <row r="540">
          <cell r="AM540" t="str">
            <v>Blackspot</v>
          </cell>
          <cell r="AN540">
            <v>0</v>
          </cell>
        </row>
        <row r="541">
          <cell r="AM541" t="str">
            <v>Broken lock</v>
          </cell>
          <cell r="AN541">
            <v>0</v>
          </cell>
        </row>
        <row r="542">
          <cell r="AM542" t="str">
            <v>Burrs</v>
          </cell>
          <cell r="AN542">
            <v>0</v>
          </cell>
        </row>
        <row r="543">
          <cell r="AM543" t="str">
            <v>Bubbles</v>
          </cell>
          <cell r="AN543">
            <v>0</v>
          </cell>
        </row>
        <row r="544">
          <cell r="AM544" t="str">
            <v>Coldslug</v>
          </cell>
          <cell r="AN544">
            <v>7</v>
          </cell>
          <cell r="BB544">
            <v>2</v>
          </cell>
          <cell r="BC544">
            <v>5</v>
          </cell>
        </row>
        <row r="545">
          <cell r="AM545" t="str">
            <v>Deform</v>
          </cell>
          <cell r="AN545">
            <v>0</v>
          </cell>
        </row>
        <row r="546">
          <cell r="AM546" t="str">
            <v>Dent</v>
          </cell>
          <cell r="AN546">
            <v>0</v>
          </cell>
        </row>
        <row r="547">
          <cell r="AM547" t="str">
            <v>Flowmark</v>
          </cell>
          <cell r="AN547">
            <v>0</v>
          </cell>
        </row>
        <row r="548">
          <cell r="AM548" t="str">
            <v>Gas burn</v>
          </cell>
          <cell r="AN548">
            <v>1</v>
          </cell>
          <cell r="BC548">
            <v>1</v>
          </cell>
        </row>
        <row r="549">
          <cell r="AM549" t="str">
            <v>Moldstain</v>
          </cell>
          <cell r="AN549">
            <v>0</v>
          </cell>
        </row>
        <row r="550">
          <cell r="AM550" t="str">
            <v>Oilstain</v>
          </cell>
          <cell r="AN550">
            <v>0</v>
          </cell>
        </row>
        <row r="551">
          <cell r="AM551" t="str">
            <v>Overcut</v>
          </cell>
          <cell r="AN551">
            <v>8</v>
          </cell>
          <cell r="BB551">
            <v>8</v>
          </cell>
        </row>
        <row r="552">
          <cell r="AM552" t="str">
            <v>Pin mark</v>
          </cell>
          <cell r="AN552">
            <v>0</v>
          </cell>
        </row>
        <row r="553">
          <cell r="AM553" t="str">
            <v>Scratch</v>
          </cell>
          <cell r="AN553">
            <v>4</v>
          </cell>
          <cell r="BB553">
            <v>2</v>
          </cell>
          <cell r="BD553">
            <v>2</v>
          </cell>
        </row>
        <row r="554">
          <cell r="AM554" t="str">
            <v>Short shot</v>
          </cell>
          <cell r="AN554">
            <v>0</v>
          </cell>
        </row>
        <row r="555">
          <cell r="AM555" t="str">
            <v>Stressmark</v>
          </cell>
          <cell r="AN555">
            <v>0</v>
          </cell>
        </row>
        <row r="556">
          <cell r="AM556" t="str">
            <v>Silver streak</v>
          </cell>
          <cell r="AN556">
            <v>25</v>
          </cell>
          <cell r="BB556">
            <v>20</v>
          </cell>
          <cell r="BC556">
            <v>3</v>
          </cell>
          <cell r="BD556">
            <v>2</v>
          </cell>
        </row>
        <row r="557">
          <cell r="AM557" t="str">
            <v>Sinkmark</v>
          </cell>
          <cell r="AN557">
            <v>0</v>
          </cell>
        </row>
        <row r="558">
          <cell r="AM558" t="str">
            <v>Sprue Hairline</v>
          </cell>
          <cell r="AN558">
            <v>0</v>
          </cell>
        </row>
        <row r="559">
          <cell r="AM559" t="str">
            <v>Warp</v>
          </cell>
          <cell r="AN559">
            <v>0</v>
          </cell>
        </row>
        <row r="560">
          <cell r="AM560" t="str">
            <v>Weldline</v>
          </cell>
          <cell r="AN560">
            <v>0</v>
          </cell>
        </row>
        <row r="561">
          <cell r="AM561" t="str">
            <v>Whitespot</v>
          </cell>
          <cell r="AN561">
            <v>0</v>
          </cell>
        </row>
        <row r="562">
          <cell r="AM562" t="str">
            <v>Excess Gate</v>
          </cell>
          <cell r="AN562">
            <v>0</v>
          </cell>
        </row>
        <row r="563">
          <cell r="AM563" t="str">
            <v>Dirt</v>
          </cell>
          <cell r="AN563">
            <v>0</v>
          </cell>
        </row>
        <row r="564">
          <cell r="AM564" t="str">
            <v>Stain</v>
          </cell>
          <cell r="AN564">
            <v>0</v>
          </cell>
        </row>
        <row r="565">
          <cell r="AM565" t="str">
            <v>Foreign material</v>
          </cell>
          <cell r="AN565">
            <v>0</v>
          </cell>
        </row>
        <row r="566">
          <cell r="AM566" t="str">
            <v>Shiny</v>
          </cell>
          <cell r="AN566">
            <v>0</v>
          </cell>
        </row>
        <row r="567">
          <cell r="AM567" t="str">
            <v>Uncut burrs</v>
          </cell>
          <cell r="AN567">
            <v>0</v>
          </cell>
        </row>
        <row r="568">
          <cell r="AM568" t="str">
            <v>Incomplete Qty</v>
          </cell>
          <cell r="AN568">
            <v>0</v>
          </cell>
        </row>
        <row r="569">
          <cell r="AM569" t="str">
            <v>Fibers</v>
          </cell>
          <cell r="AN569">
            <v>0</v>
          </cell>
        </row>
        <row r="570">
          <cell r="AM570" t="str">
            <v>SPARE</v>
          </cell>
          <cell r="AN570">
            <v>0</v>
          </cell>
        </row>
        <row r="571">
          <cell r="AM571" t="str">
            <v>SPARE</v>
          </cell>
          <cell r="AN571">
            <v>0</v>
          </cell>
        </row>
        <row r="572">
          <cell r="AM572" t="str">
            <v>SPARE</v>
          </cell>
          <cell r="AN572">
            <v>0</v>
          </cell>
        </row>
        <row r="573">
          <cell r="AM573" t="str">
            <v>SPARE</v>
          </cell>
          <cell r="AN573">
            <v>0</v>
          </cell>
        </row>
        <row r="574">
          <cell r="AM574" t="str">
            <v>SPARE</v>
          </cell>
          <cell r="AN574">
            <v>0</v>
          </cell>
        </row>
        <row r="575">
          <cell r="AM575" t="str">
            <v>SPARE</v>
          </cell>
          <cell r="AN575">
            <v>0</v>
          </cell>
        </row>
        <row r="576">
          <cell r="AM576" t="str">
            <v>SPARE</v>
          </cell>
          <cell r="AN576">
            <v>0</v>
          </cell>
        </row>
        <row r="577">
          <cell r="AM577" t="str">
            <v>SPARE</v>
          </cell>
          <cell r="AN577">
            <v>0</v>
          </cell>
        </row>
        <row r="578">
          <cell r="AM578" t="str">
            <v>SPARE</v>
          </cell>
          <cell r="AN578">
            <v>0</v>
          </cell>
        </row>
        <row r="579">
          <cell r="AM579" t="str">
            <v>SPARE</v>
          </cell>
          <cell r="AN579">
            <v>0</v>
          </cell>
        </row>
        <row r="581">
          <cell r="AK581" t="str">
            <v>I~D~1~320.  OQA BEZEL 517320 WITHOUT SPRAY FINAL YIELD PERFORMANCE</v>
          </cell>
        </row>
        <row r="583">
          <cell r="AL583" t="str">
            <v>MODEL</v>
          </cell>
          <cell r="AM583" t="str">
            <v>DETAILS</v>
          </cell>
          <cell r="AN583" t="str">
            <v>APR '04</v>
          </cell>
          <cell r="AO583">
            <v>1</v>
          </cell>
          <cell r="AP583">
            <v>2</v>
          </cell>
          <cell r="AQ583">
            <v>3</v>
          </cell>
          <cell r="AR583">
            <v>4</v>
          </cell>
          <cell r="AS583">
            <v>5</v>
          </cell>
          <cell r="AT583">
            <v>6</v>
          </cell>
          <cell r="AU583">
            <v>7</v>
          </cell>
          <cell r="AV583">
            <v>8</v>
          </cell>
          <cell r="AW583">
            <v>9</v>
          </cell>
          <cell r="AX583">
            <v>10</v>
          </cell>
          <cell r="AY583">
            <v>11</v>
          </cell>
          <cell r="AZ583">
            <v>12</v>
          </cell>
          <cell r="BA583">
            <v>13</v>
          </cell>
          <cell r="BB583">
            <v>14</v>
          </cell>
          <cell r="BC583">
            <v>15</v>
          </cell>
          <cell r="BD583">
            <v>16</v>
          </cell>
          <cell r="BE583">
            <v>17</v>
          </cell>
          <cell r="BF583">
            <v>18</v>
          </cell>
          <cell r="BG583">
            <v>19</v>
          </cell>
          <cell r="BH583">
            <v>20</v>
          </cell>
          <cell r="BI583">
            <v>21</v>
          </cell>
          <cell r="BJ583">
            <v>22</v>
          </cell>
          <cell r="BK583">
            <v>23</v>
          </cell>
          <cell r="BL583">
            <v>24</v>
          </cell>
          <cell r="BM583">
            <v>25</v>
          </cell>
          <cell r="BN583">
            <v>26</v>
          </cell>
          <cell r="BO583">
            <v>27</v>
          </cell>
          <cell r="BP583">
            <v>28</v>
          </cell>
          <cell r="BQ583">
            <v>29</v>
          </cell>
          <cell r="BR583">
            <v>30</v>
          </cell>
          <cell r="BS583">
            <v>31</v>
          </cell>
        </row>
        <row r="584">
          <cell r="AL584" t="str">
            <v>517320 W/O SPRAY</v>
          </cell>
          <cell r="AM584" t="str">
            <v>Insp Qty</v>
          </cell>
          <cell r="AN584">
            <v>4982</v>
          </cell>
          <cell r="AO584">
            <v>383</v>
          </cell>
          <cell r="AP584">
            <v>1227</v>
          </cell>
          <cell r="AQ584">
            <v>1207</v>
          </cell>
          <cell r="AR584">
            <v>1158</v>
          </cell>
          <cell r="AS584">
            <v>359</v>
          </cell>
          <cell r="BJ584">
            <v>570</v>
          </cell>
          <cell r="BK584">
            <v>78</v>
          </cell>
        </row>
        <row r="585">
          <cell r="AM585" t="str">
            <v>Def Qty</v>
          </cell>
          <cell r="AN585">
            <v>49</v>
          </cell>
          <cell r="AO585">
            <v>3</v>
          </cell>
          <cell r="AP585">
            <v>23</v>
          </cell>
          <cell r="AQ585">
            <v>10</v>
          </cell>
          <cell r="AR585">
            <v>4</v>
          </cell>
          <cell r="AS585">
            <v>3</v>
          </cell>
          <cell r="AT585">
            <v>0</v>
          </cell>
          <cell r="AU585">
            <v>0</v>
          </cell>
          <cell r="AV585">
            <v>0</v>
          </cell>
          <cell r="AW585">
            <v>0</v>
          </cell>
          <cell r="AX585">
            <v>0</v>
          </cell>
          <cell r="AY585">
            <v>0</v>
          </cell>
          <cell r="AZ585">
            <v>0</v>
          </cell>
          <cell r="BA585">
            <v>0</v>
          </cell>
          <cell r="BB585">
            <v>0</v>
          </cell>
          <cell r="BC585">
            <v>0</v>
          </cell>
          <cell r="BD585">
            <v>0</v>
          </cell>
          <cell r="BE585">
            <v>0</v>
          </cell>
          <cell r="BF585">
            <v>0</v>
          </cell>
          <cell r="BG585">
            <v>0</v>
          </cell>
          <cell r="BH585">
            <v>0</v>
          </cell>
          <cell r="BI585">
            <v>0</v>
          </cell>
          <cell r="BJ585">
            <v>6</v>
          </cell>
          <cell r="BK585">
            <v>0</v>
          </cell>
          <cell r="BL585">
            <v>0</v>
          </cell>
          <cell r="BM585">
            <v>0</v>
          </cell>
          <cell r="BN585">
            <v>0</v>
          </cell>
          <cell r="BO585">
            <v>0</v>
          </cell>
          <cell r="BP585">
            <v>0</v>
          </cell>
          <cell r="BQ585">
            <v>0</v>
          </cell>
          <cell r="BR585">
            <v>0</v>
          </cell>
          <cell r="BS585">
            <v>0</v>
          </cell>
        </row>
        <row r="586">
          <cell r="AM586" t="str">
            <v>ACTUAL</v>
          </cell>
          <cell r="AN586">
            <v>0.99016459253311928</v>
          </cell>
          <cell r="AO586">
            <v>0.9921671018276762</v>
          </cell>
          <cell r="AP586">
            <v>0.98125509372453135</v>
          </cell>
          <cell r="AQ586">
            <v>0.99171499585749789</v>
          </cell>
          <cell r="AR586">
            <v>0.99654576856649391</v>
          </cell>
          <cell r="AS586">
            <v>0.99164345403899723</v>
          </cell>
          <cell r="AT586" t="e">
            <v>#DIV/0!</v>
          </cell>
          <cell r="AU586" t="e">
            <v>#DIV/0!</v>
          </cell>
          <cell r="AV586" t="e">
            <v>#DIV/0!</v>
          </cell>
          <cell r="AW586" t="e">
            <v>#DIV/0!</v>
          </cell>
          <cell r="AX586" t="e">
            <v>#DIV/0!</v>
          </cell>
          <cell r="AY586" t="e">
            <v>#DIV/0!</v>
          </cell>
          <cell r="AZ586" t="e">
            <v>#DIV/0!</v>
          </cell>
          <cell r="BA586" t="e">
            <v>#DIV/0!</v>
          </cell>
          <cell r="BB586" t="e">
            <v>#DIV/0!</v>
          </cell>
          <cell r="BC586" t="e">
            <v>#DIV/0!</v>
          </cell>
          <cell r="BD586" t="e">
            <v>#DIV/0!</v>
          </cell>
          <cell r="BE586" t="e">
            <v>#DIV/0!</v>
          </cell>
          <cell r="BF586" t="e">
            <v>#DIV/0!</v>
          </cell>
          <cell r="BG586" t="e">
            <v>#DIV/0!</v>
          </cell>
          <cell r="BH586" t="e">
            <v>#DIV/0!</v>
          </cell>
          <cell r="BI586" t="e">
            <v>#DIV/0!</v>
          </cell>
          <cell r="BJ586">
            <v>0.98947368421052628</v>
          </cell>
          <cell r="BK586">
            <v>1</v>
          </cell>
          <cell r="BL586" t="e">
            <v>#DIV/0!</v>
          </cell>
          <cell r="BM586" t="e">
            <v>#DIV/0!</v>
          </cell>
          <cell r="BN586" t="e">
            <v>#DIV/0!</v>
          </cell>
          <cell r="BO586" t="e">
            <v>#DIV/0!</v>
          </cell>
          <cell r="BP586" t="e">
            <v>#DIV/0!</v>
          </cell>
          <cell r="BQ586" t="e">
            <v>#DIV/0!</v>
          </cell>
          <cell r="BR586" t="e">
            <v>#DIV/0!</v>
          </cell>
          <cell r="BS586" t="e">
            <v>#DIV/0!</v>
          </cell>
        </row>
        <row r="587">
          <cell r="AM587" t="str">
            <v>TARGET</v>
          </cell>
          <cell r="AN587">
            <v>0.99</v>
          </cell>
          <cell r="AO587">
            <v>0.99</v>
          </cell>
          <cell r="AP587">
            <v>0.99</v>
          </cell>
          <cell r="AQ587">
            <v>0.99</v>
          </cell>
          <cell r="AR587">
            <v>0.99</v>
          </cell>
          <cell r="AS587">
            <v>0.99</v>
          </cell>
          <cell r="AT587">
            <v>0.99</v>
          </cell>
          <cell r="AU587">
            <v>0.99</v>
          </cell>
          <cell r="AV587">
            <v>0.99</v>
          </cell>
          <cell r="AW587">
            <v>0.99</v>
          </cell>
          <cell r="AX587">
            <v>0.99</v>
          </cell>
          <cell r="AY587">
            <v>0.99</v>
          </cell>
          <cell r="AZ587">
            <v>0.99</v>
          </cell>
          <cell r="BA587">
            <v>0.99</v>
          </cell>
          <cell r="BB587">
            <v>0.99</v>
          </cell>
          <cell r="BC587">
            <v>0.99</v>
          </cell>
          <cell r="BD587">
            <v>0.99</v>
          </cell>
          <cell r="BE587">
            <v>0.99</v>
          </cell>
          <cell r="BF587">
            <v>0.99</v>
          </cell>
          <cell r="BG587">
            <v>0.99</v>
          </cell>
          <cell r="BH587">
            <v>0.99</v>
          </cell>
          <cell r="BI587">
            <v>0.99</v>
          </cell>
          <cell r="BJ587">
            <v>0.99</v>
          </cell>
          <cell r="BK587">
            <v>0.99</v>
          </cell>
          <cell r="BL587">
            <v>0.99</v>
          </cell>
          <cell r="BM587">
            <v>0.99</v>
          </cell>
          <cell r="BN587">
            <v>0.99</v>
          </cell>
          <cell r="BO587">
            <v>0.99</v>
          </cell>
          <cell r="BP587">
            <v>0.99</v>
          </cell>
          <cell r="BQ587">
            <v>0.99</v>
          </cell>
          <cell r="BR587">
            <v>0.99</v>
          </cell>
          <cell r="BS587">
            <v>0.99</v>
          </cell>
        </row>
        <row r="588">
          <cell r="AM588" t="str">
            <v>Blackspot</v>
          </cell>
          <cell r="AN588">
            <v>0</v>
          </cell>
        </row>
        <row r="589">
          <cell r="AM589" t="str">
            <v>Broken lock</v>
          </cell>
          <cell r="AN589">
            <v>0</v>
          </cell>
        </row>
        <row r="590">
          <cell r="AM590" t="str">
            <v>Burrs</v>
          </cell>
          <cell r="AN590">
            <v>0</v>
          </cell>
        </row>
        <row r="591">
          <cell r="AM591" t="str">
            <v>Bubbles</v>
          </cell>
          <cell r="AN591">
            <v>0</v>
          </cell>
        </row>
        <row r="592">
          <cell r="AM592" t="str">
            <v>Coldslug</v>
          </cell>
          <cell r="AN592">
            <v>0</v>
          </cell>
        </row>
        <row r="593">
          <cell r="AM593" t="str">
            <v>Deform</v>
          </cell>
          <cell r="AN593">
            <v>0</v>
          </cell>
        </row>
        <row r="594">
          <cell r="AM594" t="str">
            <v>Dent</v>
          </cell>
          <cell r="AN594">
            <v>3</v>
          </cell>
          <cell r="AP594">
            <v>1</v>
          </cell>
          <cell r="AR594">
            <v>2</v>
          </cell>
        </row>
        <row r="595">
          <cell r="AM595" t="str">
            <v>Flowmark</v>
          </cell>
          <cell r="AN595">
            <v>0</v>
          </cell>
        </row>
        <row r="596">
          <cell r="AM596" t="str">
            <v>Gas burn</v>
          </cell>
          <cell r="AN596">
            <v>2</v>
          </cell>
          <cell r="AP596">
            <v>2</v>
          </cell>
        </row>
        <row r="597">
          <cell r="AM597" t="str">
            <v>Moldstain</v>
          </cell>
          <cell r="AN597">
            <v>0</v>
          </cell>
        </row>
        <row r="598">
          <cell r="AM598" t="str">
            <v>Oilstain</v>
          </cell>
          <cell r="AN598">
            <v>1</v>
          </cell>
          <cell r="AS598">
            <v>1</v>
          </cell>
        </row>
        <row r="599">
          <cell r="AM599" t="str">
            <v>Overcut</v>
          </cell>
          <cell r="AN599">
            <v>12</v>
          </cell>
          <cell r="AP599">
            <v>8</v>
          </cell>
          <cell r="AQ599">
            <v>3</v>
          </cell>
          <cell r="BJ599">
            <v>1</v>
          </cell>
        </row>
        <row r="600">
          <cell r="AM600" t="str">
            <v>Pin mark</v>
          </cell>
          <cell r="AN600">
            <v>0</v>
          </cell>
        </row>
        <row r="601">
          <cell r="AM601" t="str">
            <v>Scratch</v>
          </cell>
          <cell r="AN601">
            <v>24</v>
          </cell>
          <cell r="AO601">
            <v>2</v>
          </cell>
          <cell r="AP601">
            <v>12</v>
          </cell>
          <cell r="AQ601">
            <v>5</v>
          </cell>
          <cell r="AR601">
            <v>2</v>
          </cell>
          <cell r="AS601">
            <v>1</v>
          </cell>
          <cell r="BJ601">
            <v>2</v>
          </cell>
        </row>
        <row r="602">
          <cell r="AM602" t="str">
            <v>Short shot</v>
          </cell>
          <cell r="AN602">
            <v>0</v>
          </cell>
        </row>
        <row r="603">
          <cell r="AM603" t="str">
            <v>Stressmark</v>
          </cell>
          <cell r="AN603">
            <v>0</v>
          </cell>
        </row>
        <row r="604">
          <cell r="AM604" t="str">
            <v>Silver streak</v>
          </cell>
          <cell r="AN604">
            <v>4</v>
          </cell>
          <cell r="AO604">
            <v>1</v>
          </cell>
          <cell r="AQ604">
            <v>2</v>
          </cell>
          <cell r="AS604">
            <v>1</v>
          </cell>
        </row>
        <row r="605">
          <cell r="AM605" t="str">
            <v>Sinkmark</v>
          </cell>
          <cell r="AN605">
            <v>0</v>
          </cell>
        </row>
        <row r="606">
          <cell r="AM606" t="str">
            <v>Sprue Hairline</v>
          </cell>
          <cell r="AN606">
            <v>3</v>
          </cell>
          <cell r="BJ606">
            <v>3</v>
          </cell>
        </row>
        <row r="607">
          <cell r="AM607" t="str">
            <v>Warp</v>
          </cell>
          <cell r="AN607">
            <v>0</v>
          </cell>
        </row>
        <row r="608">
          <cell r="AM608" t="str">
            <v>Weldline</v>
          </cell>
          <cell r="AN608">
            <v>0</v>
          </cell>
        </row>
        <row r="609">
          <cell r="AM609" t="str">
            <v>Whitespot</v>
          </cell>
          <cell r="AN609">
            <v>0</v>
          </cell>
        </row>
        <row r="610">
          <cell r="AM610" t="str">
            <v>Excess Gate</v>
          </cell>
          <cell r="AN610">
            <v>0</v>
          </cell>
        </row>
        <row r="611">
          <cell r="AM611" t="str">
            <v>Dirt</v>
          </cell>
          <cell r="AN611">
            <v>0</v>
          </cell>
        </row>
        <row r="612">
          <cell r="AM612" t="str">
            <v>Stain</v>
          </cell>
          <cell r="AN612">
            <v>0</v>
          </cell>
        </row>
        <row r="613">
          <cell r="AM613" t="str">
            <v>Foreign material</v>
          </cell>
          <cell r="AN613">
            <v>0</v>
          </cell>
        </row>
        <row r="614">
          <cell r="AM614" t="str">
            <v>Shiny</v>
          </cell>
          <cell r="AN614">
            <v>0</v>
          </cell>
        </row>
        <row r="615">
          <cell r="AM615" t="str">
            <v>Uncut burrs</v>
          </cell>
          <cell r="AN615">
            <v>0</v>
          </cell>
        </row>
        <row r="616">
          <cell r="AM616" t="str">
            <v>Incomplete Qty</v>
          </cell>
          <cell r="AN616">
            <v>0</v>
          </cell>
        </row>
        <row r="617">
          <cell r="AM617" t="str">
            <v>Fibers</v>
          </cell>
          <cell r="AN617">
            <v>0</v>
          </cell>
        </row>
        <row r="618">
          <cell r="AM618" t="str">
            <v>SPARE</v>
          </cell>
          <cell r="AN618">
            <v>0</v>
          </cell>
        </row>
        <row r="619">
          <cell r="AM619" t="str">
            <v>SPARE</v>
          </cell>
          <cell r="AN619">
            <v>0</v>
          </cell>
        </row>
        <row r="620">
          <cell r="AM620" t="str">
            <v>SPARE</v>
          </cell>
          <cell r="AN620">
            <v>0</v>
          </cell>
        </row>
        <row r="621">
          <cell r="AM621" t="str">
            <v>SPARE</v>
          </cell>
          <cell r="AN621">
            <v>0</v>
          </cell>
        </row>
        <row r="622">
          <cell r="AM622" t="str">
            <v>SPARE</v>
          </cell>
          <cell r="AN622">
            <v>0</v>
          </cell>
        </row>
        <row r="623">
          <cell r="AM623" t="str">
            <v>SPARE</v>
          </cell>
          <cell r="AN623">
            <v>0</v>
          </cell>
        </row>
        <row r="624">
          <cell r="AM624" t="str">
            <v>SPARE</v>
          </cell>
          <cell r="AN624">
            <v>0</v>
          </cell>
        </row>
        <row r="625">
          <cell r="AM625" t="str">
            <v>SPARE</v>
          </cell>
          <cell r="AN625">
            <v>0</v>
          </cell>
        </row>
        <row r="626">
          <cell r="AM626" t="str">
            <v>SPARE</v>
          </cell>
          <cell r="AN626">
            <v>0</v>
          </cell>
        </row>
        <row r="627">
          <cell r="AM627" t="str">
            <v>SPARE</v>
          </cell>
          <cell r="AN627">
            <v>0</v>
          </cell>
        </row>
        <row r="629">
          <cell r="AK629" t="str">
            <v>I~D~1~321.  OQA BEZEL 517321 WITHOUT SPRAY FINAL YIELD PERFORMANCE</v>
          </cell>
        </row>
        <row r="631">
          <cell r="AL631" t="str">
            <v>MODEL</v>
          </cell>
          <cell r="AM631" t="str">
            <v>DETAILS</v>
          </cell>
          <cell r="AN631" t="str">
            <v>APR '04</v>
          </cell>
          <cell r="AO631">
            <v>1</v>
          </cell>
          <cell r="AP631">
            <v>2</v>
          </cell>
          <cell r="AQ631">
            <v>3</v>
          </cell>
          <cell r="AR631">
            <v>4</v>
          </cell>
          <cell r="AS631">
            <v>5</v>
          </cell>
          <cell r="AT631">
            <v>6</v>
          </cell>
          <cell r="AU631">
            <v>7</v>
          </cell>
          <cell r="AV631">
            <v>8</v>
          </cell>
          <cell r="AW631">
            <v>9</v>
          </cell>
          <cell r="AX631">
            <v>10</v>
          </cell>
          <cell r="AY631">
            <v>11</v>
          </cell>
          <cell r="AZ631">
            <v>12</v>
          </cell>
          <cell r="BA631">
            <v>13</v>
          </cell>
          <cell r="BB631">
            <v>14</v>
          </cell>
          <cell r="BC631">
            <v>15</v>
          </cell>
          <cell r="BD631">
            <v>16</v>
          </cell>
          <cell r="BE631">
            <v>17</v>
          </cell>
          <cell r="BF631">
            <v>18</v>
          </cell>
          <cell r="BG631">
            <v>19</v>
          </cell>
          <cell r="BH631">
            <v>20</v>
          </cell>
          <cell r="BI631">
            <v>21</v>
          </cell>
          <cell r="BJ631">
            <v>22</v>
          </cell>
          <cell r="BK631">
            <v>23</v>
          </cell>
          <cell r="BL631">
            <v>24</v>
          </cell>
          <cell r="BM631">
            <v>25</v>
          </cell>
          <cell r="BN631">
            <v>26</v>
          </cell>
          <cell r="BO631">
            <v>27</v>
          </cell>
          <cell r="BP631">
            <v>28</v>
          </cell>
          <cell r="BQ631">
            <v>29</v>
          </cell>
          <cell r="BR631">
            <v>30</v>
          </cell>
          <cell r="BS631">
            <v>31</v>
          </cell>
        </row>
        <row r="632">
          <cell r="AL632" t="str">
            <v>517321 W/O SPRAY</v>
          </cell>
          <cell r="AM632" t="str">
            <v>Insp Qty</v>
          </cell>
          <cell r="AN632">
            <v>13298</v>
          </cell>
          <cell r="AY632">
            <v>737</v>
          </cell>
          <cell r="BA632">
            <v>1076</v>
          </cell>
          <cell r="BB632">
            <v>1141</v>
          </cell>
          <cell r="BC632">
            <v>999</v>
          </cell>
          <cell r="BD632">
            <v>710</v>
          </cell>
          <cell r="BF632">
            <v>621</v>
          </cell>
          <cell r="BG632">
            <v>279</v>
          </cell>
          <cell r="BL632">
            <v>623</v>
          </cell>
          <cell r="BM632">
            <v>1088</v>
          </cell>
          <cell r="BN632">
            <v>1187</v>
          </cell>
          <cell r="BO632">
            <v>1246</v>
          </cell>
          <cell r="BP632">
            <v>1187</v>
          </cell>
          <cell r="BQ632">
            <v>1245</v>
          </cell>
          <cell r="BR632">
            <v>1159</v>
          </cell>
        </row>
        <row r="633">
          <cell r="AM633" t="str">
            <v>Def Qty</v>
          </cell>
          <cell r="AN633">
            <v>133</v>
          </cell>
          <cell r="AO633">
            <v>0</v>
          </cell>
          <cell r="AP633">
            <v>0</v>
          </cell>
          <cell r="AQ633">
            <v>0</v>
          </cell>
          <cell r="AR633">
            <v>0</v>
          </cell>
          <cell r="AS633">
            <v>0</v>
          </cell>
          <cell r="AT633">
            <v>0</v>
          </cell>
          <cell r="AU633">
            <v>0</v>
          </cell>
          <cell r="AV633">
            <v>0</v>
          </cell>
          <cell r="AW633">
            <v>0</v>
          </cell>
          <cell r="AX633">
            <v>0</v>
          </cell>
          <cell r="AY633">
            <v>4</v>
          </cell>
          <cell r="AZ633">
            <v>0</v>
          </cell>
          <cell r="BA633">
            <v>23</v>
          </cell>
          <cell r="BB633">
            <v>16</v>
          </cell>
          <cell r="BC633">
            <v>18</v>
          </cell>
          <cell r="BD633">
            <v>1</v>
          </cell>
          <cell r="BE633">
            <v>0</v>
          </cell>
          <cell r="BF633">
            <v>9</v>
          </cell>
          <cell r="BG633">
            <v>0</v>
          </cell>
          <cell r="BH633">
            <v>0</v>
          </cell>
          <cell r="BI633">
            <v>0</v>
          </cell>
          <cell r="BJ633">
            <v>0</v>
          </cell>
          <cell r="BK633">
            <v>0</v>
          </cell>
          <cell r="BL633">
            <v>9</v>
          </cell>
          <cell r="BM633">
            <v>8</v>
          </cell>
          <cell r="BN633">
            <v>12</v>
          </cell>
          <cell r="BO633">
            <v>7</v>
          </cell>
          <cell r="BP633">
            <v>12</v>
          </cell>
          <cell r="BQ633">
            <v>7</v>
          </cell>
          <cell r="BR633">
            <v>7</v>
          </cell>
          <cell r="BS633">
            <v>0</v>
          </cell>
        </row>
        <row r="634">
          <cell r="AM634" t="str">
            <v>ACTUAL</v>
          </cell>
          <cell r="AN634">
            <v>0.98999849601443823</v>
          </cell>
          <cell r="AO634" t="e">
            <v>#DIV/0!</v>
          </cell>
          <cell r="AP634" t="e">
            <v>#DIV/0!</v>
          </cell>
          <cell r="AQ634" t="e">
            <v>#DIV/0!</v>
          </cell>
          <cell r="AR634" t="e">
            <v>#DIV/0!</v>
          </cell>
          <cell r="AS634" t="e">
            <v>#DIV/0!</v>
          </cell>
          <cell r="AT634" t="e">
            <v>#DIV/0!</v>
          </cell>
          <cell r="AU634" t="e">
            <v>#DIV/0!</v>
          </cell>
          <cell r="AV634" t="e">
            <v>#DIV/0!</v>
          </cell>
          <cell r="AW634" t="e">
            <v>#DIV/0!</v>
          </cell>
          <cell r="AX634" t="e">
            <v>#DIV/0!</v>
          </cell>
          <cell r="AY634">
            <v>0.99457259158751699</v>
          </cell>
          <cell r="AZ634" t="e">
            <v>#DIV/0!</v>
          </cell>
          <cell r="BA634">
            <v>0.97862453531598514</v>
          </cell>
          <cell r="BB634">
            <v>0.98597721297107799</v>
          </cell>
          <cell r="BC634">
            <v>0.98198198198198194</v>
          </cell>
          <cell r="BD634">
            <v>0.99859154929577465</v>
          </cell>
          <cell r="BE634" t="e">
            <v>#DIV/0!</v>
          </cell>
          <cell r="BF634">
            <v>0.98550724637681164</v>
          </cell>
          <cell r="BG634">
            <v>1</v>
          </cell>
          <cell r="BH634" t="e">
            <v>#DIV/0!</v>
          </cell>
          <cell r="BI634" t="e">
            <v>#DIV/0!</v>
          </cell>
          <cell r="BJ634" t="e">
            <v>#DIV/0!</v>
          </cell>
          <cell r="BK634" t="e">
            <v>#DIV/0!</v>
          </cell>
          <cell r="BL634">
            <v>0.985553772070626</v>
          </cell>
          <cell r="BM634">
            <v>0.99264705882352944</v>
          </cell>
          <cell r="BN634">
            <v>0.98989048020219039</v>
          </cell>
          <cell r="BO634">
            <v>0.9943820224719101</v>
          </cell>
          <cell r="BP634">
            <v>0.98989048020219039</v>
          </cell>
          <cell r="BQ634">
            <v>0.99437751004016062</v>
          </cell>
          <cell r="BR634">
            <v>0.99396031061259704</v>
          </cell>
          <cell r="BS634" t="e">
            <v>#DIV/0!</v>
          </cell>
        </row>
        <row r="635">
          <cell r="AM635" t="str">
            <v>TARGET</v>
          </cell>
          <cell r="AN635">
            <v>0.99</v>
          </cell>
          <cell r="AO635">
            <v>0.99</v>
          </cell>
          <cell r="AP635">
            <v>0.99</v>
          </cell>
          <cell r="AQ635">
            <v>0.99</v>
          </cell>
          <cell r="AR635">
            <v>0.99</v>
          </cell>
          <cell r="AS635">
            <v>0.99</v>
          </cell>
          <cell r="AT635">
            <v>0.99</v>
          </cell>
          <cell r="AU635">
            <v>0.99</v>
          </cell>
          <cell r="AV635">
            <v>0.99</v>
          </cell>
          <cell r="AW635">
            <v>0.99</v>
          </cell>
          <cell r="AX635">
            <v>0.99</v>
          </cell>
          <cell r="AY635">
            <v>0.99</v>
          </cell>
          <cell r="AZ635">
            <v>0.99</v>
          </cell>
          <cell r="BA635">
            <v>0.99</v>
          </cell>
          <cell r="BB635">
            <v>0.99</v>
          </cell>
          <cell r="BC635">
            <v>0.99</v>
          </cell>
          <cell r="BD635">
            <v>0.99</v>
          </cell>
          <cell r="BE635">
            <v>0.99</v>
          </cell>
          <cell r="BF635">
            <v>0.99</v>
          </cell>
          <cell r="BG635">
            <v>0.99</v>
          </cell>
          <cell r="BH635">
            <v>0.99</v>
          </cell>
          <cell r="BI635">
            <v>0.99</v>
          </cell>
          <cell r="BJ635">
            <v>0.99</v>
          </cell>
          <cell r="BK635">
            <v>0.99</v>
          </cell>
          <cell r="BL635">
            <v>0.99</v>
          </cell>
          <cell r="BM635">
            <v>0.99</v>
          </cell>
          <cell r="BN635">
            <v>0.99</v>
          </cell>
          <cell r="BO635">
            <v>0.99</v>
          </cell>
          <cell r="BP635">
            <v>0.99</v>
          </cell>
          <cell r="BQ635">
            <v>0.99</v>
          </cell>
          <cell r="BR635">
            <v>0.99</v>
          </cell>
          <cell r="BS635">
            <v>0.99</v>
          </cell>
        </row>
        <row r="636">
          <cell r="AM636" t="str">
            <v>Blackspot</v>
          </cell>
          <cell r="AN636">
            <v>0</v>
          </cell>
        </row>
        <row r="637">
          <cell r="AM637" t="str">
            <v>Broken lock</v>
          </cell>
          <cell r="AN637">
            <v>0</v>
          </cell>
        </row>
        <row r="638">
          <cell r="AM638" t="str">
            <v>Burrs</v>
          </cell>
          <cell r="AN638">
            <v>0</v>
          </cell>
        </row>
        <row r="639">
          <cell r="AM639" t="str">
            <v>Bubbles</v>
          </cell>
          <cell r="AN639">
            <v>0</v>
          </cell>
        </row>
        <row r="640">
          <cell r="AM640" t="str">
            <v>Coldslug</v>
          </cell>
          <cell r="AN640">
            <v>41</v>
          </cell>
          <cell r="BA640">
            <v>7</v>
          </cell>
          <cell r="BB640">
            <v>7</v>
          </cell>
          <cell r="BF640">
            <v>5</v>
          </cell>
          <cell r="BL640">
            <v>3</v>
          </cell>
          <cell r="BM640">
            <v>2</v>
          </cell>
          <cell r="BN640">
            <v>3</v>
          </cell>
          <cell r="BO640">
            <v>3</v>
          </cell>
          <cell r="BP640">
            <v>4</v>
          </cell>
          <cell r="BQ640">
            <v>4</v>
          </cell>
          <cell r="BR640">
            <v>3</v>
          </cell>
        </row>
        <row r="641">
          <cell r="AM641" t="str">
            <v>Deform</v>
          </cell>
          <cell r="AN641">
            <v>0</v>
          </cell>
        </row>
        <row r="642">
          <cell r="AM642" t="str">
            <v>Dent</v>
          </cell>
          <cell r="AN642">
            <v>10</v>
          </cell>
          <cell r="AY642">
            <v>1</v>
          </cell>
          <cell r="BB642">
            <v>3</v>
          </cell>
          <cell r="BF642">
            <v>2</v>
          </cell>
          <cell r="BO642">
            <v>2</v>
          </cell>
          <cell r="BR642">
            <v>2</v>
          </cell>
        </row>
        <row r="643">
          <cell r="AM643" t="str">
            <v>Flowmark</v>
          </cell>
          <cell r="AN643">
            <v>0</v>
          </cell>
        </row>
        <row r="644">
          <cell r="AM644" t="str">
            <v>Gas burn</v>
          </cell>
          <cell r="AN644">
            <v>0</v>
          </cell>
        </row>
        <row r="645">
          <cell r="AM645" t="str">
            <v>Moldstain</v>
          </cell>
          <cell r="AN645">
            <v>0</v>
          </cell>
        </row>
        <row r="646">
          <cell r="AM646" t="str">
            <v>Oilstain</v>
          </cell>
          <cell r="AN646">
            <v>12</v>
          </cell>
          <cell r="AY646">
            <v>1</v>
          </cell>
          <cell r="BC646">
            <v>1</v>
          </cell>
          <cell r="BL646">
            <v>5</v>
          </cell>
          <cell r="BM646">
            <v>2</v>
          </cell>
          <cell r="BP646">
            <v>2</v>
          </cell>
          <cell r="BQ646">
            <v>1</v>
          </cell>
        </row>
        <row r="647">
          <cell r="AM647" t="str">
            <v>Overcut</v>
          </cell>
          <cell r="AN647">
            <v>18</v>
          </cell>
          <cell r="BA647">
            <v>6</v>
          </cell>
          <cell r="BB647">
            <v>2</v>
          </cell>
          <cell r="BC647">
            <v>5</v>
          </cell>
          <cell r="BF647">
            <v>1</v>
          </cell>
          <cell r="BL647">
            <v>1</v>
          </cell>
          <cell r="BN647">
            <v>2</v>
          </cell>
          <cell r="BQ647">
            <v>1</v>
          </cell>
        </row>
        <row r="648">
          <cell r="AM648" t="str">
            <v>Pin mark</v>
          </cell>
          <cell r="AN648">
            <v>0</v>
          </cell>
        </row>
        <row r="649">
          <cell r="AM649" t="str">
            <v>Scratch</v>
          </cell>
          <cell r="AN649">
            <v>48</v>
          </cell>
          <cell r="AY649">
            <v>2</v>
          </cell>
          <cell r="BA649">
            <v>10</v>
          </cell>
          <cell r="BB649">
            <v>4</v>
          </cell>
          <cell r="BC649">
            <v>12</v>
          </cell>
          <cell r="BD649">
            <v>1</v>
          </cell>
          <cell r="BF649">
            <v>1</v>
          </cell>
          <cell r="BM649">
            <v>4</v>
          </cell>
          <cell r="BN649">
            <v>5</v>
          </cell>
          <cell r="BO649">
            <v>2</v>
          </cell>
          <cell r="BP649">
            <v>4</v>
          </cell>
          <cell r="BQ649">
            <v>1</v>
          </cell>
          <cell r="BR649">
            <v>2</v>
          </cell>
        </row>
        <row r="650">
          <cell r="AM650" t="str">
            <v>Short shot</v>
          </cell>
          <cell r="AN650">
            <v>0</v>
          </cell>
        </row>
        <row r="651">
          <cell r="AM651" t="str">
            <v>Stressmark</v>
          </cell>
          <cell r="AN651">
            <v>0</v>
          </cell>
        </row>
        <row r="652">
          <cell r="AM652" t="str">
            <v>Silver streak</v>
          </cell>
          <cell r="AN652">
            <v>4</v>
          </cell>
          <cell r="BN652">
            <v>2</v>
          </cell>
          <cell r="BP652">
            <v>2</v>
          </cell>
        </row>
        <row r="653">
          <cell r="AM653" t="str">
            <v>Sinkmark</v>
          </cell>
          <cell r="AN653">
            <v>0</v>
          </cell>
        </row>
        <row r="654">
          <cell r="AM654" t="str">
            <v>Sprue Hairline</v>
          </cell>
          <cell r="AN654">
            <v>0</v>
          </cell>
        </row>
        <row r="655">
          <cell r="AM655" t="str">
            <v>Warp</v>
          </cell>
          <cell r="AN655">
            <v>0</v>
          </cell>
        </row>
        <row r="656">
          <cell r="AM656" t="str">
            <v>Weldline</v>
          </cell>
          <cell r="AN656">
            <v>0</v>
          </cell>
        </row>
        <row r="657">
          <cell r="AM657" t="str">
            <v>Whitespot</v>
          </cell>
          <cell r="AN657">
            <v>0</v>
          </cell>
        </row>
        <row r="658">
          <cell r="AM658" t="str">
            <v>Excess Gate</v>
          </cell>
          <cell r="AN658">
            <v>0</v>
          </cell>
        </row>
        <row r="659">
          <cell r="AM659" t="str">
            <v>Dirt</v>
          </cell>
          <cell r="AN659">
            <v>0</v>
          </cell>
        </row>
        <row r="660">
          <cell r="AM660" t="str">
            <v>Stain</v>
          </cell>
          <cell r="AN660">
            <v>0</v>
          </cell>
        </row>
        <row r="661">
          <cell r="AM661" t="str">
            <v>Foreign material</v>
          </cell>
          <cell r="AN661">
            <v>0</v>
          </cell>
        </row>
        <row r="662">
          <cell r="AM662" t="str">
            <v>Shiny</v>
          </cell>
          <cell r="AN662">
            <v>0</v>
          </cell>
        </row>
        <row r="663">
          <cell r="AM663" t="str">
            <v>Uncut burrs</v>
          </cell>
          <cell r="AN663">
            <v>0</v>
          </cell>
        </row>
        <row r="664">
          <cell r="AM664" t="str">
            <v>Incomplete Qty</v>
          </cell>
          <cell r="AN664">
            <v>0</v>
          </cell>
        </row>
        <row r="665">
          <cell r="AM665" t="str">
            <v>Fibers</v>
          </cell>
          <cell r="AN665">
            <v>0</v>
          </cell>
        </row>
        <row r="666">
          <cell r="AM666" t="str">
            <v>SPARE</v>
          </cell>
          <cell r="AN666">
            <v>0</v>
          </cell>
        </row>
        <row r="667">
          <cell r="AM667" t="str">
            <v>SPARE</v>
          </cell>
          <cell r="AN667">
            <v>0</v>
          </cell>
        </row>
        <row r="668">
          <cell r="AM668" t="str">
            <v>SPARE</v>
          </cell>
          <cell r="AN668">
            <v>0</v>
          </cell>
        </row>
        <row r="669">
          <cell r="AM669" t="str">
            <v>SPARE</v>
          </cell>
          <cell r="AN669">
            <v>0</v>
          </cell>
        </row>
        <row r="670">
          <cell r="AM670" t="str">
            <v>SPARE</v>
          </cell>
          <cell r="AN670">
            <v>0</v>
          </cell>
        </row>
        <row r="671">
          <cell r="AM671" t="str">
            <v>SPARE</v>
          </cell>
          <cell r="AN671">
            <v>0</v>
          </cell>
        </row>
        <row r="672">
          <cell r="AM672" t="str">
            <v>SPARE</v>
          </cell>
          <cell r="AN672">
            <v>0</v>
          </cell>
        </row>
        <row r="673">
          <cell r="AM673" t="str">
            <v>SPARE</v>
          </cell>
          <cell r="AN673">
            <v>0</v>
          </cell>
        </row>
        <row r="674">
          <cell r="AM674" t="str">
            <v>SPARE</v>
          </cell>
          <cell r="AN674">
            <v>0</v>
          </cell>
        </row>
        <row r="675">
          <cell r="AM675" t="str">
            <v>SPARE</v>
          </cell>
          <cell r="AN675">
            <v>0</v>
          </cell>
        </row>
        <row r="677">
          <cell r="AK677" t="str">
            <v>I~D~1~SPARE.  OQA BEZEL SPARE WITHOUT SPRAY FINAL YIELD PERFORMANCE</v>
          </cell>
        </row>
        <row r="679">
          <cell r="AL679" t="str">
            <v>MODEL</v>
          </cell>
          <cell r="AM679" t="str">
            <v>DETAILS</v>
          </cell>
          <cell r="AN679" t="str">
            <v>APR '04</v>
          </cell>
          <cell r="AO679">
            <v>1</v>
          </cell>
          <cell r="AP679">
            <v>2</v>
          </cell>
          <cell r="AQ679">
            <v>3</v>
          </cell>
          <cell r="AR679">
            <v>4</v>
          </cell>
          <cell r="AS679">
            <v>5</v>
          </cell>
          <cell r="AT679">
            <v>6</v>
          </cell>
          <cell r="AU679">
            <v>7</v>
          </cell>
          <cell r="AV679">
            <v>8</v>
          </cell>
          <cell r="AW679">
            <v>9</v>
          </cell>
          <cell r="AX679">
            <v>10</v>
          </cell>
          <cell r="AY679">
            <v>11</v>
          </cell>
          <cell r="AZ679">
            <v>12</v>
          </cell>
          <cell r="BA679">
            <v>13</v>
          </cell>
          <cell r="BB679">
            <v>14</v>
          </cell>
          <cell r="BC679">
            <v>15</v>
          </cell>
          <cell r="BD679">
            <v>16</v>
          </cell>
          <cell r="BE679">
            <v>17</v>
          </cell>
          <cell r="BF679">
            <v>18</v>
          </cell>
          <cell r="BG679">
            <v>19</v>
          </cell>
          <cell r="BH679">
            <v>20</v>
          </cell>
          <cell r="BI679">
            <v>21</v>
          </cell>
          <cell r="BJ679">
            <v>22</v>
          </cell>
          <cell r="BK679">
            <v>23</v>
          </cell>
          <cell r="BL679">
            <v>24</v>
          </cell>
          <cell r="BM679">
            <v>25</v>
          </cell>
          <cell r="BN679">
            <v>26</v>
          </cell>
          <cell r="BO679">
            <v>27</v>
          </cell>
          <cell r="BP679">
            <v>28</v>
          </cell>
          <cell r="BQ679">
            <v>29</v>
          </cell>
          <cell r="BR679">
            <v>30</v>
          </cell>
          <cell r="BS679">
            <v>31</v>
          </cell>
        </row>
        <row r="680">
          <cell r="AL680" t="str">
            <v>SPARE W/O SPRAY</v>
          </cell>
          <cell r="AM680" t="str">
            <v>Insp Qty</v>
          </cell>
          <cell r="AN680">
            <v>0</v>
          </cell>
        </row>
        <row r="681">
          <cell r="AM681" t="str">
            <v>Def Qty</v>
          </cell>
          <cell r="AN681">
            <v>0</v>
          </cell>
          <cell r="AO681">
            <v>0</v>
          </cell>
          <cell r="AP681">
            <v>0</v>
          </cell>
          <cell r="AQ681">
            <v>0</v>
          </cell>
          <cell r="AR681">
            <v>0</v>
          </cell>
          <cell r="AS681">
            <v>0</v>
          </cell>
          <cell r="AT681">
            <v>0</v>
          </cell>
          <cell r="AU681">
            <v>0</v>
          </cell>
          <cell r="AV681">
            <v>0</v>
          </cell>
          <cell r="AW681">
            <v>0</v>
          </cell>
          <cell r="AX681">
            <v>0</v>
          </cell>
          <cell r="AY681">
            <v>0</v>
          </cell>
          <cell r="AZ681">
            <v>0</v>
          </cell>
          <cell r="BA681">
            <v>0</v>
          </cell>
          <cell r="BB681">
            <v>0</v>
          </cell>
          <cell r="BC681">
            <v>0</v>
          </cell>
          <cell r="BD681">
            <v>0</v>
          </cell>
          <cell r="BE681">
            <v>0</v>
          </cell>
          <cell r="BF681">
            <v>0</v>
          </cell>
          <cell r="BG681">
            <v>0</v>
          </cell>
          <cell r="BH681">
            <v>0</v>
          </cell>
          <cell r="BI681">
            <v>0</v>
          </cell>
          <cell r="BJ681">
            <v>0</v>
          </cell>
          <cell r="BK681">
            <v>0</v>
          </cell>
          <cell r="BL681">
            <v>0</v>
          </cell>
          <cell r="BM681">
            <v>0</v>
          </cell>
          <cell r="BN681">
            <v>0</v>
          </cell>
          <cell r="BO681">
            <v>0</v>
          </cell>
          <cell r="BP681">
            <v>0</v>
          </cell>
          <cell r="BQ681">
            <v>0</v>
          </cell>
          <cell r="BR681">
            <v>0</v>
          </cell>
          <cell r="BS681">
            <v>0</v>
          </cell>
        </row>
        <row r="682">
          <cell r="AM682" t="str">
            <v>ACTUAL</v>
          </cell>
          <cell r="AN682" t="e">
            <v>#DIV/0!</v>
          </cell>
          <cell r="AO682" t="e">
            <v>#DIV/0!</v>
          </cell>
          <cell r="AP682" t="e">
            <v>#DIV/0!</v>
          </cell>
          <cell r="AQ682" t="e">
            <v>#DIV/0!</v>
          </cell>
          <cell r="AR682" t="e">
            <v>#DIV/0!</v>
          </cell>
          <cell r="AS682" t="e">
            <v>#DIV/0!</v>
          </cell>
          <cell r="AT682" t="e">
            <v>#DIV/0!</v>
          </cell>
          <cell r="AU682" t="e">
            <v>#DIV/0!</v>
          </cell>
          <cell r="AV682" t="e">
            <v>#DIV/0!</v>
          </cell>
          <cell r="AW682" t="e">
            <v>#DIV/0!</v>
          </cell>
          <cell r="AX682" t="e">
            <v>#DIV/0!</v>
          </cell>
          <cell r="AY682" t="e">
            <v>#DIV/0!</v>
          </cell>
          <cell r="AZ682" t="e">
            <v>#DIV/0!</v>
          </cell>
          <cell r="BA682" t="e">
            <v>#DIV/0!</v>
          </cell>
          <cell r="BB682" t="e">
            <v>#DIV/0!</v>
          </cell>
          <cell r="BC682" t="e">
            <v>#DIV/0!</v>
          </cell>
          <cell r="BD682" t="e">
            <v>#DIV/0!</v>
          </cell>
          <cell r="BE682" t="e">
            <v>#DIV/0!</v>
          </cell>
          <cell r="BF682" t="e">
            <v>#DIV/0!</v>
          </cell>
          <cell r="BG682" t="e">
            <v>#DIV/0!</v>
          </cell>
          <cell r="BH682" t="e">
            <v>#DIV/0!</v>
          </cell>
          <cell r="BI682" t="e">
            <v>#DIV/0!</v>
          </cell>
          <cell r="BJ682" t="e">
            <v>#DIV/0!</v>
          </cell>
          <cell r="BK682" t="e">
            <v>#DIV/0!</v>
          </cell>
          <cell r="BL682" t="e">
            <v>#DIV/0!</v>
          </cell>
          <cell r="BM682" t="e">
            <v>#DIV/0!</v>
          </cell>
          <cell r="BN682" t="e">
            <v>#DIV/0!</v>
          </cell>
          <cell r="BO682" t="e">
            <v>#DIV/0!</v>
          </cell>
          <cell r="BP682" t="e">
            <v>#DIV/0!</v>
          </cell>
          <cell r="BQ682" t="e">
            <v>#DIV/0!</v>
          </cell>
          <cell r="BR682" t="e">
            <v>#DIV/0!</v>
          </cell>
          <cell r="BS682" t="e">
            <v>#DIV/0!</v>
          </cell>
        </row>
        <row r="683">
          <cell r="AM683" t="str">
            <v>TARGET</v>
          </cell>
          <cell r="AN683">
            <v>0.99</v>
          </cell>
          <cell r="AO683">
            <v>0.99</v>
          </cell>
          <cell r="AP683">
            <v>0.99</v>
          </cell>
          <cell r="AQ683">
            <v>0.99</v>
          </cell>
          <cell r="AR683">
            <v>0.99</v>
          </cell>
          <cell r="AS683">
            <v>0.99</v>
          </cell>
          <cell r="AT683">
            <v>0.99</v>
          </cell>
          <cell r="AU683">
            <v>0.99</v>
          </cell>
          <cell r="AV683">
            <v>0.99</v>
          </cell>
          <cell r="AW683">
            <v>0.99</v>
          </cell>
          <cell r="AX683">
            <v>0.99</v>
          </cell>
          <cell r="AY683">
            <v>0.99</v>
          </cell>
          <cell r="AZ683">
            <v>0.99</v>
          </cell>
          <cell r="BA683">
            <v>0.99</v>
          </cell>
          <cell r="BB683">
            <v>0.99</v>
          </cell>
          <cell r="BC683">
            <v>0.99</v>
          </cell>
          <cell r="BD683">
            <v>0.99</v>
          </cell>
          <cell r="BE683">
            <v>0.99</v>
          </cell>
          <cell r="BF683">
            <v>0.99</v>
          </cell>
          <cell r="BG683">
            <v>0.99</v>
          </cell>
          <cell r="BH683">
            <v>0.99</v>
          </cell>
          <cell r="BI683">
            <v>0.99</v>
          </cell>
          <cell r="BJ683">
            <v>0.99</v>
          </cell>
          <cell r="BK683">
            <v>0.99</v>
          </cell>
          <cell r="BL683">
            <v>0.99</v>
          </cell>
          <cell r="BM683">
            <v>0.99</v>
          </cell>
          <cell r="BN683">
            <v>0.99</v>
          </cell>
          <cell r="BO683">
            <v>0.99</v>
          </cell>
          <cell r="BP683">
            <v>0.99</v>
          </cell>
          <cell r="BQ683">
            <v>0.99</v>
          </cell>
          <cell r="BR683">
            <v>0.99</v>
          </cell>
          <cell r="BS683">
            <v>0.99</v>
          </cell>
        </row>
        <row r="684">
          <cell r="AM684" t="str">
            <v>Blackspot</v>
          </cell>
          <cell r="AN684">
            <v>0</v>
          </cell>
        </row>
        <row r="685">
          <cell r="AM685" t="str">
            <v>Broken lock</v>
          </cell>
          <cell r="AN685">
            <v>0</v>
          </cell>
        </row>
        <row r="686">
          <cell r="AM686" t="str">
            <v>Burrs</v>
          </cell>
          <cell r="AN686">
            <v>0</v>
          </cell>
        </row>
        <row r="687">
          <cell r="AM687" t="str">
            <v>Bubbles</v>
          </cell>
          <cell r="AN687">
            <v>0</v>
          </cell>
        </row>
        <row r="688">
          <cell r="AM688" t="str">
            <v>Coldslug</v>
          </cell>
          <cell r="AN688">
            <v>0</v>
          </cell>
        </row>
        <row r="689">
          <cell r="AM689" t="str">
            <v>Deform</v>
          </cell>
          <cell r="AN689">
            <v>0</v>
          </cell>
        </row>
        <row r="690">
          <cell r="AM690" t="str">
            <v>Dent</v>
          </cell>
          <cell r="AN690">
            <v>0</v>
          </cell>
        </row>
        <row r="691">
          <cell r="AM691" t="str">
            <v>Flowmark</v>
          </cell>
          <cell r="AN691">
            <v>0</v>
          </cell>
        </row>
        <row r="692">
          <cell r="AM692" t="str">
            <v>Gas burn</v>
          </cell>
          <cell r="AN692">
            <v>0</v>
          </cell>
        </row>
        <row r="693">
          <cell r="AM693" t="str">
            <v>Moldstain</v>
          </cell>
          <cell r="AN693">
            <v>0</v>
          </cell>
        </row>
        <row r="694">
          <cell r="AM694" t="str">
            <v>Oilstain</v>
          </cell>
          <cell r="AN694">
            <v>0</v>
          </cell>
        </row>
        <row r="695">
          <cell r="AM695" t="str">
            <v>Overcut</v>
          </cell>
          <cell r="AN695">
            <v>0</v>
          </cell>
        </row>
        <row r="696">
          <cell r="AM696" t="str">
            <v>Pin mark</v>
          </cell>
          <cell r="AN696">
            <v>0</v>
          </cell>
        </row>
        <row r="697">
          <cell r="AM697" t="str">
            <v>Scratch</v>
          </cell>
          <cell r="AN697">
            <v>0</v>
          </cell>
        </row>
        <row r="698">
          <cell r="AM698" t="str">
            <v>Short shot</v>
          </cell>
          <cell r="AN698">
            <v>0</v>
          </cell>
        </row>
        <row r="699">
          <cell r="AM699" t="str">
            <v>Stressmark</v>
          </cell>
          <cell r="AN699">
            <v>0</v>
          </cell>
        </row>
        <row r="700">
          <cell r="AM700" t="str">
            <v>Silver streak</v>
          </cell>
          <cell r="AN700">
            <v>0</v>
          </cell>
        </row>
        <row r="701">
          <cell r="AM701" t="str">
            <v>Sinkmark</v>
          </cell>
          <cell r="AN701">
            <v>0</v>
          </cell>
        </row>
        <row r="702">
          <cell r="AM702" t="str">
            <v>Sprue Hairline</v>
          </cell>
          <cell r="AN702">
            <v>0</v>
          </cell>
        </row>
        <row r="703">
          <cell r="AM703" t="str">
            <v>Warp</v>
          </cell>
          <cell r="AN703">
            <v>0</v>
          </cell>
        </row>
        <row r="704">
          <cell r="AM704" t="str">
            <v>Weldline</v>
          </cell>
          <cell r="AN704">
            <v>0</v>
          </cell>
        </row>
        <row r="705">
          <cell r="AM705" t="str">
            <v>Whitespot</v>
          </cell>
          <cell r="AN705">
            <v>0</v>
          </cell>
        </row>
        <row r="706">
          <cell r="AM706" t="str">
            <v>Excess Gate</v>
          </cell>
          <cell r="AN706">
            <v>0</v>
          </cell>
        </row>
        <row r="707">
          <cell r="AM707" t="str">
            <v>Dirt</v>
          </cell>
          <cell r="AN707">
            <v>0</v>
          </cell>
        </row>
        <row r="708">
          <cell r="AM708" t="str">
            <v>Stain</v>
          </cell>
          <cell r="AN708">
            <v>0</v>
          </cell>
        </row>
        <row r="709">
          <cell r="AM709" t="str">
            <v>Foreign material</v>
          </cell>
          <cell r="AN709">
            <v>0</v>
          </cell>
        </row>
        <row r="710">
          <cell r="AM710" t="str">
            <v>Shiny</v>
          </cell>
          <cell r="AN710">
            <v>0</v>
          </cell>
        </row>
        <row r="711">
          <cell r="AM711" t="str">
            <v>Uncut burrs</v>
          </cell>
          <cell r="AN711">
            <v>0</v>
          </cell>
        </row>
        <row r="712">
          <cell r="AM712" t="str">
            <v>Incomplete Qty</v>
          </cell>
          <cell r="AN712">
            <v>0</v>
          </cell>
        </row>
        <row r="713">
          <cell r="AM713" t="str">
            <v>Fibers</v>
          </cell>
          <cell r="AN713">
            <v>0</v>
          </cell>
        </row>
        <row r="714">
          <cell r="AM714" t="str">
            <v>SPARE</v>
          </cell>
          <cell r="AN714">
            <v>0</v>
          </cell>
        </row>
        <row r="715">
          <cell r="AM715" t="str">
            <v>SPARE</v>
          </cell>
          <cell r="AN715">
            <v>0</v>
          </cell>
        </row>
        <row r="716">
          <cell r="AM716" t="str">
            <v>SPARE</v>
          </cell>
          <cell r="AN716">
            <v>0</v>
          </cell>
        </row>
        <row r="717">
          <cell r="AM717" t="str">
            <v>SPARE</v>
          </cell>
          <cell r="AN717">
            <v>0</v>
          </cell>
        </row>
        <row r="718">
          <cell r="AM718" t="str">
            <v>SPARE</v>
          </cell>
          <cell r="AN718">
            <v>0</v>
          </cell>
        </row>
        <row r="719">
          <cell r="AM719" t="str">
            <v>SPARE</v>
          </cell>
          <cell r="AN719">
            <v>0</v>
          </cell>
        </row>
        <row r="720">
          <cell r="AM720" t="str">
            <v>SPARE</v>
          </cell>
          <cell r="AN720">
            <v>0</v>
          </cell>
        </row>
        <row r="721">
          <cell r="AM721" t="str">
            <v>SPARE</v>
          </cell>
          <cell r="AN721">
            <v>0</v>
          </cell>
        </row>
        <row r="722">
          <cell r="AM722" t="str">
            <v>SPARE</v>
          </cell>
          <cell r="AN722">
            <v>0</v>
          </cell>
        </row>
        <row r="723">
          <cell r="AM723" t="str">
            <v>SPARE</v>
          </cell>
          <cell r="AN723">
            <v>0</v>
          </cell>
        </row>
      </sheetData>
      <sheetData sheetId="1"/>
      <sheetData sheetId="2"/>
      <sheetData sheetId="3"/>
      <sheetData sheetId="4"/>
      <sheetData sheetId="5"/>
      <sheetData sheetId="6"/>
      <sheetData sheetId="7"/>
      <sheetData sheetId="8" refreshError="1"/>
      <sheetData sheetId="9" refreshError="1"/>
      <sheetData sheetId="10" refreshError="1"/>
      <sheetData sheetId="11"/>
      <sheetData sheetId="12" refreshError="1"/>
      <sheetData sheetId="1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1"/>
      <sheetName val="Sheet1"/>
      <sheetName val="Sheet2"/>
    </sheetNames>
    <sheetDataSet>
      <sheetData sheetId="0" refreshError="1">
        <row r="5">
          <cell r="F5" t="str">
            <v>QTTY</v>
          </cell>
          <cell r="G5" t="str">
            <v>AMOUNT</v>
          </cell>
          <cell r="H5" t="str">
            <v>UNIT</v>
          </cell>
          <cell r="J5" t="str">
            <v>CHECK</v>
          </cell>
        </row>
        <row r="6">
          <cell r="F6">
            <v>0</v>
          </cell>
          <cell r="G6">
            <v>0</v>
          </cell>
          <cell r="H6">
            <v>0</v>
          </cell>
          <cell r="J6" t="str">
            <v>DUMMY0</v>
          </cell>
        </row>
        <row r="7">
          <cell r="F7">
            <v>2650</v>
          </cell>
          <cell r="G7">
            <v>868140</v>
          </cell>
          <cell r="H7">
            <v>327.60000000000002</v>
          </cell>
          <cell r="J7" t="str">
            <v xml:space="preserve">       3223668-A</v>
          </cell>
        </row>
        <row r="8">
          <cell r="F8">
            <v>35375</v>
          </cell>
          <cell r="G8">
            <v>11744500</v>
          </cell>
          <cell r="H8">
            <v>332</v>
          </cell>
          <cell r="J8" t="str">
            <v xml:space="preserve">       3223673-A</v>
          </cell>
        </row>
        <row r="9">
          <cell r="F9">
            <v>55725</v>
          </cell>
          <cell r="G9">
            <v>18500700</v>
          </cell>
          <cell r="H9">
            <v>332</v>
          </cell>
          <cell r="J9" t="str">
            <v xml:space="preserve">       3223673-B</v>
          </cell>
        </row>
        <row r="10">
          <cell r="F10">
            <v>2075</v>
          </cell>
          <cell r="G10">
            <v>749178.75</v>
          </cell>
          <cell r="H10">
            <v>361.05</v>
          </cell>
          <cell r="J10" t="str">
            <v xml:space="preserve">       3223673-C</v>
          </cell>
        </row>
        <row r="11">
          <cell r="F11">
            <v>175</v>
          </cell>
          <cell r="G11">
            <v>63183.75</v>
          </cell>
          <cell r="H11">
            <v>361.05</v>
          </cell>
          <cell r="J11" t="str">
            <v xml:space="preserve">       3223673-D</v>
          </cell>
        </row>
        <row r="12">
          <cell r="F12">
            <v>286450</v>
          </cell>
          <cell r="G12">
            <v>92325413.050000012</v>
          </cell>
          <cell r="H12">
            <v>322.30900000000003</v>
          </cell>
          <cell r="J12" t="str">
            <v xml:space="preserve">       3223694-A</v>
          </cell>
        </row>
        <row r="13">
          <cell r="F13">
            <v>14500</v>
          </cell>
          <cell r="G13">
            <v>4669000</v>
          </cell>
          <cell r="H13">
            <v>322</v>
          </cell>
          <cell r="J13" t="str">
            <v xml:space="preserve">       3223694-B</v>
          </cell>
        </row>
        <row r="14">
          <cell r="F14">
            <v>55800</v>
          </cell>
          <cell r="G14">
            <v>1026720</v>
          </cell>
          <cell r="H14">
            <v>18.399999999999999</v>
          </cell>
          <cell r="J14" t="str">
            <v xml:space="preserve">     2099115-001</v>
          </cell>
        </row>
        <row r="15">
          <cell r="F15">
            <v>208957</v>
          </cell>
          <cell r="G15">
            <v>4264812.37</v>
          </cell>
          <cell r="H15">
            <v>20.41</v>
          </cell>
          <cell r="J15" t="str">
            <v xml:space="preserve">     2099153-001</v>
          </cell>
        </row>
        <row r="16">
          <cell r="F16">
            <v>54133</v>
          </cell>
          <cell r="G16">
            <v>952740.8</v>
          </cell>
          <cell r="H16">
            <v>17.600000000000001</v>
          </cell>
          <cell r="J16" t="str">
            <v xml:space="preserve">     2099161-001</v>
          </cell>
        </row>
        <row r="17">
          <cell r="F17">
            <v>8020</v>
          </cell>
          <cell r="G17">
            <v>163808.5</v>
          </cell>
          <cell r="H17">
            <v>20.425000000000001</v>
          </cell>
          <cell r="J17" t="str">
            <v xml:space="preserve">     2099171-001</v>
          </cell>
        </row>
        <row r="18">
          <cell r="F18">
            <v>8600</v>
          </cell>
          <cell r="G18">
            <v>190791</v>
          </cell>
          <cell r="H18">
            <v>22.184999999999999</v>
          </cell>
          <cell r="J18" t="str">
            <v xml:space="preserve">     2099172-001</v>
          </cell>
        </row>
        <row r="19">
          <cell r="F19">
            <v>2740000</v>
          </cell>
          <cell r="G19">
            <v>1096000</v>
          </cell>
          <cell r="H19">
            <v>0.4</v>
          </cell>
          <cell r="J19" t="str">
            <v xml:space="preserve">     3236383-002</v>
          </cell>
        </row>
        <row r="20">
          <cell r="F20">
            <v>724773</v>
          </cell>
          <cell r="G20">
            <v>289909.2</v>
          </cell>
          <cell r="H20">
            <v>0.4</v>
          </cell>
          <cell r="J20" t="str">
            <v xml:space="preserve">     3236383-004</v>
          </cell>
        </row>
        <row r="21">
          <cell r="F21">
            <v>1150000</v>
          </cell>
          <cell r="G21">
            <v>920000</v>
          </cell>
          <cell r="H21">
            <v>0.8</v>
          </cell>
          <cell r="J21" t="str">
            <v xml:space="preserve">     3236383-020</v>
          </cell>
        </row>
        <row r="22">
          <cell r="F22">
            <v>320000</v>
          </cell>
          <cell r="G22">
            <v>139200</v>
          </cell>
          <cell r="H22">
            <v>0.435</v>
          </cell>
          <cell r="J22" t="str">
            <v xml:space="preserve">     3236383-021</v>
          </cell>
        </row>
        <row r="23">
          <cell r="F23">
            <v>63100</v>
          </cell>
          <cell r="G23">
            <v>1236760</v>
          </cell>
          <cell r="H23">
            <v>19.600000000000001</v>
          </cell>
          <cell r="J23" t="str">
            <v xml:space="preserve">     3239516-001</v>
          </cell>
        </row>
        <row r="24">
          <cell r="F24">
            <v>58890</v>
          </cell>
          <cell r="G24">
            <v>16473770.82</v>
          </cell>
          <cell r="H24">
            <v>279.738</v>
          </cell>
          <cell r="J24" t="str">
            <v xml:space="preserve">     3239662-001</v>
          </cell>
        </row>
        <row r="25">
          <cell r="F25">
            <v>6646</v>
          </cell>
          <cell r="G25">
            <v>592657.05000000005</v>
          </cell>
          <cell r="H25">
            <v>89.175000000000011</v>
          </cell>
          <cell r="J25" t="str">
            <v xml:space="preserve">     3239688-001</v>
          </cell>
        </row>
        <row r="26">
          <cell r="F26">
            <v>3886</v>
          </cell>
          <cell r="G26">
            <v>5440400</v>
          </cell>
          <cell r="J26" t="str">
            <v xml:space="preserve">     3239824-002</v>
          </cell>
        </row>
        <row r="27">
          <cell r="F27">
            <v>260000</v>
          </cell>
          <cell r="G27">
            <v>104000</v>
          </cell>
          <cell r="J27" t="str">
            <v xml:space="preserve">     3239851-001</v>
          </cell>
        </row>
        <row r="28">
          <cell r="F28">
            <v>388000</v>
          </cell>
          <cell r="G28">
            <v>310400</v>
          </cell>
          <cell r="J28" t="str">
            <v xml:space="preserve">     3239873-002</v>
          </cell>
        </row>
        <row r="29">
          <cell r="F29">
            <v>43700</v>
          </cell>
          <cell r="G29">
            <v>506920</v>
          </cell>
          <cell r="J29" t="str">
            <v xml:space="preserve">     3239877-001</v>
          </cell>
        </row>
        <row r="30">
          <cell r="F30">
            <v>8110</v>
          </cell>
          <cell r="G30">
            <v>11496046.661989985</v>
          </cell>
          <cell r="J30" t="str">
            <v>3239898-001</v>
          </cell>
        </row>
        <row r="31">
          <cell r="F31">
            <v>80388</v>
          </cell>
          <cell r="G31">
            <v>27299764.800000001</v>
          </cell>
          <cell r="J31" t="str">
            <v xml:space="preserve">     3239903-001</v>
          </cell>
        </row>
        <row r="32">
          <cell r="F32">
            <v>70000</v>
          </cell>
          <cell r="G32">
            <v>1009820</v>
          </cell>
          <cell r="J32" t="str">
            <v xml:space="preserve">     3239906-001</v>
          </cell>
        </row>
        <row r="33">
          <cell r="F33">
            <v>90375</v>
          </cell>
          <cell r="G33">
            <v>1446000</v>
          </cell>
          <cell r="J33" t="str">
            <v xml:space="preserve">     3239907-001</v>
          </cell>
        </row>
        <row r="34">
          <cell r="F34">
            <v>222555</v>
          </cell>
          <cell r="G34">
            <v>2408267.6550000003</v>
          </cell>
          <cell r="J34" t="str">
            <v xml:space="preserve">     3239913-001</v>
          </cell>
        </row>
        <row r="35">
          <cell r="F35">
            <v>236880</v>
          </cell>
          <cell r="G35">
            <v>2558304</v>
          </cell>
          <cell r="J35" t="str">
            <v xml:space="preserve">     3239919-001</v>
          </cell>
        </row>
        <row r="36">
          <cell r="F36">
            <v>48000</v>
          </cell>
          <cell r="G36">
            <v>4012800</v>
          </cell>
          <cell r="J36" t="str">
            <v xml:space="preserve">     3239922-001</v>
          </cell>
        </row>
        <row r="37">
          <cell r="F37">
            <v>60000</v>
          </cell>
          <cell r="G37">
            <v>130500</v>
          </cell>
          <cell r="J37" t="str">
            <v xml:space="preserve">     3239925-001</v>
          </cell>
        </row>
        <row r="38">
          <cell r="F38">
            <v>176542</v>
          </cell>
          <cell r="G38">
            <v>10098202.4</v>
          </cell>
          <cell r="J38" t="str">
            <v xml:space="preserve">     3239926-001</v>
          </cell>
        </row>
        <row r="39">
          <cell r="F39">
            <v>217000</v>
          </cell>
          <cell r="G39">
            <v>1736000</v>
          </cell>
          <cell r="J39" t="str">
            <v xml:space="preserve">     3239926-002</v>
          </cell>
        </row>
        <row r="40">
          <cell r="F40">
            <v>2830</v>
          </cell>
          <cell r="G40">
            <v>796560.1</v>
          </cell>
          <cell r="J40" t="str">
            <v xml:space="preserve">     3239939-001</v>
          </cell>
        </row>
        <row r="41">
          <cell r="F41">
            <v>300000</v>
          </cell>
          <cell r="G41">
            <v>120000</v>
          </cell>
          <cell r="J41" t="str">
            <v xml:space="preserve">     3239942-003</v>
          </cell>
        </row>
        <row r="42">
          <cell r="F42">
            <v>39002</v>
          </cell>
          <cell r="G42">
            <v>383311.65600000002</v>
          </cell>
          <cell r="J42" t="str">
            <v xml:space="preserve">     3239943-001</v>
          </cell>
        </row>
        <row r="43">
          <cell r="F43">
            <v>93376</v>
          </cell>
          <cell r="G43">
            <v>117663284.34999999</v>
          </cell>
          <cell r="J43" t="str">
            <v xml:space="preserve">     3239975-001</v>
          </cell>
        </row>
        <row r="44">
          <cell r="F44">
            <v>46215</v>
          </cell>
          <cell r="G44">
            <v>61392006</v>
          </cell>
          <cell r="J44" t="str">
            <v xml:space="preserve">     3239978-001</v>
          </cell>
        </row>
        <row r="45">
          <cell r="F45">
            <v>4284</v>
          </cell>
          <cell r="G45">
            <v>5675541.7300000004</v>
          </cell>
          <cell r="J45" t="str">
            <v xml:space="preserve">     3239996-001</v>
          </cell>
        </row>
        <row r="46">
          <cell r="F46">
            <v>115346</v>
          </cell>
          <cell r="G46">
            <v>39171501.600000001</v>
          </cell>
          <cell r="J46" t="str">
            <v xml:space="preserve">     3251003-001</v>
          </cell>
        </row>
        <row r="47">
          <cell r="F47">
            <v>147664</v>
          </cell>
          <cell r="G47">
            <v>1181312</v>
          </cell>
          <cell r="J47" t="str">
            <v xml:space="preserve">     3251006-001</v>
          </cell>
        </row>
        <row r="48">
          <cell r="F48">
            <v>140058</v>
          </cell>
          <cell r="G48">
            <v>2060813.412</v>
          </cell>
          <cell r="J48" t="str">
            <v xml:space="preserve">     3251007-001</v>
          </cell>
        </row>
        <row r="49">
          <cell r="F49">
            <v>350744</v>
          </cell>
          <cell r="G49">
            <v>1262678.3999999999</v>
          </cell>
          <cell r="J49" t="str">
            <v xml:space="preserve">     3251031-001</v>
          </cell>
        </row>
        <row r="50">
          <cell r="F50">
            <v>1745000</v>
          </cell>
          <cell r="G50">
            <v>698000</v>
          </cell>
          <cell r="J50" t="str">
            <v xml:space="preserve">     5484158-001</v>
          </cell>
        </row>
        <row r="51">
          <cell r="F51">
            <v>298850</v>
          </cell>
          <cell r="G51">
            <v>2988500</v>
          </cell>
          <cell r="J51" t="str">
            <v xml:space="preserve">     5484233-003</v>
          </cell>
        </row>
        <row r="52">
          <cell r="F52">
            <v>58300</v>
          </cell>
          <cell r="G52">
            <v>163240</v>
          </cell>
          <cell r="J52" t="str">
            <v xml:space="preserve">     5484251-001</v>
          </cell>
        </row>
        <row r="53">
          <cell r="F53">
            <v>100000</v>
          </cell>
          <cell r="G53">
            <v>320000</v>
          </cell>
          <cell r="J53" t="str">
            <v xml:space="preserve">     5484283-001</v>
          </cell>
        </row>
        <row r="54">
          <cell r="F54">
            <v>86000</v>
          </cell>
          <cell r="G54">
            <v>137600</v>
          </cell>
          <cell r="J54" t="str">
            <v xml:space="preserve">     5484307-001</v>
          </cell>
        </row>
        <row r="55">
          <cell r="F55">
            <v>2340000</v>
          </cell>
          <cell r="G55">
            <v>936000</v>
          </cell>
          <cell r="J55" t="str">
            <v xml:space="preserve">     5484314-001</v>
          </cell>
        </row>
        <row r="56">
          <cell r="F56">
            <v>46000</v>
          </cell>
          <cell r="G56">
            <v>18400</v>
          </cell>
          <cell r="J56" t="str">
            <v xml:space="preserve">     5484318-001</v>
          </cell>
        </row>
        <row r="57">
          <cell r="F57">
            <v>6000</v>
          </cell>
          <cell r="G57">
            <v>2876220</v>
          </cell>
          <cell r="J57" t="str">
            <v xml:space="preserve">     5484440-001</v>
          </cell>
        </row>
        <row r="58">
          <cell r="F58">
            <v>287500</v>
          </cell>
          <cell r="G58">
            <v>460000</v>
          </cell>
          <cell r="J58" t="str">
            <v xml:space="preserve">     5484475-001</v>
          </cell>
        </row>
        <row r="59">
          <cell r="F59">
            <v>222000</v>
          </cell>
          <cell r="G59">
            <v>537240</v>
          </cell>
          <cell r="J59" t="str">
            <v xml:space="preserve">     5484477-001</v>
          </cell>
        </row>
        <row r="60">
          <cell r="F60">
            <v>13000</v>
          </cell>
          <cell r="G60">
            <v>33956</v>
          </cell>
          <cell r="J60" t="str">
            <v xml:space="preserve">     5484477-002</v>
          </cell>
        </row>
        <row r="61">
          <cell r="F61">
            <v>440000</v>
          </cell>
          <cell r="G61">
            <v>352000</v>
          </cell>
          <cell r="J61" t="str">
            <v xml:space="preserve">     5484479-001</v>
          </cell>
        </row>
        <row r="62">
          <cell r="F62">
            <v>131954</v>
          </cell>
          <cell r="G62">
            <v>211126.39999999999</v>
          </cell>
          <cell r="J62" t="str">
            <v xml:space="preserve">     5484480-001</v>
          </cell>
        </row>
        <row r="63">
          <cell r="J63" t="str">
            <v xml:space="preserve">     5484482-001</v>
          </cell>
        </row>
        <row r="64">
          <cell r="J64" t="str">
            <v xml:space="preserve">     5497505-001</v>
          </cell>
        </row>
        <row r="65">
          <cell r="J65" t="str">
            <v>3239926-003</v>
          </cell>
        </row>
        <row r="66">
          <cell r="J66" t="str">
            <v>3239928-001</v>
          </cell>
        </row>
        <row r="67">
          <cell r="J67" t="str">
            <v>3239945-001</v>
          </cell>
        </row>
        <row r="68">
          <cell r="J68" t="str">
            <v>3251035-001</v>
          </cell>
        </row>
        <row r="69">
          <cell r="J69" t="str">
            <v>3251037-001</v>
          </cell>
        </row>
        <row r="70">
          <cell r="J70" t="str">
            <v>3251159-001</v>
          </cell>
        </row>
        <row r="71">
          <cell r="J71" t="str">
            <v>3251161-001</v>
          </cell>
        </row>
        <row r="72">
          <cell r="J72" t="str">
            <v>3251165-001</v>
          </cell>
        </row>
        <row r="73">
          <cell r="J73" t="str">
            <v>3251167-001</v>
          </cell>
        </row>
        <row r="74">
          <cell r="J74" t="str">
            <v>3251185-001</v>
          </cell>
        </row>
        <row r="75">
          <cell r="J75" t="str">
            <v>5476613-102</v>
          </cell>
        </row>
        <row r="76">
          <cell r="J76" t="str">
            <v>5484492-001</v>
          </cell>
        </row>
        <row r="77">
          <cell r="J77" t="str">
            <v>5484495-001</v>
          </cell>
        </row>
        <row r="78">
          <cell r="J78" t="str">
            <v>5484495-002</v>
          </cell>
        </row>
        <row r="79">
          <cell r="J79" t="str">
            <v>5497548-001</v>
          </cell>
        </row>
        <row r="80">
          <cell r="J80" t="str">
            <v>5497664-001</v>
          </cell>
        </row>
        <row r="81">
          <cell r="J81" t="str">
            <v xml:space="preserve">     3239881-001</v>
          </cell>
        </row>
        <row r="82">
          <cell r="J82" t="str">
            <v>HSA DK238A-32</v>
          </cell>
        </row>
        <row r="83">
          <cell r="J83" t="str">
            <v>1503843-B</v>
          </cell>
        </row>
        <row r="84">
          <cell r="J84" t="str">
            <v>1503843-A</v>
          </cell>
        </row>
        <row r="85">
          <cell r="J85" t="str">
            <v>HSA DK238A-41</v>
          </cell>
        </row>
        <row r="86">
          <cell r="J86" t="str">
            <v>HSA DK228A-65</v>
          </cell>
        </row>
        <row r="87">
          <cell r="J87" t="str">
            <v>HSA DK237A-21</v>
          </cell>
        </row>
        <row r="88">
          <cell r="J88" t="str">
            <v>HSA DK227A-50</v>
          </cell>
        </row>
        <row r="89">
          <cell r="J89" t="str">
            <v>HSA DK237A-32</v>
          </cell>
        </row>
        <row r="90">
          <cell r="J90" t="str">
            <v>HSA DK227A-41</v>
          </cell>
        </row>
        <row r="91">
          <cell r="J91" t="str">
            <v>HSA DK226A-32</v>
          </cell>
        </row>
        <row r="92">
          <cell r="J92" t="str">
            <v>HSA DK226A-21</v>
          </cell>
        </row>
        <row r="93">
          <cell r="J93">
            <v>0</v>
          </cell>
        </row>
        <row r="94">
          <cell r="J94">
            <v>0</v>
          </cell>
        </row>
        <row r="95">
          <cell r="J95">
            <v>0</v>
          </cell>
        </row>
        <row r="96">
          <cell r="J96">
            <v>0</v>
          </cell>
        </row>
        <row r="97">
          <cell r="J97">
            <v>0</v>
          </cell>
        </row>
        <row r="98">
          <cell r="J98">
            <v>0</v>
          </cell>
        </row>
        <row r="99">
          <cell r="J99">
            <v>0</v>
          </cell>
        </row>
        <row r="100">
          <cell r="J100">
            <v>0</v>
          </cell>
        </row>
        <row r="101">
          <cell r="J101">
            <v>0</v>
          </cell>
        </row>
        <row r="102">
          <cell r="J102">
            <v>0</v>
          </cell>
        </row>
        <row r="103">
          <cell r="J103">
            <v>0</v>
          </cell>
        </row>
        <row r="104">
          <cell r="J104">
            <v>0</v>
          </cell>
        </row>
        <row r="105">
          <cell r="J105">
            <v>0</v>
          </cell>
        </row>
        <row r="106">
          <cell r="J106">
            <v>0</v>
          </cell>
        </row>
        <row r="107">
          <cell r="J107">
            <v>0</v>
          </cell>
        </row>
        <row r="108">
          <cell r="J108">
            <v>0</v>
          </cell>
        </row>
        <row r="109">
          <cell r="J109">
            <v>0</v>
          </cell>
        </row>
        <row r="110">
          <cell r="J110">
            <v>0</v>
          </cell>
        </row>
        <row r="111">
          <cell r="J111">
            <v>0</v>
          </cell>
        </row>
        <row r="112">
          <cell r="J112">
            <v>0</v>
          </cell>
        </row>
        <row r="113">
          <cell r="J113">
            <v>0</v>
          </cell>
        </row>
        <row r="114">
          <cell r="J114">
            <v>0</v>
          </cell>
        </row>
        <row r="115">
          <cell r="J115">
            <v>0</v>
          </cell>
        </row>
        <row r="116">
          <cell r="J116">
            <v>0</v>
          </cell>
        </row>
        <row r="117">
          <cell r="J117">
            <v>0</v>
          </cell>
        </row>
        <row r="118">
          <cell r="J118">
            <v>0</v>
          </cell>
        </row>
        <row r="119">
          <cell r="J119">
            <v>0</v>
          </cell>
        </row>
        <row r="120">
          <cell r="J120">
            <v>0</v>
          </cell>
        </row>
        <row r="121">
          <cell r="J121">
            <v>0</v>
          </cell>
        </row>
        <row r="122">
          <cell r="J122">
            <v>0</v>
          </cell>
        </row>
        <row r="123">
          <cell r="J123">
            <v>0</v>
          </cell>
        </row>
        <row r="124">
          <cell r="J124">
            <v>0</v>
          </cell>
        </row>
        <row r="125">
          <cell r="J125">
            <v>0</v>
          </cell>
        </row>
        <row r="126">
          <cell r="J126">
            <v>0</v>
          </cell>
        </row>
        <row r="127">
          <cell r="J127">
            <v>0</v>
          </cell>
        </row>
        <row r="128">
          <cell r="J128">
            <v>0</v>
          </cell>
        </row>
        <row r="129">
          <cell r="J129">
            <v>0</v>
          </cell>
        </row>
        <row r="130">
          <cell r="J130">
            <v>0</v>
          </cell>
        </row>
        <row r="131">
          <cell r="J131">
            <v>0</v>
          </cell>
        </row>
        <row r="132">
          <cell r="J132">
            <v>0</v>
          </cell>
        </row>
        <row r="133">
          <cell r="J133">
            <v>0</v>
          </cell>
        </row>
        <row r="134">
          <cell r="J134">
            <v>0</v>
          </cell>
        </row>
        <row r="135">
          <cell r="J135">
            <v>0</v>
          </cell>
        </row>
        <row r="136">
          <cell r="J136">
            <v>0</v>
          </cell>
        </row>
        <row r="137">
          <cell r="J137">
            <v>0</v>
          </cell>
        </row>
        <row r="138">
          <cell r="J138">
            <v>0</v>
          </cell>
        </row>
        <row r="139">
          <cell r="J139">
            <v>0</v>
          </cell>
        </row>
        <row r="140">
          <cell r="J140">
            <v>0</v>
          </cell>
        </row>
        <row r="141">
          <cell r="J141">
            <v>0</v>
          </cell>
        </row>
        <row r="142">
          <cell r="J142">
            <v>0</v>
          </cell>
        </row>
        <row r="143">
          <cell r="J143">
            <v>0</v>
          </cell>
        </row>
        <row r="144">
          <cell r="J144">
            <v>0</v>
          </cell>
        </row>
        <row r="145">
          <cell r="J145">
            <v>0</v>
          </cell>
        </row>
        <row r="146">
          <cell r="J146">
            <v>0</v>
          </cell>
        </row>
        <row r="147">
          <cell r="J147">
            <v>0</v>
          </cell>
        </row>
        <row r="148">
          <cell r="J148">
            <v>0</v>
          </cell>
        </row>
        <row r="149">
          <cell r="J149">
            <v>0</v>
          </cell>
        </row>
        <row r="150">
          <cell r="J150">
            <v>0</v>
          </cell>
        </row>
        <row r="151">
          <cell r="J151">
            <v>0</v>
          </cell>
        </row>
        <row r="152">
          <cell r="J152">
            <v>0</v>
          </cell>
        </row>
        <row r="153">
          <cell r="J153">
            <v>0</v>
          </cell>
        </row>
        <row r="154">
          <cell r="J154">
            <v>0</v>
          </cell>
        </row>
        <row r="155">
          <cell r="J155">
            <v>0</v>
          </cell>
        </row>
        <row r="156">
          <cell r="J156">
            <v>0</v>
          </cell>
        </row>
        <row r="157">
          <cell r="J157">
            <v>0</v>
          </cell>
        </row>
        <row r="158">
          <cell r="J158">
            <v>0</v>
          </cell>
        </row>
        <row r="159">
          <cell r="J159">
            <v>0</v>
          </cell>
        </row>
        <row r="160">
          <cell r="J160">
            <v>0</v>
          </cell>
        </row>
        <row r="161">
          <cell r="J161">
            <v>0</v>
          </cell>
        </row>
        <row r="162">
          <cell r="J162">
            <v>0</v>
          </cell>
        </row>
        <row r="163">
          <cell r="J163">
            <v>0</v>
          </cell>
        </row>
        <row r="164">
          <cell r="J164">
            <v>0</v>
          </cell>
        </row>
        <row r="165">
          <cell r="J165">
            <v>0</v>
          </cell>
        </row>
        <row r="167">
          <cell r="H167" t="str">
            <v xml:space="preserve"> </v>
          </cell>
          <cell r="J167" t="str">
            <v>CHECK</v>
          </cell>
        </row>
        <row r="168">
          <cell r="H168">
            <v>0</v>
          </cell>
          <cell r="J168" t="str">
            <v>DUMMY0</v>
          </cell>
        </row>
        <row r="169">
          <cell r="H169">
            <v>0</v>
          </cell>
          <cell r="J169">
            <v>0</v>
          </cell>
        </row>
        <row r="170">
          <cell r="H170">
            <v>0</v>
          </cell>
          <cell r="J170">
            <v>0</v>
          </cell>
        </row>
        <row r="171">
          <cell r="H171">
            <v>0</v>
          </cell>
          <cell r="J171">
            <v>0</v>
          </cell>
        </row>
        <row r="172">
          <cell r="H172">
            <v>0</v>
          </cell>
          <cell r="J172">
            <v>0</v>
          </cell>
        </row>
        <row r="173">
          <cell r="H173">
            <v>0</v>
          </cell>
          <cell r="J173">
            <v>0</v>
          </cell>
        </row>
        <row r="174">
          <cell r="H174">
            <v>0</v>
          </cell>
          <cell r="J174">
            <v>0</v>
          </cell>
        </row>
        <row r="175">
          <cell r="H175">
            <v>0</v>
          </cell>
          <cell r="J175">
            <v>0</v>
          </cell>
        </row>
        <row r="176">
          <cell r="H176">
            <v>0</v>
          </cell>
          <cell r="J176">
            <v>0</v>
          </cell>
        </row>
        <row r="177">
          <cell r="H177">
            <v>0</v>
          </cell>
          <cell r="J177">
            <v>0</v>
          </cell>
        </row>
        <row r="178">
          <cell r="H178">
            <v>0</v>
          </cell>
          <cell r="J178">
            <v>0</v>
          </cell>
        </row>
        <row r="179">
          <cell r="H179">
            <v>0</v>
          </cell>
          <cell r="J179">
            <v>0</v>
          </cell>
        </row>
        <row r="180">
          <cell r="H180">
            <v>0</v>
          </cell>
          <cell r="J180">
            <v>0</v>
          </cell>
        </row>
        <row r="182">
          <cell r="F182">
            <v>0</v>
          </cell>
          <cell r="G182">
            <v>0</v>
          </cell>
          <cell r="H182" t="str">
            <v xml:space="preserve"> </v>
          </cell>
          <cell r="J182" t="str">
            <v>CHECK</v>
          </cell>
        </row>
        <row r="183">
          <cell r="F183">
            <v>0</v>
          </cell>
          <cell r="G183">
            <v>0</v>
          </cell>
          <cell r="H183">
            <v>0</v>
          </cell>
          <cell r="J183" t="str">
            <v>DUMMY0</v>
          </cell>
        </row>
        <row r="184">
          <cell r="H184">
            <v>0</v>
          </cell>
          <cell r="J184">
            <v>0</v>
          </cell>
        </row>
        <row r="185">
          <cell r="H185">
            <v>0</v>
          </cell>
          <cell r="J185">
            <v>0</v>
          </cell>
        </row>
        <row r="186">
          <cell r="H186">
            <v>0</v>
          </cell>
          <cell r="J186">
            <v>0</v>
          </cell>
        </row>
        <row r="187">
          <cell r="H187">
            <v>0</v>
          </cell>
          <cell r="J187">
            <v>0</v>
          </cell>
        </row>
        <row r="188">
          <cell r="H188">
            <v>0</v>
          </cell>
          <cell r="J188">
            <v>0</v>
          </cell>
        </row>
        <row r="189">
          <cell r="H189">
            <v>0</v>
          </cell>
          <cell r="J189">
            <v>0</v>
          </cell>
        </row>
        <row r="190">
          <cell r="H190">
            <v>0</v>
          </cell>
          <cell r="J190">
            <v>0</v>
          </cell>
        </row>
        <row r="191">
          <cell r="H191">
            <v>0</v>
          </cell>
          <cell r="J191">
            <v>0</v>
          </cell>
        </row>
      </sheetData>
      <sheetData sheetId="1"/>
      <sheetData sheetId="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Depreciation"/>
      <sheetName val="Summary Asset Retirement"/>
      <sheetName val="Normal"/>
      <sheetName val="Sheet1"/>
      <sheetName val="MSS0712"/>
      <sheetName val="Assumption"/>
      <sheetName val="PTBCapa"/>
      <sheetName val="Summary_Depreciation"/>
      <sheetName val="Summary_Asset_Retirement"/>
    </sheetNames>
    <sheetDataSet>
      <sheetData sheetId="0"/>
      <sheetData sheetId="1"/>
      <sheetData sheetId="2" refreshError="1">
        <row r="11">
          <cell r="AY11" t="str">
            <v xml:space="preserve"> </v>
          </cell>
          <cell r="AZ11">
            <v>-1052771.78</v>
          </cell>
          <cell r="BG11" t="str">
            <v xml:space="preserve"> </v>
          </cell>
        </row>
        <row r="12">
          <cell r="AY12" t="str">
            <v xml:space="preserve"> </v>
          </cell>
          <cell r="AZ12">
            <v>-1052771.7799999982</v>
          </cell>
          <cell r="BG12" t="str">
            <v xml:space="preserve"> </v>
          </cell>
        </row>
        <row r="15">
          <cell r="AY15" t="str">
            <v>CC4</v>
          </cell>
          <cell r="AZ15" t="str">
            <v>04Dep</v>
          </cell>
          <cell r="BG15" t="str">
            <v>CC8</v>
          </cell>
        </row>
        <row r="16">
          <cell r="AY16">
            <v>0</v>
          </cell>
          <cell r="AZ16" t="str">
            <v>x</v>
          </cell>
          <cell r="BG16">
            <v>0</v>
          </cell>
        </row>
        <row r="17">
          <cell r="AY17">
            <v>0</v>
          </cell>
          <cell r="AZ17" t="str">
            <v>x</v>
          </cell>
          <cell r="BG17">
            <v>0</v>
          </cell>
        </row>
        <row r="18">
          <cell r="AY18" t="str">
            <v>2DG</v>
          </cell>
          <cell r="AZ18">
            <v>-9.49</v>
          </cell>
          <cell r="BG18" t="str">
            <v>2DG</v>
          </cell>
        </row>
        <row r="19">
          <cell r="AY19" t="str">
            <v>2DG</v>
          </cell>
          <cell r="AZ19">
            <v>-63.59</v>
          </cell>
          <cell r="BG19" t="str">
            <v>2DG</v>
          </cell>
        </row>
        <row r="20">
          <cell r="AY20" t="str">
            <v>1BD</v>
          </cell>
          <cell r="AZ20">
            <v>-4.33</v>
          </cell>
          <cell r="BG20" t="str">
            <v>1BD</v>
          </cell>
        </row>
        <row r="21">
          <cell r="AY21" t="str">
            <v>1BG</v>
          </cell>
          <cell r="AZ21">
            <v>-5.61</v>
          </cell>
          <cell r="BG21">
            <v>0</v>
          </cell>
        </row>
        <row r="22">
          <cell r="AY22" t="str">
            <v>1BC</v>
          </cell>
          <cell r="AZ22">
            <v>-5.24</v>
          </cell>
          <cell r="BG22" t="str">
            <v>1BC</v>
          </cell>
        </row>
        <row r="23">
          <cell r="AY23" t="str">
            <v>1BC</v>
          </cell>
          <cell r="AZ23">
            <v>-12.27</v>
          </cell>
          <cell r="BG23" t="str">
            <v>1BC</v>
          </cell>
        </row>
        <row r="24">
          <cell r="AY24" t="str">
            <v>1BC</v>
          </cell>
          <cell r="AZ24">
            <v>-7.04</v>
          </cell>
          <cell r="BG24" t="str">
            <v>1BC</v>
          </cell>
        </row>
        <row r="25">
          <cell r="AY25" t="str">
            <v>1BC</v>
          </cell>
          <cell r="AZ25">
            <v>-3.84</v>
          </cell>
          <cell r="BG25" t="str">
            <v>1BC</v>
          </cell>
        </row>
        <row r="26">
          <cell r="AY26" t="str">
            <v>1BC</v>
          </cell>
          <cell r="AZ26">
            <v>-4.0999999999999996</v>
          </cell>
          <cell r="BG26" t="str">
            <v>1BC</v>
          </cell>
        </row>
        <row r="27">
          <cell r="AY27" t="str">
            <v>1BG</v>
          </cell>
          <cell r="AZ27">
            <v>-6.37</v>
          </cell>
          <cell r="BG27">
            <v>0</v>
          </cell>
        </row>
        <row r="28">
          <cell r="AY28" t="str">
            <v>2DB</v>
          </cell>
          <cell r="AZ28">
            <v>-43.48</v>
          </cell>
          <cell r="BG28" t="str">
            <v>2DB</v>
          </cell>
        </row>
        <row r="29">
          <cell r="AY29" t="str">
            <v>2DB</v>
          </cell>
          <cell r="AZ29">
            <v>-10.57</v>
          </cell>
          <cell r="BG29" t="str">
            <v>2DB</v>
          </cell>
        </row>
        <row r="30">
          <cell r="AY30" t="str">
            <v>2DB</v>
          </cell>
          <cell r="AZ30">
            <v>-9.06</v>
          </cell>
          <cell r="BG30" t="str">
            <v>2DB</v>
          </cell>
        </row>
        <row r="31">
          <cell r="AY31" t="str">
            <v>2DB</v>
          </cell>
          <cell r="AZ31">
            <v>-5.01</v>
          </cell>
          <cell r="BG31" t="str">
            <v>2DB</v>
          </cell>
        </row>
        <row r="32">
          <cell r="AY32" t="str">
            <v>1BD</v>
          </cell>
          <cell r="AZ32">
            <v>-102.2</v>
          </cell>
          <cell r="BG32" t="str">
            <v>1BD</v>
          </cell>
        </row>
        <row r="33">
          <cell r="AY33" t="str">
            <v>1BD</v>
          </cell>
          <cell r="AZ33">
            <v>-194.5</v>
          </cell>
          <cell r="BG33" t="str">
            <v>1BD</v>
          </cell>
        </row>
        <row r="34">
          <cell r="AY34" t="str">
            <v>1BD</v>
          </cell>
          <cell r="AZ34">
            <v>-190.83</v>
          </cell>
          <cell r="BG34" t="str">
            <v>1BD</v>
          </cell>
        </row>
        <row r="35">
          <cell r="AY35" t="str">
            <v>1BD</v>
          </cell>
          <cell r="AZ35">
            <v>-230.09</v>
          </cell>
          <cell r="BG35" t="str">
            <v>1BD</v>
          </cell>
        </row>
        <row r="36">
          <cell r="AY36" t="str">
            <v>1BD</v>
          </cell>
          <cell r="AZ36">
            <v>-59.31</v>
          </cell>
          <cell r="BG36" t="str">
            <v>1BD</v>
          </cell>
        </row>
        <row r="37">
          <cell r="AY37" t="str">
            <v>1BD</v>
          </cell>
          <cell r="AZ37">
            <v>-14.71</v>
          </cell>
          <cell r="BG37" t="str">
            <v>1BD</v>
          </cell>
        </row>
        <row r="38">
          <cell r="AY38" t="str">
            <v>1BD</v>
          </cell>
          <cell r="AZ38">
            <v>-125</v>
          </cell>
          <cell r="BG38">
            <v>0</v>
          </cell>
        </row>
        <row r="39">
          <cell r="AY39" t="str">
            <v>2DG</v>
          </cell>
          <cell r="AZ39">
            <v>-5.4</v>
          </cell>
          <cell r="BG39" t="str">
            <v>2DG</v>
          </cell>
        </row>
        <row r="40">
          <cell r="AY40" t="str">
            <v>2DG</v>
          </cell>
          <cell r="AZ40">
            <v>-2.29</v>
          </cell>
          <cell r="BG40" t="str">
            <v>2DG</v>
          </cell>
        </row>
        <row r="41">
          <cell r="AY41">
            <v>0</v>
          </cell>
          <cell r="AZ41" t="str">
            <v>x</v>
          </cell>
          <cell r="BG41">
            <v>0</v>
          </cell>
        </row>
        <row r="42">
          <cell r="AY42" t="str">
            <v>1BD</v>
          </cell>
          <cell r="AZ42">
            <v>-15.25</v>
          </cell>
          <cell r="BG42" t="str">
            <v>1BD</v>
          </cell>
        </row>
        <row r="43">
          <cell r="AY43" t="str">
            <v>1BD</v>
          </cell>
          <cell r="AZ43">
            <v>-150</v>
          </cell>
          <cell r="BG43" t="str">
            <v>1BD</v>
          </cell>
        </row>
        <row r="44">
          <cell r="AY44" t="str">
            <v>1BD</v>
          </cell>
          <cell r="AZ44">
            <v>-22.7</v>
          </cell>
          <cell r="BG44" t="str">
            <v>1BD</v>
          </cell>
        </row>
        <row r="45">
          <cell r="AY45" t="str">
            <v>1BD</v>
          </cell>
          <cell r="AZ45">
            <v>-64.400000000000006</v>
          </cell>
          <cell r="BG45" t="str">
            <v>1BD</v>
          </cell>
        </row>
        <row r="46">
          <cell r="AY46" t="str">
            <v>1BD</v>
          </cell>
          <cell r="AZ46">
            <v>-30.27</v>
          </cell>
          <cell r="BG46" t="str">
            <v>1BD</v>
          </cell>
        </row>
        <row r="47">
          <cell r="AY47" t="str">
            <v>1BD</v>
          </cell>
          <cell r="AZ47">
            <v>-11.18</v>
          </cell>
          <cell r="BG47" t="str">
            <v>1BD</v>
          </cell>
        </row>
        <row r="48">
          <cell r="AY48" t="str">
            <v>1BD</v>
          </cell>
          <cell r="AZ48">
            <v>-7.29</v>
          </cell>
          <cell r="BG48" t="str">
            <v>1BD</v>
          </cell>
        </row>
        <row r="49">
          <cell r="AY49" t="str">
            <v>1BG</v>
          </cell>
          <cell r="AZ49">
            <v>-9.67</v>
          </cell>
          <cell r="BG49" t="str">
            <v>1BG</v>
          </cell>
        </row>
        <row r="50">
          <cell r="AY50" t="str">
            <v>1BG</v>
          </cell>
          <cell r="AZ50">
            <v>-3.07</v>
          </cell>
          <cell r="BG50" t="str">
            <v>1BG</v>
          </cell>
        </row>
        <row r="51">
          <cell r="AY51" t="str">
            <v>1BG</v>
          </cell>
          <cell r="AZ51">
            <v>-6.45</v>
          </cell>
          <cell r="BG51" t="str">
            <v>1BG</v>
          </cell>
        </row>
        <row r="52">
          <cell r="AY52" t="str">
            <v>1BG</v>
          </cell>
          <cell r="AZ52">
            <v>-1.92</v>
          </cell>
          <cell r="BG52" t="str">
            <v>1BG</v>
          </cell>
        </row>
        <row r="53">
          <cell r="AY53" t="str">
            <v>1BG</v>
          </cell>
          <cell r="AZ53">
            <v>-27.22</v>
          </cell>
          <cell r="BG53">
            <v>0</v>
          </cell>
        </row>
        <row r="54">
          <cell r="AY54" t="str">
            <v>1BG</v>
          </cell>
          <cell r="AZ54">
            <v>-7.73</v>
          </cell>
          <cell r="BG54">
            <v>0</v>
          </cell>
        </row>
        <row r="55">
          <cell r="AY55" t="str">
            <v>1BG</v>
          </cell>
          <cell r="AZ55">
            <v>-64.58</v>
          </cell>
          <cell r="BG55">
            <v>0</v>
          </cell>
        </row>
        <row r="56">
          <cell r="AY56" t="str">
            <v>1BG</v>
          </cell>
          <cell r="AZ56">
            <v>-100</v>
          </cell>
          <cell r="BG56">
            <v>0</v>
          </cell>
        </row>
        <row r="57">
          <cell r="AY57" t="str">
            <v>1BG</v>
          </cell>
          <cell r="AZ57">
            <v>-303.02999999999997</v>
          </cell>
          <cell r="BG57">
            <v>0</v>
          </cell>
        </row>
        <row r="58">
          <cell r="AY58" t="str">
            <v>1BG</v>
          </cell>
          <cell r="AZ58">
            <v>-29.17</v>
          </cell>
          <cell r="BG58">
            <v>0</v>
          </cell>
        </row>
        <row r="59">
          <cell r="AY59" t="str">
            <v>1BG</v>
          </cell>
          <cell r="AZ59">
            <v>-4.58</v>
          </cell>
          <cell r="BG59">
            <v>0</v>
          </cell>
        </row>
        <row r="60">
          <cell r="AY60" t="str">
            <v>1BG</v>
          </cell>
          <cell r="AZ60">
            <v>-2.34</v>
          </cell>
          <cell r="BG60">
            <v>0</v>
          </cell>
        </row>
        <row r="61">
          <cell r="AY61" t="str">
            <v>1BG</v>
          </cell>
          <cell r="AZ61">
            <v>-254.17</v>
          </cell>
          <cell r="BG61">
            <v>0</v>
          </cell>
        </row>
        <row r="62">
          <cell r="AY62" t="str">
            <v>1BD</v>
          </cell>
          <cell r="AZ62">
            <v>-46.59</v>
          </cell>
          <cell r="BG62" t="str">
            <v>1BD</v>
          </cell>
        </row>
        <row r="63">
          <cell r="AY63" t="str">
            <v>1BG</v>
          </cell>
          <cell r="AZ63">
            <v>-6.06</v>
          </cell>
          <cell r="BG63">
            <v>0</v>
          </cell>
        </row>
        <row r="64">
          <cell r="AY64" t="str">
            <v>1BG</v>
          </cell>
          <cell r="AZ64">
            <v>-5.89</v>
          </cell>
          <cell r="BG64">
            <v>0</v>
          </cell>
        </row>
        <row r="65">
          <cell r="AY65" t="str">
            <v>1BG</v>
          </cell>
          <cell r="AZ65">
            <v>-71.97</v>
          </cell>
          <cell r="BG65">
            <v>0</v>
          </cell>
        </row>
        <row r="66">
          <cell r="AY66" t="str">
            <v>2DL</v>
          </cell>
          <cell r="AZ66">
            <v>-10.3</v>
          </cell>
          <cell r="BG66" t="str">
            <v>2DL</v>
          </cell>
        </row>
        <row r="67">
          <cell r="AY67" t="str">
            <v>2DL</v>
          </cell>
          <cell r="AZ67">
            <v>-1.97</v>
          </cell>
          <cell r="BG67" t="str">
            <v>2DL</v>
          </cell>
        </row>
        <row r="68">
          <cell r="AY68" t="str">
            <v>1BG</v>
          </cell>
          <cell r="AZ68">
            <v>-18.920000000000002</v>
          </cell>
          <cell r="BG68" t="str">
            <v>1BG</v>
          </cell>
        </row>
        <row r="69">
          <cell r="AY69" t="str">
            <v>1BG</v>
          </cell>
          <cell r="AZ69">
            <v>-140.15</v>
          </cell>
          <cell r="BG69" t="str">
            <v>1BG</v>
          </cell>
        </row>
        <row r="70">
          <cell r="AY70" t="str">
            <v>1BG</v>
          </cell>
          <cell r="AZ70">
            <v>-44.69</v>
          </cell>
          <cell r="BG70" t="str">
            <v>1BG</v>
          </cell>
        </row>
        <row r="71">
          <cell r="AY71" t="str">
            <v>2DL</v>
          </cell>
          <cell r="AZ71">
            <v>-15</v>
          </cell>
          <cell r="BG71" t="str">
            <v>2DL</v>
          </cell>
        </row>
        <row r="72">
          <cell r="AY72" t="str">
            <v>2DL</v>
          </cell>
          <cell r="AZ72">
            <v>-5.04</v>
          </cell>
          <cell r="BG72" t="str">
            <v>2DL</v>
          </cell>
        </row>
        <row r="73">
          <cell r="AY73" t="str">
            <v>1BG</v>
          </cell>
          <cell r="AZ73">
            <v>-102.08</v>
          </cell>
          <cell r="BG73">
            <v>0</v>
          </cell>
        </row>
        <row r="74">
          <cell r="AY74" t="str">
            <v>1BG</v>
          </cell>
          <cell r="AZ74">
            <v>-17.43</v>
          </cell>
          <cell r="BG74">
            <v>0</v>
          </cell>
        </row>
        <row r="75">
          <cell r="AY75" t="str">
            <v>1BG</v>
          </cell>
          <cell r="AZ75">
            <v>-83.33</v>
          </cell>
          <cell r="BG75">
            <v>0</v>
          </cell>
        </row>
        <row r="76">
          <cell r="AY76" t="str">
            <v>1BG</v>
          </cell>
          <cell r="AZ76">
            <v>-72.92</v>
          </cell>
          <cell r="BG76" t="str">
            <v>1BD</v>
          </cell>
        </row>
        <row r="77">
          <cell r="AY77" t="str">
            <v>1BG</v>
          </cell>
          <cell r="AZ77">
            <v>-4.01</v>
          </cell>
          <cell r="BG77" t="str">
            <v>1BD</v>
          </cell>
        </row>
        <row r="78">
          <cell r="AY78" t="str">
            <v>1BG</v>
          </cell>
          <cell r="AZ78">
            <v>-29.17</v>
          </cell>
          <cell r="BG78" t="str">
            <v>1BD</v>
          </cell>
        </row>
        <row r="79">
          <cell r="AY79" t="str">
            <v>1BG</v>
          </cell>
          <cell r="AZ79">
            <v>-7.92</v>
          </cell>
          <cell r="BG79" t="str">
            <v>1BG</v>
          </cell>
        </row>
        <row r="80">
          <cell r="AY80" t="str">
            <v>1BG</v>
          </cell>
          <cell r="AZ80">
            <v>-46.97</v>
          </cell>
          <cell r="BG80" t="str">
            <v>1BD</v>
          </cell>
        </row>
        <row r="81">
          <cell r="AY81" t="str">
            <v>1BG</v>
          </cell>
          <cell r="AZ81">
            <v>-4.2</v>
          </cell>
          <cell r="BG81" t="str">
            <v>1BG</v>
          </cell>
        </row>
        <row r="82">
          <cell r="AY82" t="str">
            <v>1BG</v>
          </cell>
          <cell r="AZ82">
            <v>-55.09</v>
          </cell>
          <cell r="BG82" t="str">
            <v>1BG</v>
          </cell>
        </row>
        <row r="83">
          <cell r="AY83" t="str">
            <v>1BG</v>
          </cell>
          <cell r="AZ83">
            <v>-9.56</v>
          </cell>
          <cell r="BG83" t="str">
            <v>1BG</v>
          </cell>
        </row>
        <row r="84">
          <cell r="AY84" t="str">
            <v>1BG</v>
          </cell>
          <cell r="AZ84">
            <v>-7.57</v>
          </cell>
          <cell r="BG84" t="str">
            <v>1BD</v>
          </cell>
        </row>
        <row r="85">
          <cell r="AY85" t="str">
            <v>1BG</v>
          </cell>
          <cell r="AZ85">
            <v>-77.08</v>
          </cell>
          <cell r="BG85">
            <v>0</v>
          </cell>
        </row>
        <row r="86">
          <cell r="AY86" t="str">
            <v>1BG</v>
          </cell>
          <cell r="AZ86">
            <v>-11.36</v>
          </cell>
          <cell r="BG86">
            <v>0</v>
          </cell>
        </row>
        <row r="87">
          <cell r="AY87" t="str">
            <v>1BG</v>
          </cell>
          <cell r="AZ87">
            <v>-12.27</v>
          </cell>
          <cell r="BG87">
            <v>0</v>
          </cell>
        </row>
        <row r="88">
          <cell r="AY88" t="str">
            <v>1BG</v>
          </cell>
          <cell r="AZ88">
            <v>-3.2</v>
          </cell>
          <cell r="BG88">
            <v>0</v>
          </cell>
        </row>
        <row r="89">
          <cell r="AY89" t="str">
            <v>1BG</v>
          </cell>
          <cell r="AZ89">
            <v>-287.88</v>
          </cell>
          <cell r="BG89">
            <v>0</v>
          </cell>
        </row>
        <row r="90">
          <cell r="AY90" t="str">
            <v>1BG</v>
          </cell>
          <cell r="AZ90">
            <v>-143.94</v>
          </cell>
          <cell r="BG90" t="str">
            <v>1BG</v>
          </cell>
        </row>
        <row r="91">
          <cell r="AY91" t="str">
            <v>1BG</v>
          </cell>
          <cell r="AZ91">
            <v>-28.12</v>
          </cell>
          <cell r="BG91" t="str">
            <v>1BG</v>
          </cell>
        </row>
        <row r="92">
          <cell r="AY92" t="str">
            <v>1BG</v>
          </cell>
          <cell r="AZ92">
            <v>-29.73</v>
          </cell>
          <cell r="BG92" t="str">
            <v>1BG</v>
          </cell>
        </row>
        <row r="93">
          <cell r="AY93" t="str">
            <v>1BG</v>
          </cell>
          <cell r="AZ93">
            <v>-12.61</v>
          </cell>
          <cell r="BG93" t="str">
            <v>1BD</v>
          </cell>
        </row>
        <row r="94">
          <cell r="AY94" t="str">
            <v>1BG</v>
          </cell>
          <cell r="AZ94">
            <v>-97.09</v>
          </cell>
          <cell r="BG94" t="str">
            <v>1BD</v>
          </cell>
        </row>
        <row r="95">
          <cell r="AY95" t="str">
            <v>1BG</v>
          </cell>
          <cell r="AZ95">
            <v>-160.41999999999999</v>
          </cell>
          <cell r="BG95">
            <v>0</v>
          </cell>
        </row>
        <row r="96">
          <cell r="AY96" t="str">
            <v>1BG</v>
          </cell>
          <cell r="AZ96">
            <v>-91.74</v>
          </cell>
          <cell r="BG96">
            <v>0</v>
          </cell>
        </row>
        <row r="97">
          <cell r="AY97" t="str">
            <v>1BG</v>
          </cell>
          <cell r="AZ97">
            <v>-158.33000000000001</v>
          </cell>
          <cell r="BG97">
            <v>0</v>
          </cell>
        </row>
        <row r="98">
          <cell r="AY98" t="str">
            <v>1BG</v>
          </cell>
          <cell r="AZ98">
            <v>-34.78</v>
          </cell>
          <cell r="BG98">
            <v>0</v>
          </cell>
        </row>
        <row r="99">
          <cell r="AY99" t="str">
            <v>1BG</v>
          </cell>
          <cell r="AZ99">
            <v>-42.92</v>
          </cell>
          <cell r="BG99">
            <v>0</v>
          </cell>
        </row>
        <row r="100">
          <cell r="AY100" t="str">
            <v>1BG</v>
          </cell>
          <cell r="AZ100">
            <v>-20.83</v>
          </cell>
          <cell r="BG100">
            <v>0</v>
          </cell>
        </row>
        <row r="101">
          <cell r="AY101" t="str">
            <v>1BG</v>
          </cell>
          <cell r="AZ101">
            <v>-22.92</v>
          </cell>
          <cell r="BG101" t="str">
            <v>1BD</v>
          </cell>
        </row>
        <row r="102">
          <cell r="AY102" t="str">
            <v>1BG</v>
          </cell>
          <cell r="AZ102">
            <v>-3.37</v>
          </cell>
          <cell r="BG102" t="str">
            <v>1BD</v>
          </cell>
        </row>
        <row r="103">
          <cell r="AY103" t="str">
            <v>1BG</v>
          </cell>
          <cell r="AZ103">
            <v>-181.81</v>
          </cell>
          <cell r="BG103">
            <v>0</v>
          </cell>
        </row>
        <row r="104">
          <cell r="AY104" t="str">
            <v>1BG</v>
          </cell>
          <cell r="AZ104">
            <v>-14.52</v>
          </cell>
          <cell r="BG104" t="str">
            <v>1BG</v>
          </cell>
        </row>
        <row r="105">
          <cell r="AY105" t="str">
            <v>1BD</v>
          </cell>
          <cell r="AZ105">
            <v>-8.19</v>
          </cell>
          <cell r="BG105" t="str">
            <v>1BD</v>
          </cell>
        </row>
        <row r="106">
          <cell r="AY106" t="str">
            <v>1BD</v>
          </cell>
          <cell r="AZ106">
            <v>-3.45</v>
          </cell>
          <cell r="BG106" t="str">
            <v>1BD</v>
          </cell>
        </row>
        <row r="107">
          <cell r="AY107" t="str">
            <v>1BD</v>
          </cell>
          <cell r="AZ107">
            <v>-57.29</v>
          </cell>
          <cell r="BG107" t="str">
            <v>1BD</v>
          </cell>
        </row>
        <row r="108">
          <cell r="AY108" t="str">
            <v>1BD</v>
          </cell>
          <cell r="AZ108">
            <v>-91.67</v>
          </cell>
          <cell r="BG108" t="str">
            <v>1BD</v>
          </cell>
        </row>
        <row r="109">
          <cell r="AY109" t="str">
            <v>1BD</v>
          </cell>
          <cell r="AZ109">
            <v>-10.34</v>
          </cell>
          <cell r="BG109" t="str">
            <v>1BD</v>
          </cell>
        </row>
        <row r="110">
          <cell r="AY110" t="str">
            <v>1BD</v>
          </cell>
          <cell r="AZ110">
            <v>-12.12</v>
          </cell>
          <cell r="BG110" t="str">
            <v>1BD</v>
          </cell>
        </row>
        <row r="111">
          <cell r="AY111" t="str">
            <v>1BD</v>
          </cell>
          <cell r="AZ111">
            <v>-10.52</v>
          </cell>
          <cell r="BG111" t="str">
            <v>1BD</v>
          </cell>
        </row>
        <row r="112">
          <cell r="AY112" t="str">
            <v>1BD</v>
          </cell>
          <cell r="AZ112">
            <v>-14.36</v>
          </cell>
          <cell r="BG112" t="str">
            <v>1BD</v>
          </cell>
        </row>
        <row r="113">
          <cell r="AY113" t="str">
            <v>1BD</v>
          </cell>
          <cell r="AZ113">
            <v>-7.5</v>
          </cell>
          <cell r="BG113" t="str">
            <v>1BD</v>
          </cell>
        </row>
        <row r="114">
          <cell r="AY114" t="str">
            <v>1BG</v>
          </cell>
          <cell r="AZ114">
            <v>-10.78</v>
          </cell>
          <cell r="BG114" t="str">
            <v>1BD</v>
          </cell>
        </row>
        <row r="115">
          <cell r="AY115" t="str">
            <v>1BG</v>
          </cell>
          <cell r="AZ115">
            <v>-1.45</v>
          </cell>
          <cell r="BG115" t="str">
            <v>1BD</v>
          </cell>
        </row>
        <row r="116">
          <cell r="AY116" t="str">
            <v>1BG</v>
          </cell>
          <cell r="AZ116">
            <v>-31.63</v>
          </cell>
          <cell r="BG116">
            <v>0</v>
          </cell>
        </row>
        <row r="117">
          <cell r="AY117" t="str">
            <v>1BG</v>
          </cell>
          <cell r="AZ117">
            <v>-2.06</v>
          </cell>
          <cell r="BG117">
            <v>0</v>
          </cell>
        </row>
        <row r="118">
          <cell r="AY118" t="str">
            <v>1BG</v>
          </cell>
          <cell r="AZ118">
            <v>-28.95</v>
          </cell>
          <cell r="BG118" t="str">
            <v>1BG</v>
          </cell>
        </row>
        <row r="119">
          <cell r="AY119" t="str">
            <v>1BG</v>
          </cell>
          <cell r="AZ119">
            <v>-15.92</v>
          </cell>
          <cell r="BG119">
            <v>0</v>
          </cell>
        </row>
        <row r="120">
          <cell r="AY120" t="str">
            <v>1BG</v>
          </cell>
          <cell r="AZ120">
            <v>-4.33</v>
          </cell>
          <cell r="BG120">
            <v>0</v>
          </cell>
        </row>
        <row r="121">
          <cell r="AY121" t="str">
            <v>1BD</v>
          </cell>
          <cell r="AZ121">
            <v>-5.03</v>
          </cell>
          <cell r="BG121" t="str">
            <v>1BD</v>
          </cell>
        </row>
        <row r="122">
          <cell r="AY122" t="str">
            <v>1BD</v>
          </cell>
          <cell r="AZ122">
            <v>-44.97</v>
          </cell>
          <cell r="BG122" t="str">
            <v>1BD</v>
          </cell>
        </row>
        <row r="123">
          <cell r="AY123" t="str">
            <v>1BD</v>
          </cell>
          <cell r="AZ123">
            <v>-67.92</v>
          </cell>
          <cell r="BG123" t="str">
            <v>1BD</v>
          </cell>
        </row>
        <row r="124">
          <cell r="AY124" t="str">
            <v>1BD</v>
          </cell>
          <cell r="AZ124">
            <v>-79.17</v>
          </cell>
          <cell r="BG124" t="str">
            <v>1BD</v>
          </cell>
        </row>
        <row r="125">
          <cell r="AY125" t="str">
            <v>1BD</v>
          </cell>
          <cell r="AZ125">
            <v>-117.06</v>
          </cell>
          <cell r="BG125" t="str">
            <v>1BD</v>
          </cell>
        </row>
        <row r="126">
          <cell r="AY126" t="str">
            <v>1BD</v>
          </cell>
          <cell r="AZ126">
            <v>-32.92</v>
          </cell>
          <cell r="BG126" t="str">
            <v>1BD</v>
          </cell>
        </row>
        <row r="127">
          <cell r="AY127" t="str">
            <v>1BD</v>
          </cell>
          <cell r="AZ127">
            <v>-58.07</v>
          </cell>
          <cell r="BG127" t="str">
            <v>1BD</v>
          </cell>
        </row>
        <row r="128">
          <cell r="AY128" t="str">
            <v>1BD</v>
          </cell>
          <cell r="AZ128">
            <v>-10.42</v>
          </cell>
          <cell r="BG128" t="str">
            <v>1BD</v>
          </cell>
        </row>
        <row r="129">
          <cell r="AY129" t="str">
            <v>1BD</v>
          </cell>
          <cell r="AZ129">
            <v>-186.3</v>
          </cell>
          <cell r="BG129" t="str">
            <v>1BD</v>
          </cell>
        </row>
        <row r="130">
          <cell r="AY130" t="str">
            <v>1BD</v>
          </cell>
          <cell r="AZ130">
            <v>-31.87</v>
          </cell>
          <cell r="BG130" t="str">
            <v>1BD</v>
          </cell>
        </row>
        <row r="131">
          <cell r="AY131" t="str">
            <v>1BD</v>
          </cell>
          <cell r="AZ131">
            <v>-4.17</v>
          </cell>
          <cell r="BG131" t="str">
            <v>1BD</v>
          </cell>
        </row>
        <row r="132">
          <cell r="AY132" t="str">
            <v>1BD</v>
          </cell>
          <cell r="AZ132">
            <v>-13.45</v>
          </cell>
          <cell r="BG132" t="str">
            <v>1BD</v>
          </cell>
        </row>
        <row r="133">
          <cell r="AY133" t="str">
            <v>1BD</v>
          </cell>
          <cell r="AZ133">
            <v>-10.050000000000001</v>
          </cell>
          <cell r="BG133" t="str">
            <v>1BD</v>
          </cell>
        </row>
        <row r="134">
          <cell r="AY134" t="str">
            <v>1BD</v>
          </cell>
          <cell r="AZ134">
            <v>-40.299999999999997</v>
          </cell>
          <cell r="BG134" t="str">
            <v>1BD</v>
          </cell>
        </row>
        <row r="135">
          <cell r="AY135" t="str">
            <v>1BD</v>
          </cell>
          <cell r="AZ135">
            <v>-85.81</v>
          </cell>
          <cell r="BG135" t="str">
            <v>1BD</v>
          </cell>
        </row>
        <row r="136">
          <cell r="AY136" t="str">
            <v>1BD</v>
          </cell>
          <cell r="AZ136">
            <v>-9.66</v>
          </cell>
          <cell r="BG136" t="str">
            <v>1BD</v>
          </cell>
        </row>
        <row r="137">
          <cell r="AY137" t="str">
            <v>1BD</v>
          </cell>
          <cell r="AZ137">
            <v>-9.9</v>
          </cell>
          <cell r="BG137" t="str">
            <v>1BD</v>
          </cell>
        </row>
        <row r="138">
          <cell r="AY138" t="str">
            <v>1BD</v>
          </cell>
          <cell r="AZ138">
            <v>-40.4</v>
          </cell>
          <cell r="BG138" t="str">
            <v>1BD</v>
          </cell>
        </row>
        <row r="139">
          <cell r="AY139" t="str">
            <v>1BD</v>
          </cell>
          <cell r="AZ139">
            <v>-16.670000000000002</v>
          </cell>
          <cell r="BG139" t="str">
            <v>1BD</v>
          </cell>
        </row>
        <row r="140">
          <cell r="AY140" t="str">
            <v>1BD</v>
          </cell>
          <cell r="AZ140">
            <v>-1.34</v>
          </cell>
          <cell r="BG140" t="str">
            <v>1BD</v>
          </cell>
        </row>
        <row r="141">
          <cell r="AY141" t="str">
            <v>1BD</v>
          </cell>
          <cell r="AZ141">
            <v>-5.29</v>
          </cell>
          <cell r="BG141" t="str">
            <v>1BD</v>
          </cell>
        </row>
        <row r="142">
          <cell r="AY142" t="str">
            <v>1BD</v>
          </cell>
          <cell r="AZ142">
            <v>-41.64</v>
          </cell>
          <cell r="BG142" t="str">
            <v>1BD</v>
          </cell>
        </row>
        <row r="143">
          <cell r="AY143" t="str">
            <v>1BD</v>
          </cell>
          <cell r="AZ143">
            <v>-8.1999999999999993</v>
          </cell>
          <cell r="BG143" t="str">
            <v>1BD</v>
          </cell>
        </row>
        <row r="144">
          <cell r="AY144" t="str">
            <v>1BD</v>
          </cell>
          <cell r="AZ144">
            <v>-30.64</v>
          </cell>
          <cell r="BG144" t="str">
            <v>1BD</v>
          </cell>
        </row>
        <row r="145">
          <cell r="AY145" t="str">
            <v>1BD</v>
          </cell>
          <cell r="AZ145">
            <v>-42.97</v>
          </cell>
          <cell r="BG145" t="str">
            <v>1BD</v>
          </cell>
        </row>
        <row r="146">
          <cell r="AY146" t="str">
            <v>1BD</v>
          </cell>
          <cell r="AZ146">
            <v>-88.33</v>
          </cell>
          <cell r="BG146" t="str">
            <v>1BD</v>
          </cell>
        </row>
        <row r="147">
          <cell r="AY147" t="str">
            <v>1BD</v>
          </cell>
          <cell r="AZ147">
            <v>-25.23</v>
          </cell>
          <cell r="BG147" t="str">
            <v>1BD</v>
          </cell>
        </row>
        <row r="148">
          <cell r="AY148" t="str">
            <v>1BD</v>
          </cell>
          <cell r="AZ148">
            <v>-8.75</v>
          </cell>
          <cell r="BG148" t="str">
            <v>1BD</v>
          </cell>
        </row>
        <row r="149">
          <cell r="AY149" t="str">
            <v>1BD</v>
          </cell>
          <cell r="AZ149">
            <v>-25.62</v>
          </cell>
          <cell r="BG149" t="str">
            <v>1BD</v>
          </cell>
        </row>
        <row r="150">
          <cell r="AY150" t="str">
            <v>1BD</v>
          </cell>
          <cell r="AZ150">
            <v>-4.75</v>
          </cell>
          <cell r="BG150" t="str">
            <v>1BD</v>
          </cell>
        </row>
        <row r="151">
          <cell r="AY151" t="str">
            <v>1BD</v>
          </cell>
          <cell r="AZ151">
            <v>-4.24</v>
          </cell>
          <cell r="BG151" t="str">
            <v>1BD</v>
          </cell>
        </row>
        <row r="152">
          <cell r="AY152" t="str">
            <v>1BD</v>
          </cell>
          <cell r="AZ152">
            <v>-0.9</v>
          </cell>
          <cell r="BG152" t="str">
            <v>1BD</v>
          </cell>
        </row>
        <row r="153">
          <cell r="AY153" t="str">
            <v>1BC</v>
          </cell>
          <cell r="AZ153">
            <v>-3.98</v>
          </cell>
          <cell r="BG153" t="str">
            <v>1BC</v>
          </cell>
        </row>
        <row r="154">
          <cell r="AY154" t="str">
            <v>1BC</v>
          </cell>
          <cell r="AZ154">
            <v>-1.55</v>
          </cell>
          <cell r="BG154" t="str">
            <v>1BC</v>
          </cell>
        </row>
        <row r="155">
          <cell r="AY155" t="str">
            <v>1BC</v>
          </cell>
          <cell r="AZ155">
            <v>-4.16</v>
          </cell>
          <cell r="BG155" t="str">
            <v>1BC</v>
          </cell>
        </row>
        <row r="156">
          <cell r="AY156" t="str">
            <v>1BC</v>
          </cell>
          <cell r="AZ156">
            <v>-2.5499999999999998</v>
          </cell>
          <cell r="BG156" t="str">
            <v>1BC</v>
          </cell>
        </row>
        <row r="157">
          <cell r="AY157" t="str">
            <v>1BC</v>
          </cell>
          <cell r="AZ157">
            <v>-0.56999999999999995</v>
          </cell>
          <cell r="BG157" t="str">
            <v>1BC</v>
          </cell>
        </row>
        <row r="158">
          <cell r="AY158" t="str">
            <v>1BC</v>
          </cell>
          <cell r="AZ158">
            <v>-1.02</v>
          </cell>
          <cell r="BG158" t="str">
            <v>1BC</v>
          </cell>
        </row>
        <row r="159">
          <cell r="AY159" t="str">
            <v>1BC</v>
          </cell>
          <cell r="AZ159">
            <v>-0.51</v>
          </cell>
          <cell r="BG159" t="str">
            <v>1BC</v>
          </cell>
        </row>
        <row r="160">
          <cell r="AY160" t="str">
            <v>1BD</v>
          </cell>
          <cell r="AZ160">
            <v>-2.71</v>
          </cell>
          <cell r="BG160" t="str">
            <v>1BD</v>
          </cell>
        </row>
        <row r="161">
          <cell r="AY161" t="str">
            <v>1BD</v>
          </cell>
          <cell r="AZ161">
            <v>-1.41</v>
          </cell>
          <cell r="BG161" t="str">
            <v>1BD</v>
          </cell>
        </row>
        <row r="162">
          <cell r="AY162" t="str">
            <v>1BD</v>
          </cell>
          <cell r="AZ162">
            <v>-3.54</v>
          </cell>
          <cell r="BG162" t="str">
            <v>1BD</v>
          </cell>
        </row>
        <row r="163">
          <cell r="AY163" t="str">
            <v>1BC</v>
          </cell>
          <cell r="AZ163">
            <v>-4.0599999999999996</v>
          </cell>
          <cell r="BG163" t="str">
            <v>1BC</v>
          </cell>
        </row>
        <row r="164">
          <cell r="AY164" t="str">
            <v>1BC</v>
          </cell>
          <cell r="AZ164">
            <v>-4.8600000000000003</v>
          </cell>
          <cell r="BG164" t="str">
            <v>1BC</v>
          </cell>
        </row>
        <row r="165">
          <cell r="AY165" t="str">
            <v>1BC</v>
          </cell>
          <cell r="AZ165">
            <v>-0.68</v>
          </cell>
          <cell r="BG165" t="str">
            <v>1BC</v>
          </cell>
        </row>
        <row r="166">
          <cell r="AY166" t="str">
            <v>1BC</v>
          </cell>
          <cell r="AZ166">
            <v>-5.84</v>
          </cell>
          <cell r="BG166" t="str">
            <v>1BC</v>
          </cell>
        </row>
        <row r="167">
          <cell r="AY167" t="str">
            <v>1BC</v>
          </cell>
          <cell r="AZ167">
            <v>-1.37</v>
          </cell>
          <cell r="BG167" t="str">
            <v>1BC</v>
          </cell>
        </row>
        <row r="168">
          <cell r="AY168" t="str">
            <v>1BG</v>
          </cell>
          <cell r="AZ168">
            <v>-92.24</v>
          </cell>
          <cell r="BG168">
            <v>0</v>
          </cell>
        </row>
        <row r="169">
          <cell r="AY169" t="str">
            <v>1BG</v>
          </cell>
          <cell r="AZ169">
            <v>-93.75</v>
          </cell>
          <cell r="BG169">
            <v>0</v>
          </cell>
        </row>
        <row r="170">
          <cell r="AY170" t="str">
            <v>1BD</v>
          </cell>
          <cell r="AZ170">
            <v>-38.299999999999997</v>
          </cell>
          <cell r="BG170" t="str">
            <v>1BD</v>
          </cell>
        </row>
        <row r="171">
          <cell r="AY171" t="str">
            <v>1BD</v>
          </cell>
          <cell r="AZ171">
            <v>-38.299999999999997</v>
          </cell>
          <cell r="BG171" t="str">
            <v>1BD</v>
          </cell>
        </row>
        <row r="172">
          <cell r="AY172" t="str">
            <v>1BD</v>
          </cell>
          <cell r="AZ172">
            <v>-22.83</v>
          </cell>
          <cell r="BG172" t="str">
            <v>1BD</v>
          </cell>
        </row>
        <row r="173">
          <cell r="AY173" t="str">
            <v>1BD</v>
          </cell>
          <cell r="AZ173">
            <v>-10.79</v>
          </cell>
          <cell r="BG173" t="str">
            <v>1BD</v>
          </cell>
        </row>
        <row r="174">
          <cell r="AY174" t="str">
            <v>1BD</v>
          </cell>
          <cell r="AZ174">
            <v>-6.63</v>
          </cell>
          <cell r="BG174" t="str">
            <v>1BD</v>
          </cell>
        </row>
        <row r="175">
          <cell r="AY175" t="str">
            <v>1BD</v>
          </cell>
          <cell r="AZ175">
            <v>-17.04</v>
          </cell>
          <cell r="BG175" t="str">
            <v>1BD</v>
          </cell>
        </row>
        <row r="176">
          <cell r="AY176" t="str">
            <v>1BD</v>
          </cell>
          <cell r="AZ176">
            <v>-6.62</v>
          </cell>
          <cell r="BG176" t="str">
            <v>1BD</v>
          </cell>
        </row>
        <row r="177">
          <cell r="AY177" t="str">
            <v>1BD</v>
          </cell>
          <cell r="AZ177">
            <v>-32.119999999999997</v>
          </cell>
          <cell r="BG177" t="str">
            <v>1BD</v>
          </cell>
        </row>
        <row r="178">
          <cell r="AY178" t="str">
            <v>1BD</v>
          </cell>
          <cell r="AZ178">
            <v>-12.82</v>
          </cell>
          <cell r="BG178" t="str">
            <v>1BD</v>
          </cell>
        </row>
        <row r="179">
          <cell r="AY179" t="str">
            <v>1BD</v>
          </cell>
          <cell r="AZ179">
            <v>-23.53</v>
          </cell>
          <cell r="BG179" t="str">
            <v>1BD</v>
          </cell>
        </row>
        <row r="180">
          <cell r="AY180" t="str">
            <v>1BD</v>
          </cell>
          <cell r="AZ180">
            <v>-14.91</v>
          </cell>
          <cell r="BG180" t="str">
            <v>1BD</v>
          </cell>
        </row>
        <row r="181">
          <cell r="AY181" t="str">
            <v>2DL</v>
          </cell>
          <cell r="AZ181">
            <v>-9.39</v>
          </cell>
          <cell r="BG181" t="str">
            <v>2DL</v>
          </cell>
        </row>
        <row r="182">
          <cell r="AY182" t="str">
            <v>2DL</v>
          </cell>
          <cell r="AZ182">
            <v>-12.87</v>
          </cell>
          <cell r="BG182" t="str">
            <v>2DL</v>
          </cell>
        </row>
        <row r="183">
          <cell r="AY183" t="str">
            <v>2DB</v>
          </cell>
          <cell r="AZ183">
            <v>-21.79</v>
          </cell>
          <cell r="BG183" t="str">
            <v>2DB</v>
          </cell>
        </row>
        <row r="184">
          <cell r="AY184" t="str">
            <v>2DB</v>
          </cell>
          <cell r="AZ184">
            <v>-23.75</v>
          </cell>
          <cell r="BG184" t="str">
            <v>2DB</v>
          </cell>
        </row>
        <row r="185">
          <cell r="AY185" t="str">
            <v>1BD</v>
          </cell>
          <cell r="AZ185">
            <v>-14.58</v>
          </cell>
          <cell r="BG185" t="str">
            <v>1BD</v>
          </cell>
        </row>
        <row r="186">
          <cell r="AY186" t="str">
            <v>1BD</v>
          </cell>
          <cell r="AZ186">
            <v>-6.08</v>
          </cell>
          <cell r="BG186" t="str">
            <v>1BD</v>
          </cell>
        </row>
        <row r="187">
          <cell r="AY187" t="str">
            <v>1BD</v>
          </cell>
          <cell r="AZ187">
            <v>-25.42</v>
          </cell>
          <cell r="BG187" t="str">
            <v>1BD</v>
          </cell>
        </row>
        <row r="188">
          <cell r="AY188" t="str">
            <v>1BD</v>
          </cell>
          <cell r="AZ188">
            <v>-56.11</v>
          </cell>
          <cell r="BG188" t="str">
            <v>1BD</v>
          </cell>
        </row>
        <row r="189">
          <cell r="AY189" t="str">
            <v>1BD</v>
          </cell>
          <cell r="AZ189">
            <v>-10</v>
          </cell>
          <cell r="BG189" t="str">
            <v>1BD</v>
          </cell>
        </row>
        <row r="190">
          <cell r="AY190" t="str">
            <v>1BD</v>
          </cell>
          <cell r="AZ190">
            <v>-13.33</v>
          </cell>
          <cell r="BG190" t="str">
            <v>1BD</v>
          </cell>
        </row>
        <row r="191">
          <cell r="AY191" t="str">
            <v>1BD</v>
          </cell>
          <cell r="AZ191">
            <v>-32.869999999999997</v>
          </cell>
          <cell r="BG191" t="str">
            <v>1BD</v>
          </cell>
        </row>
        <row r="192">
          <cell r="AY192" t="str">
            <v>1BD</v>
          </cell>
          <cell r="AZ192">
            <v>-50</v>
          </cell>
          <cell r="BG192" t="str">
            <v>1BD</v>
          </cell>
        </row>
        <row r="193">
          <cell r="AY193" t="str">
            <v>1BD</v>
          </cell>
          <cell r="AZ193">
            <v>-140.63</v>
          </cell>
          <cell r="BG193" t="str">
            <v>1BD</v>
          </cell>
        </row>
        <row r="194">
          <cell r="AY194" t="str">
            <v>1BD</v>
          </cell>
          <cell r="AZ194">
            <v>-111.19</v>
          </cell>
          <cell r="BG194" t="str">
            <v>1BD</v>
          </cell>
        </row>
        <row r="195">
          <cell r="AY195" t="str">
            <v>1BD</v>
          </cell>
          <cell r="AZ195">
            <v>-70.64</v>
          </cell>
          <cell r="BG195" t="str">
            <v>1BD</v>
          </cell>
        </row>
        <row r="196">
          <cell r="AY196">
            <v>0</v>
          </cell>
          <cell r="AZ196" t="str">
            <v>x</v>
          </cell>
          <cell r="BG196" t="str">
            <v>1BD</v>
          </cell>
        </row>
        <row r="197">
          <cell r="AY197" t="str">
            <v>1BD</v>
          </cell>
          <cell r="AZ197">
            <v>-53.12</v>
          </cell>
          <cell r="BG197" t="str">
            <v>1BD</v>
          </cell>
        </row>
        <row r="198">
          <cell r="AY198" t="str">
            <v>1BD</v>
          </cell>
          <cell r="AZ198">
            <v>-45.91</v>
          </cell>
          <cell r="BG198" t="str">
            <v>1BD</v>
          </cell>
        </row>
        <row r="199">
          <cell r="AY199" t="str">
            <v>1BD</v>
          </cell>
          <cell r="AZ199">
            <v>-25</v>
          </cell>
          <cell r="BG199" t="str">
            <v>1BD</v>
          </cell>
        </row>
        <row r="200">
          <cell r="AY200" t="str">
            <v>1BD</v>
          </cell>
          <cell r="AZ200">
            <v>-22.74</v>
          </cell>
          <cell r="BG200" t="str">
            <v>1BD</v>
          </cell>
        </row>
        <row r="201">
          <cell r="AY201" t="str">
            <v>1BD</v>
          </cell>
          <cell r="AZ201">
            <v>-159.16999999999999</v>
          </cell>
          <cell r="BG201" t="str">
            <v>1BD</v>
          </cell>
        </row>
        <row r="202">
          <cell r="AY202" t="str">
            <v>1BD</v>
          </cell>
          <cell r="AZ202">
            <v>-563.65</v>
          </cell>
          <cell r="BG202" t="str">
            <v>1BD</v>
          </cell>
        </row>
        <row r="203">
          <cell r="AY203" t="str">
            <v>1BD</v>
          </cell>
          <cell r="AZ203">
            <v>-22.42</v>
          </cell>
          <cell r="BG203" t="str">
            <v>1BD</v>
          </cell>
        </row>
        <row r="204">
          <cell r="AY204" t="str">
            <v>1BD</v>
          </cell>
          <cell r="AZ204">
            <v>-35.1</v>
          </cell>
          <cell r="BG204" t="str">
            <v>1BD</v>
          </cell>
        </row>
        <row r="205">
          <cell r="AY205" t="str">
            <v>1BD</v>
          </cell>
          <cell r="AZ205">
            <v>-91.74</v>
          </cell>
          <cell r="BG205" t="str">
            <v>1BD</v>
          </cell>
        </row>
        <row r="206">
          <cell r="AY206">
            <v>0</v>
          </cell>
          <cell r="AZ206" t="str">
            <v>x</v>
          </cell>
          <cell r="BG206" t="str">
            <v>1BD</v>
          </cell>
        </row>
        <row r="207">
          <cell r="AY207" t="str">
            <v>1BD</v>
          </cell>
          <cell r="AZ207">
            <v>-28.42</v>
          </cell>
          <cell r="BG207" t="str">
            <v>1BD</v>
          </cell>
        </row>
        <row r="208">
          <cell r="AY208" t="str">
            <v>1BD</v>
          </cell>
          <cell r="AZ208">
            <v>-8.4</v>
          </cell>
          <cell r="BG208" t="str">
            <v>1BD</v>
          </cell>
        </row>
        <row r="209">
          <cell r="AY209" t="str">
            <v>1BD</v>
          </cell>
          <cell r="AZ209">
            <v>-38.99</v>
          </cell>
          <cell r="BG209" t="str">
            <v>1BD</v>
          </cell>
        </row>
        <row r="210">
          <cell r="AY210" t="str">
            <v>1BD</v>
          </cell>
          <cell r="AZ210">
            <v>-25.1</v>
          </cell>
          <cell r="BG210" t="str">
            <v>1BD</v>
          </cell>
        </row>
        <row r="211">
          <cell r="AY211" t="str">
            <v>1BD</v>
          </cell>
          <cell r="AZ211">
            <v>-12.64</v>
          </cell>
          <cell r="BG211" t="str">
            <v>1BD</v>
          </cell>
        </row>
        <row r="212">
          <cell r="AY212" t="str">
            <v>1BD</v>
          </cell>
          <cell r="AZ212">
            <v>-6.83</v>
          </cell>
          <cell r="BG212" t="str">
            <v>1BD</v>
          </cell>
        </row>
        <row r="213">
          <cell r="AY213" t="str">
            <v>1BD</v>
          </cell>
          <cell r="AZ213">
            <v>-6.83</v>
          </cell>
          <cell r="BG213" t="str">
            <v>1BD</v>
          </cell>
        </row>
        <row r="214">
          <cell r="AY214" t="str">
            <v>1BD</v>
          </cell>
          <cell r="AZ214">
            <v>-14.37</v>
          </cell>
          <cell r="BG214" t="str">
            <v>1BD</v>
          </cell>
        </row>
        <row r="215">
          <cell r="AY215" t="str">
            <v>1BD</v>
          </cell>
          <cell r="AZ215">
            <v>-100.85</v>
          </cell>
          <cell r="BG215" t="str">
            <v>1BD</v>
          </cell>
        </row>
        <row r="216">
          <cell r="AY216" t="str">
            <v>1BD</v>
          </cell>
          <cell r="AZ216">
            <v>-171.67</v>
          </cell>
          <cell r="BG216" t="str">
            <v>1BD</v>
          </cell>
        </row>
        <row r="217">
          <cell r="AY217" t="str">
            <v>1BD</v>
          </cell>
          <cell r="AZ217">
            <v>-38.19</v>
          </cell>
          <cell r="BG217" t="str">
            <v>1BD</v>
          </cell>
        </row>
        <row r="218">
          <cell r="AY218" t="str">
            <v>1BD</v>
          </cell>
          <cell r="AZ218">
            <v>-49.02</v>
          </cell>
          <cell r="BG218" t="str">
            <v>1BD</v>
          </cell>
        </row>
        <row r="219">
          <cell r="AY219" t="str">
            <v>1BD</v>
          </cell>
          <cell r="AZ219">
            <v>-23.86</v>
          </cell>
          <cell r="BG219" t="str">
            <v>1BD</v>
          </cell>
        </row>
        <row r="220">
          <cell r="AY220" t="str">
            <v>1BD</v>
          </cell>
          <cell r="AZ220">
            <v>-45.07</v>
          </cell>
          <cell r="BG220" t="str">
            <v>1BD</v>
          </cell>
        </row>
        <row r="221">
          <cell r="AY221" t="str">
            <v>1BD</v>
          </cell>
          <cell r="AZ221">
            <v>-180</v>
          </cell>
          <cell r="BG221" t="str">
            <v>1BD</v>
          </cell>
        </row>
        <row r="222">
          <cell r="AY222" t="str">
            <v>1BD</v>
          </cell>
          <cell r="AZ222">
            <v>-496.24</v>
          </cell>
          <cell r="BG222" t="str">
            <v>1BD</v>
          </cell>
        </row>
        <row r="223">
          <cell r="AY223" t="str">
            <v>1BD</v>
          </cell>
          <cell r="AZ223">
            <v>-593.75</v>
          </cell>
          <cell r="BG223" t="str">
            <v>1BD</v>
          </cell>
        </row>
        <row r="224">
          <cell r="AY224" t="str">
            <v>1BD</v>
          </cell>
          <cell r="AZ224">
            <v>-254.56</v>
          </cell>
          <cell r="BG224" t="str">
            <v>1BD</v>
          </cell>
        </row>
        <row r="225">
          <cell r="AY225" t="str">
            <v>1BD</v>
          </cell>
          <cell r="AZ225">
            <v>-120.83</v>
          </cell>
          <cell r="BG225" t="str">
            <v>1BD</v>
          </cell>
        </row>
        <row r="226">
          <cell r="AY226" t="str">
            <v>1BD</v>
          </cell>
          <cell r="AZ226">
            <v>-737.5</v>
          </cell>
          <cell r="BG226" t="str">
            <v>1BD</v>
          </cell>
        </row>
        <row r="227">
          <cell r="AY227" t="str">
            <v>1BD</v>
          </cell>
          <cell r="AZ227">
            <v>-978.03</v>
          </cell>
          <cell r="BG227" t="str">
            <v>1BD</v>
          </cell>
        </row>
        <row r="228">
          <cell r="AY228" t="str">
            <v>1BD</v>
          </cell>
          <cell r="AZ228">
            <v>-672.75</v>
          </cell>
          <cell r="BG228" t="str">
            <v>1BD</v>
          </cell>
        </row>
        <row r="229">
          <cell r="AY229" t="str">
            <v>2DB</v>
          </cell>
          <cell r="AZ229">
            <v>-711.49</v>
          </cell>
          <cell r="BG229" t="str">
            <v>2DB</v>
          </cell>
        </row>
        <row r="230">
          <cell r="AY230" t="str">
            <v>2DB</v>
          </cell>
          <cell r="AZ230">
            <v>-92.84</v>
          </cell>
          <cell r="BG230" t="str">
            <v>2DB</v>
          </cell>
        </row>
        <row r="231">
          <cell r="AY231" t="str">
            <v>2DB</v>
          </cell>
          <cell r="AZ231">
            <v>-53.62</v>
          </cell>
          <cell r="BG231" t="str">
            <v>2DB</v>
          </cell>
        </row>
        <row r="232">
          <cell r="AY232">
            <v>0</v>
          </cell>
          <cell r="AZ232" t="str">
            <v>x</v>
          </cell>
          <cell r="BG232">
            <v>0</v>
          </cell>
        </row>
        <row r="233">
          <cell r="AZ233" t="str">
            <v>x</v>
          </cell>
        </row>
        <row r="234">
          <cell r="AZ234" t="str">
            <v>x</v>
          </cell>
        </row>
        <row r="235">
          <cell r="AZ235" t="str">
            <v>x</v>
          </cell>
        </row>
        <row r="236">
          <cell r="AZ236" t="str">
            <v>x</v>
          </cell>
        </row>
        <row r="237">
          <cell r="AY237">
            <v>0</v>
          </cell>
          <cell r="AZ237" t="str">
            <v>Y</v>
          </cell>
          <cell r="BG237">
            <v>0</v>
          </cell>
        </row>
        <row r="238">
          <cell r="AY238">
            <v>0</v>
          </cell>
          <cell r="AZ238" t="str">
            <v>Y</v>
          </cell>
          <cell r="BG238">
            <v>0</v>
          </cell>
        </row>
        <row r="239">
          <cell r="AY239">
            <v>0</v>
          </cell>
          <cell r="AZ239" t="str">
            <v>Y</v>
          </cell>
          <cell r="BG239">
            <v>0</v>
          </cell>
        </row>
        <row r="240">
          <cell r="AY240">
            <v>0</v>
          </cell>
          <cell r="AZ240" t="str">
            <v>Y</v>
          </cell>
          <cell r="BG240">
            <v>0</v>
          </cell>
        </row>
        <row r="241">
          <cell r="AY241">
            <v>0</v>
          </cell>
          <cell r="AZ241" t="str">
            <v>Y</v>
          </cell>
          <cell r="BG241">
            <v>0</v>
          </cell>
        </row>
        <row r="242">
          <cell r="AY242">
            <v>0</v>
          </cell>
          <cell r="AZ242" t="str">
            <v>Y</v>
          </cell>
          <cell r="BG242">
            <v>0</v>
          </cell>
        </row>
        <row r="243">
          <cell r="AY243">
            <v>0</v>
          </cell>
          <cell r="AZ243" t="str">
            <v>Y</v>
          </cell>
          <cell r="BG243">
            <v>0</v>
          </cell>
        </row>
        <row r="244">
          <cell r="AY244">
            <v>0</v>
          </cell>
          <cell r="AZ244" t="str">
            <v>Y</v>
          </cell>
          <cell r="BG244">
            <v>0</v>
          </cell>
        </row>
        <row r="245">
          <cell r="AY245">
            <v>0</v>
          </cell>
          <cell r="AZ245" t="str">
            <v>Y</v>
          </cell>
          <cell r="BG245">
            <v>0</v>
          </cell>
        </row>
        <row r="246">
          <cell r="AY246">
            <v>0</v>
          </cell>
          <cell r="AZ246" t="str">
            <v>Y</v>
          </cell>
          <cell r="BG246">
            <v>0</v>
          </cell>
        </row>
        <row r="247">
          <cell r="AY247">
            <v>0</v>
          </cell>
          <cell r="AZ247" t="str">
            <v>Y</v>
          </cell>
          <cell r="BG247">
            <v>0</v>
          </cell>
        </row>
        <row r="248">
          <cell r="AY248">
            <v>0</v>
          </cell>
          <cell r="AZ248" t="str">
            <v>Y</v>
          </cell>
          <cell r="BG248">
            <v>0</v>
          </cell>
        </row>
        <row r="249">
          <cell r="AY249">
            <v>0</v>
          </cell>
          <cell r="AZ249" t="str">
            <v>Y</v>
          </cell>
          <cell r="BG249">
            <v>0</v>
          </cell>
        </row>
        <row r="250">
          <cell r="AY250">
            <v>0</v>
          </cell>
          <cell r="AZ250" t="str">
            <v>Y</v>
          </cell>
          <cell r="BG250">
            <v>0</v>
          </cell>
        </row>
        <row r="251">
          <cell r="AY251">
            <v>0</v>
          </cell>
          <cell r="AZ251" t="str">
            <v>Y</v>
          </cell>
          <cell r="BG251">
            <v>0</v>
          </cell>
        </row>
        <row r="252">
          <cell r="AY252">
            <v>0</v>
          </cell>
          <cell r="AZ252" t="str">
            <v>Y</v>
          </cell>
          <cell r="BG252">
            <v>0</v>
          </cell>
        </row>
        <row r="253">
          <cell r="AY253">
            <v>0</v>
          </cell>
          <cell r="AZ253" t="str">
            <v>Y</v>
          </cell>
          <cell r="BG253">
            <v>0</v>
          </cell>
        </row>
        <row r="254">
          <cell r="AY254">
            <v>0</v>
          </cell>
          <cell r="AZ254" t="str">
            <v>Y</v>
          </cell>
          <cell r="BG254">
            <v>0</v>
          </cell>
        </row>
        <row r="255">
          <cell r="AY255">
            <v>0</v>
          </cell>
          <cell r="AZ255" t="str">
            <v>Y</v>
          </cell>
          <cell r="BG255">
            <v>0</v>
          </cell>
        </row>
        <row r="256">
          <cell r="AY256">
            <v>0</v>
          </cell>
          <cell r="AZ256" t="str">
            <v>Y</v>
          </cell>
          <cell r="BG256">
            <v>0</v>
          </cell>
        </row>
        <row r="257">
          <cell r="AY257">
            <v>0</v>
          </cell>
          <cell r="AZ257" t="str">
            <v>Y</v>
          </cell>
          <cell r="BG257">
            <v>0</v>
          </cell>
        </row>
        <row r="258">
          <cell r="AY258">
            <v>0</v>
          </cell>
          <cell r="AZ258" t="str">
            <v>Y</v>
          </cell>
          <cell r="BG258">
            <v>0</v>
          </cell>
        </row>
        <row r="259">
          <cell r="AY259">
            <v>0</v>
          </cell>
          <cell r="AZ259" t="str">
            <v>Y</v>
          </cell>
          <cell r="BG259">
            <v>0</v>
          </cell>
        </row>
        <row r="260">
          <cell r="AY260">
            <v>0</v>
          </cell>
          <cell r="AZ260" t="str">
            <v>Y</v>
          </cell>
          <cell r="BG260">
            <v>0</v>
          </cell>
        </row>
        <row r="261">
          <cell r="AY261">
            <v>0</v>
          </cell>
          <cell r="AZ261" t="str">
            <v>Y</v>
          </cell>
          <cell r="BG261">
            <v>0</v>
          </cell>
        </row>
        <row r="262">
          <cell r="AY262">
            <v>0</v>
          </cell>
          <cell r="AZ262" t="str">
            <v>Y</v>
          </cell>
          <cell r="BG262">
            <v>0</v>
          </cell>
        </row>
        <row r="263">
          <cell r="AY263">
            <v>0</v>
          </cell>
          <cell r="AZ263" t="str">
            <v>Y</v>
          </cell>
          <cell r="BG263">
            <v>0</v>
          </cell>
        </row>
        <row r="264">
          <cell r="AY264">
            <v>0</v>
          </cell>
          <cell r="AZ264" t="str">
            <v>Y</v>
          </cell>
          <cell r="BG264">
            <v>0</v>
          </cell>
        </row>
        <row r="265">
          <cell r="AY265">
            <v>0</v>
          </cell>
          <cell r="AZ265" t="str">
            <v>Y</v>
          </cell>
          <cell r="BG265">
            <v>0</v>
          </cell>
        </row>
        <row r="266">
          <cell r="AY266">
            <v>0</v>
          </cell>
          <cell r="AZ266" t="str">
            <v>Y</v>
          </cell>
          <cell r="BG266">
            <v>0</v>
          </cell>
        </row>
        <row r="267">
          <cell r="AY267">
            <v>0</v>
          </cell>
          <cell r="AZ267" t="str">
            <v>Y</v>
          </cell>
          <cell r="BG267">
            <v>0</v>
          </cell>
        </row>
        <row r="268">
          <cell r="AY268">
            <v>0</v>
          </cell>
          <cell r="AZ268" t="str">
            <v>Y</v>
          </cell>
          <cell r="BG268">
            <v>0</v>
          </cell>
        </row>
        <row r="269">
          <cell r="AY269">
            <v>0</v>
          </cell>
          <cell r="AZ269" t="str">
            <v>Y</v>
          </cell>
          <cell r="BG269">
            <v>0</v>
          </cell>
        </row>
        <row r="270">
          <cell r="AY270">
            <v>0</v>
          </cell>
          <cell r="AZ270" t="str">
            <v>Y</v>
          </cell>
          <cell r="BG270">
            <v>0</v>
          </cell>
        </row>
        <row r="271">
          <cell r="AY271">
            <v>0</v>
          </cell>
          <cell r="AZ271" t="str">
            <v>Y</v>
          </cell>
          <cell r="BG271">
            <v>0</v>
          </cell>
        </row>
        <row r="272">
          <cell r="AY272">
            <v>0</v>
          </cell>
          <cell r="AZ272" t="str">
            <v>Y</v>
          </cell>
          <cell r="BG272">
            <v>0</v>
          </cell>
        </row>
        <row r="273">
          <cell r="AY273">
            <v>0</v>
          </cell>
          <cell r="AZ273" t="str">
            <v>Y</v>
          </cell>
          <cell r="BG273">
            <v>0</v>
          </cell>
        </row>
        <row r="274">
          <cell r="AY274">
            <v>0</v>
          </cell>
          <cell r="AZ274" t="str">
            <v>Y</v>
          </cell>
          <cell r="BG274">
            <v>0</v>
          </cell>
        </row>
        <row r="275">
          <cell r="AY275">
            <v>0</v>
          </cell>
          <cell r="AZ275" t="str">
            <v>Y</v>
          </cell>
          <cell r="BG275">
            <v>0</v>
          </cell>
        </row>
        <row r="276">
          <cell r="AY276">
            <v>0</v>
          </cell>
          <cell r="AZ276" t="str">
            <v>Y</v>
          </cell>
          <cell r="BG276">
            <v>0</v>
          </cell>
        </row>
        <row r="277">
          <cell r="AY277">
            <v>0</v>
          </cell>
          <cell r="AZ277" t="str">
            <v>Y</v>
          </cell>
          <cell r="BG277">
            <v>0</v>
          </cell>
        </row>
        <row r="278">
          <cell r="AY278">
            <v>0</v>
          </cell>
          <cell r="AZ278" t="str">
            <v>Y</v>
          </cell>
          <cell r="BG278">
            <v>0</v>
          </cell>
        </row>
        <row r="279">
          <cell r="AY279">
            <v>0</v>
          </cell>
          <cell r="AZ279" t="str">
            <v>Y</v>
          </cell>
          <cell r="BG279">
            <v>0</v>
          </cell>
        </row>
        <row r="280">
          <cell r="AY280">
            <v>0</v>
          </cell>
          <cell r="AZ280" t="str">
            <v>Y</v>
          </cell>
          <cell r="BG280">
            <v>0</v>
          </cell>
        </row>
        <row r="281">
          <cell r="AY281">
            <v>0</v>
          </cell>
          <cell r="AZ281" t="str">
            <v>Y</v>
          </cell>
          <cell r="BG281">
            <v>0</v>
          </cell>
        </row>
        <row r="282">
          <cell r="AY282">
            <v>0</v>
          </cell>
          <cell r="AZ282" t="str">
            <v>Y</v>
          </cell>
          <cell r="BG282">
            <v>0</v>
          </cell>
        </row>
        <row r="283">
          <cell r="AY283">
            <v>0</v>
          </cell>
          <cell r="AZ283" t="str">
            <v>Y</v>
          </cell>
          <cell r="BG283">
            <v>0</v>
          </cell>
        </row>
        <row r="284">
          <cell r="AY284">
            <v>0</v>
          </cell>
          <cell r="AZ284" t="str">
            <v>Y</v>
          </cell>
          <cell r="BG284">
            <v>0</v>
          </cell>
        </row>
        <row r="285">
          <cell r="AY285">
            <v>0</v>
          </cell>
          <cell r="AZ285" t="str">
            <v>Y</v>
          </cell>
          <cell r="BG285">
            <v>0</v>
          </cell>
        </row>
        <row r="286">
          <cell r="AY286">
            <v>0</v>
          </cell>
          <cell r="AZ286" t="str">
            <v>Y</v>
          </cell>
          <cell r="BG286">
            <v>0</v>
          </cell>
        </row>
        <row r="287">
          <cell r="AY287">
            <v>0</v>
          </cell>
          <cell r="AZ287" t="str">
            <v>Y</v>
          </cell>
          <cell r="BG287">
            <v>0</v>
          </cell>
        </row>
        <row r="288">
          <cell r="AY288">
            <v>0</v>
          </cell>
          <cell r="AZ288" t="str">
            <v>Y</v>
          </cell>
          <cell r="BG288">
            <v>0</v>
          </cell>
        </row>
        <row r="289">
          <cell r="AY289">
            <v>0</v>
          </cell>
          <cell r="AZ289" t="str">
            <v>Y</v>
          </cell>
          <cell r="BG289">
            <v>0</v>
          </cell>
        </row>
        <row r="290">
          <cell r="AY290">
            <v>0</v>
          </cell>
          <cell r="AZ290" t="str">
            <v>Y</v>
          </cell>
          <cell r="BG290">
            <v>0</v>
          </cell>
        </row>
        <row r="291">
          <cell r="AY291">
            <v>0</v>
          </cell>
          <cell r="AZ291" t="str">
            <v>Y</v>
          </cell>
          <cell r="BG291">
            <v>0</v>
          </cell>
        </row>
        <row r="292">
          <cell r="AY292">
            <v>0</v>
          </cell>
          <cell r="AZ292" t="str">
            <v>Y</v>
          </cell>
          <cell r="BG292">
            <v>0</v>
          </cell>
        </row>
        <row r="293">
          <cell r="AY293">
            <v>0</v>
          </cell>
          <cell r="AZ293" t="str">
            <v>Y</v>
          </cell>
          <cell r="BG293">
            <v>0</v>
          </cell>
        </row>
        <row r="294">
          <cell r="AY294">
            <v>0</v>
          </cell>
          <cell r="AZ294" t="str">
            <v>Y</v>
          </cell>
          <cell r="BG294">
            <v>0</v>
          </cell>
        </row>
        <row r="295">
          <cell r="AY295">
            <v>0</v>
          </cell>
          <cell r="AZ295" t="str">
            <v>Y</v>
          </cell>
          <cell r="BG295">
            <v>0</v>
          </cell>
        </row>
        <row r="296">
          <cell r="AY296">
            <v>0</v>
          </cell>
          <cell r="AZ296" t="str">
            <v>Y</v>
          </cell>
          <cell r="BG296">
            <v>0</v>
          </cell>
        </row>
        <row r="297">
          <cell r="AY297">
            <v>0</v>
          </cell>
          <cell r="AZ297" t="str">
            <v>Y</v>
          </cell>
          <cell r="BG297">
            <v>0</v>
          </cell>
        </row>
        <row r="298">
          <cell r="AY298">
            <v>0</v>
          </cell>
          <cell r="AZ298" t="str">
            <v>Y</v>
          </cell>
          <cell r="BG298">
            <v>0</v>
          </cell>
        </row>
        <row r="299">
          <cell r="AY299">
            <v>0</v>
          </cell>
          <cell r="AZ299" t="str">
            <v>Y</v>
          </cell>
          <cell r="BG299">
            <v>0</v>
          </cell>
        </row>
        <row r="300">
          <cell r="AY300">
            <v>0</v>
          </cell>
          <cell r="AZ300" t="str">
            <v>Y</v>
          </cell>
          <cell r="BG300">
            <v>0</v>
          </cell>
        </row>
        <row r="301">
          <cell r="AY301">
            <v>0</v>
          </cell>
          <cell r="AZ301" t="str">
            <v>Y</v>
          </cell>
          <cell r="BG301">
            <v>0</v>
          </cell>
        </row>
        <row r="302">
          <cell r="AY302">
            <v>0</v>
          </cell>
          <cell r="AZ302" t="str">
            <v>Y</v>
          </cell>
          <cell r="BG302">
            <v>0</v>
          </cell>
        </row>
        <row r="303">
          <cell r="AY303">
            <v>0</v>
          </cell>
          <cell r="AZ303" t="str">
            <v>Y</v>
          </cell>
          <cell r="BG303">
            <v>0</v>
          </cell>
        </row>
        <row r="304">
          <cell r="AY304">
            <v>0</v>
          </cell>
          <cell r="AZ304" t="str">
            <v>Y</v>
          </cell>
          <cell r="BG304">
            <v>0</v>
          </cell>
        </row>
        <row r="305">
          <cell r="AY305">
            <v>0</v>
          </cell>
          <cell r="AZ305" t="str">
            <v>Y</v>
          </cell>
          <cell r="BG305">
            <v>0</v>
          </cell>
        </row>
        <row r="306">
          <cell r="AY306">
            <v>0</v>
          </cell>
          <cell r="AZ306" t="str">
            <v>Y</v>
          </cell>
          <cell r="BG306">
            <v>0</v>
          </cell>
        </row>
        <row r="307">
          <cell r="AY307">
            <v>0</v>
          </cell>
          <cell r="AZ307" t="str">
            <v>Y</v>
          </cell>
          <cell r="BG307">
            <v>0</v>
          </cell>
        </row>
        <row r="308">
          <cell r="AY308">
            <v>0</v>
          </cell>
          <cell r="AZ308" t="str">
            <v>Y</v>
          </cell>
          <cell r="BG308">
            <v>0</v>
          </cell>
        </row>
        <row r="309">
          <cell r="AY309">
            <v>0</v>
          </cell>
          <cell r="AZ309" t="str">
            <v>Y</v>
          </cell>
          <cell r="BG309">
            <v>0</v>
          </cell>
        </row>
        <row r="310">
          <cell r="AY310">
            <v>0</v>
          </cell>
          <cell r="AZ310" t="str">
            <v>Y</v>
          </cell>
          <cell r="BG310">
            <v>0</v>
          </cell>
        </row>
        <row r="311">
          <cell r="AY311">
            <v>0</v>
          </cell>
          <cell r="AZ311" t="str">
            <v>Y</v>
          </cell>
          <cell r="BG311">
            <v>0</v>
          </cell>
        </row>
        <row r="312">
          <cell r="AY312">
            <v>0</v>
          </cell>
          <cell r="AZ312" t="str">
            <v>Y</v>
          </cell>
          <cell r="BG312">
            <v>0</v>
          </cell>
        </row>
        <row r="313">
          <cell r="AY313">
            <v>0</v>
          </cell>
          <cell r="AZ313" t="str">
            <v>Y</v>
          </cell>
          <cell r="BG313">
            <v>0</v>
          </cell>
        </row>
        <row r="314">
          <cell r="AY314">
            <v>0</v>
          </cell>
          <cell r="AZ314" t="str">
            <v>Y</v>
          </cell>
          <cell r="BG314">
            <v>0</v>
          </cell>
        </row>
        <row r="315">
          <cell r="AY315">
            <v>0</v>
          </cell>
          <cell r="AZ315" t="str">
            <v>Y</v>
          </cell>
          <cell r="BG315">
            <v>0</v>
          </cell>
        </row>
        <row r="316">
          <cell r="AY316">
            <v>0</v>
          </cell>
          <cell r="AZ316" t="str">
            <v>Y</v>
          </cell>
          <cell r="BG316">
            <v>0</v>
          </cell>
        </row>
        <row r="317">
          <cell r="AY317">
            <v>0</v>
          </cell>
          <cell r="AZ317" t="str">
            <v>Y</v>
          </cell>
          <cell r="BG317">
            <v>0</v>
          </cell>
        </row>
        <row r="318">
          <cell r="AY318">
            <v>0</v>
          </cell>
          <cell r="AZ318" t="str">
            <v>Y</v>
          </cell>
          <cell r="BG318">
            <v>0</v>
          </cell>
        </row>
        <row r="319">
          <cell r="AY319">
            <v>0</v>
          </cell>
          <cell r="AZ319" t="str">
            <v>Y</v>
          </cell>
          <cell r="BG319">
            <v>0</v>
          </cell>
        </row>
        <row r="320">
          <cell r="AY320">
            <v>0</v>
          </cell>
          <cell r="AZ320" t="str">
            <v>Y</v>
          </cell>
          <cell r="BG320">
            <v>0</v>
          </cell>
        </row>
        <row r="321">
          <cell r="AY321">
            <v>0</v>
          </cell>
          <cell r="AZ321" t="str">
            <v>Y</v>
          </cell>
          <cell r="BG321">
            <v>0</v>
          </cell>
        </row>
        <row r="322">
          <cell r="AY322">
            <v>0</v>
          </cell>
          <cell r="AZ322" t="str">
            <v>Y</v>
          </cell>
          <cell r="BG322">
            <v>0</v>
          </cell>
        </row>
        <row r="323">
          <cell r="AY323">
            <v>0</v>
          </cell>
          <cell r="AZ323" t="str">
            <v>Y</v>
          </cell>
          <cell r="BG323">
            <v>0</v>
          </cell>
        </row>
        <row r="324">
          <cell r="AY324">
            <v>0</v>
          </cell>
          <cell r="AZ324" t="str">
            <v>Y</v>
          </cell>
          <cell r="BG324">
            <v>0</v>
          </cell>
        </row>
        <row r="325">
          <cell r="AY325">
            <v>0</v>
          </cell>
          <cell r="AZ325" t="str">
            <v>Y</v>
          </cell>
          <cell r="BG325">
            <v>0</v>
          </cell>
        </row>
        <row r="326">
          <cell r="AY326">
            <v>0</v>
          </cell>
          <cell r="AZ326" t="str">
            <v>Y</v>
          </cell>
          <cell r="BG326">
            <v>0</v>
          </cell>
        </row>
        <row r="327">
          <cell r="AY327">
            <v>0</v>
          </cell>
          <cell r="AZ327" t="str">
            <v>Y</v>
          </cell>
          <cell r="BG327">
            <v>0</v>
          </cell>
        </row>
        <row r="328">
          <cell r="AY328">
            <v>0</v>
          </cell>
          <cell r="AZ328" t="str">
            <v>Y</v>
          </cell>
          <cell r="BG328">
            <v>0</v>
          </cell>
        </row>
        <row r="329">
          <cell r="AY329">
            <v>0</v>
          </cell>
          <cell r="AZ329" t="str">
            <v>Y</v>
          </cell>
          <cell r="BG329">
            <v>0</v>
          </cell>
        </row>
        <row r="330">
          <cell r="AY330">
            <v>0</v>
          </cell>
          <cell r="AZ330" t="str">
            <v>Y</v>
          </cell>
          <cell r="BG330">
            <v>0</v>
          </cell>
        </row>
        <row r="331">
          <cell r="AY331">
            <v>0</v>
          </cell>
          <cell r="AZ331" t="str">
            <v>Y</v>
          </cell>
          <cell r="BG331">
            <v>0</v>
          </cell>
        </row>
        <row r="332">
          <cell r="AY332">
            <v>0</v>
          </cell>
          <cell r="AZ332" t="str">
            <v>Y</v>
          </cell>
          <cell r="BG332">
            <v>0</v>
          </cell>
        </row>
        <row r="333">
          <cell r="AY333">
            <v>0</v>
          </cell>
          <cell r="AZ333" t="str">
            <v>Y</v>
          </cell>
          <cell r="BG333">
            <v>0</v>
          </cell>
        </row>
        <row r="334">
          <cell r="AY334">
            <v>0</v>
          </cell>
          <cell r="AZ334" t="str">
            <v>Y</v>
          </cell>
          <cell r="BG334">
            <v>0</v>
          </cell>
        </row>
        <row r="335">
          <cell r="AY335">
            <v>0</v>
          </cell>
          <cell r="AZ335" t="str">
            <v>Y</v>
          </cell>
          <cell r="BG335">
            <v>0</v>
          </cell>
        </row>
        <row r="336">
          <cell r="AY336">
            <v>0</v>
          </cell>
          <cell r="AZ336" t="str">
            <v>Y</v>
          </cell>
          <cell r="BG336">
            <v>0</v>
          </cell>
        </row>
        <row r="337">
          <cell r="AY337">
            <v>0</v>
          </cell>
          <cell r="AZ337" t="str">
            <v>Y</v>
          </cell>
          <cell r="BG337">
            <v>0</v>
          </cell>
        </row>
        <row r="338">
          <cell r="AY338">
            <v>0</v>
          </cell>
          <cell r="AZ338" t="str">
            <v>Y</v>
          </cell>
          <cell r="BG338">
            <v>0</v>
          </cell>
        </row>
        <row r="339">
          <cell r="AY339">
            <v>0</v>
          </cell>
          <cell r="AZ339" t="str">
            <v>Y</v>
          </cell>
          <cell r="BG339">
            <v>0</v>
          </cell>
        </row>
        <row r="340">
          <cell r="AY340">
            <v>0</v>
          </cell>
          <cell r="AZ340" t="str">
            <v>Y</v>
          </cell>
          <cell r="BG340">
            <v>0</v>
          </cell>
        </row>
        <row r="341">
          <cell r="AY341">
            <v>0</v>
          </cell>
          <cell r="AZ341" t="str">
            <v>Y</v>
          </cell>
          <cell r="BG341">
            <v>0</v>
          </cell>
        </row>
        <row r="342">
          <cell r="AY342">
            <v>0</v>
          </cell>
          <cell r="AZ342" t="str">
            <v>Y</v>
          </cell>
          <cell r="BG342">
            <v>0</v>
          </cell>
        </row>
        <row r="343">
          <cell r="AY343">
            <v>0</v>
          </cell>
          <cell r="AZ343" t="str">
            <v>Y</v>
          </cell>
          <cell r="BG343">
            <v>0</v>
          </cell>
        </row>
        <row r="344">
          <cell r="AY344">
            <v>0</v>
          </cell>
          <cell r="AZ344" t="str">
            <v>Y</v>
          </cell>
          <cell r="BG344">
            <v>0</v>
          </cell>
        </row>
        <row r="345">
          <cell r="AY345">
            <v>0</v>
          </cell>
          <cell r="AZ345" t="str">
            <v>Y</v>
          </cell>
          <cell r="BG345">
            <v>0</v>
          </cell>
        </row>
        <row r="346">
          <cell r="AY346">
            <v>0</v>
          </cell>
          <cell r="AZ346" t="str">
            <v>Y</v>
          </cell>
          <cell r="BG346">
            <v>0</v>
          </cell>
        </row>
        <row r="347">
          <cell r="AY347">
            <v>0</v>
          </cell>
          <cell r="AZ347" t="str">
            <v>Y</v>
          </cell>
          <cell r="BG347">
            <v>0</v>
          </cell>
        </row>
        <row r="348">
          <cell r="AY348" t="str">
            <v>1BD</v>
          </cell>
          <cell r="AZ348">
            <v>-0.51</v>
          </cell>
          <cell r="BG348">
            <v>0</v>
          </cell>
        </row>
        <row r="349">
          <cell r="AY349" t="str">
            <v>1BD</v>
          </cell>
          <cell r="AZ349">
            <v>-0.51</v>
          </cell>
          <cell r="BG349">
            <v>0</v>
          </cell>
        </row>
        <row r="350">
          <cell r="AY350" t="str">
            <v>1BD</v>
          </cell>
          <cell r="AZ350">
            <v>-0.51</v>
          </cell>
          <cell r="BG350">
            <v>0</v>
          </cell>
        </row>
        <row r="351">
          <cell r="AY351" t="str">
            <v>1BD</v>
          </cell>
          <cell r="AZ351">
            <v>-0.51</v>
          </cell>
          <cell r="BG351">
            <v>0</v>
          </cell>
        </row>
        <row r="352">
          <cell r="AY352" t="str">
            <v>1BC</v>
          </cell>
          <cell r="AZ352">
            <v>-0.62</v>
          </cell>
          <cell r="BG352">
            <v>0</v>
          </cell>
        </row>
        <row r="353">
          <cell r="AY353" t="str">
            <v>1BC</v>
          </cell>
          <cell r="AZ353">
            <v>-0.62</v>
          </cell>
          <cell r="BG353">
            <v>0</v>
          </cell>
        </row>
        <row r="354">
          <cell r="AY354" t="str">
            <v>1BD</v>
          </cell>
          <cell r="AZ354">
            <v>-0.51</v>
          </cell>
          <cell r="BG354">
            <v>0</v>
          </cell>
        </row>
        <row r="355">
          <cell r="AY355" t="str">
            <v>1BD</v>
          </cell>
          <cell r="AZ355">
            <v>-0.51</v>
          </cell>
          <cell r="BG355">
            <v>0</v>
          </cell>
        </row>
        <row r="356">
          <cell r="AY356" t="str">
            <v>1BD</v>
          </cell>
          <cell r="AZ356">
            <v>-0.51</v>
          </cell>
          <cell r="BG356">
            <v>0</v>
          </cell>
        </row>
        <row r="357">
          <cell r="AY357" t="str">
            <v>1BD</v>
          </cell>
          <cell r="AZ357">
            <v>-0.51</v>
          </cell>
          <cell r="BG357">
            <v>0</v>
          </cell>
        </row>
        <row r="358">
          <cell r="AY358" t="str">
            <v>1BD</v>
          </cell>
          <cell r="AZ358">
            <v>-0.51</v>
          </cell>
          <cell r="BG358">
            <v>0</v>
          </cell>
        </row>
        <row r="359">
          <cell r="AY359" t="str">
            <v>1BD</v>
          </cell>
          <cell r="AZ359">
            <v>-0.51</v>
          </cell>
          <cell r="BG359">
            <v>0</v>
          </cell>
        </row>
        <row r="360">
          <cell r="AY360" t="str">
            <v>1BC</v>
          </cell>
          <cell r="AZ360">
            <v>-0.62</v>
          </cell>
          <cell r="BG360">
            <v>0</v>
          </cell>
        </row>
        <row r="361">
          <cell r="AY361" t="str">
            <v>1BC</v>
          </cell>
          <cell r="AZ361">
            <v>-0.62</v>
          </cell>
          <cell r="BG361">
            <v>0</v>
          </cell>
        </row>
        <row r="362">
          <cell r="AY362" t="str">
            <v>1BC</v>
          </cell>
          <cell r="AZ362">
            <v>-0.51</v>
          </cell>
          <cell r="BG362">
            <v>0</v>
          </cell>
        </row>
        <row r="363">
          <cell r="AY363" t="str">
            <v>1BC</v>
          </cell>
          <cell r="AZ363">
            <v>-0.51</v>
          </cell>
          <cell r="BG363">
            <v>0</v>
          </cell>
        </row>
        <row r="364">
          <cell r="AY364" t="str">
            <v>1BC</v>
          </cell>
          <cell r="AZ364">
            <v>-0.51</v>
          </cell>
          <cell r="BG364">
            <v>0</v>
          </cell>
        </row>
        <row r="365">
          <cell r="AY365" t="str">
            <v>1BC</v>
          </cell>
          <cell r="AZ365">
            <v>-0.51</v>
          </cell>
          <cell r="BG365">
            <v>0</v>
          </cell>
        </row>
        <row r="366">
          <cell r="AY366" t="str">
            <v>1BD</v>
          </cell>
          <cell r="AZ366">
            <v>-0.51</v>
          </cell>
          <cell r="BG366">
            <v>0</v>
          </cell>
        </row>
        <row r="367">
          <cell r="AY367" t="str">
            <v>1BD</v>
          </cell>
          <cell r="AZ367">
            <v>-0.51</v>
          </cell>
          <cell r="BG367">
            <v>0</v>
          </cell>
        </row>
        <row r="368">
          <cell r="AY368" t="str">
            <v>1BC</v>
          </cell>
          <cell r="AZ368">
            <v>-0.62</v>
          </cell>
          <cell r="BG368">
            <v>0</v>
          </cell>
        </row>
        <row r="369">
          <cell r="AY369" t="str">
            <v>1BD</v>
          </cell>
          <cell r="AZ369">
            <v>-0.51</v>
          </cell>
          <cell r="BG369">
            <v>0</v>
          </cell>
        </row>
        <row r="370">
          <cell r="AY370" t="str">
            <v>1BD</v>
          </cell>
          <cell r="AZ370">
            <v>-0.51</v>
          </cell>
          <cell r="BG370">
            <v>0</v>
          </cell>
        </row>
        <row r="371">
          <cell r="AY371" t="str">
            <v>1BD</v>
          </cell>
          <cell r="AZ371">
            <v>-0.51</v>
          </cell>
          <cell r="BG371">
            <v>0</v>
          </cell>
        </row>
        <row r="372">
          <cell r="AY372" t="str">
            <v>1BD</v>
          </cell>
          <cell r="AZ372">
            <v>-0.51</v>
          </cell>
          <cell r="BG372">
            <v>0</v>
          </cell>
        </row>
        <row r="373">
          <cell r="AY373" t="str">
            <v>1BD</v>
          </cell>
          <cell r="AZ373">
            <v>-0.51</v>
          </cell>
          <cell r="BG373">
            <v>0</v>
          </cell>
        </row>
        <row r="374">
          <cell r="AY374" t="str">
            <v>1BC</v>
          </cell>
          <cell r="AZ374">
            <v>-0.51</v>
          </cell>
          <cell r="BG374">
            <v>0</v>
          </cell>
        </row>
        <row r="375">
          <cell r="AY375" t="str">
            <v>1BD</v>
          </cell>
          <cell r="AZ375">
            <v>-0.51</v>
          </cell>
          <cell r="BG375">
            <v>0</v>
          </cell>
        </row>
        <row r="376">
          <cell r="AY376" t="str">
            <v>1BD</v>
          </cell>
          <cell r="AZ376">
            <v>-0.51</v>
          </cell>
          <cell r="BG376">
            <v>0</v>
          </cell>
        </row>
        <row r="377">
          <cell r="AY377" t="str">
            <v>1BC</v>
          </cell>
          <cell r="AZ377">
            <v>-0.51</v>
          </cell>
          <cell r="BG377">
            <v>0</v>
          </cell>
        </row>
        <row r="378">
          <cell r="AY378" t="str">
            <v>1BC</v>
          </cell>
          <cell r="AZ378">
            <v>-0.51</v>
          </cell>
          <cell r="BG378">
            <v>0</v>
          </cell>
        </row>
        <row r="379">
          <cell r="AY379" t="str">
            <v>1BC</v>
          </cell>
          <cell r="AZ379">
            <v>-0.51</v>
          </cell>
          <cell r="BG379">
            <v>0</v>
          </cell>
        </row>
        <row r="380">
          <cell r="AY380" t="str">
            <v>1BC</v>
          </cell>
          <cell r="AZ380">
            <v>-0.51</v>
          </cell>
          <cell r="BG380">
            <v>0</v>
          </cell>
        </row>
        <row r="381">
          <cell r="AY381" t="str">
            <v>1BC</v>
          </cell>
          <cell r="AZ381">
            <v>-0.51</v>
          </cell>
          <cell r="BG381">
            <v>0</v>
          </cell>
        </row>
        <row r="382">
          <cell r="AY382" t="str">
            <v>1BC</v>
          </cell>
          <cell r="AZ382">
            <v>-0.51</v>
          </cell>
          <cell r="BG382">
            <v>0</v>
          </cell>
        </row>
        <row r="383">
          <cell r="AY383" t="str">
            <v>1BC</v>
          </cell>
          <cell r="AZ383">
            <v>-0.51</v>
          </cell>
          <cell r="BG383">
            <v>0</v>
          </cell>
        </row>
        <row r="384">
          <cell r="AY384" t="str">
            <v>1BD</v>
          </cell>
          <cell r="AZ384">
            <v>-0.51</v>
          </cell>
          <cell r="BG384">
            <v>0</v>
          </cell>
        </row>
        <row r="385">
          <cell r="AY385" t="str">
            <v>1BD</v>
          </cell>
          <cell r="AZ385">
            <v>-0.51</v>
          </cell>
          <cell r="BG385">
            <v>0</v>
          </cell>
        </row>
        <row r="386">
          <cell r="AY386" t="str">
            <v>1BC</v>
          </cell>
          <cell r="AZ386">
            <v>-0.51</v>
          </cell>
          <cell r="BG386">
            <v>0</v>
          </cell>
        </row>
        <row r="387">
          <cell r="AY387" t="str">
            <v>1BC</v>
          </cell>
          <cell r="AZ387">
            <v>-0.51</v>
          </cell>
          <cell r="BG387">
            <v>0</v>
          </cell>
        </row>
        <row r="388">
          <cell r="AY388" t="str">
            <v>1BC</v>
          </cell>
          <cell r="AZ388">
            <v>-0.51</v>
          </cell>
          <cell r="BG388">
            <v>0</v>
          </cell>
        </row>
        <row r="389">
          <cell r="AY389" t="str">
            <v>1BD</v>
          </cell>
          <cell r="AZ389">
            <v>-0.51</v>
          </cell>
          <cell r="BG389">
            <v>0</v>
          </cell>
        </row>
        <row r="390">
          <cell r="AY390" t="str">
            <v>1BD</v>
          </cell>
          <cell r="AZ390">
            <v>-0.51</v>
          </cell>
          <cell r="BG390">
            <v>0</v>
          </cell>
        </row>
        <row r="391">
          <cell r="AY391" t="str">
            <v>1BD</v>
          </cell>
          <cell r="AZ391">
            <v>-0.51</v>
          </cell>
          <cell r="BG391">
            <v>0</v>
          </cell>
        </row>
        <row r="392">
          <cell r="AY392" t="str">
            <v>1BD</v>
          </cell>
          <cell r="AZ392">
            <v>-0.51</v>
          </cell>
          <cell r="BG392">
            <v>0</v>
          </cell>
        </row>
        <row r="393">
          <cell r="AY393" t="str">
            <v>1BD</v>
          </cell>
          <cell r="AZ393">
            <v>-0.51</v>
          </cell>
          <cell r="BG393">
            <v>0</v>
          </cell>
        </row>
        <row r="394">
          <cell r="AY394" t="str">
            <v>1BD</v>
          </cell>
          <cell r="AZ394">
            <v>-0.79</v>
          </cell>
          <cell r="BG394">
            <v>0</v>
          </cell>
        </row>
        <row r="395">
          <cell r="AY395" t="str">
            <v>1BD</v>
          </cell>
          <cell r="AZ395">
            <v>-0.79</v>
          </cell>
          <cell r="BG395" t="str">
            <v>1BD</v>
          </cell>
        </row>
        <row r="396">
          <cell r="AY396" t="str">
            <v>1BC</v>
          </cell>
          <cell r="AZ396">
            <v>-0.79</v>
          </cell>
          <cell r="BG396">
            <v>0</v>
          </cell>
        </row>
        <row r="397">
          <cell r="AY397" t="str">
            <v>1BC</v>
          </cell>
          <cell r="AZ397">
            <v>-0.79</v>
          </cell>
          <cell r="BG397">
            <v>0</v>
          </cell>
        </row>
        <row r="398">
          <cell r="AY398" t="str">
            <v>1BC</v>
          </cell>
          <cell r="AZ398">
            <v>-0.79</v>
          </cell>
          <cell r="BG398">
            <v>0</v>
          </cell>
        </row>
        <row r="399">
          <cell r="AY399" t="str">
            <v>1BD</v>
          </cell>
          <cell r="AZ399">
            <v>-0.79</v>
          </cell>
          <cell r="BG399" t="str">
            <v>1BD</v>
          </cell>
        </row>
        <row r="400">
          <cell r="AY400" t="str">
            <v>1BC</v>
          </cell>
          <cell r="AZ400">
            <v>-0.79</v>
          </cell>
          <cell r="BG400">
            <v>0</v>
          </cell>
        </row>
        <row r="401">
          <cell r="AY401" t="str">
            <v>1BD</v>
          </cell>
          <cell r="AZ401">
            <v>-0.79</v>
          </cell>
          <cell r="BG401" t="str">
            <v>1BD</v>
          </cell>
        </row>
        <row r="402">
          <cell r="AY402" t="str">
            <v>1BC</v>
          </cell>
          <cell r="AZ402">
            <v>-0.79</v>
          </cell>
          <cell r="BG402">
            <v>0</v>
          </cell>
        </row>
        <row r="403">
          <cell r="AY403" t="str">
            <v>1BC</v>
          </cell>
          <cell r="AZ403">
            <v>-0.79</v>
          </cell>
          <cell r="BG403">
            <v>0</v>
          </cell>
        </row>
        <row r="404">
          <cell r="AY404" t="str">
            <v>1BD</v>
          </cell>
          <cell r="AZ404">
            <v>-0.79</v>
          </cell>
          <cell r="BG404" t="str">
            <v>1BD</v>
          </cell>
        </row>
        <row r="405">
          <cell r="AY405" t="str">
            <v>1BD</v>
          </cell>
          <cell r="AZ405">
            <v>-0.79</v>
          </cell>
          <cell r="BG405" t="str">
            <v>1BD</v>
          </cell>
        </row>
        <row r="406">
          <cell r="AY406" t="str">
            <v>1BD</v>
          </cell>
          <cell r="AZ406">
            <v>-0.79</v>
          </cell>
          <cell r="BG406" t="str">
            <v>1BD</v>
          </cell>
        </row>
        <row r="407">
          <cell r="AY407" t="str">
            <v>1BD</v>
          </cell>
          <cell r="AZ407">
            <v>-0.79</v>
          </cell>
          <cell r="BG407" t="str">
            <v>1BD</v>
          </cell>
        </row>
        <row r="408">
          <cell r="AY408" t="str">
            <v>1BD</v>
          </cell>
          <cell r="AZ408">
            <v>-0.79</v>
          </cell>
          <cell r="BG408" t="str">
            <v>1BD</v>
          </cell>
        </row>
        <row r="409">
          <cell r="AY409" t="str">
            <v>1BD</v>
          </cell>
          <cell r="AZ409">
            <v>-0.79</v>
          </cell>
          <cell r="BG409" t="str">
            <v>1BD</v>
          </cell>
        </row>
        <row r="410">
          <cell r="AY410" t="str">
            <v>1BD</v>
          </cell>
          <cell r="AZ410">
            <v>-0.79</v>
          </cell>
          <cell r="BG410" t="str">
            <v>1BD</v>
          </cell>
        </row>
        <row r="411">
          <cell r="AY411" t="str">
            <v>1BD</v>
          </cell>
          <cell r="AZ411">
            <v>-0.79</v>
          </cell>
          <cell r="BG411" t="str">
            <v>1BD</v>
          </cell>
        </row>
        <row r="412">
          <cell r="AY412" t="str">
            <v>1BD</v>
          </cell>
          <cell r="AZ412">
            <v>-0.79</v>
          </cell>
          <cell r="BG412" t="str">
            <v>1BD</v>
          </cell>
        </row>
        <row r="413">
          <cell r="AY413" t="str">
            <v>1BD</v>
          </cell>
          <cell r="AZ413">
            <v>-0.79</v>
          </cell>
          <cell r="BG413" t="str">
            <v>1BD</v>
          </cell>
        </row>
        <row r="414">
          <cell r="AY414" t="str">
            <v>1BD</v>
          </cell>
          <cell r="AZ414">
            <v>-0.79</v>
          </cell>
          <cell r="BG414" t="str">
            <v>1BD</v>
          </cell>
        </row>
        <row r="415">
          <cell r="AY415" t="str">
            <v>1BD</v>
          </cell>
          <cell r="AZ415">
            <v>-0.79</v>
          </cell>
          <cell r="BG415" t="str">
            <v>1BD</v>
          </cell>
        </row>
        <row r="416">
          <cell r="AY416" t="str">
            <v>1BD</v>
          </cell>
          <cell r="AZ416">
            <v>-0.79</v>
          </cell>
          <cell r="BG416" t="str">
            <v>1BD</v>
          </cell>
        </row>
        <row r="417">
          <cell r="AY417" t="str">
            <v>1BD</v>
          </cell>
          <cell r="AZ417">
            <v>-0.79</v>
          </cell>
          <cell r="BG417" t="str">
            <v>1BD</v>
          </cell>
        </row>
        <row r="418">
          <cell r="AY418" t="str">
            <v>1BD</v>
          </cell>
          <cell r="AZ418">
            <v>-0.79</v>
          </cell>
          <cell r="BG418" t="str">
            <v>1BD</v>
          </cell>
        </row>
        <row r="419">
          <cell r="AY419" t="str">
            <v>1BD</v>
          </cell>
          <cell r="AZ419">
            <v>-0.79</v>
          </cell>
          <cell r="BG419" t="str">
            <v>1BD</v>
          </cell>
        </row>
        <row r="420">
          <cell r="AY420" t="str">
            <v>1BD</v>
          </cell>
          <cell r="AZ420">
            <v>-0.79</v>
          </cell>
          <cell r="BG420" t="str">
            <v>1BD</v>
          </cell>
        </row>
        <row r="421">
          <cell r="AY421" t="str">
            <v>1BD</v>
          </cell>
          <cell r="AZ421">
            <v>-0.79</v>
          </cell>
          <cell r="BG421" t="str">
            <v>1BD</v>
          </cell>
        </row>
        <row r="422">
          <cell r="AY422" t="str">
            <v>1BD</v>
          </cell>
          <cell r="AZ422">
            <v>-0.79</v>
          </cell>
          <cell r="BG422" t="str">
            <v>1BD</v>
          </cell>
        </row>
        <row r="423">
          <cell r="AY423" t="str">
            <v>1BD</v>
          </cell>
          <cell r="AZ423">
            <v>-0.79</v>
          </cell>
          <cell r="BG423" t="str">
            <v>1BD</v>
          </cell>
        </row>
        <row r="424">
          <cell r="AY424" t="str">
            <v>1BC</v>
          </cell>
          <cell r="AZ424">
            <v>-2.0299999999999998</v>
          </cell>
          <cell r="BG424" t="str">
            <v>1BC</v>
          </cell>
        </row>
        <row r="425">
          <cell r="AY425" t="str">
            <v>1BC</v>
          </cell>
          <cell r="AZ425">
            <v>-0.99</v>
          </cell>
          <cell r="BG425">
            <v>0</v>
          </cell>
        </row>
        <row r="426">
          <cell r="AY426" t="str">
            <v>1BC</v>
          </cell>
          <cell r="AZ426">
            <v>-2.89</v>
          </cell>
          <cell r="BG426">
            <v>0</v>
          </cell>
        </row>
        <row r="427">
          <cell r="AY427" t="str">
            <v>1BC</v>
          </cell>
          <cell r="AZ427">
            <v>-0.99</v>
          </cell>
          <cell r="BG427">
            <v>0</v>
          </cell>
        </row>
        <row r="428">
          <cell r="AY428" t="str">
            <v>1BC</v>
          </cell>
          <cell r="AZ428">
            <v>-0.99</v>
          </cell>
          <cell r="BG428" t="str">
            <v>1BC</v>
          </cell>
        </row>
        <row r="429">
          <cell r="AY429" t="str">
            <v>1BC</v>
          </cell>
          <cell r="AZ429">
            <v>-0.99</v>
          </cell>
          <cell r="BG429">
            <v>0</v>
          </cell>
        </row>
        <row r="430">
          <cell r="AY430" t="str">
            <v>1BG</v>
          </cell>
          <cell r="AZ430">
            <v>-0.99</v>
          </cell>
          <cell r="BG430" t="str">
            <v>1BD</v>
          </cell>
        </row>
        <row r="431">
          <cell r="AY431" t="str">
            <v>1BC</v>
          </cell>
          <cell r="AZ431">
            <v>-0.99</v>
          </cell>
          <cell r="BG431">
            <v>0</v>
          </cell>
        </row>
        <row r="432">
          <cell r="AY432" t="str">
            <v>1BC</v>
          </cell>
          <cell r="AZ432">
            <v>-0.99</v>
          </cell>
          <cell r="BG432">
            <v>0</v>
          </cell>
        </row>
        <row r="433">
          <cell r="AY433" t="str">
            <v>1BG</v>
          </cell>
          <cell r="AZ433">
            <v>-0.99</v>
          </cell>
          <cell r="BG433" t="str">
            <v>1BD</v>
          </cell>
        </row>
        <row r="434">
          <cell r="AY434" t="str">
            <v>1BC</v>
          </cell>
          <cell r="AZ434">
            <v>-0.99</v>
          </cell>
          <cell r="BG434">
            <v>0</v>
          </cell>
        </row>
        <row r="435">
          <cell r="AY435" t="str">
            <v>1BC</v>
          </cell>
          <cell r="AZ435">
            <v>-0.99</v>
          </cell>
          <cell r="BG435" t="str">
            <v>1BC</v>
          </cell>
        </row>
        <row r="436">
          <cell r="AY436" t="str">
            <v>1BC</v>
          </cell>
          <cell r="AZ436">
            <v>-0.99</v>
          </cell>
          <cell r="BG436">
            <v>0</v>
          </cell>
        </row>
        <row r="437">
          <cell r="AY437" t="str">
            <v>1BC</v>
          </cell>
          <cell r="AZ437">
            <v>-0.99</v>
          </cell>
          <cell r="BG437">
            <v>0</v>
          </cell>
        </row>
        <row r="438">
          <cell r="AY438" t="str">
            <v>1BC</v>
          </cell>
          <cell r="AZ438">
            <v>-1.1100000000000001</v>
          </cell>
          <cell r="BG438">
            <v>0</v>
          </cell>
        </row>
        <row r="439">
          <cell r="AY439" t="str">
            <v>1BC</v>
          </cell>
          <cell r="AZ439">
            <v>-1.1100000000000001</v>
          </cell>
          <cell r="BG439">
            <v>0</v>
          </cell>
        </row>
        <row r="440">
          <cell r="AY440" t="str">
            <v>1BC</v>
          </cell>
          <cell r="AZ440">
            <v>-1.1100000000000001</v>
          </cell>
          <cell r="BG440">
            <v>0</v>
          </cell>
        </row>
        <row r="441">
          <cell r="AY441" t="str">
            <v>1BD</v>
          </cell>
          <cell r="AZ441">
            <v>-1.1100000000000001</v>
          </cell>
          <cell r="BG441" t="str">
            <v>1BD</v>
          </cell>
        </row>
        <row r="442">
          <cell r="AY442" t="str">
            <v>1BD</v>
          </cell>
          <cell r="AZ442">
            <v>-1.1100000000000001</v>
          </cell>
          <cell r="BG442" t="str">
            <v>1BD</v>
          </cell>
        </row>
        <row r="443">
          <cell r="AY443" t="str">
            <v>1BD</v>
          </cell>
          <cell r="AZ443">
            <v>-1.1100000000000001</v>
          </cell>
          <cell r="BG443" t="str">
            <v>1BD</v>
          </cell>
        </row>
        <row r="444">
          <cell r="AY444" t="str">
            <v>1BC</v>
          </cell>
          <cell r="AZ444">
            <v>-1.1100000000000001</v>
          </cell>
          <cell r="BG444" t="str">
            <v>1BC</v>
          </cell>
        </row>
        <row r="445">
          <cell r="AY445" t="str">
            <v>1BD</v>
          </cell>
          <cell r="AZ445">
            <v>-1.1100000000000001</v>
          </cell>
          <cell r="BG445" t="str">
            <v>1BD</v>
          </cell>
        </row>
        <row r="446">
          <cell r="AY446" t="str">
            <v>1BD</v>
          </cell>
          <cell r="AZ446">
            <v>-1.1100000000000001</v>
          </cell>
          <cell r="BG446" t="str">
            <v>1BD</v>
          </cell>
        </row>
        <row r="447">
          <cell r="AY447" t="str">
            <v>1BD</v>
          </cell>
          <cell r="AZ447">
            <v>-1.1100000000000001</v>
          </cell>
          <cell r="BG447" t="str">
            <v>1BD</v>
          </cell>
        </row>
        <row r="448">
          <cell r="AY448" t="str">
            <v>1BC</v>
          </cell>
          <cell r="AZ448">
            <v>-1.39</v>
          </cell>
          <cell r="BG448">
            <v>0</v>
          </cell>
        </row>
        <row r="449">
          <cell r="AY449" t="str">
            <v>1BC</v>
          </cell>
          <cell r="AZ449">
            <v>-1.39</v>
          </cell>
          <cell r="BG449">
            <v>0</v>
          </cell>
        </row>
        <row r="450">
          <cell r="AY450" t="str">
            <v>1BC</v>
          </cell>
          <cell r="AZ450">
            <v>-1.39</v>
          </cell>
          <cell r="BG450">
            <v>0</v>
          </cell>
        </row>
        <row r="451">
          <cell r="AY451" t="str">
            <v>1BC</v>
          </cell>
          <cell r="AZ451">
            <v>-1.39</v>
          </cell>
          <cell r="BG451">
            <v>0</v>
          </cell>
        </row>
        <row r="452">
          <cell r="AY452" t="str">
            <v>1BC</v>
          </cell>
          <cell r="AZ452">
            <v>-1.39</v>
          </cell>
          <cell r="BG452">
            <v>0</v>
          </cell>
        </row>
        <row r="453">
          <cell r="AY453" t="str">
            <v>1BC</v>
          </cell>
          <cell r="AZ453">
            <v>-1.39</v>
          </cell>
          <cell r="BG453">
            <v>0</v>
          </cell>
        </row>
        <row r="454">
          <cell r="AY454" t="str">
            <v>1BC</v>
          </cell>
          <cell r="AZ454">
            <v>-1.39</v>
          </cell>
          <cell r="BG454">
            <v>0</v>
          </cell>
        </row>
        <row r="455">
          <cell r="AY455" t="str">
            <v>1BC</v>
          </cell>
          <cell r="AZ455">
            <v>-1.39</v>
          </cell>
          <cell r="BG455">
            <v>0</v>
          </cell>
        </row>
        <row r="456">
          <cell r="AY456" t="str">
            <v>1BC</v>
          </cell>
          <cell r="AZ456">
            <v>-1.39</v>
          </cell>
          <cell r="BG456">
            <v>0</v>
          </cell>
        </row>
        <row r="457">
          <cell r="AY457" t="str">
            <v>1BC</v>
          </cell>
          <cell r="AZ457">
            <v>-1.39</v>
          </cell>
          <cell r="BG457">
            <v>0</v>
          </cell>
        </row>
        <row r="458">
          <cell r="AY458" t="str">
            <v>1BC</v>
          </cell>
          <cell r="AZ458">
            <v>-1.39</v>
          </cell>
          <cell r="BG458">
            <v>0</v>
          </cell>
        </row>
        <row r="459">
          <cell r="AY459" t="str">
            <v>1BC</v>
          </cell>
          <cell r="AZ459">
            <v>-1.39</v>
          </cell>
          <cell r="BG459">
            <v>0</v>
          </cell>
        </row>
        <row r="460">
          <cell r="AY460" t="str">
            <v>1BC</v>
          </cell>
          <cell r="AZ460">
            <v>-1.39</v>
          </cell>
          <cell r="BG460">
            <v>0</v>
          </cell>
        </row>
        <row r="461">
          <cell r="AY461" t="str">
            <v>1BC</v>
          </cell>
          <cell r="AZ461">
            <v>-1.39</v>
          </cell>
          <cell r="BG461">
            <v>0</v>
          </cell>
        </row>
        <row r="462">
          <cell r="AY462" t="str">
            <v>1BC</v>
          </cell>
          <cell r="AZ462">
            <v>-1.39</v>
          </cell>
          <cell r="BG462">
            <v>0</v>
          </cell>
        </row>
        <row r="463">
          <cell r="AY463" t="str">
            <v>1BC</v>
          </cell>
          <cell r="AZ463">
            <v>-1.39</v>
          </cell>
          <cell r="BG463">
            <v>0</v>
          </cell>
        </row>
        <row r="464">
          <cell r="AY464" t="str">
            <v>1BC</v>
          </cell>
          <cell r="AZ464">
            <v>-0.67</v>
          </cell>
          <cell r="BG464">
            <v>0</v>
          </cell>
        </row>
        <row r="465">
          <cell r="AY465" t="str">
            <v>1BC</v>
          </cell>
          <cell r="AZ465">
            <v>-1.39</v>
          </cell>
          <cell r="BG465">
            <v>0</v>
          </cell>
        </row>
        <row r="466">
          <cell r="AY466" t="str">
            <v>1BC</v>
          </cell>
          <cell r="AZ466">
            <v>-1.39</v>
          </cell>
          <cell r="BG466">
            <v>0</v>
          </cell>
        </row>
        <row r="467">
          <cell r="AY467" t="str">
            <v>1BG</v>
          </cell>
          <cell r="AZ467">
            <v>-1.39</v>
          </cell>
          <cell r="BG467" t="str">
            <v>1BD</v>
          </cell>
        </row>
        <row r="468">
          <cell r="AY468" t="str">
            <v>1BC</v>
          </cell>
          <cell r="AZ468">
            <v>-1.39</v>
          </cell>
          <cell r="BG468">
            <v>0</v>
          </cell>
        </row>
        <row r="469">
          <cell r="AY469" t="str">
            <v>1BC</v>
          </cell>
          <cell r="AZ469">
            <v>-1.39</v>
          </cell>
          <cell r="BG469" t="str">
            <v>1BC</v>
          </cell>
        </row>
        <row r="470">
          <cell r="AY470" t="str">
            <v>1BC</v>
          </cell>
          <cell r="AZ470">
            <v>-1.39</v>
          </cell>
          <cell r="BG470">
            <v>0</v>
          </cell>
        </row>
        <row r="471">
          <cell r="AY471" t="str">
            <v>1BC</v>
          </cell>
          <cell r="AZ471">
            <v>-1.39</v>
          </cell>
          <cell r="BG471">
            <v>0</v>
          </cell>
        </row>
        <row r="472">
          <cell r="AY472" t="str">
            <v>1BC</v>
          </cell>
          <cell r="AZ472">
            <v>-1.39</v>
          </cell>
          <cell r="BG472">
            <v>0</v>
          </cell>
        </row>
        <row r="473">
          <cell r="AY473" t="str">
            <v>1BC</v>
          </cell>
          <cell r="AZ473">
            <v>-1.39</v>
          </cell>
          <cell r="BG473">
            <v>0</v>
          </cell>
        </row>
        <row r="474">
          <cell r="AY474" t="str">
            <v>1BC</v>
          </cell>
          <cell r="AZ474">
            <v>-1.39</v>
          </cell>
          <cell r="BG474">
            <v>0</v>
          </cell>
        </row>
        <row r="475">
          <cell r="AY475" t="str">
            <v>1BC</v>
          </cell>
          <cell r="AZ475">
            <v>-1.39</v>
          </cell>
          <cell r="BG475">
            <v>0</v>
          </cell>
        </row>
        <row r="476">
          <cell r="AY476" t="str">
            <v>1BC</v>
          </cell>
          <cell r="AZ476">
            <v>-1.39</v>
          </cell>
          <cell r="BG476">
            <v>0</v>
          </cell>
        </row>
        <row r="477">
          <cell r="AY477" t="str">
            <v>1BC</v>
          </cell>
          <cell r="AZ477">
            <v>-1.39</v>
          </cell>
          <cell r="BG477">
            <v>0</v>
          </cell>
        </row>
        <row r="478">
          <cell r="AY478" t="str">
            <v>1BD</v>
          </cell>
          <cell r="AZ478">
            <v>-1.57</v>
          </cell>
          <cell r="BG478" t="str">
            <v>1BD</v>
          </cell>
        </row>
        <row r="479">
          <cell r="AY479" t="str">
            <v>1BC</v>
          </cell>
          <cell r="AZ479">
            <v>-1.57</v>
          </cell>
          <cell r="BG479">
            <v>0</v>
          </cell>
        </row>
        <row r="480">
          <cell r="AY480" t="str">
            <v>1BC</v>
          </cell>
          <cell r="AZ480">
            <v>-1.57</v>
          </cell>
          <cell r="BG480">
            <v>0</v>
          </cell>
        </row>
        <row r="481">
          <cell r="AY481" t="str">
            <v>1BC</v>
          </cell>
          <cell r="AZ481">
            <v>-1.57</v>
          </cell>
          <cell r="BG481">
            <v>0</v>
          </cell>
        </row>
        <row r="482">
          <cell r="AY482" t="str">
            <v>1BC</v>
          </cell>
          <cell r="AZ482">
            <v>-1.57</v>
          </cell>
          <cell r="BG482">
            <v>0</v>
          </cell>
        </row>
        <row r="483">
          <cell r="AY483" t="str">
            <v>1BC</v>
          </cell>
          <cell r="AZ483">
            <v>-1.57</v>
          </cell>
          <cell r="BG483">
            <v>0</v>
          </cell>
        </row>
        <row r="484">
          <cell r="AY484" t="str">
            <v>1BD</v>
          </cell>
          <cell r="AZ484">
            <v>-1.57</v>
          </cell>
          <cell r="BG484" t="str">
            <v>1BD</v>
          </cell>
        </row>
        <row r="485">
          <cell r="AY485" t="str">
            <v>1BD</v>
          </cell>
          <cell r="AZ485">
            <v>-1.57</v>
          </cell>
          <cell r="BG485" t="str">
            <v>1BD</v>
          </cell>
        </row>
        <row r="486">
          <cell r="AY486" t="str">
            <v>1BD</v>
          </cell>
          <cell r="AZ486">
            <v>-1.57</v>
          </cell>
          <cell r="BG486" t="str">
            <v>1BD</v>
          </cell>
        </row>
        <row r="487">
          <cell r="AY487" t="str">
            <v>1BD</v>
          </cell>
          <cell r="AZ487">
            <v>-6.99</v>
          </cell>
          <cell r="BG487" t="str">
            <v>1BD</v>
          </cell>
        </row>
        <row r="488">
          <cell r="AY488" t="str">
            <v>1BD</v>
          </cell>
          <cell r="AZ488">
            <v>-14.17</v>
          </cell>
          <cell r="BG488" t="str">
            <v>1BD</v>
          </cell>
        </row>
        <row r="489">
          <cell r="AY489" t="str">
            <v>1BD</v>
          </cell>
          <cell r="AZ489">
            <v>-47.89</v>
          </cell>
          <cell r="BG489" t="str">
            <v>1BD</v>
          </cell>
        </row>
        <row r="490">
          <cell r="AY490" t="str">
            <v>1BD</v>
          </cell>
          <cell r="AZ490">
            <v>-13.73</v>
          </cell>
          <cell r="BG490" t="str">
            <v>1BD</v>
          </cell>
        </row>
        <row r="491">
          <cell r="AY491" t="str">
            <v>1BD</v>
          </cell>
          <cell r="AZ491">
            <v>-13.73</v>
          </cell>
          <cell r="BG491">
            <v>0</v>
          </cell>
        </row>
        <row r="492">
          <cell r="AY492" t="str">
            <v>1BD</v>
          </cell>
          <cell r="AZ492">
            <v>-13.73</v>
          </cell>
          <cell r="BG492" t="str">
            <v>1BD</v>
          </cell>
        </row>
        <row r="493">
          <cell r="AY493" t="str">
            <v>1BD</v>
          </cell>
          <cell r="AZ493">
            <v>-13.73</v>
          </cell>
          <cell r="BG493">
            <v>0</v>
          </cell>
        </row>
        <row r="494">
          <cell r="AY494" t="str">
            <v>1BD</v>
          </cell>
          <cell r="AZ494">
            <v>-13.73</v>
          </cell>
          <cell r="BG494" t="str">
            <v>1BD</v>
          </cell>
        </row>
        <row r="495">
          <cell r="AY495" t="str">
            <v>1BD</v>
          </cell>
          <cell r="AZ495">
            <v>-13.73</v>
          </cell>
          <cell r="BG495">
            <v>0</v>
          </cell>
        </row>
        <row r="496">
          <cell r="AY496" t="str">
            <v>1BD</v>
          </cell>
          <cell r="AZ496">
            <v>-13.73</v>
          </cell>
          <cell r="BG496">
            <v>0</v>
          </cell>
        </row>
        <row r="497">
          <cell r="AY497" t="str">
            <v>1BD</v>
          </cell>
          <cell r="AZ497">
            <v>-14.17</v>
          </cell>
          <cell r="BG497" t="str">
            <v>1BD</v>
          </cell>
        </row>
        <row r="498">
          <cell r="AY498" t="str">
            <v>1BD</v>
          </cell>
          <cell r="AZ498">
            <v>-14.17</v>
          </cell>
          <cell r="BG498" t="str">
            <v>1BD</v>
          </cell>
        </row>
        <row r="499">
          <cell r="AY499" t="str">
            <v>1BD</v>
          </cell>
          <cell r="AZ499">
            <v>-14.17</v>
          </cell>
          <cell r="BG499">
            <v>0</v>
          </cell>
        </row>
        <row r="500">
          <cell r="AY500" t="str">
            <v>1BD</v>
          </cell>
          <cell r="AZ500">
            <v>-13.73</v>
          </cell>
          <cell r="BG500">
            <v>0</v>
          </cell>
        </row>
        <row r="501">
          <cell r="AY501">
            <v>0</v>
          </cell>
          <cell r="AZ501" t="str">
            <v>x</v>
          </cell>
          <cell r="BG501">
            <v>0</v>
          </cell>
        </row>
        <row r="502">
          <cell r="AY502">
            <v>0</v>
          </cell>
          <cell r="AZ502" t="str">
            <v>x</v>
          </cell>
          <cell r="BG502">
            <v>0</v>
          </cell>
        </row>
        <row r="503">
          <cell r="AY503" t="str">
            <v>1BD</v>
          </cell>
          <cell r="AZ503">
            <v>-54.49</v>
          </cell>
          <cell r="BG503" t="str">
            <v>1BD</v>
          </cell>
        </row>
        <row r="504">
          <cell r="AY504" t="str">
            <v>1BD</v>
          </cell>
          <cell r="AZ504">
            <v>-54.49</v>
          </cell>
          <cell r="BG504" t="str">
            <v>1BD</v>
          </cell>
        </row>
        <row r="505">
          <cell r="AY505" t="str">
            <v>1BD</v>
          </cell>
          <cell r="AZ505">
            <v>-14.17</v>
          </cell>
          <cell r="BG505">
            <v>0</v>
          </cell>
        </row>
        <row r="506">
          <cell r="AY506" t="str">
            <v>1BD</v>
          </cell>
          <cell r="AZ506">
            <v>-14.17</v>
          </cell>
          <cell r="BG506" t="str">
            <v>1BD</v>
          </cell>
        </row>
        <row r="507">
          <cell r="AY507" t="str">
            <v>1BD</v>
          </cell>
          <cell r="AZ507">
            <v>-14.17</v>
          </cell>
          <cell r="BG507" t="str">
            <v>1BD</v>
          </cell>
        </row>
        <row r="508">
          <cell r="AY508" t="str">
            <v>1BD</v>
          </cell>
          <cell r="AZ508">
            <v>-14.17</v>
          </cell>
          <cell r="BG508" t="str">
            <v>1BD</v>
          </cell>
        </row>
        <row r="509">
          <cell r="AY509" t="str">
            <v>1BC</v>
          </cell>
          <cell r="AZ509">
            <v>-2.4500000000000002</v>
          </cell>
          <cell r="BG509">
            <v>0</v>
          </cell>
        </row>
        <row r="510">
          <cell r="AY510">
            <v>0</v>
          </cell>
          <cell r="AZ510">
            <v>0</v>
          </cell>
          <cell r="BG510">
            <v>0</v>
          </cell>
        </row>
        <row r="511">
          <cell r="AY511" t="str">
            <v>1BD</v>
          </cell>
          <cell r="AZ511">
            <v>-552.57000000000005</v>
          </cell>
          <cell r="BG511" t="str">
            <v>1BD</v>
          </cell>
        </row>
        <row r="512">
          <cell r="AY512">
            <v>0</v>
          </cell>
          <cell r="AZ512" t="str">
            <v>x</v>
          </cell>
          <cell r="BG512">
            <v>0</v>
          </cell>
        </row>
        <row r="513">
          <cell r="AY513">
            <v>0</v>
          </cell>
          <cell r="AZ513" t="str">
            <v>x</v>
          </cell>
          <cell r="BG513">
            <v>0</v>
          </cell>
        </row>
        <row r="514">
          <cell r="AY514">
            <v>0</v>
          </cell>
          <cell r="AZ514" t="str">
            <v>x</v>
          </cell>
          <cell r="BG514">
            <v>0</v>
          </cell>
        </row>
        <row r="515">
          <cell r="AY515">
            <v>0</v>
          </cell>
          <cell r="AZ515" t="str">
            <v>x</v>
          </cell>
          <cell r="BG515">
            <v>0</v>
          </cell>
        </row>
        <row r="516">
          <cell r="AY516" t="str">
            <v>1BD</v>
          </cell>
          <cell r="AZ516">
            <v>-3.98</v>
          </cell>
          <cell r="BG516" t="str">
            <v>1BD</v>
          </cell>
        </row>
        <row r="517">
          <cell r="AY517" t="str">
            <v>1BD</v>
          </cell>
          <cell r="AZ517">
            <v>-17.149999999999999</v>
          </cell>
          <cell r="BG517" t="str">
            <v>1BD</v>
          </cell>
        </row>
        <row r="518">
          <cell r="AY518" t="str">
            <v>1BD</v>
          </cell>
          <cell r="AZ518">
            <v>-128.11000000000001</v>
          </cell>
          <cell r="BG518" t="str">
            <v>1BD</v>
          </cell>
        </row>
        <row r="519">
          <cell r="AY519" t="str">
            <v>1BD</v>
          </cell>
          <cell r="AZ519">
            <v>-54.49</v>
          </cell>
          <cell r="BG519" t="str">
            <v>1BD</v>
          </cell>
        </row>
        <row r="520">
          <cell r="AY520" t="str">
            <v>1BD</v>
          </cell>
          <cell r="AZ520">
            <v>-54.49</v>
          </cell>
          <cell r="BG520" t="str">
            <v>1BD</v>
          </cell>
        </row>
        <row r="521">
          <cell r="AY521" t="str">
            <v>1BD</v>
          </cell>
          <cell r="AZ521">
            <v>-54.49</v>
          </cell>
          <cell r="BG521" t="str">
            <v>1BD</v>
          </cell>
        </row>
        <row r="522">
          <cell r="AY522" t="str">
            <v>1BD</v>
          </cell>
          <cell r="AZ522">
            <v>-54.49</v>
          </cell>
          <cell r="BG522" t="str">
            <v>1BD</v>
          </cell>
        </row>
        <row r="523">
          <cell r="AY523" t="str">
            <v>1BD</v>
          </cell>
          <cell r="AZ523">
            <v>-24.51</v>
          </cell>
          <cell r="BG523" t="str">
            <v>1BD</v>
          </cell>
        </row>
        <row r="524">
          <cell r="AY524" t="str">
            <v>1BD</v>
          </cell>
          <cell r="AZ524">
            <v>-54.49</v>
          </cell>
          <cell r="BG524">
            <v>0</v>
          </cell>
        </row>
        <row r="525">
          <cell r="AY525" t="str">
            <v>1BD</v>
          </cell>
          <cell r="AZ525">
            <v>-54.49</v>
          </cell>
          <cell r="BG525">
            <v>0</v>
          </cell>
        </row>
        <row r="526">
          <cell r="AY526">
            <v>0</v>
          </cell>
          <cell r="AZ526" t="str">
            <v>x</v>
          </cell>
          <cell r="BG526">
            <v>0</v>
          </cell>
        </row>
        <row r="527">
          <cell r="AY527">
            <v>0</v>
          </cell>
          <cell r="AZ527" t="str">
            <v>x</v>
          </cell>
          <cell r="BG527">
            <v>0</v>
          </cell>
        </row>
        <row r="528">
          <cell r="AY528">
            <v>0</v>
          </cell>
          <cell r="AZ528" t="str">
            <v>x</v>
          </cell>
          <cell r="BG528">
            <v>0</v>
          </cell>
        </row>
        <row r="529">
          <cell r="AY529">
            <v>0</v>
          </cell>
          <cell r="AZ529" t="str">
            <v>x</v>
          </cell>
          <cell r="BG529">
            <v>0</v>
          </cell>
        </row>
        <row r="530">
          <cell r="AY530" t="str">
            <v>1BD</v>
          </cell>
          <cell r="AZ530">
            <v>-54.49</v>
          </cell>
          <cell r="BG530" t="str">
            <v>1BD</v>
          </cell>
        </row>
        <row r="531">
          <cell r="AY531" t="str">
            <v>1BD</v>
          </cell>
          <cell r="AZ531">
            <v>-54.49</v>
          </cell>
          <cell r="BG531" t="str">
            <v>1BD</v>
          </cell>
        </row>
        <row r="532">
          <cell r="AY532" t="str">
            <v>1BD</v>
          </cell>
          <cell r="AZ532">
            <v>-63.42</v>
          </cell>
          <cell r="BG532" t="str">
            <v>1BD</v>
          </cell>
        </row>
        <row r="533">
          <cell r="AY533" t="str">
            <v>1BD</v>
          </cell>
          <cell r="AZ533">
            <v>-63.42</v>
          </cell>
          <cell r="BG533" t="str">
            <v>1BD</v>
          </cell>
        </row>
        <row r="534">
          <cell r="AY534">
            <v>0</v>
          </cell>
          <cell r="AZ534" t="str">
            <v>x</v>
          </cell>
          <cell r="BG534">
            <v>0</v>
          </cell>
        </row>
        <row r="535">
          <cell r="AY535">
            <v>0</v>
          </cell>
          <cell r="AZ535" t="str">
            <v>x</v>
          </cell>
          <cell r="BG535">
            <v>0</v>
          </cell>
        </row>
        <row r="536">
          <cell r="AY536" t="str">
            <v>1BD</v>
          </cell>
          <cell r="AZ536">
            <v>-253.34</v>
          </cell>
          <cell r="BG536">
            <v>0</v>
          </cell>
        </row>
        <row r="537">
          <cell r="AY537">
            <v>0</v>
          </cell>
          <cell r="AZ537" t="str">
            <v>x</v>
          </cell>
          <cell r="BG537">
            <v>0</v>
          </cell>
        </row>
        <row r="538">
          <cell r="AY538" t="str">
            <v>1BD</v>
          </cell>
          <cell r="AZ538">
            <v>-31.75</v>
          </cell>
          <cell r="BG538" t="str">
            <v>1BD</v>
          </cell>
        </row>
        <row r="539">
          <cell r="AY539" t="str">
            <v>1BD</v>
          </cell>
          <cell r="AZ539">
            <v>-47.75</v>
          </cell>
          <cell r="BG539" t="str">
            <v>1BD</v>
          </cell>
        </row>
        <row r="540">
          <cell r="AY540" t="str">
            <v>1BD</v>
          </cell>
          <cell r="AZ540">
            <v>-29.61</v>
          </cell>
          <cell r="BG540" t="str">
            <v>1BD</v>
          </cell>
        </row>
        <row r="541">
          <cell r="AY541" t="str">
            <v>1BC</v>
          </cell>
          <cell r="AZ541">
            <v>-4.42</v>
          </cell>
          <cell r="BG541">
            <v>0</v>
          </cell>
        </row>
        <row r="542">
          <cell r="AY542" t="str">
            <v>1BC</v>
          </cell>
          <cell r="AZ542">
            <v>-4.42</v>
          </cell>
          <cell r="BG542">
            <v>0</v>
          </cell>
        </row>
        <row r="543">
          <cell r="AY543" t="str">
            <v>1BC</v>
          </cell>
          <cell r="AZ543">
            <v>-4.42</v>
          </cell>
          <cell r="BG543">
            <v>0</v>
          </cell>
        </row>
        <row r="544">
          <cell r="AY544" t="str">
            <v>1BC</v>
          </cell>
          <cell r="AZ544">
            <v>-4.42</v>
          </cell>
          <cell r="BG544">
            <v>0</v>
          </cell>
        </row>
        <row r="545">
          <cell r="AY545" t="str">
            <v>1BC</v>
          </cell>
          <cell r="AZ545">
            <v>-4.42</v>
          </cell>
          <cell r="BG545">
            <v>0</v>
          </cell>
        </row>
        <row r="546">
          <cell r="AY546" t="str">
            <v>1BC</v>
          </cell>
          <cell r="AZ546">
            <v>-4.42</v>
          </cell>
          <cell r="BG546">
            <v>0</v>
          </cell>
        </row>
        <row r="547">
          <cell r="AY547" t="str">
            <v>1BC</v>
          </cell>
          <cell r="AZ547">
            <v>-4.42</v>
          </cell>
          <cell r="BG547">
            <v>0</v>
          </cell>
        </row>
        <row r="548">
          <cell r="AY548" t="str">
            <v>1BC</v>
          </cell>
          <cell r="AZ548">
            <v>-4.42</v>
          </cell>
          <cell r="BG548">
            <v>0</v>
          </cell>
        </row>
        <row r="549">
          <cell r="AY549" t="str">
            <v>1BC</v>
          </cell>
          <cell r="AZ549">
            <v>-4.42</v>
          </cell>
          <cell r="BG549">
            <v>0</v>
          </cell>
        </row>
        <row r="550">
          <cell r="AY550" t="str">
            <v>1BC</v>
          </cell>
          <cell r="AZ550">
            <v>-4.42</v>
          </cell>
          <cell r="BG550">
            <v>0</v>
          </cell>
        </row>
        <row r="551">
          <cell r="AY551" t="str">
            <v>1BC</v>
          </cell>
          <cell r="AZ551">
            <v>-4.42</v>
          </cell>
          <cell r="BG551">
            <v>0</v>
          </cell>
        </row>
        <row r="552">
          <cell r="AY552" t="str">
            <v>1BC</v>
          </cell>
          <cell r="AZ552">
            <v>-4.42</v>
          </cell>
          <cell r="BG552">
            <v>0</v>
          </cell>
        </row>
        <row r="553">
          <cell r="AY553" t="str">
            <v>1BC</v>
          </cell>
          <cell r="AZ553">
            <v>-4.42</v>
          </cell>
          <cell r="BG553">
            <v>0</v>
          </cell>
        </row>
        <row r="554">
          <cell r="AY554" t="str">
            <v>1BC</v>
          </cell>
          <cell r="AZ554">
            <v>-4.42</v>
          </cell>
          <cell r="BG554">
            <v>0</v>
          </cell>
        </row>
        <row r="555">
          <cell r="AY555" t="str">
            <v>1BC</v>
          </cell>
          <cell r="AZ555">
            <v>-4.42</v>
          </cell>
          <cell r="BG555">
            <v>0</v>
          </cell>
        </row>
        <row r="556">
          <cell r="AY556" t="str">
            <v>1BD</v>
          </cell>
          <cell r="AZ556">
            <v>-253.34</v>
          </cell>
          <cell r="BG556">
            <v>0</v>
          </cell>
        </row>
        <row r="557">
          <cell r="AY557" t="str">
            <v>1BD</v>
          </cell>
          <cell r="AZ557">
            <v>-45.58</v>
          </cell>
          <cell r="BG557" t="str">
            <v>1BD</v>
          </cell>
        </row>
        <row r="558">
          <cell r="AY558" t="str">
            <v>1BD</v>
          </cell>
          <cell r="AZ558">
            <v>-23.86</v>
          </cell>
          <cell r="BG558" t="str">
            <v>1BD</v>
          </cell>
        </row>
        <row r="559">
          <cell r="AY559" t="str">
            <v>1BD</v>
          </cell>
          <cell r="AZ559">
            <v>-104.03</v>
          </cell>
          <cell r="BG559" t="str">
            <v>1BD</v>
          </cell>
        </row>
        <row r="560">
          <cell r="AY560" t="str">
            <v>1BD</v>
          </cell>
          <cell r="AZ560">
            <v>-9.5299999999999994</v>
          </cell>
          <cell r="BG560" t="str">
            <v>1BD</v>
          </cell>
        </row>
        <row r="561">
          <cell r="AY561" t="str">
            <v>1BD</v>
          </cell>
          <cell r="AZ561">
            <v>-9.5299999999999994</v>
          </cell>
          <cell r="BG561" t="str">
            <v>1BD</v>
          </cell>
        </row>
        <row r="562">
          <cell r="AY562" t="str">
            <v>1BD</v>
          </cell>
          <cell r="AZ562">
            <v>-9.5299999999999994</v>
          </cell>
          <cell r="BG562" t="str">
            <v>1BD</v>
          </cell>
        </row>
        <row r="563">
          <cell r="AY563" t="str">
            <v>1BD</v>
          </cell>
          <cell r="AZ563">
            <v>-9.5299999999999994</v>
          </cell>
          <cell r="BG563" t="str">
            <v>1BD</v>
          </cell>
        </row>
        <row r="564">
          <cell r="AY564" t="str">
            <v>1BC</v>
          </cell>
          <cell r="AZ564">
            <v>-4.4400000000000004</v>
          </cell>
          <cell r="BG564">
            <v>0</v>
          </cell>
        </row>
        <row r="565">
          <cell r="AY565" t="str">
            <v>1BC</v>
          </cell>
          <cell r="AZ565">
            <v>-4.4400000000000004</v>
          </cell>
          <cell r="BG565">
            <v>0</v>
          </cell>
        </row>
        <row r="566">
          <cell r="AY566" t="str">
            <v>1BC</v>
          </cell>
          <cell r="AZ566">
            <v>-4.4400000000000004</v>
          </cell>
          <cell r="BG566">
            <v>0</v>
          </cell>
        </row>
        <row r="567">
          <cell r="AY567" t="str">
            <v>1BC</v>
          </cell>
          <cell r="AZ567">
            <v>-4.4400000000000004</v>
          </cell>
          <cell r="BG567">
            <v>0</v>
          </cell>
        </row>
        <row r="568">
          <cell r="AY568" t="str">
            <v>1BC</v>
          </cell>
          <cell r="AZ568">
            <v>-4.4400000000000004</v>
          </cell>
          <cell r="BG568">
            <v>0</v>
          </cell>
        </row>
        <row r="569">
          <cell r="AY569" t="str">
            <v>1BD</v>
          </cell>
          <cell r="AZ569">
            <v>-4.4400000000000004</v>
          </cell>
          <cell r="BG569">
            <v>0</v>
          </cell>
        </row>
        <row r="570">
          <cell r="AY570" t="str">
            <v>1BC</v>
          </cell>
          <cell r="AZ570">
            <v>-4.4400000000000004</v>
          </cell>
          <cell r="BG570">
            <v>0</v>
          </cell>
        </row>
        <row r="571">
          <cell r="AY571" t="str">
            <v>1BC</v>
          </cell>
          <cell r="AZ571">
            <v>-4.4400000000000004</v>
          </cell>
          <cell r="BG571">
            <v>0</v>
          </cell>
        </row>
        <row r="572">
          <cell r="AY572" t="str">
            <v>1BC</v>
          </cell>
          <cell r="AZ572">
            <v>-4.4400000000000004</v>
          </cell>
          <cell r="BG572">
            <v>0</v>
          </cell>
        </row>
        <row r="573">
          <cell r="AY573" t="str">
            <v>1BC</v>
          </cell>
          <cell r="AZ573">
            <v>-4.4400000000000004</v>
          </cell>
          <cell r="BG573">
            <v>0</v>
          </cell>
        </row>
        <row r="574">
          <cell r="AY574" t="str">
            <v>1BC</v>
          </cell>
          <cell r="AZ574">
            <v>-4.4400000000000004</v>
          </cell>
          <cell r="BG574">
            <v>0</v>
          </cell>
        </row>
        <row r="575">
          <cell r="AY575" t="str">
            <v>1BC</v>
          </cell>
          <cell r="AZ575">
            <v>-4.4400000000000004</v>
          </cell>
          <cell r="BG575">
            <v>0</v>
          </cell>
        </row>
        <row r="576">
          <cell r="AY576" t="str">
            <v>1BC</v>
          </cell>
          <cell r="AZ576">
            <v>-4.4400000000000004</v>
          </cell>
          <cell r="BG576">
            <v>0</v>
          </cell>
        </row>
        <row r="577">
          <cell r="AY577" t="str">
            <v>1BC</v>
          </cell>
          <cell r="AZ577">
            <v>-4.4400000000000004</v>
          </cell>
          <cell r="BG577">
            <v>0</v>
          </cell>
        </row>
        <row r="578">
          <cell r="AY578" t="str">
            <v>1BC</v>
          </cell>
          <cell r="AZ578">
            <v>-4.4400000000000004</v>
          </cell>
          <cell r="BG578">
            <v>0</v>
          </cell>
        </row>
        <row r="579">
          <cell r="AY579" t="str">
            <v>1BD</v>
          </cell>
          <cell r="AZ579">
            <v>-446.4</v>
          </cell>
          <cell r="BG579">
            <v>0</v>
          </cell>
        </row>
        <row r="580">
          <cell r="AY580" t="str">
            <v>1BD</v>
          </cell>
          <cell r="AZ580">
            <v>-1314.49</v>
          </cell>
          <cell r="BG580">
            <v>0</v>
          </cell>
        </row>
        <row r="581">
          <cell r="AY581" t="str">
            <v>1BD</v>
          </cell>
          <cell r="AZ581">
            <v>-1261.97</v>
          </cell>
          <cell r="BG581">
            <v>0</v>
          </cell>
        </row>
        <row r="582">
          <cell r="AY582">
            <v>0</v>
          </cell>
          <cell r="AZ582" t="str">
            <v>x</v>
          </cell>
          <cell r="BG582">
            <v>0</v>
          </cell>
        </row>
        <row r="583">
          <cell r="AY583">
            <v>0</v>
          </cell>
          <cell r="AZ583" t="str">
            <v>x</v>
          </cell>
          <cell r="BG583">
            <v>0</v>
          </cell>
        </row>
        <row r="584">
          <cell r="AY584" t="str">
            <v>1BD</v>
          </cell>
          <cell r="AZ584">
            <v>-122</v>
          </cell>
          <cell r="BG584" t="str">
            <v>1BD</v>
          </cell>
        </row>
        <row r="585">
          <cell r="AY585" t="str">
            <v>1BD</v>
          </cell>
          <cell r="AZ585">
            <v>-37.14</v>
          </cell>
          <cell r="BG585" t="str">
            <v>1BD</v>
          </cell>
        </row>
        <row r="586">
          <cell r="AY586" t="str">
            <v>1BD</v>
          </cell>
          <cell r="AZ586">
            <v>-11.61</v>
          </cell>
          <cell r="BG586" t="str">
            <v>1BD</v>
          </cell>
        </row>
        <row r="587">
          <cell r="AY587" t="str">
            <v>1BD</v>
          </cell>
          <cell r="AZ587">
            <v>-14.98</v>
          </cell>
          <cell r="BG587" t="str">
            <v>1BD</v>
          </cell>
        </row>
        <row r="588">
          <cell r="AY588" t="str">
            <v>1BD</v>
          </cell>
          <cell r="AZ588">
            <v>-61.15</v>
          </cell>
          <cell r="BG588" t="str">
            <v>1BD</v>
          </cell>
        </row>
        <row r="589">
          <cell r="AY589" t="str">
            <v>1BD</v>
          </cell>
          <cell r="AZ589">
            <v>-101.13</v>
          </cell>
          <cell r="BG589" t="str">
            <v>1BD</v>
          </cell>
        </row>
        <row r="590">
          <cell r="AY590" t="str">
            <v>1BD</v>
          </cell>
          <cell r="AZ590">
            <v>-1.63</v>
          </cell>
          <cell r="BG590" t="str">
            <v>1BD</v>
          </cell>
        </row>
        <row r="591">
          <cell r="AY591" t="str">
            <v>1BD</v>
          </cell>
          <cell r="AZ591">
            <v>-56.08</v>
          </cell>
          <cell r="BG591" t="str">
            <v>1BD</v>
          </cell>
        </row>
        <row r="592">
          <cell r="AY592" t="str">
            <v>1BD</v>
          </cell>
          <cell r="AZ592">
            <v>-0.94</v>
          </cell>
          <cell r="BG592" t="str">
            <v>1BD</v>
          </cell>
        </row>
        <row r="593">
          <cell r="AY593" t="str">
            <v>1BD</v>
          </cell>
          <cell r="AZ593">
            <v>-0.94</v>
          </cell>
          <cell r="BG593" t="str">
            <v>1BD</v>
          </cell>
        </row>
        <row r="594">
          <cell r="AY594" t="str">
            <v>1BD</v>
          </cell>
          <cell r="AZ594">
            <v>-0.94</v>
          </cell>
          <cell r="BG594" t="str">
            <v>1BD</v>
          </cell>
        </row>
        <row r="595">
          <cell r="AY595" t="str">
            <v>1BD</v>
          </cell>
          <cell r="AZ595">
            <v>-7.36</v>
          </cell>
          <cell r="BG595" t="str">
            <v>1BD</v>
          </cell>
        </row>
        <row r="596">
          <cell r="AY596" t="str">
            <v>1BD</v>
          </cell>
          <cell r="AZ596">
            <v>-54.27</v>
          </cell>
          <cell r="BG596" t="str">
            <v>1BD</v>
          </cell>
        </row>
        <row r="597">
          <cell r="AY597" t="str">
            <v>1BD</v>
          </cell>
          <cell r="AZ597">
            <v>-1.52</v>
          </cell>
          <cell r="BG597" t="str">
            <v>1BD</v>
          </cell>
        </row>
        <row r="598">
          <cell r="AY598" t="str">
            <v>1BD</v>
          </cell>
          <cell r="AZ598">
            <v>-58.04</v>
          </cell>
          <cell r="BG598" t="str">
            <v>1BD</v>
          </cell>
        </row>
        <row r="599">
          <cell r="AY599" t="str">
            <v>1BD</v>
          </cell>
          <cell r="AZ599">
            <v>-1.52</v>
          </cell>
          <cell r="BG599" t="str">
            <v>1BD</v>
          </cell>
        </row>
        <row r="600">
          <cell r="AY600">
            <v>0</v>
          </cell>
          <cell r="AZ600" t="str">
            <v>x</v>
          </cell>
          <cell r="BG600">
            <v>0</v>
          </cell>
        </row>
        <row r="601">
          <cell r="AY601">
            <v>0</v>
          </cell>
          <cell r="AZ601" t="str">
            <v>x</v>
          </cell>
          <cell r="BG601">
            <v>0</v>
          </cell>
        </row>
        <row r="602">
          <cell r="AY602" t="str">
            <v>1BD</v>
          </cell>
          <cell r="AZ602">
            <v>-59.17</v>
          </cell>
          <cell r="BG602" t="str">
            <v>1BD</v>
          </cell>
        </row>
        <row r="603">
          <cell r="AY603" t="str">
            <v>1BD</v>
          </cell>
          <cell r="AZ603">
            <v>-0.46</v>
          </cell>
          <cell r="BG603" t="str">
            <v>1BD</v>
          </cell>
        </row>
        <row r="604">
          <cell r="AY604" t="str">
            <v>1BD</v>
          </cell>
          <cell r="AZ604">
            <v>-59.17</v>
          </cell>
          <cell r="BG604" t="str">
            <v>1BD</v>
          </cell>
        </row>
        <row r="605">
          <cell r="AY605" t="str">
            <v>1BD</v>
          </cell>
          <cell r="AZ605">
            <v>-0.46</v>
          </cell>
          <cell r="BG605" t="str">
            <v>1BD</v>
          </cell>
        </row>
        <row r="606">
          <cell r="AY606" t="str">
            <v>1BD</v>
          </cell>
          <cell r="AZ606">
            <v>-59.17</v>
          </cell>
          <cell r="BG606" t="str">
            <v>1BD</v>
          </cell>
        </row>
        <row r="607">
          <cell r="AY607" t="str">
            <v>1BD</v>
          </cell>
          <cell r="AZ607">
            <v>-0.46</v>
          </cell>
          <cell r="BG607" t="str">
            <v>1BD</v>
          </cell>
        </row>
        <row r="608">
          <cell r="AY608" t="str">
            <v>1BD</v>
          </cell>
          <cell r="AZ608">
            <v>-59.17</v>
          </cell>
          <cell r="BG608" t="str">
            <v>1BD</v>
          </cell>
        </row>
        <row r="609">
          <cell r="AY609" t="str">
            <v>1BD</v>
          </cell>
          <cell r="AZ609">
            <v>-0.46</v>
          </cell>
          <cell r="BG609" t="str">
            <v>1BD</v>
          </cell>
        </row>
        <row r="610">
          <cell r="AY610" t="str">
            <v>1BD</v>
          </cell>
          <cell r="AZ610">
            <v>-5.79</v>
          </cell>
          <cell r="BG610" t="str">
            <v>1BD</v>
          </cell>
        </row>
        <row r="611">
          <cell r="AY611">
            <v>0</v>
          </cell>
          <cell r="AZ611" t="str">
            <v>x</v>
          </cell>
          <cell r="BG611">
            <v>0</v>
          </cell>
        </row>
        <row r="612">
          <cell r="AY612" t="str">
            <v>1BD</v>
          </cell>
          <cell r="AZ612">
            <v>-253.34</v>
          </cell>
          <cell r="BG612" t="str">
            <v>1BD</v>
          </cell>
        </row>
        <row r="613">
          <cell r="AY613">
            <v>0</v>
          </cell>
          <cell r="AZ613" t="str">
            <v>Y</v>
          </cell>
          <cell r="BG613">
            <v>0</v>
          </cell>
        </row>
        <row r="614">
          <cell r="AY614">
            <v>0</v>
          </cell>
          <cell r="AZ614" t="str">
            <v>Y</v>
          </cell>
          <cell r="BG614">
            <v>0</v>
          </cell>
        </row>
        <row r="615">
          <cell r="AY615" t="str">
            <v>1BD</v>
          </cell>
          <cell r="AZ615">
            <v>-253.34</v>
          </cell>
          <cell r="BG615">
            <v>0</v>
          </cell>
        </row>
        <row r="616">
          <cell r="AY616">
            <v>0</v>
          </cell>
          <cell r="AZ616" t="str">
            <v>x</v>
          </cell>
          <cell r="BG616">
            <v>0</v>
          </cell>
        </row>
        <row r="617">
          <cell r="AY617" t="str">
            <v>1BD</v>
          </cell>
          <cell r="AZ617">
            <v>-119.95</v>
          </cell>
          <cell r="BG617">
            <v>0</v>
          </cell>
        </row>
        <row r="618">
          <cell r="AY618" t="str">
            <v>1BD</v>
          </cell>
          <cell r="AZ618">
            <v>-446.4</v>
          </cell>
          <cell r="BG618">
            <v>0</v>
          </cell>
        </row>
        <row r="619">
          <cell r="AY619" t="str">
            <v>1BD</v>
          </cell>
          <cell r="AZ619">
            <v>-39.06</v>
          </cell>
          <cell r="BG619" t="str">
            <v>1BD</v>
          </cell>
        </row>
        <row r="620">
          <cell r="AY620" t="str">
            <v>1BD</v>
          </cell>
          <cell r="AZ620">
            <v>-39.06</v>
          </cell>
          <cell r="BG620" t="str">
            <v>1BD</v>
          </cell>
        </row>
        <row r="621">
          <cell r="AY621" t="str">
            <v>1BD</v>
          </cell>
          <cell r="AZ621">
            <v>-39.06</v>
          </cell>
          <cell r="BG621" t="str">
            <v>1BD</v>
          </cell>
        </row>
        <row r="622">
          <cell r="AY622" t="str">
            <v>1BC</v>
          </cell>
          <cell r="AZ622">
            <v>-39.06</v>
          </cell>
          <cell r="BG622" t="str">
            <v>1BC</v>
          </cell>
        </row>
        <row r="623">
          <cell r="AY623" t="str">
            <v>1BD</v>
          </cell>
          <cell r="AZ623">
            <v>-39.06</v>
          </cell>
          <cell r="BG623" t="str">
            <v>1BD</v>
          </cell>
        </row>
        <row r="624">
          <cell r="AY624" t="str">
            <v>1BD</v>
          </cell>
          <cell r="AZ624">
            <v>-1310.51</v>
          </cell>
          <cell r="BG624" t="str">
            <v>1BD</v>
          </cell>
        </row>
        <row r="625">
          <cell r="AY625">
            <v>0</v>
          </cell>
          <cell r="AZ625" t="str">
            <v>x</v>
          </cell>
          <cell r="BG625">
            <v>0</v>
          </cell>
        </row>
        <row r="626">
          <cell r="AY626" t="str">
            <v>1BD</v>
          </cell>
          <cell r="AZ626">
            <v>-253.34</v>
          </cell>
          <cell r="BG626" t="str">
            <v>1BD</v>
          </cell>
        </row>
        <row r="627">
          <cell r="AY627">
            <v>0</v>
          </cell>
          <cell r="AZ627" t="str">
            <v>x</v>
          </cell>
          <cell r="BG627">
            <v>0</v>
          </cell>
        </row>
        <row r="628">
          <cell r="AY628" t="str">
            <v>1BD</v>
          </cell>
          <cell r="AZ628">
            <v>-119.95</v>
          </cell>
          <cell r="BG628">
            <v>0</v>
          </cell>
        </row>
        <row r="629">
          <cell r="AY629" t="str">
            <v>1BD</v>
          </cell>
          <cell r="AZ629">
            <v>-446.4</v>
          </cell>
          <cell r="BG629">
            <v>0</v>
          </cell>
        </row>
        <row r="630">
          <cell r="AY630" t="str">
            <v>1BD</v>
          </cell>
          <cell r="AZ630">
            <v>-77.78</v>
          </cell>
          <cell r="BG630">
            <v>0</v>
          </cell>
        </row>
        <row r="631">
          <cell r="AY631" t="str">
            <v>1BD</v>
          </cell>
          <cell r="AZ631">
            <v>-14.38</v>
          </cell>
          <cell r="BG631">
            <v>0</v>
          </cell>
        </row>
        <row r="632">
          <cell r="AY632" t="str">
            <v>1BD</v>
          </cell>
          <cell r="AZ632">
            <v>-152.57</v>
          </cell>
          <cell r="BG632">
            <v>0</v>
          </cell>
        </row>
        <row r="633">
          <cell r="AY633" t="str">
            <v>1BD</v>
          </cell>
          <cell r="AZ633">
            <v>-253.34</v>
          </cell>
          <cell r="BG633">
            <v>0</v>
          </cell>
        </row>
        <row r="634">
          <cell r="AY634">
            <v>0</v>
          </cell>
          <cell r="AZ634">
            <v>0</v>
          </cell>
          <cell r="BG634">
            <v>0</v>
          </cell>
        </row>
        <row r="635">
          <cell r="AY635" t="str">
            <v>1BD</v>
          </cell>
          <cell r="AZ635">
            <v>-119.95</v>
          </cell>
          <cell r="BG635">
            <v>0</v>
          </cell>
        </row>
        <row r="636">
          <cell r="AY636" t="str">
            <v>1BD</v>
          </cell>
          <cell r="AZ636">
            <v>-446.4</v>
          </cell>
          <cell r="BG636">
            <v>0</v>
          </cell>
        </row>
        <row r="637">
          <cell r="AY637" t="str">
            <v>1BD</v>
          </cell>
          <cell r="AZ637">
            <v>-18.93</v>
          </cell>
          <cell r="BG637">
            <v>0</v>
          </cell>
        </row>
        <row r="638">
          <cell r="AY638" t="str">
            <v>1BD</v>
          </cell>
          <cell r="AZ638">
            <v>-1.68</v>
          </cell>
          <cell r="BG638">
            <v>0</v>
          </cell>
        </row>
        <row r="639">
          <cell r="AY639" t="str">
            <v>1BD</v>
          </cell>
          <cell r="AZ639">
            <v>-1.68</v>
          </cell>
          <cell r="BG639" t="str">
            <v>1BD</v>
          </cell>
        </row>
        <row r="640">
          <cell r="AY640" t="str">
            <v>1BD</v>
          </cell>
          <cell r="AZ640">
            <v>-1.68</v>
          </cell>
          <cell r="BG640">
            <v>0</v>
          </cell>
        </row>
        <row r="641">
          <cell r="AY641" t="str">
            <v>1BD</v>
          </cell>
          <cell r="AZ641">
            <v>-1.68</v>
          </cell>
          <cell r="BG641">
            <v>0</v>
          </cell>
        </row>
        <row r="642">
          <cell r="AY642" t="str">
            <v>1BD</v>
          </cell>
          <cell r="AZ642">
            <v>-1.68</v>
          </cell>
          <cell r="BG642">
            <v>0</v>
          </cell>
        </row>
        <row r="643">
          <cell r="AY643" t="str">
            <v>1BD</v>
          </cell>
          <cell r="AZ643">
            <v>-1.68</v>
          </cell>
          <cell r="BG643" t="str">
            <v>1BD</v>
          </cell>
        </row>
        <row r="644">
          <cell r="AY644" t="str">
            <v>1BD</v>
          </cell>
          <cell r="AZ644">
            <v>-1.68</v>
          </cell>
          <cell r="BG644">
            <v>0</v>
          </cell>
        </row>
        <row r="645">
          <cell r="AY645" t="str">
            <v>1BD</v>
          </cell>
          <cell r="AZ645">
            <v>-1.68</v>
          </cell>
          <cell r="BG645">
            <v>0</v>
          </cell>
        </row>
        <row r="646">
          <cell r="AY646" t="str">
            <v>1BD</v>
          </cell>
          <cell r="AZ646">
            <v>-1.68</v>
          </cell>
          <cell r="BG646">
            <v>0</v>
          </cell>
        </row>
        <row r="647">
          <cell r="AY647" t="str">
            <v>1BD</v>
          </cell>
          <cell r="AZ647">
            <v>-1.68</v>
          </cell>
          <cell r="BG647">
            <v>0</v>
          </cell>
        </row>
        <row r="648">
          <cell r="AY648" t="str">
            <v>1BD</v>
          </cell>
          <cell r="AZ648">
            <v>-1.68</v>
          </cell>
          <cell r="BG648">
            <v>0</v>
          </cell>
        </row>
        <row r="649">
          <cell r="AY649" t="str">
            <v>1BD</v>
          </cell>
          <cell r="AZ649">
            <v>-1.68</v>
          </cell>
          <cell r="BG649">
            <v>0</v>
          </cell>
        </row>
        <row r="650">
          <cell r="AY650" t="str">
            <v>1BD</v>
          </cell>
          <cell r="AZ650">
            <v>-1.68</v>
          </cell>
          <cell r="BG650">
            <v>0</v>
          </cell>
        </row>
        <row r="651">
          <cell r="AY651" t="str">
            <v>1BD</v>
          </cell>
          <cell r="AZ651">
            <v>-1.68</v>
          </cell>
          <cell r="BG651">
            <v>0</v>
          </cell>
        </row>
        <row r="652">
          <cell r="AY652" t="str">
            <v>1BD</v>
          </cell>
          <cell r="AZ652">
            <v>-1.68</v>
          </cell>
          <cell r="BG652">
            <v>0</v>
          </cell>
        </row>
        <row r="653">
          <cell r="AY653" t="str">
            <v>1BD</v>
          </cell>
          <cell r="AZ653">
            <v>-1.68</v>
          </cell>
          <cell r="BG653">
            <v>0</v>
          </cell>
        </row>
        <row r="654">
          <cell r="AY654" t="str">
            <v>1BD</v>
          </cell>
          <cell r="AZ654">
            <v>-1.68</v>
          </cell>
          <cell r="BG654">
            <v>0</v>
          </cell>
        </row>
        <row r="655">
          <cell r="AY655" t="str">
            <v>1BD</v>
          </cell>
          <cell r="AZ655">
            <v>-1.68</v>
          </cell>
          <cell r="BG655">
            <v>0</v>
          </cell>
        </row>
        <row r="656">
          <cell r="AY656" t="str">
            <v>1BD</v>
          </cell>
          <cell r="AZ656">
            <v>-1.68</v>
          </cell>
          <cell r="BG656">
            <v>0</v>
          </cell>
        </row>
        <row r="657">
          <cell r="AY657">
            <v>0</v>
          </cell>
          <cell r="AZ657" t="str">
            <v>Y</v>
          </cell>
          <cell r="BG657">
            <v>0</v>
          </cell>
        </row>
        <row r="658">
          <cell r="AY658" t="str">
            <v>1BD</v>
          </cell>
          <cell r="AZ658">
            <v>-446.4</v>
          </cell>
          <cell r="BG658" t="str">
            <v>1BD</v>
          </cell>
        </row>
        <row r="659">
          <cell r="AY659" t="str">
            <v>1BD</v>
          </cell>
          <cell r="AZ659">
            <v>-2.0499999999999998</v>
          </cell>
          <cell r="BG659" t="str">
            <v>1BD</v>
          </cell>
        </row>
        <row r="660">
          <cell r="AY660" t="str">
            <v>1BD</v>
          </cell>
          <cell r="AZ660">
            <v>-1.28</v>
          </cell>
          <cell r="BG660" t="str">
            <v>1BD</v>
          </cell>
        </row>
        <row r="661">
          <cell r="AY661" t="str">
            <v>1BD</v>
          </cell>
          <cell r="AZ661">
            <v>-164.31</v>
          </cell>
          <cell r="BG661" t="str">
            <v>1BD</v>
          </cell>
        </row>
        <row r="662">
          <cell r="AY662" t="str">
            <v>1BD</v>
          </cell>
          <cell r="AZ662">
            <v>-0.68</v>
          </cell>
          <cell r="BG662" t="str">
            <v>1BD</v>
          </cell>
        </row>
        <row r="663">
          <cell r="AY663" t="str">
            <v>1BD</v>
          </cell>
          <cell r="AZ663">
            <v>-0.68</v>
          </cell>
          <cell r="BG663" t="str">
            <v>1BD</v>
          </cell>
        </row>
        <row r="664">
          <cell r="AY664" t="str">
            <v>1BD</v>
          </cell>
          <cell r="AZ664">
            <v>-13.16</v>
          </cell>
          <cell r="BG664" t="str">
            <v>1BD</v>
          </cell>
        </row>
        <row r="665">
          <cell r="AY665" t="str">
            <v>1BD</v>
          </cell>
          <cell r="AZ665">
            <v>-210.85</v>
          </cell>
          <cell r="BG665" t="str">
            <v>1BD</v>
          </cell>
        </row>
        <row r="666">
          <cell r="AY666" t="str">
            <v>1BD</v>
          </cell>
          <cell r="AZ666">
            <v>-12.19</v>
          </cell>
          <cell r="BG666" t="str">
            <v>1BD</v>
          </cell>
        </row>
        <row r="667">
          <cell r="AY667">
            <v>0</v>
          </cell>
          <cell r="AZ667" t="str">
            <v>x</v>
          </cell>
          <cell r="BG667">
            <v>0</v>
          </cell>
        </row>
        <row r="668">
          <cell r="AY668" t="str">
            <v>1BD</v>
          </cell>
          <cell r="AZ668">
            <v>-509.73</v>
          </cell>
          <cell r="BG668" t="str">
            <v>1BD</v>
          </cell>
        </row>
        <row r="669">
          <cell r="AY669">
            <v>0</v>
          </cell>
          <cell r="AZ669" t="str">
            <v>x</v>
          </cell>
          <cell r="BG669">
            <v>0</v>
          </cell>
        </row>
        <row r="670">
          <cell r="AY670" t="str">
            <v>1BD</v>
          </cell>
          <cell r="AZ670">
            <v>-905.38</v>
          </cell>
          <cell r="BG670" t="str">
            <v>1BD</v>
          </cell>
        </row>
        <row r="671">
          <cell r="AY671" t="str">
            <v>1BD</v>
          </cell>
          <cell r="AZ671">
            <v>-80.989999999999995</v>
          </cell>
          <cell r="BG671" t="str">
            <v>1BD</v>
          </cell>
        </row>
        <row r="672">
          <cell r="AY672" t="str">
            <v>1BD</v>
          </cell>
          <cell r="AZ672">
            <v>-250</v>
          </cell>
          <cell r="BG672">
            <v>0</v>
          </cell>
        </row>
        <row r="673">
          <cell r="AY673">
            <v>0</v>
          </cell>
          <cell r="AZ673">
            <v>0</v>
          </cell>
          <cell r="BG673">
            <v>0</v>
          </cell>
        </row>
        <row r="674">
          <cell r="AY674" t="str">
            <v>1BD</v>
          </cell>
          <cell r="AZ674">
            <v>-446.4</v>
          </cell>
          <cell r="BG674">
            <v>0</v>
          </cell>
        </row>
        <row r="675">
          <cell r="AY675" t="str">
            <v>1BD</v>
          </cell>
          <cell r="AZ675">
            <v>-259.88</v>
          </cell>
          <cell r="BG675" t="str">
            <v>1BD</v>
          </cell>
        </row>
        <row r="676">
          <cell r="AY676" t="str">
            <v>1BD</v>
          </cell>
          <cell r="AZ676">
            <v>-30.75</v>
          </cell>
          <cell r="BG676" t="str">
            <v>1BD</v>
          </cell>
        </row>
        <row r="677">
          <cell r="AY677" t="str">
            <v>1BD</v>
          </cell>
          <cell r="AZ677">
            <v>-34.159999999999997</v>
          </cell>
          <cell r="BG677" t="str">
            <v>1BD</v>
          </cell>
        </row>
        <row r="678">
          <cell r="AY678" t="str">
            <v>1BC</v>
          </cell>
          <cell r="AZ678">
            <v>-59.74</v>
          </cell>
          <cell r="BG678" t="str">
            <v>1BC</v>
          </cell>
        </row>
        <row r="679">
          <cell r="AY679">
            <v>0</v>
          </cell>
          <cell r="AZ679" t="str">
            <v>x</v>
          </cell>
          <cell r="BG679">
            <v>0</v>
          </cell>
        </row>
        <row r="680">
          <cell r="AY680" t="str">
            <v>1BD</v>
          </cell>
          <cell r="AZ680">
            <v>-905.38</v>
          </cell>
          <cell r="BG680" t="str">
            <v>1BD</v>
          </cell>
        </row>
        <row r="681">
          <cell r="AY681" t="str">
            <v>1BD</v>
          </cell>
          <cell r="AZ681">
            <v>-250</v>
          </cell>
          <cell r="BG681">
            <v>0</v>
          </cell>
        </row>
        <row r="682">
          <cell r="AY682" t="str">
            <v>1BC</v>
          </cell>
          <cell r="AZ682">
            <v>-33.42</v>
          </cell>
          <cell r="BG682" t="str">
            <v>1BC</v>
          </cell>
        </row>
        <row r="683">
          <cell r="AY683" t="str">
            <v>1BC</v>
          </cell>
          <cell r="AZ683">
            <v>-38.19</v>
          </cell>
          <cell r="BG683" t="str">
            <v>1BC</v>
          </cell>
        </row>
        <row r="684">
          <cell r="AY684" t="str">
            <v>1BC</v>
          </cell>
          <cell r="AZ684">
            <v>-43.91</v>
          </cell>
          <cell r="BG684" t="str">
            <v>1BC</v>
          </cell>
        </row>
        <row r="685">
          <cell r="AY685" t="str">
            <v>1BD</v>
          </cell>
          <cell r="AZ685">
            <v>-40.94</v>
          </cell>
          <cell r="BG685" t="str">
            <v>1BD</v>
          </cell>
        </row>
        <row r="686">
          <cell r="AY686" t="str">
            <v>1BD</v>
          </cell>
          <cell r="AZ686">
            <v>-509.73</v>
          </cell>
          <cell r="BG686">
            <v>0</v>
          </cell>
        </row>
        <row r="687">
          <cell r="AY687">
            <v>0</v>
          </cell>
          <cell r="AZ687" t="str">
            <v>Y</v>
          </cell>
          <cell r="BG687">
            <v>0</v>
          </cell>
        </row>
        <row r="688">
          <cell r="AY688" t="str">
            <v>1BC</v>
          </cell>
          <cell r="AZ688">
            <v>-318.54000000000002</v>
          </cell>
          <cell r="BG688" t="str">
            <v>1BC</v>
          </cell>
        </row>
        <row r="689">
          <cell r="AY689" t="str">
            <v>1BD</v>
          </cell>
          <cell r="AZ689">
            <v>-500</v>
          </cell>
          <cell r="BG689">
            <v>0</v>
          </cell>
        </row>
        <row r="690">
          <cell r="AY690" t="str">
            <v>1BC</v>
          </cell>
          <cell r="AZ690">
            <v>-338.26</v>
          </cell>
          <cell r="BG690" t="str">
            <v>1BC</v>
          </cell>
        </row>
        <row r="691">
          <cell r="AY691" t="str">
            <v>1BD</v>
          </cell>
          <cell r="AZ691">
            <v>-509.73</v>
          </cell>
          <cell r="BG691">
            <v>0</v>
          </cell>
        </row>
        <row r="692">
          <cell r="AY692" t="str">
            <v>1BC</v>
          </cell>
          <cell r="AZ692">
            <v>-306.64</v>
          </cell>
          <cell r="BG692" t="str">
            <v>1BC</v>
          </cell>
        </row>
        <row r="693">
          <cell r="AY693" t="str">
            <v>1BC</v>
          </cell>
          <cell r="AZ693">
            <v>-498.8</v>
          </cell>
          <cell r="BG693" t="str">
            <v>1BC</v>
          </cell>
        </row>
        <row r="694">
          <cell r="AY694" t="str">
            <v>1BD</v>
          </cell>
          <cell r="AZ694">
            <v>-236.91</v>
          </cell>
          <cell r="BG694" t="str">
            <v>1BD</v>
          </cell>
        </row>
        <row r="695">
          <cell r="AY695" t="str">
            <v>1BC</v>
          </cell>
          <cell r="AZ695">
            <v>-524.80999999999995</v>
          </cell>
          <cell r="BG695" t="str">
            <v>1BC</v>
          </cell>
        </row>
        <row r="696">
          <cell r="AY696" t="str">
            <v>1BD</v>
          </cell>
          <cell r="AZ696">
            <v>-511.86</v>
          </cell>
          <cell r="BG696" t="str">
            <v>1BD</v>
          </cell>
        </row>
        <row r="697">
          <cell r="AY697" t="str">
            <v>1BD</v>
          </cell>
          <cell r="AZ697">
            <v>-519.63</v>
          </cell>
          <cell r="BG697" t="str">
            <v>1BD</v>
          </cell>
        </row>
        <row r="698">
          <cell r="AY698" t="str">
            <v>1BD</v>
          </cell>
          <cell r="AZ698">
            <v>-514.44000000000005</v>
          </cell>
          <cell r="BG698" t="str">
            <v>1BD</v>
          </cell>
        </row>
        <row r="699">
          <cell r="AY699" t="str">
            <v>1BD</v>
          </cell>
          <cell r="AZ699">
            <v>-509.73</v>
          </cell>
          <cell r="BG699" t="str">
            <v>1BD</v>
          </cell>
        </row>
        <row r="700">
          <cell r="AY700" t="str">
            <v>2DF</v>
          </cell>
          <cell r="AZ700">
            <v>-206.35</v>
          </cell>
          <cell r="BG700" t="str">
            <v>2DF</v>
          </cell>
        </row>
        <row r="701">
          <cell r="AY701" t="str">
            <v>1BD</v>
          </cell>
          <cell r="AZ701">
            <v>-3.5</v>
          </cell>
          <cell r="BG701" t="str">
            <v>1BD</v>
          </cell>
        </row>
        <row r="702">
          <cell r="AY702" t="str">
            <v>1BD</v>
          </cell>
          <cell r="AZ702">
            <v>-14.66</v>
          </cell>
          <cell r="BG702" t="str">
            <v>1BD</v>
          </cell>
        </row>
        <row r="703">
          <cell r="AY703" t="str">
            <v>1BD</v>
          </cell>
          <cell r="AZ703">
            <v>-13.67</v>
          </cell>
          <cell r="BG703" t="str">
            <v>1BD</v>
          </cell>
        </row>
        <row r="704">
          <cell r="AY704" t="str">
            <v>1BD</v>
          </cell>
          <cell r="AZ704">
            <v>-3.5</v>
          </cell>
          <cell r="BG704" t="str">
            <v>1BD</v>
          </cell>
        </row>
        <row r="705">
          <cell r="AY705" t="str">
            <v>1BD</v>
          </cell>
          <cell r="AZ705">
            <v>-14.66</v>
          </cell>
          <cell r="BG705" t="str">
            <v>1BD</v>
          </cell>
        </row>
        <row r="706">
          <cell r="AY706" t="str">
            <v>1BD</v>
          </cell>
          <cell r="AZ706">
            <v>-14.66</v>
          </cell>
          <cell r="BG706" t="str">
            <v>1BD</v>
          </cell>
        </row>
        <row r="707">
          <cell r="AY707" t="str">
            <v>1BD</v>
          </cell>
          <cell r="AZ707">
            <v>-14.66</v>
          </cell>
          <cell r="BG707" t="str">
            <v>1BD</v>
          </cell>
        </row>
        <row r="708">
          <cell r="AY708" t="str">
            <v>1BD</v>
          </cell>
          <cell r="AZ708">
            <v>-21.45</v>
          </cell>
          <cell r="BG708" t="str">
            <v>1BD</v>
          </cell>
        </row>
        <row r="709">
          <cell r="AY709" t="str">
            <v>1BD</v>
          </cell>
          <cell r="AZ709">
            <v>-21.45</v>
          </cell>
          <cell r="BG709" t="str">
            <v>1BD</v>
          </cell>
        </row>
        <row r="710">
          <cell r="AY710" t="str">
            <v>1BD</v>
          </cell>
          <cell r="AZ710">
            <v>-21.45</v>
          </cell>
          <cell r="BG710" t="str">
            <v>1BD</v>
          </cell>
        </row>
        <row r="711">
          <cell r="AY711" t="str">
            <v>1BD</v>
          </cell>
          <cell r="AZ711">
            <v>-176.04</v>
          </cell>
          <cell r="BG711">
            <v>0</v>
          </cell>
        </row>
        <row r="712">
          <cell r="AY712" t="str">
            <v>1BD</v>
          </cell>
          <cell r="AZ712">
            <v>-21.45</v>
          </cell>
          <cell r="BG712" t="str">
            <v>1BD</v>
          </cell>
        </row>
        <row r="713">
          <cell r="AY713" t="str">
            <v>1BD</v>
          </cell>
          <cell r="AZ713">
            <v>-232.32</v>
          </cell>
          <cell r="BG713" t="str">
            <v>1BD</v>
          </cell>
        </row>
        <row r="714">
          <cell r="AY714" t="str">
            <v>1BD</v>
          </cell>
          <cell r="AZ714">
            <v>-563.16</v>
          </cell>
          <cell r="BG714">
            <v>0</v>
          </cell>
        </row>
        <row r="715">
          <cell r="AY715" t="str">
            <v>1BD</v>
          </cell>
          <cell r="AZ715">
            <v>-553.80999999999995</v>
          </cell>
          <cell r="BG715">
            <v>0</v>
          </cell>
        </row>
        <row r="716">
          <cell r="AY716" t="str">
            <v>1BD</v>
          </cell>
          <cell r="AZ716">
            <v>-36.450000000000003</v>
          </cell>
          <cell r="BG716" t="str">
            <v>1BD</v>
          </cell>
        </row>
        <row r="717">
          <cell r="AY717" t="str">
            <v>1BD</v>
          </cell>
          <cell r="AZ717">
            <v>-36.450000000000003</v>
          </cell>
          <cell r="BG717" t="str">
            <v>1BD</v>
          </cell>
        </row>
        <row r="718">
          <cell r="AY718" t="str">
            <v>1BD</v>
          </cell>
          <cell r="AZ718">
            <v>-36.450000000000003</v>
          </cell>
          <cell r="BG718" t="str">
            <v>1BD</v>
          </cell>
        </row>
        <row r="719">
          <cell r="AY719" t="str">
            <v>1BD</v>
          </cell>
          <cell r="AZ719">
            <v>-36.450000000000003</v>
          </cell>
          <cell r="BG719" t="str">
            <v>1BD</v>
          </cell>
        </row>
        <row r="720">
          <cell r="AY720" t="str">
            <v>1BG</v>
          </cell>
          <cell r="AZ720">
            <v>-26.78</v>
          </cell>
          <cell r="BG720">
            <v>0</v>
          </cell>
        </row>
        <row r="721">
          <cell r="AY721">
            <v>0</v>
          </cell>
          <cell r="AZ721" t="str">
            <v>x</v>
          </cell>
          <cell r="BG721">
            <v>0</v>
          </cell>
        </row>
        <row r="722">
          <cell r="AY722" t="str">
            <v>1BD</v>
          </cell>
          <cell r="AZ722">
            <v>-22.19</v>
          </cell>
          <cell r="BG722" t="str">
            <v>1BD</v>
          </cell>
        </row>
        <row r="723">
          <cell r="AY723" t="str">
            <v>1BD</v>
          </cell>
          <cell r="AZ723">
            <v>-553.80999999999995</v>
          </cell>
          <cell r="BG723">
            <v>0</v>
          </cell>
        </row>
        <row r="724">
          <cell r="AY724" t="str">
            <v>1BD</v>
          </cell>
          <cell r="AZ724">
            <v>-1122.33</v>
          </cell>
          <cell r="BG724" t="str">
            <v>1BD</v>
          </cell>
        </row>
        <row r="725">
          <cell r="AY725" t="str">
            <v>1BD</v>
          </cell>
          <cell r="AZ725">
            <v>-1120.31</v>
          </cell>
          <cell r="BG725" t="str">
            <v>1BD</v>
          </cell>
        </row>
        <row r="726">
          <cell r="AY726" t="str">
            <v>1BD</v>
          </cell>
          <cell r="AZ726">
            <v>-32.76</v>
          </cell>
          <cell r="BG726" t="str">
            <v>1BD</v>
          </cell>
        </row>
        <row r="727">
          <cell r="AY727" t="str">
            <v>1BD</v>
          </cell>
          <cell r="AZ727">
            <v>-32.76</v>
          </cell>
          <cell r="BG727">
            <v>0</v>
          </cell>
        </row>
        <row r="728">
          <cell r="AY728" t="str">
            <v>1BD</v>
          </cell>
          <cell r="AZ728">
            <v>-155.66999999999999</v>
          </cell>
          <cell r="BG728">
            <v>0</v>
          </cell>
        </row>
        <row r="729">
          <cell r="AY729" t="str">
            <v>1BD</v>
          </cell>
          <cell r="AZ729">
            <v>-139.30000000000001</v>
          </cell>
          <cell r="BG729" t="str">
            <v>1BD</v>
          </cell>
        </row>
        <row r="730">
          <cell r="AY730">
            <v>0</v>
          </cell>
          <cell r="AZ730" t="str">
            <v>x</v>
          </cell>
          <cell r="BG730">
            <v>0</v>
          </cell>
        </row>
        <row r="731">
          <cell r="AY731">
            <v>0</v>
          </cell>
          <cell r="AZ731" t="str">
            <v>x</v>
          </cell>
          <cell r="BG731">
            <v>0</v>
          </cell>
        </row>
        <row r="732">
          <cell r="AY732" t="str">
            <v>2DF</v>
          </cell>
          <cell r="AZ732">
            <v>-74.67</v>
          </cell>
          <cell r="BG732" t="str">
            <v>2DF</v>
          </cell>
        </row>
        <row r="733">
          <cell r="AY733" t="str">
            <v>1BD</v>
          </cell>
          <cell r="AZ733">
            <v>-1815.23</v>
          </cell>
          <cell r="BG733" t="str">
            <v>1BD</v>
          </cell>
        </row>
        <row r="734">
          <cell r="AY734" t="str">
            <v>1BD</v>
          </cell>
          <cell r="AZ734">
            <v>-1802.08</v>
          </cell>
          <cell r="BG734">
            <v>0</v>
          </cell>
        </row>
        <row r="735">
          <cell r="AY735" t="str">
            <v>1BD</v>
          </cell>
          <cell r="AZ735">
            <v>-1802.08</v>
          </cell>
          <cell r="BG735">
            <v>0</v>
          </cell>
        </row>
        <row r="736">
          <cell r="AY736">
            <v>0</v>
          </cell>
          <cell r="AZ736" t="str">
            <v>x</v>
          </cell>
          <cell r="BG736">
            <v>0</v>
          </cell>
        </row>
        <row r="737">
          <cell r="AY737" t="str">
            <v>1BD</v>
          </cell>
          <cell r="AZ737">
            <v>-6.58</v>
          </cell>
          <cell r="BG737" t="str">
            <v>1BD</v>
          </cell>
        </row>
        <row r="738">
          <cell r="AY738" t="str">
            <v>2DF</v>
          </cell>
          <cell r="AZ738">
            <v>-89.22</v>
          </cell>
          <cell r="BG738" t="str">
            <v>2DF</v>
          </cell>
        </row>
        <row r="739">
          <cell r="AY739" t="str">
            <v>2DF</v>
          </cell>
          <cell r="AZ739">
            <v>-0.39</v>
          </cell>
          <cell r="BG739" t="str">
            <v>2DF</v>
          </cell>
        </row>
        <row r="740">
          <cell r="AY740" t="str">
            <v>2DF</v>
          </cell>
          <cell r="AZ740">
            <v>-0.47</v>
          </cell>
          <cell r="BG740" t="str">
            <v>2DF</v>
          </cell>
        </row>
        <row r="741">
          <cell r="AY741" t="str">
            <v>2DF</v>
          </cell>
          <cell r="AZ741">
            <v>-0.04</v>
          </cell>
          <cell r="BG741" t="str">
            <v>2DF</v>
          </cell>
        </row>
        <row r="742">
          <cell r="AY742" t="str">
            <v>2DF</v>
          </cell>
          <cell r="AZ742">
            <v>-0.26</v>
          </cell>
          <cell r="BG742" t="str">
            <v>2DF</v>
          </cell>
        </row>
        <row r="743">
          <cell r="AY743" t="str">
            <v>1BD</v>
          </cell>
          <cell r="AZ743">
            <v>-208.33</v>
          </cell>
          <cell r="BG743" t="str">
            <v>1BD</v>
          </cell>
        </row>
        <row r="744">
          <cell r="AY744" t="str">
            <v>1BD</v>
          </cell>
          <cell r="AZ744">
            <v>-1593.75</v>
          </cell>
          <cell r="BG744" t="str">
            <v>1BD</v>
          </cell>
        </row>
        <row r="745">
          <cell r="AY745" t="str">
            <v>1BD</v>
          </cell>
          <cell r="AZ745">
            <v>-28.6</v>
          </cell>
          <cell r="BG745" t="str">
            <v>1BD</v>
          </cell>
        </row>
        <row r="746">
          <cell r="AY746" t="str">
            <v>1BD</v>
          </cell>
          <cell r="AZ746">
            <v>-28.6</v>
          </cell>
          <cell r="BG746">
            <v>0</v>
          </cell>
        </row>
        <row r="747">
          <cell r="AY747" t="str">
            <v>1BD</v>
          </cell>
          <cell r="AZ747">
            <v>-22.39</v>
          </cell>
          <cell r="BG747" t="str">
            <v>1BD</v>
          </cell>
        </row>
        <row r="748">
          <cell r="AY748" t="str">
            <v>1BD</v>
          </cell>
          <cell r="AZ748">
            <v>-22.39</v>
          </cell>
          <cell r="BG748" t="str">
            <v>1BD</v>
          </cell>
        </row>
        <row r="749">
          <cell r="AY749" t="str">
            <v>1BD</v>
          </cell>
          <cell r="AZ749">
            <v>-22.39</v>
          </cell>
          <cell r="BG749" t="str">
            <v>1BD</v>
          </cell>
        </row>
        <row r="750">
          <cell r="AY750" t="str">
            <v>1BD</v>
          </cell>
          <cell r="AZ750">
            <v>-804.17</v>
          </cell>
          <cell r="BG750" t="str">
            <v>1BD</v>
          </cell>
        </row>
        <row r="751">
          <cell r="AY751">
            <v>0</v>
          </cell>
          <cell r="AZ751" t="str">
            <v>x</v>
          </cell>
          <cell r="BG751">
            <v>0</v>
          </cell>
        </row>
        <row r="752">
          <cell r="AY752" t="str">
            <v>1BD</v>
          </cell>
          <cell r="AZ752">
            <v>-8.7899999999999991</v>
          </cell>
          <cell r="BG752" t="str">
            <v>1BD</v>
          </cell>
        </row>
        <row r="753">
          <cell r="AY753" t="str">
            <v>1BD</v>
          </cell>
          <cell r="AZ753">
            <v>-8.7899999999999991</v>
          </cell>
          <cell r="BG753" t="str">
            <v>1BD</v>
          </cell>
        </row>
        <row r="754">
          <cell r="AY754">
            <v>0</v>
          </cell>
          <cell r="AZ754" t="str">
            <v>x</v>
          </cell>
          <cell r="BG754">
            <v>0</v>
          </cell>
        </row>
        <row r="755">
          <cell r="AY755">
            <v>0</v>
          </cell>
          <cell r="AZ755" t="str">
            <v>x</v>
          </cell>
          <cell r="BG755">
            <v>0</v>
          </cell>
        </row>
        <row r="756">
          <cell r="AY756">
            <v>0</v>
          </cell>
          <cell r="AZ756" t="str">
            <v>x</v>
          </cell>
          <cell r="BG756">
            <v>0</v>
          </cell>
        </row>
        <row r="757">
          <cell r="AY757">
            <v>0</v>
          </cell>
          <cell r="AZ757" t="str">
            <v>x</v>
          </cell>
          <cell r="BG757">
            <v>0</v>
          </cell>
        </row>
        <row r="758">
          <cell r="AY758">
            <v>0</v>
          </cell>
          <cell r="AZ758" t="str">
            <v>x</v>
          </cell>
          <cell r="BG758">
            <v>0</v>
          </cell>
        </row>
        <row r="759">
          <cell r="AY759" t="str">
            <v>1BD</v>
          </cell>
          <cell r="AZ759">
            <v>-56.56</v>
          </cell>
          <cell r="BG759" t="str">
            <v>1BD</v>
          </cell>
        </row>
        <row r="760">
          <cell r="AY760" t="str">
            <v>1BD</v>
          </cell>
          <cell r="AZ760">
            <v>-56.56</v>
          </cell>
          <cell r="BG760" t="str">
            <v>1BD</v>
          </cell>
        </row>
        <row r="761">
          <cell r="AY761" t="str">
            <v>1BD</v>
          </cell>
          <cell r="AZ761">
            <v>-704.02</v>
          </cell>
          <cell r="BG761">
            <v>0</v>
          </cell>
        </row>
        <row r="762">
          <cell r="AY762" t="str">
            <v>1BD</v>
          </cell>
          <cell r="AZ762">
            <v>-48.12</v>
          </cell>
          <cell r="BG762">
            <v>0</v>
          </cell>
        </row>
        <row r="763">
          <cell r="AY763" t="str">
            <v>1BD</v>
          </cell>
          <cell r="AZ763">
            <v>-48.12</v>
          </cell>
          <cell r="BG763">
            <v>0</v>
          </cell>
        </row>
        <row r="764">
          <cell r="AY764" t="str">
            <v>1BD</v>
          </cell>
          <cell r="AZ764">
            <v>-48.12</v>
          </cell>
          <cell r="BG764">
            <v>0</v>
          </cell>
        </row>
        <row r="765">
          <cell r="AY765" t="str">
            <v>1BD</v>
          </cell>
          <cell r="AZ765">
            <v>-48.12</v>
          </cell>
          <cell r="BG765">
            <v>0</v>
          </cell>
        </row>
        <row r="766">
          <cell r="AY766" t="str">
            <v>1BD</v>
          </cell>
          <cell r="AZ766">
            <v>-949.78</v>
          </cell>
          <cell r="BG766">
            <v>0</v>
          </cell>
        </row>
        <row r="767">
          <cell r="AY767" t="str">
            <v>1BD</v>
          </cell>
          <cell r="AZ767">
            <v>-48.12</v>
          </cell>
          <cell r="BG767">
            <v>0</v>
          </cell>
        </row>
        <row r="768">
          <cell r="AY768" t="str">
            <v>1BD</v>
          </cell>
          <cell r="AZ768">
            <v>-48.12</v>
          </cell>
          <cell r="BG768">
            <v>0</v>
          </cell>
        </row>
        <row r="769">
          <cell r="AY769" t="str">
            <v>1BD</v>
          </cell>
          <cell r="AZ769">
            <v>-48.12</v>
          </cell>
          <cell r="BG769">
            <v>0</v>
          </cell>
        </row>
        <row r="770">
          <cell r="AY770" t="str">
            <v>1BD</v>
          </cell>
          <cell r="AZ770">
            <v>-48.12</v>
          </cell>
          <cell r="BG770">
            <v>0</v>
          </cell>
        </row>
        <row r="771">
          <cell r="AY771" t="str">
            <v>1BD</v>
          </cell>
          <cell r="AZ771">
            <v>-48.12</v>
          </cell>
          <cell r="BG771">
            <v>0</v>
          </cell>
        </row>
        <row r="772">
          <cell r="AY772" t="str">
            <v>1BD</v>
          </cell>
          <cell r="AZ772">
            <v>-48.12</v>
          </cell>
          <cell r="BG772">
            <v>0</v>
          </cell>
        </row>
        <row r="773">
          <cell r="AY773" t="str">
            <v>1BD</v>
          </cell>
          <cell r="AZ773">
            <v>-48.12</v>
          </cell>
          <cell r="BG773">
            <v>0</v>
          </cell>
        </row>
        <row r="774">
          <cell r="AY774" t="str">
            <v>1BD</v>
          </cell>
          <cell r="AZ774">
            <v>-48.12</v>
          </cell>
          <cell r="BG774">
            <v>0</v>
          </cell>
        </row>
        <row r="775">
          <cell r="AY775">
            <v>0</v>
          </cell>
          <cell r="AZ775" t="str">
            <v>x</v>
          </cell>
          <cell r="BG775">
            <v>0</v>
          </cell>
        </row>
        <row r="776">
          <cell r="AY776">
            <v>0</v>
          </cell>
          <cell r="AZ776" t="str">
            <v>x</v>
          </cell>
          <cell r="BG776">
            <v>0</v>
          </cell>
        </row>
        <row r="777">
          <cell r="AY777">
            <v>0</v>
          </cell>
          <cell r="AZ777" t="str">
            <v>x</v>
          </cell>
          <cell r="BG777">
            <v>0</v>
          </cell>
        </row>
        <row r="778">
          <cell r="AY778" t="str">
            <v>1BD</v>
          </cell>
          <cell r="AZ778">
            <v>-212.69</v>
          </cell>
          <cell r="BG778">
            <v>0</v>
          </cell>
        </row>
        <row r="779">
          <cell r="AY779" t="str">
            <v>1BD</v>
          </cell>
          <cell r="AZ779">
            <v>-106.79</v>
          </cell>
          <cell r="BG779" t="str">
            <v>1BD</v>
          </cell>
        </row>
        <row r="780">
          <cell r="AY780" t="str">
            <v>1BD</v>
          </cell>
          <cell r="AZ780">
            <v>-35.950000000000003</v>
          </cell>
          <cell r="BG780" t="str">
            <v>1BD</v>
          </cell>
        </row>
        <row r="781">
          <cell r="AY781" t="str">
            <v>1BD</v>
          </cell>
          <cell r="AZ781">
            <v>-81.3</v>
          </cell>
          <cell r="BG781">
            <v>0</v>
          </cell>
        </row>
        <row r="782">
          <cell r="AY782" t="str">
            <v>1BD</v>
          </cell>
          <cell r="AZ782">
            <v>-81.3</v>
          </cell>
          <cell r="BG782">
            <v>0</v>
          </cell>
        </row>
        <row r="783">
          <cell r="AY783" t="str">
            <v>1BD</v>
          </cell>
          <cell r="AZ783">
            <v>-30.14</v>
          </cell>
          <cell r="BG783" t="str">
            <v>1BD</v>
          </cell>
        </row>
        <row r="784">
          <cell r="AY784" t="str">
            <v>2DG</v>
          </cell>
          <cell r="AZ784">
            <v>-30.14</v>
          </cell>
          <cell r="BG784" t="str">
            <v>2DG</v>
          </cell>
        </row>
        <row r="785">
          <cell r="AY785" t="str">
            <v>1BD</v>
          </cell>
          <cell r="AZ785">
            <v>-924.15</v>
          </cell>
          <cell r="BG785" t="str">
            <v>1BD</v>
          </cell>
        </row>
        <row r="786">
          <cell r="AY786">
            <v>0</v>
          </cell>
          <cell r="AZ786" t="str">
            <v>x</v>
          </cell>
          <cell r="BG786">
            <v>0</v>
          </cell>
        </row>
        <row r="787">
          <cell r="AY787">
            <v>0</v>
          </cell>
          <cell r="AZ787" t="str">
            <v>x</v>
          </cell>
          <cell r="BG787">
            <v>0</v>
          </cell>
        </row>
        <row r="788">
          <cell r="AY788">
            <v>0</v>
          </cell>
          <cell r="AZ788" t="str">
            <v>x</v>
          </cell>
          <cell r="BG788">
            <v>0</v>
          </cell>
        </row>
        <row r="789">
          <cell r="AY789" t="str">
            <v>1BD</v>
          </cell>
          <cell r="AZ789">
            <v>-22.39</v>
          </cell>
          <cell r="BG789">
            <v>0</v>
          </cell>
        </row>
        <row r="790">
          <cell r="AY790" t="str">
            <v>1BD</v>
          </cell>
          <cell r="AZ790">
            <v>-22.39</v>
          </cell>
          <cell r="BG790" t="str">
            <v>1BD</v>
          </cell>
        </row>
        <row r="791">
          <cell r="AY791" t="str">
            <v>1BD</v>
          </cell>
          <cell r="AZ791">
            <v>-22.39</v>
          </cell>
          <cell r="BG791" t="str">
            <v>1BD</v>
          </cell>
        </row>
        <row r="792">
          <cell r="AY792" t="str">
            <v>1BD</v>
          </cell>
          <cell r="AZ792">
            <v>-13.67</v>
          </cell>
          <cell r="BG792" t="str">
            <v>1BD</v>
          </cell>
        </row>
        <row r="793">
          <cell r="AY793" t="str">
            <v>1BD</v>
          </cell>
          <cell r="AZ793">
            <v>-22.39</v>
          </cell>
          <cell r="BG793" t="str">
            <v>1BD</v>
          </cell>
        </row>
        <row r="794">
          <cell r="AY794" t="str">
            <v>1BD</v>
          </cell>
          <cell r="AZ794">
            <v>-22.39</v>
          </cell>
          <cell r="BG794" t="str">
            <v>1BD</v>
          </cell>
        </row>
        <row r="795">
          <cell r="AY795" t="str">
            <v>1BD</v>
          </cell>
          <cell r="AZ795">
            <v>-9.93</v>
          </cell>
          <cell r="BG795" t="str">
            <v>1BD</v>
          </cell>
        </row>
        <row r="796">
          <cell r="AY796" t="str">
            <v>1BD</v>
          </cell>
          <cell r="AZ796">
            <v>-22.39</v>
          </cell>
          <cell r="BG796" t="str">
            <v>1BD</v>
          </cell>
        </row>
        <row r="797">
          <cell r="AY797" t="str">
            <v>1BD</v>
          </cell>
          <cell r="AZ797">
            <v>-22.39</v>
          </cell>
          <cell r="BG797" t="str">
            <v>1BD</v>
          </cell>
        </row>
        <row r="798">
          <cell r="AY798" t="str">
            <v>1BD</v>
          </cell>
          <cell r="AZ798">
            <v>-22.39</v>
          </cell>
          <cell r="BG798" t="str">
            <v>1BD</v>
          </cell>
        </row>
        <row r="799">
          <cell r="AY799" t="str">
            <v>1BD</v>
          </cell>
          <cell r="AZ799">
            <v>-22.39</v>
          </cell>
          <cell r="BG799" t="str">
            <v>1BD</v>
          </cell>
        </row>
        <row r="800">
          <cell r="AY800" t="str">
            <v>1BD</v>
          </cell>
          <cell r="AZ800">
            <v>-139.30000000000001</v>
          </cell>
          <cell r="BG800" t="str">
            <v>1BD</v>
          </cell>
        </row>
        <row r="801">
          <cell r="AY801">
            <v>0</v>
          </cell>
          <cell r="AZ801" t="str">
            <v>x</v>
          </cell>
          <cell r="BG801">
            <v>0</v>
          </cell>
        </row>
        <row r="802">
          <cell r="AY802" t="str">
            <v>1BD</v>
          </cell>
          <cell r="AZ802">
            <v>-139.30000000000001</v>
          </cell>
          <cell r="BG802" t="str">
            <v>1BD</v>
          </cell>
        </row>
        <row r="803">
          <cell r="AY803" t="str">
            <v>1BD</v>
          </cell>
          <cell r="AZ803">
            <v>-139.30000000000001</v>
          </cell>
          <cell r="BG803" t="str">
            <v>1BD</v>
          </cell>
        </row>
        <row r="804">
          <cell r="AY804" t="str">
            <v>1BD</v>
          </cell>
          <cell r="AZ804">
            <v>-139.30000000000001</v>
          </cell>
          <cell r="BG804" t="str">
            <v>1BD</v>
          </cell>
        </row>
        <row r="805">
          <cell r="AY805" t="str">
            <v>1BD</v>
          </cell>
          <cell r="AZ805">
            <v>-139.30000000000001</v>
          </cell>
          <cell r="BG805" t="str">
            <v>1BD</v>
          </cell>
        </row>
        <row r="806">
          <cell r="AY806" t="str">
            <v>1BD</v>
          </cell>
          <cell r="AZ806">
            <v>-139.30000000000001</v>
          </cell>
          <cell r="BG806" t="str">
            <v>1BD</v>
          </cell>
        </row>
        <row r="807">
          <cell r="AY807" t="str">
            <v>1BD</v>
          </cell>
          <cell r="AZ807">
            <v>-139.30000000000001</v>
          </cell>
          <cell r="BG807" t="str">
            <v>1BD</v>
          </cell>
        </row>
        <row r="808">
          <cell r="AY808" t="str">
            <v>1BD</v>
          </cell>
          <cell r="AZ808">
            <v>-32.82</v>
          </cell>
          <cell r="BG808" t="str">
            <v>1BD</v>
          </cell>
        </row>
        <row r="809">
          <cell r="AY809" t="str">
            <v>1BG</v>
          </cell>
          <cell r="AZ809">
            <v>-39.729999999999997</v>
          </cell>
          <cell r="BG809">
            <v>0</v>
          </cell>
        </row>
        <row r="810">
          <cell r="AY810" t="str">
            <v>1BG</v>
          </cell>
          <cell r="AZ810">
            <v>-39.729999999999997</v>
          </cell>
          <cell r="BG810" t="str">
            <v>1BD</v>
          </cell>
        </row>
        <row r="811">
          <cell r="AY811" t="str">
            <v>2DB</v>
          </cell>
          <cell r="AZ811">
            <v>-617.38</v>
          </cell>
          <cell r="BG811" t="str">
            <v>2DB</v>
          </cell>
        </row>
        <row r="812">
          <cell r="AY812" t="str">
            <v>1BG</v>
          </cell>
          <cell r="AZ812">
            <v>-453.38</v>
          </cell>
          <cell r="BG812">
            <v>0</v>
          </cell>
        </row>
        <row r="813">
          <cell r="AY813">
            <v>0</v>
          </cell>
          <cell r="AZ813" t="str">
            <v>x</v>
          </cell>
          <cell r="BG813">
            <v>0</v>
          </cell>
        </row>
        <row r="814">
          <cell r="AY814" t="str">
            <v>1BG</v>
          </cell>
          <cell r="AZ814">
            <v>-697.67</v>
          </cell>
          <cell r="BG814">
            <v>0</v>
          </cell>
        </row>
        <row r="815">
          <cell r="AY815" t="str">
            <v>2DL</v>
          </cell>
          <cell r="AZ815">
            <v>-12.78</v>
          </cell>
          <cell r="BG815" t="str">
            <v>2DL</v>
          </cell>
        </row>
        <row r="816">
          <cell r="AY816" t="str">
            <v>1BG</v>
          </cell>
          <cell r="AZ816">
            <v>-25.79</v>
          </cell>
          <cell r="BG816">
            <v>0</v>
          </cell>
        </row>
        <row r="817">
          <cell r="AY817" t="str">
            <v>1BD</v>
          </cell>
          <cell r="AZ817">
            <v>-902.9</v>
          </cell>
          <cell r="BG817" t="str">
            <v>1BD</v>
          </cell>
        </row>
        <row r="818">
          <cell r="AY818" t="str">
            <v>1BD</v>
          </cell>
          <cell r="AZ818">
            <v>-1735.81</v>
          </cell>
          <cell r="BG818">
            <v>0</v>
          </cell>
        </row>
        <row r="819">
          <cell r="AY819">
            <v>0</v>
          </cell>
          <cell r="AZ819" t="str">
            <v>x</v>
          </cell>
          <cell r="BG819">
            <v>0</v>
          </cell>
        </row>
        <row r="820">
          <cell r="AY820">
            <v>0</v>
          </cell>
          <cell r="AZ820" t="str">
            <v>x</v>
          </cell>
          <cell r="BG820">
            <v>0</v>
          </cell>
        </row>
        <row r="821">
          <cell r="AY821">
            <v>0</v>
          </cell>
          <cell r="AZ821" t="str">
            <v>x</v>
          </cell>
          <cell r="BG821">
            <v>0</v>
          </cell>
        </row>
        <row r="822">
          <cell r="AY822" t="str">
            <v>1BD</v>
          </cell>
          <cell r="AZ822">
            <v>-60.42</v>
          </cell>
          <cell r="BG822" t="str">
            <v>1BD</v>
          </cell>
        </row>
        <row r="823">
          <cell r="AY823" t="str">
            <v>1BD</v>
          </cell>
          <cell r="AZ823">
            <v>-60.42</v>
          </cell>
          <cell r="BG823" t="str">
            <v>1BD</v>
          </cell>
        </row>
        <row r="824">
          <cell r="AY824" t="str">
            <v>1BD</v>
          </cell>
          <cell r="AZ824">
            <v>-60.42</v>
          </cell>
          <cell r="BG824" t="str">
            <v>1BD</v>
          </cell>
        </row>
        <row r="825">
          <cell r="AY825" t="str">
            <v>1BD</v>
          </cell>
          <cell r="AZ825">
            <v>-24.47</v>
          </cell>
          <cell r="BG825" t="str">
            <v>1BD</v>
          </cell>
        </row>
        <row r="826">
          <cell r="AY826" t="str">
            <v>1BD</v>
          </cell>
          <cell r="AZ826">
            <v>-364.58</v>
          </cell>
          <cell r="BG826" t="str">
            <v>1BD</v>
          </cell>
        </row>
        <row r="827">
          <cell r="AY827" t="str">
            <v>1BD</v>
          </cell>
          <cell r="AZ827">
            <v>-48.82</v>
          </cell>
          <cell r="BG827" t="str">
            <v>1BD</v>
          </cell>
        </row>
        <row r="828">
          <cell r="AY828" t="str">
            <v>1BD</v>
          </cell>
          <cell r="AZ828">
            <v>-364.58</v>
          </cell>
          <cell r="BG828" t="str">
            <v>1BD</v>
          </cell>
        </row>
        <row r="829">
          <cell r="AY829" t="str">
            <v>1BD</v>
          </cell>
          <cell r="AZ829">
            <v>-48.82</v>
          </cell>
          <cell r="BG829" t="str">
            <v>1BD</v>
          </cell>
        </row>
        <row r="830">
          <cell r="AY830" t="str">
            <v>1BD</v>
          </cell>
          <cell r="AZ830">
            <v>-364.58</v>
          </cell>
          <cell r="BG830" t="str">
            <v>1BD</v>
          </cell>
        </row>
        <row r="831">
          <cell r="AY831" t="str">
            <v>1BD</v>
          </cell>
          <cell r="AZ831">
            <v>-48.82</v>
          </cell>
          <cell r="BG831" t="str">
            <v>1BD</v>
          </cell>
        </row>
        <row r="832">
          <cell r="AY832" t="str">
            <v>1BD</v>
          </cell>
          <cell r="AZ832">
            <v>-722.06</v>
          </cell>
          <cell r="BG832" t="str">
            <v>1BD</v>
          </cell>
        </row>
        <row r="833">
          <cell r="AY833" t="str">
            <v>1BD</v>
          </cell>
          <cell r="AZ833">
            <v>-128.75</v>
          </cell>
          <cell r="BG833" t="str">
            <v>1BD</v>
          </cell>
        </row>
        <row r="834">
          <cell r="AY834" t="str">
            <v>1BD</v>
          </cell>
          <cell r="AZ834">
            <v>-128.75</v>
          </cell>
          <cell r="BG834" t="str">
            <v>1BD</v>
          </cell>
        </row>
        <row r="835">
          <cell r="AY835" t="str">
            <v>1BD</v>
          </cell>
          <cell r="AZ835">
            <v>-128.75</v>
          </cell>
          <cell r="BG835" t="str">
            <v>1BD</v>
          </cell>
        </row>
        <row r="836">
          <cell r="AY836" t="str">
            <v>1BD</v>
          </cell>
          <cell r="AZ836">
            <v>-315.75</v>
          </cell>
          <cell r="BG836" t="str">
            <v>1BD</v>
          </cell>
        </row>
        <row r="837">
          <cell r="AY837" t="str">
            <v>1BD</v>
          </cell>
          <cell r="AZ837">
            <v>-592.65</v>
          </cell>
          <cell r="BG837" t="str">
            <v>1BD</v>
          </cell>
        </row>
        <row r="838">
          <cell r="AY838" t="str">
            <v>1BD</v>
          </cell>
          <cell r="AZ838">
            <v>-1229.8599999999999</v>
          </cell>
          <cell r="BG838" t="str">
            <v>1BD</v>
          </cell>
        </row>
        <row r="839">
          <cell r="AY839" t="str">
            <v>1BD</v>
          </cell>
          <cell r="AZ839">
            <v>-30.02</v>
          </cell>
          <cell r="BG839" t="str">
            <v>1BD</v>
          </cell>
        </row>
        <row r="840">
          <cell r="AY840" t="str">
            <v>1BD</v>
          </cell>
          <cell r="AZ840">
            <v>-488.09</v>
          </cell>
          <cell r="BG840" t="str">
            <v>1BD</v>
          </cell>
        </row>
        <row r="841">
          <cell r="AY841" t="str">
            <v>1BD</v>
          </cell>
          <cell r="AZ841">
            <v>-30.02</v>
          </cell>
          <cell r="BG841" t="str">
            <v>1BD</v>
          </cell>
        </row>
        <row r="842">
          <cell r="AY842" t="str">
            <v>1BD</v>
          </cell>
          <cell r="AZ842">
            <v>-446.23</v>
          </cell>
          <cell r="BG842" t="str">
            <v>1BD</v>
          </cell>
        </row>
        <row r="843">
          <cell r="AY843" t="str">
            <v>1BD</v>
          </cell>
          <cell r="AZ843">
            <v>-30.02</v>
          </cell>
          <cell r="BG843" t="str">
            <v>1BD</v>
          </cell>
        </row>
        <row r="844">
          <cell r="AY844" t="str">
            <v>1BD</v>
          </cell>
          <cell r="AZ844">
            <v>-27.88</v>
          </cell>
          <cell r="BG844" t="str">
            <v>1BD</v>
          </cell>
        </row>
        <row r="845">
          <cell r="AY845" t="str">
            <v>1BD</v>
          </cell>
          <cell r="AZ845">
            <v>-2735.28</v>
          </cell>
          <cell r="BG845" t="str">
            <v>1BD</v>
          </cell>
        </row>
        <row r="846">
          <cell r="AY846" t="str">
            <v>1BD</v>
          </cell>
          <cell r="AZ846">
            <v>-82.52</v>
          </cell>
          <cell r="BG846" t="str">
            <v>1BD</v>
          </cell>
        </row>
        <row r="847">
          <cell r="AY847" t="str">
            <v>1BD</v>
          </cell>
          <cell r="AZ847">
            <v>-26.8</v>
          </cell>
          <cell r="BG847" t="str">
            <v>1BD</v>
          </cell>
        </row>
        <row r="848">
          <cell r="AY848" t="str">
            <v>1BD</v>
          </cell>
          <cell r="AZ848">
            <v>-3651.88</v>
          </cell>
          <cell r="BG848" t="str">
            <v>1BD</v>
          </cell>
        </row>
        <row r="849">
          <cell r="AY849" t="str">
            <v>1BD</v>
          </cell>
          <cell r="AZ849">
            <v>-82.52</v>
          </cell>
          <cell r="BG849" t="str">
            <v>1BD</v>
          </cell>
        </row>
        <row r="850">
          <cell r="BG850">
            <v>0</v>
          </cell>
        </row>
        <row r="851">
          <cell r="AY851" t="str">
            <v>1BD</v>
          </cell>
          <cell r="AZ851">
            <v>-99.07</v>
          </cell>
          <cell r="BG851" t="str">
            <v>1BD</v>
          </cell>
        </row>
        <row r="852">
          <cell r="AY852" t="str">
            <v>1BD</v>
          </cell>
          <cell r="AZ852">
            <v>-2070.31</v>
          </cell>
          <cell r="BG852" t="str">
            <v>1BD</v>
          </cell>
        </row>
        <row r="853">
          <cell r="AY853" t="str">
            <v>1BD</v>
          </cell>
          <cell r="AZ853">
            <v>-82.52</v>
          </cell>
          <cell r="BG853" t="str">
            <v>1BD</v>
          </cell>
        </row>
        <row r="854">
          <cell r="AY854" t="str">
            <v>1BD</v>
          </cell>
          <cell r="AZ854">
            <v>-67.680000000000007</v>
          </cell>
          <cell r="BG854" t="str">
            <v>1BD</v>
          </cell>
        </row>
        <row r="855">
          <cell r="AY855" t="str">
            <v>1BD</v>
          </cell>
          <cell r="AZ855">
            <v>-1619.36</v>
          </cell>
          <cell r="BG855" t="str">
            <v>1BD</v>
          </cell>
        </row>
        <row r="856">
          <cell r="AY856" t="str">
            <v>1BD</v>
          </cell>
          <cell r="AZ856">
            <v>-82.52</v>
          </cell>
          <cell r="BG856" t="str">
            <v>1BD</v>
          </cell>
        </row>
        <row r="857">
          <cell r="AY857" t="str">
            <v>1BD</v>
          </cell>
          <cell r="AZ857">
            <v>-30.12</v>
          </cell>
          <cell r="BG857" t="str">
            <v>1BD</v>
          </cell>
        </row>
        <row r="858">
          <cell r="AY858" t="str">
            <v>1BD</v>
          </cell>
          <cell r="AZ858">
            <v>-1955.76</v>
          </cell>
          <cell r="BG858" t="str">
            <v>1BD</v>
          </cell>
        </row>
        <row r="859">
          <cell r="AY859" t="str">
            <v>1BD</v>
          </cell>
          <cell r="AZ859">
            <v>-82.52</v>
          </cell>
          <cell r="BG859" t="str">
            <v>1BD</v>
          </cell>
        </row>
        <row r="860">
          <cell r="AY860" t="str">
            <v>1BD</v>
          </cell>
          <cell r="AZ860">
            <v>-73.040000000000006</v>
          </cell>
          <cell r="BG860" t="str">
            <v>1BD</v>
          </cell>
        </row>
        <row r="861">
          <cell r="AY861">
            <v>0</v>
          </cell>
          <cell r="AZ861" t="str">
            <v>x</v>
          </cell>
          <cell r="BG861" t="str">
            <v>1BD</v>
          </cell>
        </row>
        <row r="862">
          <cell r="AY862" t="str">
            <v>1BD</v>
          </cell>
          <cell r="AZ862">
            <v>-2115.92</v>
          </cell>
          <cell r="BG862" t="str">
            <v>1BD</v>
          </cell>
        </row>
        <row r="863">
          <cell r="AY863" t="str">
            <v>1BD</v>
          </cell>
          <cell r="AZ863">
            <v>-82.52</v>
          </cell>
          <cell r="BG863" t="str">
            <v>1BD</v>
          </cell>
        </row>
        <row r="864">
          <cell r="AY864" t="str">
            <v>1BD</v>
          </cell>
          <cell r="AZ864">
            <v>-1.21</v>
          </cell>
          <cell r="BG864" t="str">
            <v>1BD</v>
          </cell>
        </row>
        <row r="865">
          <cell r="AY865" t="str">
            <v>1BD</v>
          </cell>
          <cell r="AZ865">
            <v>-1811.5</v>
          </cell>
          <cell r="BG865" t="str">
            <v>1BD</v>
          </cell>
        </row>
        <row r="866">
          <cell r="AY866" t="str">
            <v>1BD</v>
          </cell>
          <cell r="AZ866">
            <v>-82.52</v>
          </cell>
          <cell r="BG866" t="str">
            <v>1BD</v>
          </cell>
        </row>
        <row r="867">
          <cell r="AY867" t="str">
            <v>1BD</v>
          </cell>
          <cell r="AZ867">
            <v>-23.21</v>
          </cell>
          <cell r="BG867" t="str">
            <v>1BD</v>
          </cell>
        </row>
        <row r="868">
          <cell r="AY868" t="str">
            <v>1BD</v>
          </cell>
          <cell r="AZ868">
            <v>-1880.43</v>
          </cell>
          <cell r="BG868" t="str">
            <v>1BD</v>
          </cell>
        </row>
        <row r="869">
          <cell r="AY869" t="str">
            <v>1BD</v>
          </cell>
          <cell r="AZ869">
            <v>-82.52</v>
          </cell>
          <cell r="BG869" t="str">
            <v>1BD</v>
          </cell>
        </row>
        <row r="870">
          <cell r="AY870" t="str">
            <v>1BD</v>
          </cell>
          <cell r="AZ870">
            <v>-4.37</v>
          </cell>
          <cell r="BG870" t="str">
            <v>1BD</v>
          </cell>
        </row>
        <row r="871">
          <cell r="AY871">
            <v>0</v>
          </cell>
          <cell r="AZ871" t="str">
            <v>x</v>
          </cell>
          <cell r="BG871" t="str">
            <v>1BD</v>
          </cell>
        </row>
        <row r="872">
          <cell r="AY872" t="str">
            <v>1BD</v>
          </cell>
          <cell r="AZ872">
            <v>-1393.99</v>
          </cell>
          <cell r="BG872" t="str">
            <v>1BD</v>
          </cell>
        </row>
        <row r="873">
          <cell r="AY873" t="str">
            <v>1BD</v>
          </cell>
          <cell r="AZ873">
            <v>-82.52</v>
          </cell>
          <cell r="BG873" t="str">
            <v>1BD</v>
          </cell>
        </row>
        <row r="874">
          <cell r="AY874" t="str">
            <v>1BD</v>
          </cell>
          <cell r="AZ874">
            <v>-17.05</v>
          </cell>
          <cell r="BG874" t="str">
            <v>1BD</v>
          </cell>
        </row>
        <row r="875">
          <cell r="AY875" t="str">
            <v>1BD</v>
          </cell>
          <cell r="AZ875">
            <v>-2889.51</v>
          </cell>
          <cell r="BG875" t="str">
            <v>1BD</v>
          </cell>
        </row>
        <row r="876">
          <cell r="AY876" t="str">
            <v>1BD</v>
          </cell>
          <cell r="AZ876">
            <v>-82.52</v>
          </cell>
          <cell r="BG876" t="str">
            <v>1BD</v>
          </cell>
        </row>
        <row r="877">
          <cell r="AY877" t="str">
            <v>1BD</v>
          </cell>
          <cell r="AZ877">
            <v>-11.62</v>
          </cell>
          <cell r="BG877" t="str">
            <v>1BD</v>
          </cell>
        </row>
        <row r="878">
          <cell r="AY878" t="str">
            <v>1BD</v>
          </cell>
          <cell r="AZ878">
            <v>-1732.59</v>
          </cell>
          <cell r="BG878" t="str">
            <v>1BD</v>
          </cell>
        </row>
        <row r="879">
          <cell r="AY879" t="str">
            <v>1BD</v>
          </cell>
          <cell r="AZ879">
            <v>-82.52</v>
          </cell>
          <cell r="BG879" t="str">
            <v>1BD</v>
          </cell>
        </row>
        <row r="880">
          <cell r="AY880" t="str">
            <v>1BD</v>
          </cell>
          <cell r="AZ880">
            <v>-0.57999999999999996</v>
          </cell>
          <cell r="BG880" t="str">
            <v>1BD</v>
          </cell>
        </row>
        <row r="881">
          <cell r="BG881" t="str">
            <v>1BD</v>
          </cell>
        </row>
        <row r="882">
          <cell r="BG882" t="str">
            <v>1BD</v>
          </cell>
        </row>
        <row r="883">
          <cell r="AY883">
            <v>0</v>
          </cell>
          <cell r="AZ883" t="str">
            <v>x</v>
          </cell>
          <cell r="BG883" t="str">
            <v>1BD</v>
          </cell>
        </row>
        <row r="884">
          <cell r="AY884">
            <v>0</v>
          </cell>
          <cell r="AZ884" t="str">
            <v>x</v>
          </cell>
          <cell r="BG884">
            <v>0</v>
          </cell>
        </row>
        <row r="885">
          <cell r="AY885">
            <v>0</v>
          </cell>
          <cell r="AZ885" t="str">
            <v>x</v>
          </cell>
          <cell r="BG885">
            <v>0</v>
          </cell>
        </row>
        <row r="886">
          <cell r="AY886">
            <v>0</v>
          </cell>
          <cell r="AZ886" t="str">
            <v>x</v>
          </cell>
          <cell r="BG886">
            <v>0</v>
          </cell>
        </row>
        <row r="887">
          <cell r="AY887" t="str">
            <v>1BD</v>
          </cell>
          <cell r="AZ887">
            <v>-32.200000000000003</v>
          </cell>
          <cell r="BG887" t="str">
            <v>1BD</v>
          </cell>
        </row>
        <row r="888">
          <cell r="AY888" t="str">
            <v>1BD</v>
          </cell>
          <cell r="AZ888">
            <v>-32.200000000000003</v>
          </cell>
          <cell r="BG888" t="str">
            <v>1BD</v>
          </cell>
        </row>
        <row r="889">
          <cell r="AY889" t="str">
            <v>1BG</v>
          </cell>
          <cell r="AZ889">
            <v>-2256.58</v>
          </cell>
          <cell r="BG889">
            <v>0</v>
          </cell>
        </row>
        <row r="890">
          <cell r="AY890" t="str">
            <v>1BG</v>
          </cell>
          <cell r="AZ890">
            <v>-453.38</v>
          </cell>
          <cell r="BG890">
            <v>0</v>
          </cell>
        </row>
        <row r="891">
          <cell r="AY891" t="str">
            <v>1BG</v>
          </cell>
          <cell r="AZ891">
            <v>-92.96</v>
          </cell>
          <cell r="BG891">
            <v>0</v>
          </cell>
        </row>
        <row r="892">
          <cell r="AY892" t="str">
            <v>1BD</v>
          </cell>
          <cell r="AZ892">
            <v>-32.82</v>
          </cell>
          <cell r="BG892" t="str">
            <v>1BD</v>
          </cell>
        </row>
        <row r="893">
          <cell r="AY893" t="str">
            <v>2DF</v>
          </cell>
          <cell r="AZ893">
            <v>-170.83</v>
          </cell>
          <cell r="BG893" t="str">
            <v>2DF</v>
          </cell>
        </row>
        <row r="894">
          <cell r="AY894" t="str">
            <v>2DF</v>
          </cell>
          <cell r="AZ894">
            <v>-104.06</v>
          </cell>
          <cell r="BG894" t="str">
            <v>2DF</v>
          </cell>
        </row>
        <row r="895">
          <cell r="AY895" t="str">
            <v>1BD</v>
          </cell>
          <cell r="AZ895">
            <v>-129.72999999999999</v>
          </cell>
          <cell r="BG895" t="str">
            <v>1BD</v>
          </cell>
        </row>
        <row r="896">
          <cell r="AY896" t="str">
            <v>1BD</v>
          </cell>
          <cell r="AZ896">
            <v>-804.17</v>
          </cell>
          <cell r="BG896" t="str">
            <v>1BD</v>
          </cell>
        </row>
        <row r="897">
          <cell r="AY897" t="str">
            <v>1BD</v>
          </cell>
          <cell r="AZ897">
            <v>-485.67</v>
          </cell>
          <cell r="BG897" t="str">
            <v>1BD</v>
          </cell>
        </row>
        <row r="898">
          <cell r="AY898" t="str">
            <v>1BD</v>
          </cell>
          <cell r="AZ898">
            <v>-477.95</v>
          </cell>
          <cell r="BG898" t="str">
            <v>1BD</v>
          </cell>
        </row>
        <row r="899">
          <cell r="AY899" t="str">
            <v>1BD</v>
          </cell>
          <cell r="AZ899">
            <v>-1632.86</v>
          </cell>
          <cell r="BG899" t="str">
            <v>1BD</v>
          </cell>
        </row>
        <row r="900">
          <cell r="AY900" t="str">
            <v>1BD</v>
          </cell>
          <cell r="AZ900">
            <v>-1820.94</v>
          </cell>
          <cell r="BG900" t="str">
            <v>1BD</v>
          </cell>
        </row>
        <row r="901">
          <cell r="AY901" t="str">
            <v>1BD</v>
          </cell>
          <cell r="AZ901">
            <v>-3236</v>
          </cell>
          <cell r="BG901" t="str">
            <v>1BD</v>
          </cell>
        </row>
        <row r="902">
          <cell r="AY902" t="str">
            <v>1BD</v>
          </cell>
          <cell r="AZ902">
            <v>-238.38</v>
          </cell>
          <cell r="BG902" t="str">
            <v>1BD</v>
          </cell>
        </row>
        <row r="903">
          <cell r="AY903" t="str">
            <v>1BD</v>
          </cell>
          <cell r="AZ903">
            <v>-130.21</v>
          </cell>
          <cell r="BG903" t="str">
            <v>1BD</v>
          </cell>
        </row>
        <row r="904">
          <cell r="AY904" t="str">
            <v>1BD</v>
          </cell>
          <cell r="AZ904">
            <v>-21.51</v>
          </cell>
          <cell r="BG904" t="str">
            <v>1BD</v>
          </cell>
        </row>
        <row r="905">
          <cell r="AY905" t="str">
            <v>1BD</v>
          </cell>
          <cell r="AZ905">
            <v>-9.93</v>
          </cell>
          <cell r="BG905" t="str">
            <v>1BD</v>
          </cell>
        </row>
        <row r="906">
          <cell r="AY906" t="str">
            <v>1BD</v>
          </cell>
          <cell r="AZ906">
            <v>-21.51</v>
          </cell>
          <cell r="BG906" t="str">
            <v>1BD</v>
          </cell>
        </row>
        <row r="907">
          <cell r="AY907" t="str">
            <v>1BD</v>
          </cell>
          <cell r="AZ907">
            <v>-73.34</v>
          </cell>
          <cell r="BG907" t="str">
            <v>1BD</v>
          </cell>
        </row>
        <row r="908">
          <cell r="AY908" t="str">
            <v>2DB</v>
          </cell>
          <cell r="AZ908">
            <v>-1454.77</v>
          </cell>
          <cell r="BG908" t="str">
            <v>2DB</v>
          </cell>
        </row>
        <row r="909">
          <cell r="AY909" t="str">
            <v>2DB</v>
          </cell>
          <cell r="AZ909">
            <v>-21.75</v>
          </cell>
          <cell r="BG909" t="str">
            <v>2DB</v>
          </cell>
        </row>
        <row r="910">
          <cell r="AY910" t="str">
            <v>2DB</v>
          </cell>
          <cell r="AZ910">
            <v>-21.75</v>
          </cell>
          <cell r="BG910" t="str">
            <v>2DB</v>
          </cell>
        </row>
        <row r="911">
          <cell r="AY911" t="str">
            <v>2DB</v>
          </cell>
          <cell r="AZ911">
            <v>-21.75</v>
          </cell>
          <cell r="BG911" t="str">
            <v>2DB</v>
          </cell>
        </row>
        <row r="912">
          <cell r="AY912" t="str">
            <v>2DB</v>
          </cell>
          <cell r="AZ912">
            <v>-398.68</v>
          </cell>
          <cell r="BG912" t="str">
            <v>2DB</v>
          </cell>
        </row>
        <row r="913">
          <cell r="AY913" t="str">
            <v>2DB</v>
          </cell>
          <cell r="AZ913">
            <v>-9.3000000000000007</v>
          </cell>
          <cell r="BG913" t="str">
            <v>2DB</v>
          </cell>
        </row>
        <row r="914">
          <cell r="AY914" t="str">
            <v>2DF</v>
          </cell>
          <cell r="AZ914">
            <v>-134.07</v>
          </cell>
          <cell r="BG914" t="str">
            <v>2DF</v>
          </cell>
        </row>
        <row r="915">
          <cell r="AY915" t="str">
            <v>2DF</v>
          </cell>
          <cell r="AZ915">
            <v>-33.33</v>
          </cell>
          <cell r="BG915" t="str">
            <v>2DF</v>
          </cell>
        </row>
        <row r="916">
          <cell r="AY916" t="str">
            <v>1BC</v>
          </cell>
          <cell r="AZ916">
            <v>-58.33</v>
          </cell>
          <cell r="BG916" t="str">
            <v>2DF</v>
          </cell>
        </row>
        <row r="917">
          <cell r="AY917" t="str">
            <v>1BD</v>
          </cell>
          <cell r="AZ917">
            <v>-0.16</v>
          </cell>
          <cell r="BG917" t="str">
            <v>1BD</v>
          </cell>
        </row>
        <row r="918">
          <cell r="AY918" t="str">
            <v>1BD</v>
          </cell>
          <cell r="AZ918">
            <v>-3.44</v>
          </cell>
          <cell r="BG918" t="str">
            <v>1BD</v>
          </cell>
        </row>
        <row r="919">
          <cell r="AY919" t="str">
            <v>1BC</v>
          </cell>
          <cell r="AZ919">
            <v>-58.33</v>
          </cell>
          <cell r="BG919" t="str">
            <v>2DF</v>
          </cell>
        </row>
        <row r="920">
          <cell r="AY920" t="str">
            <v>1BD</v>
          </cell>
          <cell r="AZ920">
            <v>-0.22</v>
          </cell>
          <cell r="BG920" t="str">
            <v>1BD</v>
          </cell>
        </row>
        <row r="921">
          <cell r="AY921" t="str">
            <v>1BD</v>
          </cell>
          <cell r="AZ921">
            <v>-3.44</v>
          </cell>
          <cell r="BG921" t="str">
            <v>1BD</v>
          </cell>
        </row>
        <row r="922">
          <cell r="AY922" t="str">
            <v>1BC</v>
          </cell>
          <cell r="AZ922">
            <v>-58.33</v>
          </cell>
          <cell r="BG922" t="str">
            <v>2DF</v>
          </cell>
        </row>
        <row r="923">
          <cell r="AY923" t="str">
            <v>1BD</v>
          </cell>
          <cell r="AZ923">
            <v>-0.71</v>
          </cell>
          <cell r="BG923" t="str">
            <v>1BD</v>
          </cell>
        </row>
        <row r="924">
          <cell r="AY924" t="str">
            <v>1BD</v>
          </cell>
          <cell r="AZ924">
            <v>-3.44</v>
          </cell>
          <cell r="BG924" t="str">
            <v>1BD</v>
          </cell>
        </row>
        <row r="925">
          <cell r="AY925" t="str">
            <v>1BC</v>
          </cell>
          <cell r="AZ925">
            <v>-58.33</v>
          </cell>
          <cell r="BG925" t="str">
            <v>2DF</v>
          </cell>
        </row>
        <row r="926">
          <cell r="AY926" t="str">
            <v>1BD</v>
          </cell>
          <cell r="AZ926">
            <v>-3.44</v>
          </cell>
          <cell r="BG926" t="str">
            <v>1BD</v>
          </cell>
        </row>
        <row r="927">
          <cell r="AY927" t="str">
            <v>1BD</v>
          </cell>
          <cell r="AZ927">
            <v>-0.16</v>
          </cell>
          <cell r="BG927" t="str">
            <v>1BD</v>
          </cell>
        </row>
        <row r="928">
          <cell r="AY928" t="str">
            <v>1BC</v>
          </cell>
          <cell r="AZ928">
            <v>-58.33</v>
          </cell>
          <cell r="BG928" t="str">
            <v>2DF</v>
          </cell>
        </row>
        <row r="929">
          <cell r="AY929" t="str">
            <v>1BD</v>
          </cell>
          <cell r="AZ929">
            <v>-3.44</v>
          </cell>
          <cell r="BG929" t="str">
            <v>1BD</v>
          </cell>
        </row>
        <row r="930">
          <cell r="AY930" t="str">
            <v>1BD</v>
          </cell>
          <cell r="AZ930">
            <v>-0.16</v>
          </cell>
          <cell r="BG930" t="str">
            <v>1BD</v>
          </cell>
        </row>
        <row r="931">
          <cell r="AY931" t="str">
            <v>1BC</v>
          </cell>
          <cell r="AZ931">
            <v>-58.33</v>
          </cell>
          <cell r="BG931" t="str">
            <v>2DF</v>
          </cell>
        </row>
        <row r="932">
          <cell r="AY932" t="str">
            <v>1BD</v>
          </cell>
          <cell r="AZ932">
            <v>-3.44</v>
          </cell>
          <cell r="BG932" t="str">
            <v>1BD</v>
          </cell>
        </row>
        <row r="933">
          <cell r="AY933" t="str">
            <v>1BD</v>
          </cell>
          <cell r="AZ933">
            <v>-0.22</v>
          </cell>
          <cell r="BG933" t="str">
            <v>1BD</v>
          </cell>
        </row>
        <row r="934">
          <cell r="AY934" t="str">
            <v>1BC</v>
          </cell>
          <cell r="AZ934">
            <v>-58.33</v>
          </cell>
          <cell r="BG934" t="str">
            <v>1BC</v>
          </cell>
        </row>
        <row r="935">
          <cell r="AY935" t="str">
            <v>1BD</v>
          </cell>
          <cell r="AZ935">
            <v>-3.44</v>
          </cell>
          <cell r="BG935" t="str">
            <v>1BD</v>
          </cell>
        </row>
        <row r="936">
          <cell r="AY936" t="str">
            <v>1BD</v>
          </cell>
          <cell r="AZ936">
            <v>-0.22</v>
          </cell>
          <cell r="BG936" t="str">
            <v>1BD</v>
          </cell>
        </row>
        <row r="937">
          <cell r="AY937" t="str">
            <v>1BC</v>
          </cell>
          <cell r="AZ937">
            <v>-58.33</v>
          </cell>
          <cell r="BG937" t="str">
            <v>1BC</v>
          </cell>
        </row>
        <row r="938">
          <cell r="AY938" t="str">
            <v>1BD</v>
          </cell>
          <cell r="AZ938">
            <v>-0.71</v>
          </cell>
          <cell r="BG938" t="str">
            <v>1BD</v>
          </cell>
        </row>
        <row r="939">
          <cell r="AY939" t="str">
            <v>1BC</v>
          </cell>
          <cell r="AZ939">
            <v>-2.71</v>
          </cell>
          <cell r="BG939" t="str">
            <v>1BC</v>
          </cell>
        </row>
        <row r="940">
          <cell r="AY940" t="str">
            <v>1BC</v>
          </cell>
          <cell r="AZ940">
            <v>-58.33</v>
          </cell>
          <cell r="BG940" t="str">
            <v>1BC</v>
          </cell>
        </row>
        <row r="941">
          <cell r="AY941" t="str">
            <v>1BD</v>
          </cell>
          <cell r="AZ941">
            <v>-0.71</v>
          </cell>
          <cell r="BG941" t="str">
            <v>1BD</v>
          </cell>
        </row>
        <row r="942">
          <cell r="AY942" t="str">
            <v>1BC</v>
          </cell>
          <cell r="AZ942">
            <v>-2.71</v>
          </cell>
          <cell r="BG942" t="str">
            <v>1BC</v>
          </cell>
        </row>
        <row r="943">
          <cell r="AY943" t="str">
            <v>1BC</v>
          </cell>
          <cell r="AZ943">
            <v>-58.33</v>
          </cell>
          <cell r="BG943" t="str">
            <v>1BC</v>
          </cell>
        </row>
        <row r="944">
          <cell r="AY944" t="str">
            <v>1BC</v>
          </cell>
          <cell r="AZ944">
            <v>-2.71</v>
          </cell>
          <cell r="BG944" t="str">
            <v>1BC</v>
          </cell>
        </row>
        <row r="945">
          <cell r="AY945" t="str">
            <v>1BC</v>
          </cell>
          <cell r="AZ945">
            <v>-53.12</v>
          </cell>
          <cell r="BG945" t="str">
            <v>2DF</v>
          </cell>
        </row>
        <row r="946">
          <cell r="AY946" t="str">
            <v>1BC</v>
          </cell>
          <cell r="AZ946">
            <v>-2.71</v>
          </cell>
          <cell r="BG946" t="str">
            <v>1BC</v>
          </cell>
        </row>
        <row r="947">
          <cell r="AY947" t="str">
            <v>1BC</v>
          </cell>
          <cell r="AZ947">
            <v>-53.12</v>
          </cell>
          <cell r="BG947" t="str">
            <v>1BC</v>
          </cell>
        </row>
        <row r="948">
          <cell r="AY948" t="str">
            <v>1BC</v>
          </cell>
          <cell r="AZ948">
            <v>-2.71</v>
          </cell>
          <cell r="BG948" t="str">
            <v>1BC</v>
          </cell>
        </row>
        <row r="949">
          <cell r="AY949" t="str">
            <v>1BC</v>
          </cell>
          <cell r="AZ949">
            <v>-53.12</v>
          </cell>
          <cell r="BG949" t="str">
            <v>2DF</v>
          </cell>
        </row>
        <row r="950">
          <cell r="AY950" t="str">
            <v>1BC</v>
          </cell>
          <cell r="AZ950">
            <v>-2.71</v>
          </cell>
          <cell r="BG950" t="str">
            <v>1BC</v>
          </cell>
        </row>
        <row r="951">
          <cell r="AY951" t="str">
            <v>1BC</v>
          </cell>
          <cell r="AZ951">
            <v>-53.12</v>
          </cell>
          <cell r="BG951" t="str">
            <v>1BC</v>
          </cell>
        </row>
        <row r="952">
          <cell r="AY952" t="str">
            <v>1BC</v>
          </cell>
          <cell r="AZ952">
            <v>-2.71</v>
          </cell>
          <cell r="BG952" t="str">
            <v>1BC</v>
          </cell>
        </row>
        <row r="953">
          <cell r="AY953" t="str">
            <v>1BC</v>
          </cell>
          <cell r="AZ953">
            <v>-53.12</v>
          </cell>
          <cell r="BG953" t="str">
            <v>1BC</v>
          </cell>
        </row>
        <row r="954">
          <cell r="AY954" t="str">
            <v>1BC</v>
          </cell>
          <cell r="AZ954">
            <v>-2.71</v>
          </cell>
          <cell r="BG954" t="str">
            <v>1BC</v>
          </cell>
        </row>
        <row r="955">
          <cell r="AY955" t="str">
            <v>1BC</v>
          </cell>
          <cell r="AZ955">
            <v>-53.12</v>
          </cell>
          <cell r="BG955" t="str">
            <v>1BC</v>
          </cell>
        </row>
        <row r="956">
          <cell r="AY956" t="str">
            <v>1BC</v>
          </cell>
          <cell r="AZ956">
            <v>-2.71</v>
          </cell>
          <cell r="BG956" t="str">
            <v>1BC</v>
          </cell>
        </row>
        <row r="957">
          <cell r="AY957" t="str">
            <v>1BC</v>
          </cell>
          <cell r="AZ957">
            <v>-53.12</v>
          </cell>
          <cell r="BG957" t="str">
            <v>2DF</v>
          </cell>
        </row>
        <row r="958">
          <cell r="AY958" t="str">
            <v>1BC</v>
          </cell>
          <cell r="AZ958">
            <v>-2.71</v>
          </cell>
          <cell r="BG958" t="str">
            <v>1BC</v>
          </cell>
        </row>
        <row r="959">
          <cell r="AY959" t="str">
            <v>1BC</v>
          </cell>
          <cell r="AZ959">
            <v>-53.12</v>
          </cell>
          <cell r="BG959" t="str">
            <v>1BC</v>
          </cell>
        </row>
        <row r="960">
          <cell r="AY960" t="str">
            <v>1BC</v>
          </cell>
          <cell r="AZ960">
            <v>-2.71</v>
          </cell>
          <cell r="BG960" t="str">
            <v>1BC</v>
          </cell>
        </row>
        <row r="961">
          <cell r="AY961" t="str">
            <v>1BD</v>
          </cell>
          <cell r="AZ961">
            <v>-21.51</v>
          </cell>
          <cell r="BG961" t="str">
            <v>1BD</v>
          </cell>
        </row>
        <row r="962">
          <cell r="AY962" t="str">
            <v>1BD</v>
          </cell>
          <cell r="AZ962">
            <v>-3.5</v>
          </cell>
          <cell r="BG962" t="str">
            <v>1BD</v>
          </cell>
        </row>
        <row r="963">
          <cell r="AY963" t="str">
            <v>1BD</v>
          </cell>
          <cell r="AZ963">
            <v>-21.51</v>
          </cell>
          <cell r="BG963" t="str">
            <v>1BD</v>
          </cell>
        </row>
        <row r="964">
          <cell r="AY964" t="str">
            <v>1BD</v>
          </cell>
          <cell r="AZ964">
            <v>-852.12</v>
          </cell>
          <cell r="BG964" t="str">
            <v>1BD</v>
          </cell>
        </row>
        <row r="965">
          <cell r="AY965" t="str">
            <v>1BD</v>
          </cell>
          <cell r="AZ965">
            <v>-29.77</v>
          </cell>
          <cell r="BG965" t="str">
            <v>1BD</v>
          </cell>
        </row>
        <row r="966">
          <cell r="AY966" t="str">
            <v>1BD</v>
          </cell>
          <cell r="AZ966">
            <v>-22</v>
          </cell>
          <cell r="BG966" t="str">
            <v>1BD</v>
          </cell>
        </row>
        <row r="967">
          <cell r="AY967" t="str">
            <v>1BD</v>
          </cell>
          <cell r="AZ967">
            <v>-13.9</v>
          </cell>
          <cell r="BG967" t="str">
            <v>1BD</v>
          </cell>
        </row>
        <row r="968">
          <cell r="AY968" t="str">
            <v>1BD</v>
          </cell>
          <cell r="AZ968">
            <v>-22</v>
          </cell>
          <cell r="BG968" t="str">
            <v>1BD</v>
          </cell>
        </row>
        <row r="969">
          <cell r="AY969" t="str">
            <v>1BD</v>
          </cell>
          <cell r="AZ969">
            <v>-13.67</v>
          </cell>
          <cell r="BG969" t="str">
            <v>1BD</v>
          </cell>
        </row>
        <row r="970">
          <cell r="AY970" t="str">
            <v>1BD</v>
          </cell>
          <cell r="AZ970">
            <v>-615.33000000000004</v>
          </cell>
          <cell r="BG970" t="str">
            <v>1BD</v>
          </cell>
        </row>
        <row r="971">
          <cell r="AY971" t="str">
            <v>1BD</v>
          </cell>
          <cell r="AZ971">
            <v>-21.12</v>
          </cell>
          <cell r="BG971" t="str">
            <v>1BD</v>
          </cell>
        </row>
        <row r="972">
          <cell r="AY972" t="str">
            <v>2DF</v>
          </cell>
          <cell r="AZ972">
            <v>-166.26</v>
          </cell>
          <cell r="BG972" t="str">
            <v>2DF</v>
          </cell>
        </row>
        <row r="973">
          <cell r="AY973" t="str">
            <v>1BD</v>
          </cell>
          <cell r="AZ973">
            <v>-21.51</v>
          </cell>
          <cell r="BG973" t="str">
            <v>1BD</v>
          </cell>
        </row>
        <row r="974">
          <cell r="AY974" t="str">
            <v>1BD</v>
          </cell>
          <cell r="AZ974">
            <v>-10.199999999999999</v>
          </cell>
          <cell r="BG974" t="str">
            <v>1BD</v>
          </cell>
        </row>
        <row r="975">
          <cell r="AY975" t="str">
            <v>1BD</v>
          </cell>
          <cell r="AZ975">
            <v>-21.51</v>
          </cell>
          <cell r="BG975" t="str">
            <v>1BD</v>
          </cell>
        </row>
        <row r="976">
          <cell r="AY976" t="str">
            <v>1BD</v>
          </cell>
          <cell r="AZ976">
            <v>-21.51</v>
          </cell>
          <cell r="BG976" t="str">
            <v>1BD</v>
          </cell>
        </row>
        <row r="977">
          <cell r="AY977" t="str">
            <v>1BD</v>
          </cell>
          <cell r="AZ977">
            <v>-10.199999999999999</v>
          </cell>
          <cell r="BG977" t="str">
            <v>1BD</v>
          </cell>
        </row>
        <row r="978">
          <cell r="AY978" t="str">
            <v>1BD</v>
          </cell>
          <cell r="AZ978">
            <v>-21.51</v>
          </cell>
          <cell r="BG978" t="str">
            <v>1BD</v>
          </cell>
        </row>
        <row r="979">
          <cell r="AY979" t="str">
            <v>1BD</v>
          </cell>
          <cell r="AZ979">
            <v>-10.199999999999999</v>
          </cell>
          <cell r="BG979" t="str">
            <v>1BD</v>
          </cell>
        </row>
        <row r="980">
          <cell r="AY980" t="str">
            <v>1BD</v>
          </cell>
          <cell r="AZ980">
            <v>-21.51</v>
          </cell>
          <cell r="BG980" t="str">
            <v>1BD</v>
          </cell>
        </row>
        <row r="981">
          <cell r="AY981" t="str">
            <v>1BD</v>
          </cell>
          <cell r="AZ981">
            <v>-21.51</v>
          </cell>
          <cell r="BG981" t="str">
            <v>1BD</v>
          </cell>
        </row>
        <row r="982">
          <cell r="AY982" t="str">
            <v>1BD</v>
          </cell>
          <cell r="AZ982">
            <v>-94.5</v>
          </cell>
          <cell r="BG982" t="str">
            <v>1BD</v>
          </cell>
        </row>
        <row r="983">
          <cell r="AY983" t="str">
            <v>1BD</v>
          </cell>
          <cell r="AZ983">
            <v>-22</v>
          </cell>
          <cell r="BG983" t="str">
            <v>1BD</v>
          </cell>
        </row>
        <row r="984">
          <cell r="AY984" t="str">
            <v>1BD</v>
          </cell>
          <cell r="AZ984">
            <v>-21.99</v>
          </cell>
          <cell r="BG984" t="str">
            <v>1BD</v>
          </cell>
        </row>
        <row r="985">
          <cell r="AY985" t="str">
            <v>1BD</v>
          </cell>
          <cell r="AZ985">
            <v>-10.199999999999999</v>
          </cell>
          <cell r="BG985" t="str">
            <v>1BD</v>
          </cell>
        </row>
        <row r="986">
          <cell r="AY986" t="str">
            <v>1BD</v>
          </cell>
          <cell r="AZ986">
            <v>-125.86</v>
          </cell>
          <cell r="BG986" t="str">
            <v>1BD</v>
          </cell>
        </row>
        <row r="987">
          <cell r="AY987" t="str">
            <v>1BD</v>
          </cell>
          <cell r="AZ987">
            <v>-125.86</v>
          </cell>
          <cell r="BG987" t="str">
            <v>1BD</v>
          </cell>
        </row>
        <row r="988">
          <cell r="AY988" t="str">
            <v>2DB</v>
          </cell>
          <cell r="AZ988">
            <v>-1446.64</v>
          </cell>
          <cell r="BG988" t="str">
            <v>2DB</v>
          </cell>
        </row>
        <row r="989">
          <cell r="AY989" t="str">
            <v>2DB</v>
          </cell>
          <cell r="AZ989">
            <v>-7</v>
          </cell>
          <cell r="BG989" t="str">
            <v>2DB</v>
          </cell>
        </row>
        <row r="990">
          <cell r="AY990" t="str">
            <v>2DB</v>
          </cell>
          <cell r="AZ990">
            <v>-7</v>
          </cell>
          <cell r="BG990" t="str">
            <v>2DB</v>
          </cell>
        </row>
        <row r="991">
          <cell r="AY991" t="str">
            <v>2DB</v>
          </cell>
          <cell r="AZ991">
            <v>-7</v>
          </cell>
          <cell r="BG991" t="str">
            <v>2DB</v>
          </cell>
        </row>
        <row r="992">
          <cell r="AY992" t="str">
            <v>2DB</v>
          </cell>
          <cell r="AZ992">
            <v>-7</v>
          </cell>
          <cell r="BG992" t="str">
            <v>2DB</v>
          </cell>
        </row>
        <row r="993">
          <cell r="AY993" t="str">
            <v>2DB</v>
          </cell>
          <cell r="AZ993">
            <v>-7</v>
          </cell>
          <cell r="BG993" t="str">
            <v>2DB</v>
          </cell>
        </row>
        <row r="994">
          <cell r="AY994" t="str">
            <v>2DB</v>
          </cell>
          <cell r="AZ994">
            <v>-7</v>
          </cell>
          <cell r="BG994" t="str">
            <v>2DB</v>
          </cell>
        </row>
        <row r="995">
          <cell r="AY995" t="str">
            <v>2DB</v>
          </cell>
          <cell r="AZ995">
            <v>-7</v>
          </cell>
          <cell r="BG995" t="str">
            <v>2DB</v>
          </cell>
        </row>
        <row r="996">
          <cell r="AY996" t="str">
            <v>2DB</v>
          </cell>
          <cell r="AZ996">
            <v>-1628.02</v>
          </cell>
          <cell r="BG996" t="str">
            <v>2DB</v>
          </cell>
        </row>
        <row r="997">
          <cell r="AY997" t="str">
            <v>2DB</v>
          </cell>
          <cell r="AZ997">
            <v>-65.959999999999994</v>
          </cell>
          <cell r="BG997" t="str">
            <v>2DB</v>
          </cell>
        </row>
        <row r="998">
          <cell r="AY998" t="str">
            <v>2DB</v>
          </cell>
          <cell r="AZ998">
            <v>-868.38</v>
          </cell>
          <cell r="BG998" t="str">
            <v>2DB</v>
          </cell>
        </row>
        <row r="999">
          <cell r="AY999" t="str">
            <v>2DB</v>
          </cell>
          <cell r="AZ999">
            <v>-833.71</v>
          </cell>
          <cell r="BG999" t="str">
            <v>2DB</v>
          </cell>
        </row>
        <row r="1000">
          <cell r="AY1000" t="str">
            <v>2DB</v>
          </cell>
          <cell r="AZ1000">
            <v>-864.72</v>
          </cell>
          <cell r="BG1000" t="str">
            <v>2DB</v>
          </cell>
        </row>
        <row r="1001">
          <cell r="AY1001" t="str">
            <v>2DB</v>
          </cell>
          <cell r="AZ1001">
            <v>-310.69</v>
          </cell>
          <cell r="BG1001" t="str">
            <v>2DB</v>
          </cell>
        </row>
        <row r="1002">
          <cell r="AY1002" t="str">
            <v>2DB</v>
          </cell>
          <cell r="AZ1002">
            <v>-177.06</v>
          </cell>
          <cell r="BG1002" t="str">
            <v>2DB</v>
          </cell>
        </row>
        <row r="1003">
          <cell r="AY1003" t="str">
            <v>2DB</v>
          </cell>
          <cell r="AZ1003">
            <v>-1028.5</v>
          </cell>
          <cell r="BG1003" t="str">
            <v>2DB</v>
          </cell>
        </row>
        <row r="1004">
          <cell r="AY1004" t="str">
            <v>2DB</v>
          </cell>
          <cell r="AZ1004">
            <v>-239.3</v>
          </cell>
          <cell r="BG1004" t="str">
            <v>2DB</v>
          </cell>
        </row>
        <row r="1005">
          <cell r="AY1005" t="str">
            <v>2DB</v>
          </cell>
          <cell r="AZ1005">
            <v>-74.400000000000006</v>
          </cell>
          <cell r="BG1005" t="str">
            <v>2DB</v>
          </cell>
        </row>
        <row r="1006">
          <cell r="AY1006" t="str">
            <v>1BG</v>
          </cell>
          <cell r="AZ1006">
            <v>-697.68</v>
          </cell>
          <cell r="BG1006">
            <v>0</v>
          </cell>
        </row>
        <row r="1007">
          <cell r="AY1007" t="str">
            <v>2DL</v>
          </cell>
          <cell r="AZ1007">
            <v>-12.78</v>
          </cell>
          <cell r="BG1007" t="str">
            <v>2DL</v>
          </cell>
        </row>
        <row r="1008">
          <cell r="AY1008" t="str">
            <v>1BG</v>
          </cell>
          <cell r="AZ1008">
            <v>-25.79</v>
          </cell>
          <cell r="BG1008">
            <v>0</v>
          </cell>
        </row>
        <row r="1009">
          <cell r="AY1009" t="str">
            <v>1BG</v>
          </cell>
          <cell r="AZ1009">
            <v>-697.68</v>
          </cell>
          <cell r="BG1009">
            <v>0</v>
          </cell>
        </row>
        <row r="1010">
          <cell r="AY1010" t="str">
            <v>2DL</v>
          </cell>
          <cell r="AZ1010">
            <v>-12.78</v>
          </cell>
          <cell r="BG1010" t="str">
            <v>2DL</v>
          </cell>
        </row>
        <row r="1011">
          <cell r="AY1011" t="str">
            <v>1BG</v>
          </cell>
          <cell r="AZ1011">
            <v>-25.79</v>
          </cell>
          <cell r="BG1011">
            <v>0</v>
          </cell>
        </row>
        <row r="1012">
          <cell r="AY1012" t="str">
            <v>1BG</v>
          </cell>
          <cell r="AZ1012">
            <v>-697.68</v>
          </cell>
          <cell r="BG1012">
            <v>0</v>
          </cell>
        </row>
        <row r="1013">
          <cell r="AY1013" t="str">
            <v>2DL</v>
          </cell>
          <cell r="AZ1013">
            <v>-12.79</v>
          </cell>
          <cell r="BG1013" t="str">
            <v>2DL</v>
          </cell>
        </row>
        <row r="1014">
          <cell r="AY1014" t="str">
            <v>1BG</v>
          </cell>
          <cell r="AZ1014">
            <v>-25.79</v>
          </cell>
          <cell r="BG1014">
            <v>0</v>
          </cell>
        </row>
        <row r="1015">
          <cell r="AY1015">
            <v>0</v>
          </cell>
          <cell r="AZ1015" t="str">
            <v>x</v>
          </cell>
          <cell r="BG1015">
            <v>0</v>
          </cell>
        </row>
        <row r="1016">
          <cell r="AY1016" t="str">
            <v>1BD</v>
          </cell>
          <cell r="AZ1016">
            <v>-566</v>
          </cell>
          <cell r="BG1016" t="str">
            <v>1BD</v>
          </cell>
        </row>
        <row r="1017">
          <cell r="AY1017" t="str">
            <v>1BD</v>
          </cell>
          <cell r="AZ1017">
            <v>-22.19</v>
          </cell>
          <cell r="BG1017" t="str">
            <v>1BD</v>
          </cell>
        </row>
        <row r="1018">
          <cell r="AY1018" t="str">
            <v>1BD</v>
          </cell>
          <cell r="AZ1018">
            <v>-22.19</v>
          </cell>
          <cell r="BG1018" t="str">
            <v>1BD</v>
          </cell>
        </row>
        <row r="1019">
          <cell r="AY1019" t="str">
            <v>1BD</v>
          </cell>
          <cell r="AZ1019">
            <v>-22.19</v>
          </cell>
          <cell r="BG1019" t="str">
            <v>1BD</v>
          </cell>
        </row>
        <row r="1020">
          <cell r="AY1020" t="str">
            <v>1BD</v>
          </cell>
          <cell r="AZ1020">
            <v>-22.19</v>
          </cell>
          <cell r="BG1020" t="str">
            <v>1BD</v>
          </cell>
        </row>
        <row r="1021">
          <cell r="AY1021" t="str">
            <v>1BD</v>
          </cell>
          <cell r="AZ1021">
            <v>-22.19</v>
          </cell>
          <cell r="BG1021" t="str">
            <v>1BD</v>
          </cell>
        </row>
        <row r="1022">
          <cell r="AY1022" t="str">
            <v>1BD</v>
          </cell>
          <cell r="AZ1022">
            <v>-22.19</v>
          </cell>
          <cell r="BG1022" t="str">
            <v>1BD</v>
          </cell>
        </row>
        <row r="1023">
          <cell r="AY1023" t="str">
            <v>1BD</v>
          </cell>
          <cell r="AZ1023">
            <v>-306.25</v>
          </cell>
          <cell r="BG1023" t="str">
            <v>1BD</v>
          </cell>
        </row>
        <row r="1024">
          <cell r="AY1024" t="str">
            <v>1BD</v>
          </cell>
          <cell r="AZ1024">
            <v>-498.91</v>
          </cell>
          <cell r="BG1024" t="str">
            <v>1BD</v>
          </cell>
        </row>
        <row r="1025">
          <cell r="AY1025" t="str">
            <v>1BD</v>
          </cell>
          <cell r="AZ1025">
            <v>-11.47</v>
          </cell>
          <cell r="BG1025" t="str">
            <v>1BD</v>
          </cell>
        </row>
        <row r="1026">
          <cell r="AY1026" t="str">
            <v>1BD</v>
          </cell>
          <cell r="AZ1026">
            <v>-498.91</v>
          </cell>
          <cell r="BG1026" t="str">
            <v>1BD</v>
          </cell>
        </row>
        <row r="1027">
          <cell r="AY1027" t="str">
            <v>1BD</v>
          </cell>
          <cell r="AZ1027">
            <v>-20.059999999999999</v>
          </cell>
          <cell r="BG1027" t="str">
            <v>1BD</v>
          </cell>
        </row>
        <row r="1028">
          <cell r="AY1028" t="str">
            <v>1BD</v>
          </cell>
          <cell r="AZ1028">
            <v>-712.02</v>
          </cell>
          <cell r="BG1028">
            <v>0</v>
          </cell>
        </row>
        <row r="1029">
          <cell r="AY1029" t="str">
            <v>1BD</v>
          </cell>
          <cell r="AZ1029">
            <v>-594.08000000000004</v>
          </cell>
          <cell r="BG1029">
            <v>0</v>
          </cell>
        </row>
        <row r="1030">
          <cell r="AY1030" t="str">
            <v>1BD</v>
          </cell>
          <cell r="AZ1030">
            <v>-245.09</v>
          </cell>
          <cell r="BG1030" t="str">
            <v>1BD</v>
          </cell>
        </row>
        <row r="1031">
          <cell r="AY1031" t="str">
            <v>1BD</v>
          </cell>
          <cell r="AZ1031">
            <v>-125</v>
          </cell>
          <cell r="BG1031" t="str">
            <v>1BD</v>
          </cell>
        </row>
        <row r="1032">
          <cell r="AY1032" t="str">
            <v>1BD</v>
          </cell>
          <cell r="AZ1032">
            <v>-481.38</v>
          </cell>
          <cell r="BG1032" t="str">
            <v>1BD</v>
          </cell>
        </row>
        <row r="1033">
          <cell r="AY1033" t="str">
            <v>1BD</v>
          </cell>
          <cell r="AZ1033">
            <v>-481.38</v>
          </cell>
          <cell r="BG1033" t="str">
            <v>1BD</v>
          </cell>
        </row>
        <row r="1034">
          <cell r="AY1034" t="str">
            <v>1BD</v>
          </cell>
          <cell r="AZ1034">
            <v>-3311.71</v>
          </cell>
          <cell r="BG1034" t="str">
            <v>1BD</v>
          </cell>
        </row>
        <row r="1035">
          <cell r="AY1035" t="str">
            <v>1BD</v>
          </cell>
          <cell r="AZ1035">
            <v>-549.99</v>
          </cell>
          <cell r="BG1035" t="str">
            <v>1BD</v>
          </cell>
        </row>
        <row r="1036">
          <cell r="AY1036" t="str">
            <v>1BD</v>
          </cell>
          <cell r="AZ1036">
            <v>-3310.81</v>
          </cell>
          <cell r="BG1036" t="str">
            <v>1BD</v>
          </cell>
        </row>
        <row r="1037">
          <cell r="AY1037" t="str">
            <v>1BD</v>
          </cell>
          <cell r="AZ1037">
            <v>-621.76</v>
          </cell>
          <cell r="BG1037" t="str">
            <v>1BD</v>
          </cell>
        </row>
        <row r="1038">
          <cell r="AY1038" t="str">
            <v>1BD</v>
          </cell>
          <cell r="AZ1038">
            <v>-621.76</v>
          </cell>
          <cell r="BG1038" t="str">
            <v>1BD</v>
          </cell>
        </row>
        <row r="1039">
          <cell r="AY1039" t="str">
            <v>2DB</v>
          </cell>
          <cell r="AZ1039">
            <v>-1441.93</v>
          </cell>
          <cell r="BG1039" t="str">
            <v>2DB</v>
          </cell>
        </row>
        <row r="1040">
          <cell r="AY1040" t="str">
            <v>2DB</v>
          </cell>
          <cell r="AZ1040">
            <v>-862.7</v>
          </cell>
          <cell r="BG1040" t="str">
            <v>2DB</v>
          </cell>
        </row>
        <row r="1041">
          <cell r="AY1041" t="str">
            <v>2DB</v>
          </cell>
          <cell r="AZ1041">
            <v>-1571.45</v>
          </cell>
          <cell r="BG1041" t="str">
            <v>2DB</v>
          </cell>
        </row>
        <row r="1042">
          <cell r="AY1042" t="str">
            <v>2DB</v>
          </cell>
          <cell r="AZ1042">
            <v>-1507</v>
          </cell>
          <cell r="BG1042" t="str">
            <v>2DB</v>
          </cell>
        </row>
        <row r="1043">
          <cell r="AY1043" t="str">
            <v>2DB</v>
          </cell>
          <cell r="AZ1043">
            <v>-908.87</v>
          </cell>
          <cell r="BG1043" t="str">
            <v>2DB</v>
          </cell>
        </row>
        <row r="1044">
          <cell r="AY1044" t="str">
            <v>2DB</v>
          </cell>
          <cell r="AZ1044">
            <v>-580.91999999999996</v>
          </cell>
          <cell r="BG1044" t="str">
            <v>2DB</v>
          </cell>
        </row>
        <row r="1045">
          <cell r="AY1045" t="str">
            <v>2DB</v>
          </cell>
          <cell r="AZ1045">
            <v>-119.03</v>
          </cell>
          <cell r="BG1045" t="str">
            <v>2DB</v>
          </cell>
        </row>
        <row r="1046">
          <cell r="AY1046" t="str">
            <v>2DB</v>
          </cell>
          <cell r="AZ1046">
            <v>-8.41</v>
          </cell>
          <cell r="BG1046" t="str">
            <v>2DB</v>
          </cell>
        </row>
        <row r="1047">
          <cell r="AY1047" t="str">
            <v>2DB</v>
          </cell>
          <cell r="AZ1047">
            <v>-8.44</v>
          </cell>
          <cell r="BG1047" t="str">
            <v>2DB</v>
          </cell>
        </row>
        <row r="1048">
          <cell r="AY1048" t="str">
            <v>2DB</v>
          </cell>
          <cell r="AZ1048">
            <v>-0.73</v>
          </cell>
          <cell r="BG1048" t="str">
            <v>2DB</v>
          </cell>
        </row>
        <row r="1049">
          <cell r="AY1049" t="str">
            <v>2DB</v>
          </cell>
          <cell r="AZ1049">
            <v>-0.73</v>
          </cell>
          <cell r="BG1049" t="str">
            <v>2DB</v>
          </cell>
        </row>
        <row r="1050">
          <cell r="AY1050" t="str">
            <v>2DB</v>
          </cell>
          <cell r="AZ1050">
            <v>-31.31</v>
          </cell>
          <cell r="BG1050" t="str">
            <v>2DB</v>
          </cell>
        </row>
        <row r="1051">
          <cell r="AY1051" t="str">
            <v>2DB</v>
          </cell>
          <cell r="AZ1051">
            <v>-356</v>
          </cell>
          <cell r="BG1051" t="str">
            <v>2DB</v>
          </cell>
        </row>
        <row r="1052">
          <cell r="AY1052" t="str">
            <v>2DB</v>
          </cell>
          <cell r="AZ1052">
            <v>-29.12</v>
          </cell>
          <cell r="BG1052" t="str">
            <v>2DB</v>
          </cell>
        </row>
        <row r="1053">
          <cell r="AY1053" t="str">
            <v>1BD</v>
          </cell>
          <cell r="AZ1053">
            <v>-609.08000000000004</v>
          </cell>
          <cell r="BG1053" t="str">
            <v>1BD</v>
          </cell>
        </row>
        <row r="1054">
          <cell r="AY1054" t="str">
            <v>1BD</v>
          </cell>
          <cell r="AZ1054">
            <v>-1665.73</v>
          </cell>
          <cell r="BG1054" t="str">
            <v>1BD</v>
          </cell>
        </row>
        <row r="1055">
          <cell r="AY1055" t="str">
            <v>1BD</v>
          </cell>
          <cell r="AZ1055">
            <v>-498.91</v>
          </cell>
          <cell r="BG1055" t="str">
            <v>1BD</v>
          </cell>
        </row>
        <row r="1056">
          <cell r="AY1056" t="str">
            <v>1BD</v>
          </cell>
          <cell r="AZ1056">
            <v>-20.059999999999999</v>
          </cell>
          <cell r="BG1056" t="str">
            <v>1BD</v>
          </cell>
        </row>
        <row r="1057">
          <cell r="AY1057" t="str">
            <v>1BD</v>
          </cell>
          <cell r="AZ1057">
            <v>-3.89</v>
          </cell>
          <cell r="BG1057" t="str">
            <v>1BD</v>
          </cell>
        </row>
        <row r="1058">
          <cell r="AY1058" t="str">
            <v>1BD</v>
          </cell>
          <cell r="AZ1058">
            <v>-498.91</v>
          </cell>
          <cell r="BG1058" t="str">
            <v>1BD</v>
          </cell>
        </row>
        <row r="1059">
          <cell r="AY1059" t="str">
            <v>1BD</v>
          </cell>
          <cell r="AZ1059">
            <v>-20.059999999999999</v>
          </cell>
          <cell r="BG1059" t="str">
            <v>1BD</v>
          </cell>
        </row>
        <row r="1060">
          <cell r="AY1060" t="str">
            <v>1BD</v>
          </cell>
          <cell r="AZ1060">
            <v>-498.91</v>
          </cell>
          <cell r="BG1060" t="str">
            <v>1BD</v>
          </cell>
        </row>
        <row r="1061">
          <cell r="AY1061" t="str">
            <v>1BD</v>
          </cell>
          <cell r="AZ1061">
            <v>-20.059999999999999</v>
          </cell>
          <cell r="BG1061" t="str">
            <v>1BD</v>
          </cell>
        </row>
        <row r="1062">
          <cell r="AY1062" t="str">
            <v>1BD</v>
          </cell>
          <cell r="AZ1062">
            <v>-14.11</v>
          </cell>
          <cell r="BG1062" t="str">
            <v>1BD</v>
          </cell>
        </row>
        <row r="1063">
          <cell r="AY1063" t="str">
            <v>1BD</v>
          </cell>
          <cell r="AZ1063">
            <v>-774.68</v>
          </cell>
          <cell r="BG1063" t="str">
            <v>1BD</v>
          </cell>
        </row>
        <row r="1064">
          <cell r="AY1064" t="str">
            <v>1BD</v>
          </cell>
          <cell r="AZ1064">
            <v>-29.18</v>
          </cell>
          <cell r="BG1064" t="str">
            <v>1BD</v>
          </cell>
        </row>
        <row r="1065">
          <cell r="AY1065" t="str">
            <v>1BD</v>
          </cell>
          <cell r="AZ1065">
            <v>-1662.82</v>
          </cell>
          <cell r="BG1065" t="str">
            <v>1BD</v>
          </cell>
        </row>
        <row r="1066">
          <cell r="AY1066" t="str">
            <v>1BD</v>
          </cell>
          <cell r="AZ1066">
            <v>-481.25</v>
          </cell>
          <cell r="BG1066" t="str">
            <v>1BD</v>
          </cell>
        </row>
        <row r="1067">
          <cell r="AY1067" t="str">
            <v>1BD</v>
          </cell>
          <cell r="AZ1067">
            <v>-497.2</v>
          </cell>
          <cell r="BG1067" t="str">
            <v>1BD</v>
          </cell>
        </row>
        <row r="1068">
          <cell r="AY1068" t="str">
            <v>1BD</v>
          </cell>
          <cell r="AZ1068">
            <v>-483.75</v>
          </cell>
          <cell r="BG1068" t="str">
            <v>1BD</v>
          </cell>
        </row>
        <row r="1069">
          <cell r="AY1069" t="str">
            <v>1BD</v>
          </cell>
          <cell r="AZ1069">
            <v>-699.99</v>
          </cell>
          <cell r="BG1069">
            <v>0</v>
          </cell>
        </row>
        <row r="1070">
          <cell r="AY1070" t="str">
            <v>1BD</v>
          </cell>
          <cell r="AZ1070">
            <v>-127.92</v>
          </cell>
          <cell r="BG1070" t="str">
            <v>1BD</v>
          </cell>
        </row>
        <row r="1071">
          <cell r="AY1071" t="str">
            <v>1BD</v>
          </cell>
          <cell r="AZ1071">
            <v>-643.26</v>
          </cell>
          <cell r="BG1071" t="str">
            <v>1BD</v>
          </cell>
        </row>
        <row r="1072">
          <cell r="AY1072" t="str">
            <v>1BD</v>
          </cell>
          <cell r="AZ1072">
            <v>-1718.35</v>
          </cell>
          <cell r="BG1072" t="str">
            <v>1BD</v>
          </cell>
        </row>
        <row r="1073">
          <cell r="AY1073" t="str">
            <v>1BD</v>
          </cell>
          <cell r="AZ1073">
            <v>-32.090000000000003</v>
          </cell>
          <cell r="BG1073" t="str">
            <v>1BD</v>
          </cell>
        </row>
        <row r="1074">
          <cell r="AY1074" t="str">
            <v>1BD</v>
          </cell>
          <cell r="AZ1074">
            <v>-31.09</v>
          </cell>
          <cell r="BG1074" t="str">
            <v>1BD</v>
          </cell>
        </row>
        <row r="1075">
          <cell r="AY1075" t="str">
            <v>1BD</v>
          </cell>
          <cell r="AZ1075">
            <v>-119.34</v>
          </cell>
          <cell r="BG1075">
            <v>0</v>
          </cell>
        </row>
        <row r="1076">
          <cell r="AY1076" t="str">
            <v>1BD</v>
          </cell>
          <cell r="AZ1076">
            <v>-55.42</v>
          </cell>
          <cell r="BG1076" t="str">
            <v>1BD</v>
          </cell>
        </row>
        <row r="1077">
          <cell r="AY1077" t="str">
            <v>1BD</v>
          </cell>
          <cell r="AZ1077">
            <v>-36.450000000000003</v>
          </cell>
          <cell r="BG1077" t="str">
            <v>1BD</v>
          </cell>
        </row>
        <row r="1078">
          <cell r="AY1078" t="str">
            <v>1BD</v>
          </cell>
          <cell r="AZ1078">
            <v>-7.29</v>
          </cell>
          <cell r="BG1078" t="str">
            <v>1BD</v>
          </cell>
        </row>
        <row r="1079">
          <cell r="AY1079" t="str">
            <v>1BD</v>
          </cell>
          <cell r="AZ1079">
            <v>-7.29</v>
          </cell>
          <cell r="BG1079" t="str">
            <v>1BD</v>
          </cell>
        </row>
        <row r="1080">
          <cell r="AY1080" t="str">
            <v>1BD</v>
          </cell>
          <cell r="AZ1080">
            <v>-2.5</v>
          </cell>
          <cell r="BG1080">
            <v>0</v>
          </cell>
        </row>
        <row r="1081">
          <cell r="AY1081" t="str">
            <v>1BD</v>
          </cell>
          <cell r="AZ1081">
            <v>-2.5</v>
          </cell>
          <cell r="BG1081" t="str">
            <v>1BD</v>
          </cell>
        </row>
        <row r="1082">
          <cell r="AY1082" t="str">
            <v>1BD</v>
          </cell>
          <cell r="AZ1082">
            <v>-2.5</v>
          </cell>
          <cell r="BG1082" t="str">
            <v>1BD</v>
          </cell>
        </row>
        <row r="1083">
          <cell r="AY1083" t="str">
            <v>1BD</v>
          </cell>
          <cell r="AZ1083">
            <v>-2.5</v>
          </cell>
          <cell r="BG1083" t="str">
            <v>1BD</v>
          </cell>
        </row>
        <row r="1084">
          <cell r="AY1084" t="str">
            <v>1BD</v>
          </cell>
          <cell r="AZ1084">
            <v>-17.68</v>
          </cell>
          <cell r="BG1084" t="str">
            <v>1BD</v>
          </cell>
        </row>
        <row r="1085">
          <cell r="AY1085" t="str">
            <v>1BD</v>
          </cell>
          <cell r="AZ1085">
            <v>-5.46</v>
          </cell>
          <cell r="BG1085" t="str">
            <v>1BD</v>
          </cell>
        </row>
        <row r="1086">
          <cell r="AY1086" t="str">
            <v>1BD</v>
          </cell>
          <cell r="AZ1086">
            <v>-79.45</v>
          </cell>
          <cell r="BG1086" t="str">
            <v>1BD</v>
          </cell>
        </row>
        <row r="1087">
          <cell r="AY1087" t="str">
            <v>1BD</v>
          </cell>
          <cell r="AZ1087">
            <v>-79.45</v>
          </cell>
          <cell r="BG1087" t="str">
            <v>1BD</v>
          </cell>
        </row>
        <row r="1088">
          <cell r="AY1088" t="str">
            <v>1BD</v>
          </cell>
          <cell r="AZ1088">
            <v>-94.5</v>
          </cell>
          <cell r="BG1088" t="str">
            <v>1BD</v>
          </cell>
        </row>
        <row r="1089">
          <cell r="AY1089" t="str">
            <v>1BD</v>
          </cell>
          <cell r="AZ1089">
            <v>-21.5</v>
          </cell>
          <cell r="BG1089" t="str">
            <v>1BD</v>
          </cell>
        </row>
        <row r="1090">
          <cell r="AY1090" t="str">
            <v>1BD</v>
          </cell>
          <cell r="AZ1090">
            <v>-21.5</v>
          </cell>
          <cell r="BG1090" t="str">
            <v>1BD</v>
          </cell>
        </row>
        <row r="1091">
          <cell r="AY1091" t="str">
            <v>1BD</v>
          </cell>
          <cell r="AZ1091">
            <v>-871.47</v>
          </cell>
          <cell r="BG1091" t="str">
            <v>1BD</v>
          </cell>
        </row>
        <row r="1092">
          <cell r="AY1092" t="str">
            <v>1BD</v>
          </cell>
          <cell r="AZ1092">
            <v>-14.11</v>
          </cell>
          <cell r="BG1092" t="str">
            <v>1BD</v>
          </cell>
        </row>
        <row r="1093">
          <cell r="AY1093" t="str">
            <v>1BD</v>
          </cell>
          <cell r="AZ1093">
            <v>-3.89</v>
          </cell>
          <cell r="BG1093" t="str">
            <v>1BD</v>
          </cell>
        </row>
        <row r="1094">
          <cell r="AY1094" t="str">
            <v>1BD</v>
          </cell>
          <cell r="AZ1094">
            <v>-744.07</v>
          </cell>
          <cell r="BG1094" t="str">
            <v>1BD</v>
          </cell>
        </row>
        <row r="1095">
          <cell r="AY1095" t="str">
            <v>1BD</v>
          </cell>
          <cell r="AZ1095">
            <v>-32.58</v>
          </cell>
          <cell r="BG1095" t="str">
            <v>1BD</v>
          </cell>
        </row>
        <row r="1096">
          <cell r="AY1096" t="str">
            <v>1BD</v>
          </cell>
          <cell r="AZ1096">
            <v>-23.19</v>
          </cell>
          <cell r="BG1096" t="str">
            <v>1BD</v>
          </cell>
        </row>
        <row r="1097">
          <cell r="AY1097" t="str">
            <v>1BD</v>
          </cell>
          <cell r="AZ1097">
            <v>-24.83</v>
          </cell>
          <cell r="BG1097" t="str">
            <v>1BD</v>
          </cell>
        </row>
        <row r="1098">
          <cell r="AY1098" t="str">
            <v>1BD</v>
          </cell>
          <cell r="AZ1098">
            <v>-557.80999999999995</v>
          </cell>
          <cell r="BG1098" t="str">
            <v>1BD</v>
          </cell>
        </row>
        <row r="1099">
          <cell r="AY1099" t="str">
            <v>1BD</v>
          </cell>
          <cell r="AZ1099">
            <v>-806.8</v>
          </cell>
          <cell r="BG1099" t="str">
            <v>1BD</v>
          </cell>
        </row>
        <row r="1100">
          <cell r="AY1100" t="str">
            <v>1BD</v>
          </cell>
          <cell r="AZ1100">
            <v>-14.11</v>
          </cell>
          <cell r="BG1100" t="str">
            <v>1BD</v>
          </cell>
        </row>
        <row r="1101">
          <cell r="AY1101" t="str">
            <v>1BD</v>
          </cell>
          <cell r="AZ1101">
            <v>-3.89</v>
          </cell>
          <cell r="BG1101" t="str">
            <v>1BD</v>
          </cell>
        </row>
        <row r="1102">
          <cell r="AY1102" t="str">
            <v>1BD</v>
          </cell>
          <cell r="AZ1102">
            <v>-14.11</v>
          </cell>
          <cell r="BG1102" t="str">
            <v>1BD</v>
          </cell>
        </row>
        <row r="1103">
          <cell r="AY1103" t="str">
            <v>1BD</v>
          </cell>
          <cell r="AZ1103">
            <v>-698.25</v>
          </cell>
          <cell r="BG1103">
            <v>0</v>
          </cell>
        </row>
        <row r="1104">
          <cell r="AY1104" t="str">
            <v>1BC</v>
          </cell>
          <cell r="AZ1104">
            <v>-32.58</v>
          </cell>
          <cell r="BG1104" t="str">
            <v>1BC</v>
          </cell>
        </row>
        <row r="1105">
          <cell r="AY1105" t="str">
            <v>1BC</v>
          </cell>
          <cell r="AZ1105">
            <v>-454.17</v>
          </cell>
          <cell r="BG1105" t="str">
            <v>1BC</v>
          </cell>
        </row>
        <row r="1106">
          <cell r="AY1106" t="str">
            <v>1BC</v>
          </cell>
          <cell r="AZ1106">
            <v>-229.17</v>
          </cell>
          <cell r="BG1106" t="str">
            <v>1BC</v>
          </cell>
        </row>
        <row r="1107">
          <cell r="AY1107" t="str">
            <v>2DB</v>
          </cell>
          <cell r="AZ1107">
            <v>-660.09</v>
          </cell>
          <cell r="BG1107" t="str">
            <v>2DB</v>
          </cell>
        </row>
        <row r="1108">
          <cell r="AY1108" t="str">
            <v>2DB</v>
          </cell>
          <cell r="AZ1108">
            <v>-20</v>
          </cell>
          <cell r="BG1108" t="str">
            <v>2DB</v>
          </cell>
        </row>
        <row r="1109">
          <cell r="AY1109" t="str">
            <v>1BD</v>
          </cell>
          <cell r="AZ1109">
            <v>-2498.7800000000002</v>
          </cell>
          <cell r="BG1109" t="str">
            <v>1BD</v>
          </cell>
        </row>
        <row r="1110">
          <cell r="AY1110" t="str">
            <v>1BD</v>
          </cell>
          <cell r="AZ1110">
            <v>-170.43</v>
          </cell>
          <cell r="BG1110" t="str">
            <v>1BD</v>
          </cell>
        </row>
        <row r="1111">
          <cell r="AY1111" t="str">
            <v>1BD</v>
          </cell>
          <cell r="AZ1111">
            <v>-11.62</v>
          </cell>
          <cell r="BG1111" t="str">
            <v>1BD</v>
          </cell>
        </row>
        <row r="1112">
          <cell r="AY1112" t="str">
            <v>1BD</v>
          </cell>
          <cell r="AZ1112">
            <v>-1500.13</v>
          </cell>
          <cell r="BG1112" t="str">
            <v>1BD</v>
          </cell>
        </row>
        <row r="1113">
          <cell r="AY1113" t="str">
            <v>1BD</v>
          </cell>
          <cell r="AZ1113">
            <v>-170.43</v>
          </cell>
          <cell r="BG1113" t="str">
            <v>1BD</v>
          </cell>
        </row>
        <row r="1114">
          <cell r="AY1114" t="str">
            <v>1BD</v>
          </cell>
          <cell r="AZ1114">
            <v>-0.57999999999999996</v>
          </cell>
          <cell r="BG1114" t="str">
            <v>1BD</v>
          </cell>
        </row>
        <row r="1115">
          <cell r="BG1115" t="str">
            <v>1BD</v>
          </cell>
        </row>
        <row r="1116">
          <cell r="BG1116" t="str">
            <v>1BD</v>
          </cell>
        </row>
        <row r="1117">
          <cell r="AY1117" t="str">
            <v>1BD</v>
          </cell>
          <cell r="AZ1117">
            <v>-1077.3800000000001</v>
          </cell>
          <cell r="BG1117" t="str">
            <v>1BD</v>
          </cell>
        </row>
        <row r="1118">
          <cell r="AY1118" t="str">
            <v>1BD</v>
          </cell>
          <cell r="AZ1118">
            <v>-170.43</v>
          </cell>
          <cell r="BG1118" t="str">
            <v>1BD</v>
          </cell>
        </row>
        <row r="1119">
          <cell r="AY1119" t="str">
            <v>1BD</v>
          </cell>
          <cell r="AZ1119">
            <v>-22.66</v>
          </cell>
          <cell r="BG1119" t="str">
            <v>1BD</v>
          </cell>
        </row>
        <row r="1120">
          <cell r="AZ1120" t="str">
            <v>x</v>
          </cell>
        </row>
        <row r="1121">
          <cell r="AY1121" t="str">
            <v>1BD</v>
          </cell>
          <cell r="AZ1121">
            <v>-1957.68</v>
          </cell>
          <cell r="BG1121" t="str">
            <v>1BD</v>
          </cell>
        </row>
        <row r="1122">
          <cell r="AY1122" t="str">
            <v>1BD</v>
          </cell>
          <cell r="AZ1122">
            <v>-170.43</v>
          </cell>
          <cell r="BG1122" t="str">
            <v>1BD</v>
          </cell>
        </row>
        <row r="1123">
          <cell r="AY1123">
            <v>0</v>
          </cell>
          <cell r="AZ1123" t="str">
            <v>x</v>
          </cell>
          <cell r="BG1123" t="str">
            <v>1BD</v>
          </cell>
        </row>
        <row r="1124">
          <cell r="AY1124" t="str">
            <v>1BD</v>
          </cell>
          <cell r="AZ1124">
            <v>-2915.19</v>
          </cell>
          <cell r="BG1124" t="str">
            <v>1BD</v>
          </cell>
        </row>
        <row r="1125">
          <cell r="AY1125" t="str">
            <v>1BD</v>
          </cell>
          <cell r="AZ1125">
            <v>-170.43</v>
          </cell>
          <cell r="BG1125" t="str">
            <v>1BD</v>
          </cell>
        </row>
        <row r="1126">
          <cell r="AY1126" t="str">
            <v>1BD</v>
          </cell>
          <cell r="AZ1126">
            <v>-26.8</v>
          </cell>
          <cell r="BG1126">
            <v>0</v>
          </cell>
        </row>
        <row r="1127">
          <cell r="AY1127" t="str">
            <v>1BD</v>
          </cell>
          <cell r="AZ1127">
            <v>-99.07</v>
          </cell>
          <cell r="BG1127" t="str">
            <v>1BD</v>
          </cell>
        </row>
        <row r="1128">
          <cell r="AY1128" t="str">
            <v>1BD</v>
          </cell>
          <cell r="AZ1128">
            <v>-1591.12</v>
          </cell>
          <cell r="BG1128" t="str">
            <v>1BD</v>
          </cell>
        </row>
        <row r="1129">
          <cell r="AY1129" t="str">
            <v>1BD</v>
          </cell>
          <cell r="AZ1129">
            <v>-170.43</v>
          </cell>
          <cell r="BG1129" t="str">
            <v>1BD</v>
          </cell>
        </row>
        <row r="1130">
          <cell r="AY1130" t="str">
            <v>1BD</v>
          </cell>
          <cell r="AZ1130">
            <v>-54.32</v>
          </cell>
          <cell r="BG1130" t="str">
            <v>1BD</v>
          </cell>
        </row>
        <row r="1131">
          <cell r="AY1131" t="str">
            <v>1BD</v>
          </cell>
          <cell r="AZ1131">
            <v>-1492.28</v>
          </cell>
          <cell r="BG1131" t="str">
            <v>1BD</v>
          </cell>
        </row>
        <row r="1132">
          <cell r="AY1132" t="str">
            <v>1BD</v>
          </cell>
          <cell r="AZ1132">
            <v>-170.43</v>
          </cell>
          <cell r="BG1132" t="str">
            <v>1BD</v>
          </cell>
        </row>
        <row r="1133">
          <cell r="AY1133" t="str">
            <v>1BD</v>
          </cell>
          <cell r="AZ1133">
            <v>-73.040000000000006</v>
          </cell>
          <cell r="BG1133" t="str">
            <v>1BD</v>
          </cell>
        </row>
        <row r="1134">
          <cell r="AY1134" t="str">
            <v>1BD</v>
          </cell>
          <cell r="AZ1134">
            <v>-1676.69</v>
          </cell>
          <cell r="BG1134" t="str">
            <v>1BD</v>
          </cell>
        </row>
        <row r="1135">
          <cell r="AY1135" t="str">
            <v>1BD</v>
          </cell>
          <cell r="AZ1135">
            <v>-170.43</v>
          </cell>
          <cell r="BG1135" t="str">
            <v>1BD</v>
          </cell>
        </row>
        <row r="1136">
          <cell r="AY1136" t="str">
            <v>1BD</v>
          </cell>
          <cell r="AZ1136">
            <v>-1.21</v>
          </cell>
          <cell r="BG1136" t="str">
            <v>1BD</v>
          </cell>
        </row>
        <row r="1137">
          <cell r="AY1137" t="str">
            <v>1BD</v>
          </cell>
          <cell r="AZ1137">
            <v>-1350.67</v>
          </cell>
          <cell r="BG1137" t="str">
            <v>1BD</v>
          </cell>
        </row>
        <row r="1138">
          <cell r="AY1138" t="str">
            <v>1BD</v>
          </cell>
          <cell r="AZ1138">
            <v>-170.43</v>
          </cell>
          <cell r="BG1138" t="str">
            <v>1BD</v>
          </cell>
        </row>
        <row r="1139">
          <cell r="AY1139" t="str">
            <v>1BD</v>
          </cell>
          <cell r="AZ1139">
            <v>-23.21</v>
          </cell>
          <cell r="BG1139" t="str">
            <v>1BD</v>
          </cell>
        </row>
        <row r="1140">
          <cell r="AY1140" t="str">
            <v>1BD</v>
          </cell>
          <cell r="AZ1140">
            <v>-1418.99</v>
          </cell>
          <cell r="BG1140" t="str">
            <v>1BD</v>
          </cell>
        </row>
        <row r="1141">
          <cell r="AY1141" t="str">
            <v>1BD</v>
          </cell>
          <cell r="AZ1141">
            <v>-170.43</v>
          </cell>
          <cell r="BG1141" t="str">
            <v>1BD</v>
          </cell>
        </row>
        <row r="1142">
          <cell r="AY1142" t="str">
            <v>1BD</v>
          </cell>
          <cell r="AZ1142">
            <v>-4.37</v>
          </cell>
          <cell r="BG1142" t="str">
            <v>1BD</v>
          </cell>
        </row>
        <row r="1143">
          <cell r="AY1143">
            <v>0</v>
          </cell>
          <cell r="AZ1143" t="str">
            <v>x</v>
          </cell>
          <cell r="BG1143" t="str">
            <v>1BD</v>
          </cell>
        </row>
        <row r="1144">
          <cell r="AY1144" t="str">
            <v>1BD</v>
          </cell>
          <cell r="AZ1144">
            <v>-1085.1300000000001</v>
          </cell>
          <cell r="BG1144" t="str">
            <v>1BD</v>
          </cell>
        </row>
        <row r="1145">
          <cell r="AY1145" t="str">
            <v>1BD</v>
          </cell>
          <cell r="AZ1145">
            <v>-173.93</v>
          </cell>
          <cell r="BG1145" t="str">
            <v>1BD</v>
          </cell>
        </row>
        <row r="1146">
          <cell r="AY1146" t="str">
            <v>1BD</v>
          </cell>
          <cell r="AZ1146">
            <v>-17.05</v>
          </cell>
          <cell r="BG1146" t="str">
            <v>1BD</v>
          </cell>
        </row>
        <row r="1147">
          <cell r="AY1147" t="str">
            <v>1BD</v>
          </cell>
          <cell r="AZ1147">
            <v>-59.9</v>
          </cell>
          <cell r="BG1147" t="str">
            <v>1BD</v>
          </cell>
        </row>
        <row r="1148">
          <cell r="AY1148" t="str">
            <v>1BD</v>
          </cell>
          <cell r="AZ1148">
            <v>-27.25</v>
          </cell>
          <cell r="BG1148" t="str">
            <v>1BD</v>
          </cell>
        </row>
        <row r="1149">
          <cell r="AY1149" t="str">
            <v>1BD</v>
          </cell>
          <cell r="AZ1149">
            <v>-19.170000000000002</v>
          </cell>
          <cell r="BG1149" t="str">
            <v>1BD</v>
          </cell>
        </row>
        <row r="1150">
          <cell r="AY1150" t="str">
            <v>1BD</v>
          </cell>
          <cell r="AZ1150">
            <v>-53.65</v>
          </cell>
          <cell r="BG1150" t="str">
            <v>1BD</v>
          </cell>
        </row>
        <row r="1151">
          <cell r="AY1151" t="str">
            <v>1BD</v>
          </cell>
          <cell r="AZ1151">
            <v>-2.66</v>
          </cell>
          <cell r="BG1151" t="str">
            <v>1BD</v>
          </cell>
        </row>
        <row r="1152">
          <cell r="AY1152" t="str">
            <v>1BD</v>
          </cell>
          <cell r="AZ1152">
            <v>-53.65</v>
          </cell>
          <cell r="BG1152" t="str">
            <v>1BD</v>
          </cell>
        </row>
        <row r="1153">
          <cell r="AY1153" t="str">
            <v>1BD</v>
          </cell>
          <cell r="AZ1153">
            <v>-2.66</v>
          </cell>
          <cell r="BG1153" t="str">
            <v>1BD</v>
          </cell>
        </row>
        <row r="1154">
          <cell r="AY1154" t="str">
            <v>1BD</v>
          </cell>
          <cell r="AZ1154">
            <v>-53.65</v>
          </cell>
          <cell r="BG1154" t="str">
            <v>1BD</v>
          </cell>
        </row>
        <row r="1155">
          <cell r="AY1155" t="str">
            <v>1BD</v>
          </cell>
          <cell r="AZ1155">
            <v>-2.66</v>
          </cell>
          <cell r="BG1155" t="str">
            <v>1BD</v>
          </cell>
        </row>
        <row r="1156">
          <cell r="AY1156" t="str">
            <v>1BD</v>
          </cell>
          <cell r="AZ1156">
            <v>-31.94</v>
          </cell>
          <cell r="BG1156" t="str">
            <v>1BD</v>
          </cell>
        </row>
        <row r="1157">
          <cell r="AY1157" t="str">
            <v>1BD</v>
          </cell>
          <cell r="AZ1157">
            <v>-29.91</v>
          </cell>
          <cell r="BG1157" t="str">
            <v>1BD</v>
          </cell>
        </row>
        <row r="1158">
          <cell r="AY1158" t="str">
            <v>1BD</v>
          </cell>
          <cell r="AZ1158">
            <v>-208.18</v>
          </cell>
          <cell r="BG1158" t="str">
            <v>1BD</v>
          </cell>
        </row>
        <row r="1159">
          <cell r="AY1159" t="str">
            <v>1BD</v>
          </cell>
          <cell r="AZ1159">
            <v>-58.85</v>
          </cell>
          <cell r="BG1159" t="str">
            <v>2DF</v>
          </cell>
        </row>
        <row r="1160">
          <cell r="AY1160" t="str">
            <v>1BD</v>
          </cell>
          <cell r="AZ1160">
            <v>-2.66</v>
          </cell>
          <cell r="BG1160" t="str">
            <v>1BD</v>
          </cell>
        </row>
        <row r="1161">
          <cell r="AY1161" t="str">
            <v>1BD</v>
          </cell>
          <cell r="AZ1161">
            <v>-58.85</v>
          </cell>
          <cell r="BG1161" t="str">
            <v>2DF</v>
          </cell>
        </row>
        <row r="1162">
          <cell r="AY1162" t="str">
            <v>1BD</v>
          </cell>
          <cell r="AZ1162">
            <v>-2.66</v>
          </cell>
          <cell r="BG1162" t="str">
            <v>1BD</v>
          </cell>
        </row>
        <row r="1163">
          <cell r="AY1163" t="str">
            <v>1BD</v>
          </cell>
          <cell r="AZ1163">
            <v>-58.85</v>
          </cell>
          <cell r="BG1163" t="str">
            <v>2DF</v>
          </cell>
        </row>
        <row r="1164">
          <cell r="AY1164" t="str">
            <v>1BD</v>
          </cell>
          <cell r="AZ1164">
            <v>-2.66</v>
          </cell>
          <cell r="BG1164" t="str">
            <v>1BD</v>
          </cell>
        </row>
        <row r="1165">
          <cell r="AY1165" t="str">
            <v>1BD</v>
          </cell>
          <cell r="AZ1165">
            <v>-58.85</v>
          </cell>
          <cell r="BG1165" t="str">
            <v>2DF</v>
          </cell>
        </row>
        <row r="1166">
          <cell r="AY1166" t="str">
            <v>1BD</v>
          </cell>
          <cell r="AZ1166">
            <v>-2.66</v>
          </cell>
          <cell r="BG1166" t="str">
            <v>1BD</v>
          </cell>
        </row>
        <row r="1167">
          <cell r="AY1167" t="str">
            <v>1BD</v>
          </cell>
          <cell r="AZ1167">
            <v>-58.84</v>
          </cell>
          <cell r="BG1167" t="str">
            <v>2DF</v>
          </cell>
        </row>
        <row r="1168">
          <cell r="AY1168" t="str">
            <v>1BD</v>
          </cell>
          <cell r="AZ1168">
            <v>-2.66</v>
          </cell>
          <cell r="BG1168" t="str">
            <v>1BD</v>
          </cell>
        </row>
        <row r="1169">
          <cell r="AY1169" t="str">
            <v>1BD</v>
          </cell>
          <cell r="AZ1169">
            <v>-58.84</v>
          </cell>
          <cell r="BG1169" t="str">
            <v>2DF</v>
          </cell>
        </row>
        <row r="1170">
          <cell r="AY1170" t="str">
            <v>1BD</v>
          </cell>
          <cell r="AZ1170">
            <v>-2.66</v>
          </cell>
          <cell r="BG1170" t="str">
            <v>1BD</v>
          </cell>
        </row>
        <row r="1171">
          <cell r="AY1171">
            <v>0</v>
          </cell>
          <cell r="AZ1171" t="str">
            <v>x</v>
          </cell>
          <cell r="BG1171">
            <v>0</v>
          </cell>
        </row>
        <row r="1172">
          <cell r="AY1172">
            <v>0</v>
          </cell>
          <cell r="AZ1172" t="str">
            <v>x</v>
          </cell>
          <cell r="BG1172">
            <v>0</v>
          </cell>
        </row>
        <row r="1173">
          <cell r="AY1173">
            <v>0</v>
          </cell>
          <cell r="AZ1173" t="str">
            <v>x</v>
          </cell>
          <cell r="BG1173">
            <v>0</v>
          </cell>
        </row>
        <row r="1174">
          <cell r="AY1174">
            <v>0</v>
          </cell>
          <cell r="AZ1174" t="str">
            <v>x</v>
          </cell>
          <cell r="BG1174">
            <v>0</v>
          </cell>
        </row>
        <row r="1175">
          <cell r="AY1175" t="str">
            <v>1BD</v>
          </cell>
          <cell r="AZ1175">
            <v>-756.89</v>
          </cell>
          <cell r="BG1175" t="str">
            <v>1BD</v>
          </cell>
        </row>
        <row r="1176">
          <cell r="AY1176" t="str">
            <v>1BD</v>
          </cell>
          <cell r="AZ1176">
            <v>-36.450000000000003</v>
          </cell>
          <cell r="BG1176">
            <v>0</v>
          </cell>
        </row>
        <row r="1177">
          <cell r="AY1177" t="str">
            <v>1BD</v>
          </cell>
          <cell r="AZ1177">
            <v>-38.92</v>
          </cell>
          <cell r="BG1177">
            <v>0</v>
          </cell>
        </row>
        <row r="1178">
          <cell r="AY1178" t="str">
            <v>1BC</v>
          </cell>
          <cell r="AZ1178">
            <v>-29.58</v>
          </cell>
          <cell r="BG1178" t="str">
            <v>1BC</v>
          </cell>
        </row>
        <row r="1179">
          <cell r="AY1179" t="str">
            <v>1BC</v>
          </cell>
          <cell r="AZ1179">
            <v>-729.17</v>
          </cell>
          <cell r="BG1179" t="str">
            <v>1BC</v>
          </cell>
        </row>
        <row r="1180">
          <cell r="AY1180" t="str">
            <v>1BD</v>
          </cell>
          <cell r="AZ1180">
            <v>-53.12</v>
          </cell>
          <cell r="BG1180" t="str">
            <v>1BD</v>
          </cell>
        </row>
        <row r="1181">
          <cell r="AY1181" t="str">
            <v>1BD</v>
          </cell>
          <cell r="AZ1181">
            <v>-2.71</v>
          </cell>
          <cell r="BG1181" t="str">
            <v>1BD</v>
          </cell>
        </row>
        <row r="1182">
          <cell r="AY1182" t="str">
            <v>1BD</v>
          </cell>
          <cell r="AZ1182">
            <v>-53.12</v>
          </cell>
          <cell r="BG1182" t="str">
            <v>2DF</v>
          </cell>
        </row>
        <row r="1183">
          <cell r="AY1183" t="str">
            <v>1BD</v>
          </cell>
          <cell r="AZ1183">
            <v>-2.71</v>
          </cell>
          <cell r="BG1183" t="str">
            <v>1BD</v>
          </cell>
        </row>
        <row r="1184">
          <cell r="AY1184" t="str">
            <v>1BD</v>
          </cell>
          <cell r="AZ1184">
            <v>-53.12</v>
          </cell>
          <cell r="BG1184" t="str">
            <v>1BD</v>
          </cell>
        </row>
        <row r="1185">
          <cell r="AY1185" t="str">
            <v>1BD</v>
          </cell>
          <cell r="AZ1185">
            <v>-2.71</v>
          </cell>
          <cell r="BG1185" t="str">
            <v>1BD</v>
          </cell>
        </row>
        <row r="1186">
          <cell r="AY1186" t="str">
            <v>1BD</v>
          </cell>
          <cell r="AZ1186">
            <v>-53.12</v>
          </cell>
          <cell r="BG1186" t="str">
            <v>1BD</v>
          </cell>
        </row>
        <row r="1187">
          <cell r="AY1187" t="str">
            <v>1BD</v>
          </cell>
          <cell r="AZ1187">
            <v>-2.71</v>
          </cell>
          <cell r="BG1187" t="str">
            <v>1BD</v>
          </cell>
        </row>
        <row r="1188">
          <cell r="AY1188" t="str">
            <v>1BD</v>
          </cell>
          <cell r="AZ1188">
            <v>-53.12</v>
          </cell>
          <cell r="BG1188" t="str">
            <v>1BD</v>
          </cell>
        </row>
        <row r="1189">
          <cell r="AY1189" t="str">
            <v>1BD</v>
          </cell>
          <cell r="AZ1189">
            <v>-2.71</v>
          </cell>
          <cell r="BG1189" t="str">
            <v>1BD</v>
          </cell>
        </row>
        <row r="1190">
          <cell r="AY1190" t="str">
            <v>1BD</v>
          </cell>
          <cell r="AZ1190">
            <v>-53.12</v>
          </cell>
          <cell r="BG1190" t="str">
            <v>1BD</v>
          </cell>
        </row>
        <row r="1191">
          <cell r="AY1191" t="str">
            <v>1BD</v>
          </cell>
          <cell r="AZ1191">
            <v>-475.45</v>
          </cell>
          <cell r="BG1191" t="str">
            <v>1BD</v>
          </cell>
        </row>
        <row r="1192">
          <cell r="AY1192" t="str">
            <v>1BD</v>
          </cell>
          <cell r="AZ1192">
            <v>-475.45</v>
          </cell>
          <cell r="BG1192" t="str">
            <v>1BD</v>
          </cell>
        </row>
        <row r="1193">
          <cell r="AY1193" t="str">
            <v>1BD</v>
          </cell>
          <cell r="AZ1193">
            <v>-839.45</v>
          </cell>
          <cell r="BG1193" t="str">
            <v>1BD</v>
          </cell>
        </row>
        <row r="1194">
          <cell r="AY1194" t="str">
            <v>1BD</v>
          </cell>
          <cell r="AZ1194">
            <v>-3.89</v>
          </cell>
          <cell r="BG1194" t="str">
            <v>1BD</v>
          </cell>
        </row>
        <row r="1195">
          <cell r="AY1195" t="str">
            <v>1BD</v>
          </cell>
          <cell r="AZ1195">
            <v>-14.11</v>
          </cell>
          <cell r="BG1195" t="str">
            <v>1BD</v>
          </cell>
        </row>
        <row r="1196">
          <cell r="AY1196" t="str">
            <v>1BD</v>
          </cell>
          <cell r="AZ1196">
            <v>-839.45</v>
          </cell>
          <cell r="BG1196" t="str">
            <v>1BD</v>
          </cell>
        </row>
        <row r="1197">
          <cell r="AY1197" t="str">
            <v>1BD</v>
          </cell>
          <cell r="AZ1197">
            <v>-3.89</v>
          </cell>
          <cell r="BG1197" t="str">
            <v>1BD</v>
          </cell>
        </row>
        <row r="1198">
          <cell r="AY1198" t="str">
            <v>1BD</v>
          </cell>
          <cell r="AZ1198">
            <v>-14.11</v>
          </cell>
          <cell r="BG1198" t="str">
            <v>1BD</v>
          </cell>
        </row>
        <row r="1199">
          <cell r="AY1199" t="str">
            <v>1BD</v>
          </cell>
          <cell r="AZ1199">
            <v>-839.45</v>
          </cell>
          <cell r="BG1199" t="str">
            <v>1BD</v>
          </cell>
        </row>
        <row r="1200">
          <cell r="AY1200" t="str">
            <v>1BD</v>
          </cell>
          <cell r="AZ1200">
            <v>-3.89</v>
          </cell>
          <cell r="BG1200" t="str">
            <v>1BD</v>
          </cell>
        </row>
        <row r="1201">
          <cell r="AY1201" t="str">
            <v>1BD</v>
          </cell>
          <cell r="AZ1201">
            <v>-14.11</v>
          </cell>
          <cell r="BG1201" t="str">
            <v>1BD</v>
          </cell>
        </row>
        <row r="1202">
          <cell r="AY1202" t="str">
            <v>1BD</v>
          </cell>
          <cell r="AZ1202">
            <v>-839.45</v>
          </cell>
          <cell r="BG1202" t="str">
            <v>1BD</v>
          </cell>
        </row>
        <row r="1203">
          <cell r="AY1203" t="str">
            <v>1BD</v>
          </cell>
          <cell r="AZ1203">
            <v>-3.89</v>
          </cell>
          <cell r="BG1203" t="str">
            <v>1BD</v>
          </cell>
        </row>
        <row r="1204">
          <cell r="AY1204" t="str">
            <v>1BD</v>
          </cell>
          <cell r="AZ1204">
            <v>-14.11</v>
          </cell>
          <cell r="BG1204" t="str">
            <v>1BD</v>
          </cell>
        </row>
        <row r="1205">
          <cell r="AY1205" t="str">
            <v>1BD</v>
          </cell>
          <cell r="AZ1205">
            <v>-3332.63</v>
          </cell>
          <cell r="BG1205" t="str">
            <v>1BD</v>
          </cell>
        </row>
        <row r="1206">
          <cell r="AY1206" t="str">
            <v>1BD</v>
          </cell>
          <cell r="AZ1206">
            <v>-3309.67</v>
          </cell>
          <cell r="BG1206" t="str">
            <v>1BD</v>
          </cell>
        </row>
        <row r="1207">
          <cell r="AY1207" t="str">
            <v>1BD</v>
          </cell>
          <cell r="AZ1207">
            <v>-3332.63</v>
          </cell>
          <cell r="BG1207" t="str">
            <v>1BD</v>
          </cell>
        </row>
        <row r="1208">
          <cell r="AY1208" t="str">
            <v>1BD</v>
          </cell>
          <cell r="AZ1208">
            <v>-56.87</v>
          </cell>
          <cell r="BG1208" t="str">
            <v>2DF</v>
          </cell>
        </row>
        <row r="1209">
          <cell r="AY1209" t="str">
            <v>1BD</v>
          </cell>
          <cell r="AZ1209">
            <v>-2.66</v>
          </cell>
          <cell r="BG1209" t="str">
            <v>1BD</v>
          </cell>
        </row>
        <row r="1210">
          <cell r="AY1210" t="str">
            <v>1BD</v>
          </cell>
          <cell r="AZ1210">
            <v>-56.87</v>
          </cell>
          <cell r="BG1210" t="str">
            <v>2DF</v>
          </cell>
        </row>
        <row r="1211">
          <cell r="AY1211" t="str">
            <v>1BD</v>
          </cell>
          <cell r="AZ1211">
            <v>-2.67</v>
          </cell>
          <cell r="BG1211" t="str">
            <v>1BD</v>
          </cell>
        </row>
        <row r="1212">
          <cell r="AY1212" t="str">
            <v>1BD</v>
          </cell>
          <cell r="AZ1212">
            <v>-56.87</v>
          </cell>
          <cell r="BG1212" t="str">
            <v>2DF</v>
          </cell>
        </row>
        <row r="1213">
          <cell r="AY1213" t="str">
            <v>1BD</v>
          </cell>
          <cell r="AZ1213">
            <v>-2.67</v>
          </cell>
          <cell r="BG1213" t="str">
            <v>1BD</v>
          </cell>
        </row>
        <row r="1214">
          <cell r="AY1214" t="str">
            <v>1BD</v>
          </cell>
          <cell r="AZ1214">
            <v>-56.87</v>
          </cell>
          <cell r="BG1214" t="str">
            <v>2DF</v>
          </cell>
        </row>
        <row r="1215">
          <cell r="AY1215" t="str">
            <v>1BD</v>
          </cell>
          <cell r="AZ1215">
            <v>-2.67</v>
          </cell>
          <cell r="BG1215" t="str">
            <v>1BD</v>
          </cell>
        </row>
        <row r="1216">
          <cell r="AY1216" t="str">
            <v>1BD</v>
          </cell>
          <cell r="AZ1216">
            <v>-56.87</v>
          </cell>
          <cell r="BG1216" t="str">
            <v>2DF</v>
          </cell>
        </row>
        <row r="1217">
          <cell r="AY1217" t="str">
            <v>1BD</v>
          </cell>
          <cell r="AZ1217">
            <v>-2.67</v>
          </cell>
          <cell r="BG1217" t="str">
            <v>1BD</v>
          </cell>
        </row>
        <row r="1218">
          <cell r="AY1218" t="str">
            <v>1BD</v>
          </cell>
          <cell r="AZ1218">
            <v>-56.87</v>
          </cell>
          <cell r="BG1218" t="str">
            <v>2DF</v>
          </cell>
        </row>
        <row r="1219">
          <cell r="AY1219" t="str">
            <v>1BD</v>
          </cell>
          <cell r="AZ1219">
            <v>-2.67</v>
          </cell>
          <cell r="BG1219" t="str">
            <v>1BD</v>
          </cell>
        </row>
        <row r="1220">
          <cell r="AY1220" t="str">
            <v>1BD</v>
          </cell>
          <cell r="AZ1220">
            <v>-56.87</v>
          </cell>
          <cell r="BG1220" t="str">
            <v>2DF</v>
          </cell>
        </row>
        <row r="1221">
          <cell r="AY1221" t="str">
            <v>1BD</v>
          </cell>
          <cell r="AZ1221">
            <v>-2.67</v>
          </cell>
          <cell r="BG1221" t="str">
            <v>1BD</v>
          </cell>
        </row>
        <row r="1222">
          <cell r="AY1222" t="str">
            <v>1BD</v>
          </cell>
          <cell r="AZ1222">
            <v>-56.87</v>
          </cell>
          <cell r="BG1222" t="str">
            <v>2DF</v>
          </cell>
        </row>
        <row r="1223">
          <cell r="AY1223" t="str">
            <v>1BD</v>
          </cell>
          <cell r="AZ1223">
            <v>-467.83</v>
          </cell>
          <cell r="BG1223" t="str">
            <v>1BD</v>
          </cell>
        </row>
        <row r="1224">
          <cell r="AY1224" t="str">
            <v>1BD</v>
          </cell>
          <cell r="AZ1224">
            <v>-467.83</v>
          </cell>
          <cell r="BG1224" t="str">
            <v>1BD</v>
          </cell>
        </row>
        <row r="1225">
          <cell r="AY1225" t="str">
            <v>1BD</v>
          </cell>
          <cell r="AZ1225">
            <v>-22.92</v>
          </cell>
          <cell r="BG1225" t="str">
            <v>1BD</v>
          </cell>
        </row>
        <row r="1226">
          <cell r="AY1226" t="str">
            <v>1BD</v>
          </cell>
          <cell r="AZ1226">
            <v>-467.83</v>
          </cell>
          <cell r="BG1226" t="str">
            <v>1BD</v>
          </cell>
        </row>
        <row r="1227">
          <cell r="AY1227" t="str">
            <v>1BD</v>
          </cell>
          <cell r="AZ1227">
            <v>-12.44</v>
          </cell>
          <cell r="BG1227" t="str">
            <v>1BD</v>
          </cell>
        </row>
        <row r="1228">
          <cell r="AY1228">
            <v>0</v>
          </cell>
          <cell r="AZ1228" t="str">
            <v>x</v>
          </cell>
          <cell r="BG1228" t="str">
            <v>1BD</v>
          </cell>
        </row>
        <row r="1229">
          <cell r="AY1229" t="str">
            <v>1BD</v>
          </cell>
          <cell r="AZ1229">
            <v>-467.83</v>
          </cell>
          <cell r="BG1229" t="str">
            <v>1BD</v>
          </cell>
        </row>
        <row r="1230">
          <cell r="AY1230" t="str">
            <v>1BD</v>
          </cell>
          <cell r="AZ1230">
            <v>-42.32</v>
          </cell>
          <cell r="BG1230" t="str">
            <v>1BD</v>
          </cell>
        </row>
        <row r="1231">
          <cell r="AY1231" t="str">
            <v>1BD</v>
          </cell>
          <cell r="AZ1231">
            <v>-12.44</v>
          </cell>
          <cell r="BG1231" t="str">
            <v>1BD</v>
          </cell>
        </row>
        <row r="1232">
          <cell r="AY1232" t="str">
            <v>1BD</v>
          </cell>
          <cell r="AZ1232">
            <v>-467.83</v>
          </cell>
          <cell r="BG1232" t="str">
            <v>1BD</v>
          </cell>
        </row>
        <row r="1233">
          <cell r="AY1233" t="str">
            <v>1BD</v>
          </cell>
          <cell r="AZ1233">
            <v>-4.45</v>
          </cell>
          <cell r="BG1233" t="str">
            <v>1BD</v>
          </cell>
        </row>
        <row r="1234">
          <cell r="AY1234" t="str">
            <v>1BD</v>
          </cell>
          <cell r="AZ1234">
            <v>-42.32</v>
          </cell>
          <cell r="BG1234" t="str">
            <v>1BD</v>
          </cell>
        </row>
        <row r="1235">
          <cell r="AY1235" t="str">
            <v>1BD</v>
          </cell>
          <cell r="AZ1235">
            <v>-484.01</v>
          </cell>
          <cell r="BG1235" t="str">
            <v>1BD</v>
          </cell>
        </row>
        <row r="1236">
          <cell r="AY1236" t="str">
            <v>1BD</v>
          </cell>
          <cell r="AZ1236">
            <v>-14.53</v>
          </cell>
          <cell r="BG1236" t="str">
            <v>1BD</v>
          </cell>
        </row>
        <row r="1237">
          <cell r="AY1237" t="str">
            <v>1BD</v>
          </cell>
          <cell r="AZ1237">
            <v>-4.24</v>
          </cell>
          <cell r="BG1237" t="str">
            <v>1BD</v>
          </cell>
        </row>
        <row r="1238">
          <cell r="AY1238" t="str">
            <v>1BD</v>
          </cell>
          <cell r="AZ1238">
            <v>-484.01</v>
          </cell>
          <cell r="BG1238" t="str">
            <v>1BD</v>
          </cell>
        </row>
        <row r="1239">
          <cell r="AY1239" t="str">
            <v>1BD</v>
          </cell>
          <cell r="AZ1239">
            <v>-3.89</v>
          </cell>
          <cell r="BG1239" t="str">
            <v>1BD</v>
          </cell>
        </row>
        <row r="1240">
          <cell r="AY1240" t="str">
            <v>1BD</v>
          </cell>
          <cell r="AZ1240">
            <v>-14.53</v>
          </cell>
          <cell r="BG1240" t="str">
            <v>1BD</v>
          </cell>
        </row>
        <row r="1241">
          <cell r="AY1241" t="str">
            <v>1BD</v>
          </cell>
          <cell r="AZ1241">
            <v>-484.01</v>
          </cell>
          <cell r="BG1241" t="str">
            <v>1BD</v>
          </cell>
        </row>
        <row r="1242">
          <cell r="AY1242" t="str">
            <v>1BD</v>
          </cell>
          <cell r="AZ1242">
            <v>-3.89</v>
          </cell>
          <cell r="BG1242" t="str">
            <v>1BD</v>
          </cell>
        </row>
        <row r="1243">
          <cell r="AY1243" t="str">
            <v>1BD</v>
          </cell>
          <cell r="AZ1243">
            <v>-14.53</v>
          </cell>
          <cell r="BG1243" t="str">
            <v>1BD</v>
          </cell>
        </row>
        <row r="1244">
          <cell r="AY1244" t="str">
            <v>1BD</v>
          </cell>
          <cell r="AZ1244">
            <v>-484</v>
          </cell>
          <cell r="BG1244" t="str">
            <v>1BD</v>
          </cell>
        </row>
        <row r="1245">
          <cell r="AY1245" t="str">
            <v>1BD</v>
          </cell>
          <cell r="AZ1245">
            <v>-3.89</v>
          </cell>
          <cell r="BG1245" t="str">
            <v>1BD</v>
          </cell>
        </row>
        <row r="1246">
          <cell r="AY1246" t="str">
            <v>1BD</v>
          </cell>
          <cell r="AZ1246">
            <v>-14.53</v>
          </cell>
          <cell r="BG1246" t="str">
            <v>1BD</v>
          </cell>
        </row>
        <row r="1247">
          <cell r="AY1247" t="str">
            <v>1BD</v>
          </cell>
          <cell r="AZ1247">
            <v>-484</v>
          </cell>
          <cell r="BG1247" t="str">
            <v>1BD</v>
          </cell>
        </row>
        <row r="1248">
          <cell r="AY1248" t="str">
            <v>1BD</v>
          </cell>
          <cell r="AZ1248">
            <v>-3.89</v>
          </cell>
          <cell r="BG1248" t="str">
            <v>1BD</v>
          </cell>
        </row>
        <row r="1249">
          <cell r="AY1249" t="str">
            <v>1BD</v>
          </cell>
          <cell r="AZ1249">
            <v>-14.53</v>
          </cell>
          <cell r="BG1249" t="str">
            <v>1BD</v>
          </cell>
        </row>
        <row r="1250">
          <cell r="AY1250" t="str">
            <v>1BD</v>
          </cell>
          <cell r="AZ1250">
            <v>-484</v>
          </cell>
          <cell r="BG1250" t="str">
            <v>1BD</v>
          </cell>
        </row>
        <row r="1251">
          <cell r="AY1251" t="str">
            <v>1BD</v>
          </cell>
          <cell r="AZ1251">
            <v>-3.89</v>
          </cell>
          <cell r="BG1251" t="str">
            <v>1BD</v>
          </cell>
        </row>
        <row r="1252">
          <cell r="AY1252" t="str">
            <v>1BD</v>
          </cell>
          <cell r="AZ1252">
            <v>-0.42</v>
          </cell>
          <cell r="BG1252" t="str">
            <v>1BD</v>
          </cell>
        </row>
        <row r="1253">
          <cell r="AY1253" t="str">
            <v>1BD</v>
          </cell>
          <cell r="AZ1253">
            <v>-14.53</v>
          </cell>
          <cell r="BG1253" t="str">
            <v>1BD</v>
          </cell>
        </row>
        <row r="1254">
          <cell r="AY1254" t="str">
            <v>1BD</v>
          </cell>
          <cell r="AZ1254">
            <v>-465.97</v>
          </cell>
          <cell r="BG1254" t="str">
            <v>1BD</v>
          </cell>
        </row>
        <row r="1255">
          <cell r="AY1255" t="str">
            <v>1BD</v>
          </cell>
          <cell r="AZ1255">
            <v>-20.059999999999999</v>
          </cell>
          <cell r="BG1255" t="str">
            <v>1BD</v>
          </cell>
        </row>
        <row r="1256">
          <cell r="AY1256" t="str">
            <v>1BD</v>
          </cell>
          <cell r="AZ1256">
            <v>-3.89</v>
          </cell>
          <cell r="BG1256" t="str">
            <v>1BD</v>
          </cell>
        </row>
        <row r="1257">
          <cell r="AY1257" t="str">
            <v>1BD</v>
          </cell>
          <cell r="AZ1257">
            <v>-14.11</v>
          </cell>
          <cell r="BG1257" t="str">
            <v>1BD</v>
          </cell>
        </row>
        <row r="1258">
          <cell r="AY1258" t="str">
            <v>1BD</v>
          </cell>
          <cell r="AZ1258">
            <v>-14.72</v>
          </cell>
          <cell r="BG1258" t="str">
            <v>1BD</v>
          </cell>
        </row>
        <row r="1259">
          <cell r="AY1259" t="str">
            <v>1BD</v>
          </cell>
          <cell r="AZ1259">
            <v>-4.3899999999999997</v>
          </cell>
          <cell r="BG1259" t="str">
            <v>1BD</v>
          </cell>
        </row>
        <row r="1260">
          <cell r="AY1260" t="str">
            <v>1BC</v>
          </cell>
          <cell r="AZ1260">
            <v>-7.27</v>
          </cell>
          <cell r="BG1260" t="str">
            <v>1BC</v>
          </cell>
        </row>
        <row r="1261">
          <cell r="AY1261" t="str">
            <v>1BD</v>
          </cell>
          <cell r="AZ1261">
            <v>-13.97</v>
          </cell>
          <cell r="BG1261" t="str">
            <v>1BD</v>
          </cell>
        </row>
        <row r="1262">
          <cell r="AY1262" t="str">
            <v>1BD</v>
          </cell>
          <cell r="AZ1262">
            <v>-4.3899999999999997</v>
          </cell>
          <cell r="BG1262" t="str">
            <v>1BD</v>
          </cell>
        </row>
        <row r="1263">
          <cell r="AY1263" t="str">
            <v>1BC</v>
          </cell>
          <cell r="AZ1263">
            <v>-7.27</v>
          </cell>
          <cell r="BG1263" t="str">
            <v>1BC</v>
          </cell>
        </row>
        <row r="1264">
          <cell r="AY1264" t="str">
            <v>1BD</v>
          </cell>
          <cell r="AZ1264">
            <v>-12.5</v>
          </cell>
          <cell r="BG1264" t="str">
            <v>1BD</v>
          </cell>
        </row>
        <row r="1265">
          <cell r="AY1265" t="str">
            <v>1BD</v>
          </cell>
          <cell r="AZ1265">
            <v>-12.5</v>
          </cell>
          <cell r="BG1265" t="str">
            <v>1BD</v>
          </cell>
        </row>
        <row r="1266">
          <cell r="AY1266" t="str">
            <v>1BD</v>
          </cell>
          <cell r="AZ1266">
            <v>-13.97</v>
          </cell>
          <cell r="BG1266" t="str">
            <v>1BD</v>
          </cell>
        </row>
        <row r="1267">
          <cell r="AY1267" t="str">
            <v>1BD</v>
          </cell>
          <cell r="AZ1267">
            <v>-4.3899999999999997</v>
          </cell>
          <cell r="BG1267" t="str">
            <v>1BD</v>
          </cell>
        </row>
        <row r="1268">
          <cell r="AY1268" t="str">
            <v>1BD</v>
          </cell>
          <cell r="AZ1268">
            <v>-13.97</v>
          </cell>
          <cell r="BG1268" t="str">
            <v>1BD</v>
          </cell>
        </row>
        <row r="1269">
          <cell r="AY1269" t="str">
            <v>1BD</v>
          </cell>
          <cell r="AZ1269">
            <v>-4.3899999999999997</v>
          </cell>
          <cell r="BG1269" t="str">
            <v>1BD</v>
          </cell>
        </row>
        <row r="1270">
          <cell r="AY1270" t="str">
            <v>1BD</v>
          </cell>
          <cell r="AZ1270">
            <v>-13.97</v>
          </cell>
          <cell r="BG1270" t="str">
            <v>1BD</v>
          </cell>
        </row>
        <row r="1271">
          <cell r="AY1271" t="str">
            <v>1BD</v>
          </cell>
          <cell r="AZ1271">
            <v>-4.3899999999999997</v>
          </cell>
          <cell r="BG1271" t="str">
            <v>1BD</v>
          </cell>
        </row>
        <row r="1272">
          <cell r="AY1272" t="str">
            <v>1BD</v>
          </cell>
          <cell r="AZ1272">
            <v>-13.97</v>
          </cell>
          <cell r="BG1272" t="str">
            <v>1BD</v>
          </cell>
        </row>
        <row r="1273">
          <cell r="AY1273" t="str">
            <v>1BD</v>
          </cell>
          <cell r="AZ1273">
            <v>-4.3899999999999997</v>
          </cell>
          <cell r="BG1273" t="str">
            <v>1BD</v>
          </cell>
        </row>
        <row r="1274">
          <cell r="AY1274" t="str">
            <v>1BD</v>
          </cell>
          <cell r="AZ1274">
            <v>-885.54</v>
          </cell>
          <cell r="BG1274" t="str">
            <v>1BD</v>
          </cell>
        </row>
        <row r="1275">
          <cell r="AY1275" t="str">
            <v>1BD</v>
          </cell>
          <cell r="AZ1275">
            <v>-3.89</v>
          </cell>
          <cell r="BG1275" t="str">
            <v>1BD</v>
          </cell>
        </row>
        <row r="1276">
          <cell r="AY1276" t="str">
            <v>1BD</v>
          </cell>
          <cell r="AZ1276">
            <v>-14.11</v>
          </cell>
          <cell r="BG1276" t="str">
            <v>1BD</v>
          </cell>
        </row>
        <row r="1277">
          <cell r="AY1277" t="str">
            <v>1BD</v>
          </cell>
          <cell r="AZ1277">
            <v>-885.54</v>
          </cell>
          <cell r="BG1277" t="str">
            <v>1BD</v>
          </cell>
        </row>
        <row r="1278">
          <cell r="AY1278" t="str">
            <v>1BD</v>
          </cell>
          <cell r="AZ1278">
            <v>-4.0599999999999996</v>
          </cell>
          <cell r="BG1278" t="str">
            <v>1BD</v>
          </cell>
        </row>
        <row r="1279">
          <cell r="AY1279">
            <v>0</v>
          </cell>
          <cell r="AZ1279" t="str">
            <v>x</v>
          </cell>
          <cell r="BG1279" t="str">
            <v>1BD</v>
          </cell>
        </row>
        <row r="1280">
          <cell r="AY1280" t="str">
            <v>1BD</v>
          </cell>
          <cell r="AZ1280">
            <v>-885.54</v>
          </cell>
          <cell r="BG1280" t="str">
            <v>1BD</v>
          </cell>
        </row>
        <row r="1281">
          <cell r="AY1281" t="str">
            <v>1BD</v>
          </cell>
          <cell r="AZ1281">
            <v>-14.11</v>
          </cell>
          <cell r="BG1281" t="str">
            <v>1BD</v>
          </cell>
        </row>
        <row r="1282">
          <cell r="AY1282" t="str">
            <v>1BD</v>
          </cell>
          <cell r="AZ1282">
            <v>-12.44</v>
          </cell>
          <cell r="BG1282" t="str">
            <v>1BD</v>
          </cell>
        </row>
        <row r="1283">
          <cell r="AY1283" t="str">
            <v>1BD</v>
          </cell>
          <cell r="AZ1283">
            <v>-885.54</v>
          </cell>
          <cell r="BG1283" t="str">
            <v>1BD</v>
          </cell>
        </row>
        <row r="1284">
          <cell r="AY1284" t="str">
            <v>1BD</v>
          </cell>
          <cell r="AZ1284">
            <v>-3.89</v>
          </cell>
          <cell r="BG1284" t="str">
            <v>1BD</v>
          </cell>
        </row>
        <row r="1285">
          <cell r="AY1285" t="str">
            <v>1BD</v>
          </cell>
          <cell r="AZ1285">
            <v>-14.11</v>
          </cell>
          <cell r="BG1285" t="str">
            <v>1BD</v>
          </cell>
        </row>
        <row r="1286">
          <cell r="AY1286" t="str">
            <v>1BD</v>
          </cell>
          <cell r="AZ1286">
            <v>-887.29</v>
          </cell>
          <cell r="BG1286" t="str">
            <v>1BD</v>
          </cell>
        </row>
        <row r="1287">
          <cell r="AY1287" t="str">
            <v>1BD</v>
          </cell>
          <cell r="AZ1287">
            <v>-3.89</v>
          </cell>
          <cell r="BG1287" t="str">
            <v>1BD</v>
          </cell>
        </row>
        <row r="1288">
          <cell r="AY1288" t="str">
            <v>1BD</v>
          </cell>
          <cell r="AZ1288">
            <v>-14.11</v>
          </cell>
          <cell r="BG1288" t="str">
            <v>1BD</v>
          </cell>
        </row>
        <row r="1289">
          <cell r="AY1289" t="str">
            <v>1BD</v>
          </cell>
          <cell r="AZ1289">
            <v>-887.29</v>
          </cell>
          <cell r="BG1289" t="str">
            <v>1BD</v>
          </cell>
        </row>
        <row r="1290">
          <cell r="AY1290" t="str">
            <v>1BD</v>
          </cell>
          <cell r="AZ1290">
            <v>-3.89</v>
          </cell>
          <cell r="BG1290" t="str">
            <v>1BD</v>
          </cell>
        </row>
        <row r="1291">
          <cell r="AY1291" t="str">
            <v>1BD</v>
          </cell>
          <cell r="AZ1291">
            <v>-14.11</v>
          </cell>
          <cell r="BG1291" t="str">
            <v>1BD</v>
          </cell>
        </row>
        <row r="1292">
          <cell r="AY1292" t="str">
            <v>1BD</v>
          </cell>
          <cell r="AZ1292">
            <v>-887.29</v>
          </cell>
          <cell r="BG1292" t="str">
            <v>1BD</v>
          </cell>
        </row>
        <row r="1293">
          <cell r="AY1293" t="str">
            <v>1BD</v>
          </cell>
          <cell r="AZ1293">
            <v>-3.89</v>
          </cell>
          <cell r="BG1293" t="str">
            <v>1BD</v>
          </cell>
        </row>
        <row r="1294">
          <cell r="AY1294" t="str">
            <v>1BD</v>
          </cell>
          <cell r="AZ1294">
            <v>-14.11</v>
          </cell>
          <cell r="BG1294" t="str">
            <v>1BD</v>
          </cell>
        </row>
        <row r="1295">
          <cell r="AY1295" t="str">
            <v>1BD</v>
          </cell>
          <cell r="AZ1295">
            <v>-887.29</v>
          </cell>
          <cell r="BG1295" t="str">
            <v>1BD</v>
          </cell>
        </row>
        <row r="1296">
          <cell r="AY1296" t="str">
            <v>1BD</v>
          </cell>
          <cell r="AZ1296">
            <v>-3.89</v>
          </cell>
          <cell r="BG1296" t="str">
            <v>1BD</v>
          </cell>
        </row>
        <row r="1297">
          <cell r="AY1297" t="str">
            <v>1BD</v>
          </cell>
          <cell r="AZ1297">
            <v>-14.11</v>
          </cell>
          <cell r="BG1297" t="str">
            <v>1BD</v>
          </cell>
        </row>
        <row r="1298">
          <cell r="AY1298" t="str">
            <v>1BD</v>
          </cell>
          <cell r="AZ1298">
            <v>-1033.22</v>
          </cell>
          <cell r="BG1298" t="str">
            <v>1BD</v>
          </cell>
        </row>
        <row r="1299">
          <cell r="AY1299" t="str">
            <v>1BD</v>
          </cell>
          <cell r="AZ1299">
            <v>-14.11</v>
          </cell>
          <cell r="BG1299" t="str">
            <v>1BD</v>
          </cell>
        </row>
        <row r="1300">
          <cell r="AY1300" t="str">
            <v>1BD</v>
          </cell>
          <cell r="AZ1300">
            <v>-4.1399999999999997</v>
          </cell>
          <cell r="BG1300" t="str">
            <v>1BD</v>
          </cell>
        </row>
        <row r="1301">
          <cell r="AY1301" t="str">
            <v>1BD</v>
          </cell>
          <cell r="AZ1301">
            <v>-697.75</v>
          </cell>
          <cell r="BG1301" t="str">
            <v>1BD</v>
          </cell>
        </row>
        <row r="1302">
          <cell r="AY1302" t="str">
            <v>1BD</v>
          </cell>
          <cell r="AZ1302">
            <v>-697.75</v>
          </cell>
          <cell r="BG1302" t="str">
            <v>1BD</v>
          </cell>
        </row>
        <row r="1303">
          <cell r="AY1303" t="str">
            <v>1BD</v>
          </cell>
          <cell r="AZ1303">
            <v>-31.45</v>
          </cell>
          <cell r="BG1303" t="str">
            <v>1BD</v>
          </cell>
        </row>
        <row r="1304">
          <cell r="AY1304" t="str">
            <v>1BD</v>
          </cell>
          <cell r="AZ1304">
            <v>-3158.73</v>
          </cell>
          <cell r="BG1304" t="str">
            <v>1BD</v>
          </cell>
        </row>
        <row r="1305">
          <cell r="AY1305" t="str">
            <v>1BD</v>
          </cell>
          <cell r="AZ1305">
            <v>-3135.77</v>
          </cell>
          <cell r="BG1305" t="str">
            <v>1BD</v>
          </cell>
        </row>
        <row r="1306">
          <cell r="AY1306" t="str">
            <v>1BD</v>
          </cell>
          <cell r="AZ1306">
            <v>-3135.77</v>
          </cell>
          <cell r="BG1306" t="str">
            <v>1BD</v>
          </cell>
        </row>
        <row r="1307">
          <cell r="AY1307" t="str">
            <v>1BD</v>
          </cell>
          <cell r="AZ1307">
            <v>-3158.24</v>
          </cell>
          <cell r="BG1307" t="str">
            <v>1BD</v>
          </cell>
        </row>
        <row r="1308">
          <cell r="AY1308" t="str">
            <v>1BD</v>
          </cell>
          <cell r="AZ1308">
            <v>-1182.0899999999999</v>
          </cell>
          <cell r="BG1308" t="str">
            <v>1BD</v>
          </cell>
        </row>
        <row r="1309">
          <cell r="AY1309" t="str">
            <v>1BD</v>
          </cell>
          <cell r="AZ1309">
            <v>-846.73</v>
          </cell>
          <cell r="BG1309" t="str">
            <v>1BD</v>
          </cell>
        </row>
        <row r="1310">
          <cell r="AY1310" t="str">
            <v>1BD</v>
          </cell>
          <cell r="AZ1310">
            <v>-3170.56</v>
          </cell>
          <cell r="BG1310" t="str">
            <v>1BD</v>
          </cell>
        </row>
        <row r="1311">
          <cell r="AY1311" t="str">
            <v>1BD</v>
          </cell>
          <cell r="AZ1311">
            <v>-493.75</v>
          </cell>
          <cell r="BG1311" t="str">
            <v>1BD</v>
          </cell>
        </row>
        <row r="1312">
          <cell r="AY1312" t="str">
            <v>1BD</v>
          </cell>
          <cell r="AZ1312">
            <v>-571.45000000000005</v>
          </cell>
          <cell r="BG1312" t="str">
            <v>1BD</v>
          </cell>
        </row>
        <row r="1313">
          <cell r="AY1313" t="str">
            <v>1BD</v>
          </cell>
          <cell r="AZ1313">
            <v>-610.29999999999995</v>
          </cell>
          <cell r="BG1313" t="str">
            <v>1BD</v>
          </cell>
        </row>
        <row r="1314">
          <cell r="AY1314" t="str">
            <v>1BD</v>
          </cell>
          <cell r="AZ1314">
            <v>-600.35</v>
          </cell>
          <cell r="BG1314" t="str">
            <v>1BD</v>
          </cell>
        </row>
        <row r="1315">
          <cell r="AY1315" t="str">
            <v>1BD</v>
          </cell>
          <cell r="AZ1315">
            <v>-612.79999999999995</v>
          </cell>
          <cell r="BG1315" t="str">
            <v>1BD</v>
          </cell>
        </row>
        <row r="1316">
          <cell r="AY1316" t="str">
            <v>1BG</v>
          </cell>
          <cell r="AZ1316">
            <v>-273.48</v>
          </cell>
          <cell r="BG1316">
            <v>0</v>
          </cell>
        </row>
        <row r="1317">
          <cell r="AY1317" t="str">
            <v>1BG</v>
          </cell>
          <cell r="AZ1317">
            <v>-273.48</v>
          </cell>
          <cell r="BG1317">
            <v>0</v>
          </cell>
        </row>
        <row r="1318">
          <cell r="AY1318" t="str">
            <v>1BG</v>
          </cell>
          <cell r="AZ1318">
            <v>-73.92</v>
          </cell>
          <cell r="BG1318">
            <v>0</v>
          </cell>
        </row>
        <row r="1319">
          <cell r="AY1319" t="str">
            <v>1BG</v>
          </cell>
          <cell r="AZ1319">
            <v>-73.92</v>
          </cell>
          <cell r="BG1319">
            <v>0</v>
          </cell>
        </row>
        <row r="1320">
          <cell r="AY1320" t="str">
            <v>1BG</v>
          </cell>
          <cell r="AZ1320">
            <v>-73.92</v>
          </cell>
          <cell r="BG1320">
            <v>0</v>
          </cell>
        </row>
        <row r="1321">
          <cell r="AY1321" t="str">
            <v>1BG</v>
          </cell>
          <cell r="AZ1321">
            <v>-73.92</v>
          </cell>
          <cell r="BG1321">
            <v>0</v>
          </cell>
        </row>
        <row r="1322">
          <cell r="AY1322" t="str">
            <v>1BG</v>
          </cell>
          <cell r="AZ1322">
            <v>-73.92</v>
          </cell>
          <cell r="BG1322">
            <v>0</v>
          </cell>
        </row>
        <row r="1323">
          <cell r="AY1323" t="str">
            <v>1BG</v>
          </cell>
          <cell r="AZ1323">
            <v>-73.92</v>
          </cell>
          <cell r="BG1323">
            <v>0</v>
          </cell>
        </row>
        <row r="1324">
          <cell r="AY1324" t="str">
            <v>1BD</v>
          </cell>
          <cell r="AZ1324">
            <v>-806.8</v>
          </cell>
          <cell r="BG1324" t="str">
            <v>1BD</v>
          </cell>
        </row>
        <row r="1325">
          <cell r="AY1325" t="str">
            <v>1BD</v>
          </cell>
          <cell r="AZ1325">
            <v>-3.89</v>
          </cell>
          <cell r="BG1325" t="str">
            <v>1BD</v>
          </cell>
        </row>
        <row r="1326">
          <cell r="AY1326" t="str">
            <v>1BD</v>
          </cell>
          <cell r="AZ1326">
            <v>-42.32</v>
          </cell>
          <cell r="BG1326" t="str">
            <v>1BD</v>
          </cell>
        </row>
        <row r="1327">
          <cell r="AY1327" t="str">
            <v>1BD</v>
          </cell>
          <cell r="AZ1327">
            <v>-482.27</v>
          </cell>
          <cell r="BG1327" t="str">
            <v>1BD</v>
          </cell>
        </row>
        <row r="1328">
          <cell r="AY1328" t="str">
            <v>1BD</v>
          </cell>
          <cell r="AZ1328">
            <v>-15.14</v>
          </cell>
          <cell r="BG1328" t="str">
            <v>1BD</v>
          </cell>
        </row>
        <row r="1329">
          <cell r="AY1329" t="str">
            <v>1BD</v>
          </cell>
          <cell r="AZ1329">
            <v>-4.24</v>
          </cell>
          <cell r="BG1329" t="str">
            <v>1BD</v>
          </cell>
        </row>
        <row r="1330">
          <cell r="AY1330" t="str">
            <v>2DF</v>
          </cell>
          <cell r="AZ1330">
            <v>-139.58000000000001</v>
          </cell>
          <cell r="BG1330" t="str">
            <v>2DF</v>
          </cell>
        </row>
        <row r="1331">
          <cell r="AY1331" t="str">
            <v>1BC</v>
          </cell>
          <cell r="AZ1331">
            <v>-36.950000000000003</v>
          </cell>
          <cell r="BG1331" t="str">
            <v>1BC</v>
          </cell>
        </row>
        <row r="1332">
          <cell r="AY1332" t="str">
            <v>1BC</v>
          </cell>
          <cell r="AZ1332">
            <v>-43.75</v>
          </cell>
          <cell r="BG1332" t="str">
            <v>1BC</v>
          </cell>
        </row>
        <row r="1333">
          <cell r="AY1333" t="str">
            <v>1BC</v>
          </cell>
          <cell r="AZ1333">
            <v>-0.82</v>
          </cell>
          <cell r="BG1333" t="str">
            <v>1BC</v>
          </cell>
        </row>
        <row r="1334">
          <cell r="AY1334" t="str">
            <v>1BC</v>
          </cell>
          <cell r="AZ1334">
            <v>-36.950000000000003</v>
          </cell>
          <cell r="BG1334" t="str">
            <v>1BC</v>
          </cell>
        </row>
        <row r="1335">
          <cell r="AY1335" t="str">
            <v>1BC</v>
          </cell>
          <cell r="AZ1335">
            <v>-43.75</v>
          </cell>
          <cell r="BG1335" t="str">
            <v>1BC</v>
          </cell>
        </row>
        <row r="1336">
          <cell r="AY1336" t="str">
            <v>1BC</v>
          </cell>
          <cell r="AZ1336">
            <v>-0.82</v>
          </cell>
          <cell r="BG1336" t="str">
            <v>1BC</v>
          </cell>
        </row>
        <row r="1337">
          <cell r="AY1337" t="str">
            <v>1BC</v>
          </cell>
          <cell r="AZ1337">
            <v>-36.950000000000003</v>
          </cell>
          <cell r="BG1337" t="str">
            <v>1BC</v>
          </cell>
        </row>
        <row r="1338">
          <cell r="AY1338" t="str">
            <v>1BC</v>
          </cell>
          <cell r="AZ1338">
            <v>-43.75</v>
          </cell>
          <cell r="BG1338" t="str">
            <v>1BC</v>
          </cell>
        </row>
        <row r="1339">
          <cell r="AY1339" t="str">
            <v>1BC</v>
          </cell>
          <cell r="AZ1339">
            <v>-0.82</v>
          </cell>
          <cell r="BG1339" t="str">
            <v>1BC</v>
          </cell>
        </row>
        <row r="1340">
          <cell r="AY1340" t="str">
            <v>1BC</v>
          </cell>
          <cell r="AZ1340">
            <v>-36.950000000000003</v>
          </cell>
          <cell r="BG1340" t="str">
            <v>1BC</v>
          </cell>
        </row>
        <row r="1341">
          <cell r="AY1341" t="str">
            <v>1BC</v>
          </cell>
          <cell r="AZ1341">
            <v>-43.75</v>
          </cell>
          <cell r="BG1341" t="str">
            <v>1BC</v>
          </cell>
        </row>
        <row r="1342">
          <cell r="AY1342" t="str">
            <v>1BC</v>
          </cell>
          <cell r="AZ1342">
            <v>-0.82</v>
          </cell>
          <cell r="BG1342" t="str">
            <v>1BC</v>
          </cell>
        </row>
        <row r="1343">
          <cell r="AY1343" t="str">
            <v>1BC</v>
          </cell>
          <cell r="AZ1343">
            <v>-36.950000000000003</v>
          </cell>
          <cell r="BG1343" t="str">
            <v>1BC</v>
          </cell>
        </row>
        <row r="1344">
          <cell r="AY1344" t="str">
            <v>1BC</v>
          </cell>
          <cell r="AZ1344">
            <v>-43.75</v>
          </cell>
          <cell r="BG1344" t="str">
            <v>1BC</v>
          </cell>
        </row>
        <row r="1345">
          <cell r="AY1345" t="str">
            <v>1BC</v>
          </cell>
          <cell r="AZ1345">
            <v>-0.82</v>
          </cell>
          <cell r="BG1345" t="str">
            <v>1BC</v>
          </cell>
        </row>
        <row r="1346">
          <cell r="AY1346" t="str">
            <v>1BC</v>
          </cell>
          <cell r="AZ1346">
            <v>-36.950000000000003</v>
          </cell>
          <cell r="BG1346" t="str">
            <v>1BC</v>
          </cell>
        </row>
        <row r="1347">
          <cell r="AY1347" t="str">
            <v>1BC</v>
          </cell>
          <cell r="AZ1347">
            <v>-43.75</v>
          </cell>
          <cell r="BG1347" t="str">
            <v>1BC</v>
          </cell>
        </row>
        <row r="1348">
          <cell r="AY1348" t="str">
            <v>1BC</v>
          </cell>
          <cell r="AZ1348">
            <v>-0.82</v>
          </cell>
          <cell r="BG1348" t="str">
            <v>1BC</v>
          </cell>
        </row>
        <row r="1349">
          <cell r="AY1349" t="str">
            <v>1BC</v>
          </cell>
          <cell r="AZ1349">
            <v>-36.950000000000003</v>
          </cell>
          <cell r="BG1349" t="str">
            <v>1BC</v>
          </cell>
        </row>
        <row r="1350">
          <cell r="AY1350" t="str">
            <v>1BC</v>
          </cell>
          <cell r="AZ1350">
            <v>-43.75</v>
          </cell>
          <cell r="BG1350" t="str">
            <v>1BC</v>
          </cell>
        </row>
        <row r="1351">
          <cell r="AY1351" t="str">
            <v>1BC</v>
          </cell>
          <cell r="AZ1351">
            <v>-0.82</v>
          </cell>
          <cell r="BG1351" t="str">
            <v>1BC</v>
          </cell>
        </row>
        <row r="1352">
          <cell r="AY1352" t="str">
            <v>1BC</v>
          </cell>
          <cell r="AZ1352">
            <v>-36.950000000000003</v>
          </cell>
          <cell r="BG1352" t="str">
            <v>1BC</v>
          </cell>
        </row>
        <row r="1353">
          <cell r="AY1353" t="str">
            <v>1BC</v>
          </cell>
          <cell r="AZ1353">
            <v>-43.75</v>
          </cell>
          <cell r="BG1353" t="str">
            <v>1BC</v>
          </cell>
        </row>
        <row r="1354">
          <cell r="AY1354" t="str">
            <v>1BC</v>
          </cell>
          <cell r="AZ1354">
            <v>-0.82</v>
          </cell>
          <cell r="BG1354" t="str">
            <v>1BC</v>
          </cell>
        </row>
        <row r="1355">
          <cell r="AY1355" t="str">
            <v>1BC</v>
          </cell>
          <cell r="AZ1355">
            <v>-36.950000000000003</v>
          </cell>
          <cell r="BG1355" t="str">
            <v>1BC</v>
          </cell>
        </row>
        <row r="1356">
          <cell r="AY1356" t="str">
            <v>1BC</v>
          </cell>
          <cell r="AZ1356">
            <v>-43.75</v>
          </cell>
          <cell r="BG1356" t="str">
            <v>1BC</v>
          </cell>
        </row>
        <row r="1357">
          <cell r="AY1357" t="str">
            <v>1BC</v>
          </cell>
          <cell r="AZ1357">
            <v>-0.82</v>
          </cell>
          <cell r="BG1357" t="str">
            <v>1BC</v>
          </cell>
        </row>
        <row r="1358">
          <cell r="AY1358" t="str">
            <v>1BC</v>
          </cell>
          <cell r="AZ1358">
            <v>-36.950000000000003</v>
          </cell>
          <cell r="BG1358" t="str">
            <v>1BC</v>
          </cell>
        </row>
        <row r="1359">
          <cell r="AY1359" t="str">
            <v>1BC</v>
          </cell>
          <cell r="AZ1359">
            <v>-43.75</v>
          </cell>
          <cell r="BG1359" t="str">
            <v>1BC</v>
          </cell>
        </row>
        <row r="1360">
          <cell r="AY1360" t="str">
            <v>1BC</v>
          </cell>
          <cell r="AZ1360">
            <v>-0.82</v>
          </cell>
          <cell r="BG1360" t="str">
            <v>1BC</v>
          </cell>
        </row>
        <row r="1361">
          <cell r="AY1361" t="str">
            <v>1BC</v>
          </cell>
          <cell r="AZ1361">
            <v>-36.950000000000003</v>
          </cell>
          <cell r="BG1361" t="str">
            <v>1BC</v>
          </cell>
        </row>
        <row r="1362">
          <cell r="AY1362" t="str">
            <v>1BC</v>
          </cell>
          <cell r="AZ1362">
            <v>-43.75</v>
          </cell>
          <cell r="BG1362" t="str">
            <v>1BC</v>
          </cell>
        </row>
        <row r="1363">
          <cell r="AY1363" t="str">
            <v>1BC</v>
          </cell>
          <cell r="AZ1363">
            <v>-0.82</v>
          </cell>
          <cell r="BG1363" t="str">
            <v>1BC</v>
          </cell>
        </row>
        <row r="1364">
          <cell r="AY1364" t="str">
            <v>1BC</v>
          </cell>
          <cell r="AZ1364">
            <v>-36.950000000000003</v>
          </cell>
          <cell r="BG1364" t="str">
            <v>1BC</v>
          </cell>
        </row>
        <row r="1365">
          <cell r="AY1365" t="str">
            <v>1BC</v>
          </cell>
          <cell r="AZ1365">
            <v>-43.75</v>
          </cell>
          <cell r="BG1365" t="str">
            <v>1BC</v>
          </cell>
        </row>
        <row r="1366">
          <cell r="AY1366" t="str">
            <v>1BC</v>
          </cell>
          <cell r="AZ1366">
            <v>-0.82</v>
          </cell>
          <cell r="BG1366" t="str">
            <v>1BC</v>
          </cell>
        </row>
        <row r="1367">
          <cell r="AY1367" t="str">
            <v>1BC</v>
          </cell>
          <cell r="AZ1367">
            <v>-36.950000000000003</v>
          </cell>
          <cell r="BG1367" t="str">
            <v>1BC</v>
          </cell>
        </row>
        <row r="1368">
          <cell r="AY1368" t="str">
            <v>1BC</v>
          </cell>
          <cell r="AZ1368">
            <v>-43.75</v>
          </cell>
          <cell r="BG1368" t="str">
            <v>1BC</v>
          </cell>
        </row>
        <row r="1369">
          <cell r="AY1369" t="str">
            <v>1BC</v>
          </cell>
          <cell r="AZ1369">
            <v>-0.82</v>
          </cell>
          <cell r="BG1369" t="str">
            <v>1BC</v>
          </cell>
        </row>
        <row r="1370">
          <cell r="AY1370" t="str">
            <v>1BC</v>
          </cell>
          <cell r="AZ1370">
            <v>-36.950000000000003</v>
          </cell>
          <cell r="BG1370" t="str">
            <v>1BC</v>
          </cell>
        </row>
        <row r="1371">
          <cell r="AY1371" t="str">
            <v>1BC</v>
          </cell>
          <cell r="AZ1371">
            <v>-43.75</v>
          </cell>
          <cell r="BG1371" t="str">
            <v>1BC</v>
          </cell>
        </row>
        <row r="1372">
          <cell r="AY1372" t="str">
            <v>1BC</v>
          </cell>
          <cell r="AZ1372">
            <v>-0.82</v>
          </cell>
          <cell r="BG1372" t="str">
            <v>1BC</v>
          </cell>
        </row>
        <row r="1373">
          <cell r="AY1373" t="str">
            <v>1BC</v>
          </cell>
          <cell r="AZ1373">
            <v>-36.950000000000003</v>
          </cell>
          <cell r="BG1373" t="str">
            <v>1BC</v>
          </cell>
        </row>
        <row r="1374">
          <cell r="AY1374" t="str">
            <v>1BC</v>
          </cell>
          <cell r="AZ1374">
            <v>-43.75</v>
          </cell>
          <cell r="BG1374" t="str">
            <v>1BC</v>
          </cell>
        </row>
        <row r="1375">
          <cell r="AY1375" t="str">
            <v>1BC</v>
          </cell>
          <cell r="AZ1375">
            <v>-0.82</v>
          </cell>
          <cell r="BG1375" t="str">
            <v>1BC</v>
          </cell>
        </row>
        <row r="1376">
          <cell r="AY1376" t="str">
            <v>1BC</v>
          </cell>
          <cell r="AZ1376">
            <v>-36.950000000000003</v>
          </cell>
          <cell r="BG1376" t="str">
            <v>1BC</v>
          </cell>
        </row>
        <row r="1377">
          <cell r="AY1377" t="str">
            <v>1BC</v>
          </cell>
          <cell r="AZ1377">
            <v>-43.75</v>
          </cell>
          <cell r="BG1377" t="str">
            <v>1BC</v>
          </cell>
        </row>
        <row r="1378">
          <cell r="AY1378" t="str">
            <v>1BC</v>
          </cell>
          <cell r="AZ1378">
            <v>-0.82</v>
          </cell>
          <cell r="BG1378" t="str">
            <v>1BC</v>
          </cell>
        </row>
        <row r="1379">
          <cell r="AY1379" t="str">
            <v>1BC</v>
          </cell>
          <cell r="AZ1379">
            <v>-36.950000000000003</v>
          </cell>
          <cell r="BG1379" t="str">
            <v>1BC</v>
          </cell>
        </row>
        <row r="1380">
          <cell r="AY1380" t="str">
            <v>1BC</v>
          </cell>
          <cell r="AZ1380">
            <v>-43.75</v>
          </cell>
          <cell r="BG1380" t="str">
            <v>1BC</v>
          </cell>
        </row>
        <row r="1381">
          <cell r="AY1381" t="str">
            <v>1BC</v>
          </cell>
          <cell r="AZ1381">
            <v>-0.82</v>
          </cell>
          <cell r="BG1381" t="str">
            <v>1BC</v>
          </cell>
        </row>
        <row r="1382">
          <cell r="AY1382" t="str">
            <v>1BC</v>
          </cell>
          <cell r="AZ1382">
            <v>-36.950000000000003</v>
          </cell>
          <cell r="BG1382" t="str">
            <v>1BC</v>
          </cell>
        </row>
        <row r="1383">
          <cell r="AY1383" t="str">
            <v>1BC</v>
          </cell>
          <cell r="AZ1383">
            <v>-43.75</v>
          </cell>
          <cell r="BG1383" t="str">
            <v>1BC</v>
          </cell>
        </row>
        <row r="1384">
          <cell r="AY1384" t="str">
            <v>1BC</v>
          </cell>
          <cell r="AZ1384">
            <v>-0.82</v>
          </cell>
          <cell r="BG1384" t="str">
            <v>1BC</v>
          </cell>
        </row>
        <row r="1385">
          <cell r="AY1385" t="str">
            <v>1BD</v>
          </cell>
          <cell r="AZ1385">
            <v>-79.45</v>
          </cell>
          <cell r="BG1385" t="str">
            <v>1BD</v>
          </cell>
        </row>
        <row r="1386">
          <cell r="AY1386" t="str">
            <v>1BD</v>
          </cell>
          <cell r="AZ1386">
            <v>-79.45</v>
          </cell>
          <cell r="BG1386" t="str">
            <v>1BD</v>
          </cell>
        </row>
        <row r="1387">
          <cell r="AY1387" t="str">
            <v>1BD</v>
          </cell>
          <cell r="AZ1387">
            <v>-79.45</v>
          </cell>
          <cell r="BG1387" t="str">
            <v>1BD</v>
          </cell>
        </row>
        <row r="1388">
          <cell r="AY1388" t="str">
            <v>1BD</v>
          </cell>
          <cell r="AZ1388">
            <v>-79.45</v>
          </cell>
          <cell r="BG1388" t="str">
            <v>1BD</v>
          </cell>
        </row>
        <row r="1389">
          <cell r="AY1389" t="str">
            <v>1BD</v>
          </cell>
          <cell r="AZ1389">
            <v>-79.45</v>
          </cell>
          <cell r="BG1389" t="str">
            <v>1BD</v>
          </cell>
        </row>
        <row r="1390">
          <cell r="AY1390" t="str">
            <v>1BD</v>
          </cell>
          <cell r="AZ1390">
            <v>-79.45</v>
          </cell>
          <cell r="BG1390" t="str">
            <v>1BD</v>
          </cell>
        </row>
        <row r="1391">
          <cell r="AY1391" t="str">
            <v>1BD</v>
          </cell>
          <cell r="AZ1391">
            <v>-79.45</v>
          </cell>
          <cell r="BG1391" t="str">
            <v>1BD</v>
          </cell>
        </row>
        <row r="1392">
          <cell r="AY1392" t="str">
            <v>1BD</v>
          </cell>
          <cell r="AZ1392">
            <v>-79.45</v>
          </cell>
          <cell r="BG1392" t="str">
            <v>1BD</v>
          </cell>
        </row>
        <row r="1393">
          <cell r="AY1393">
            <v>0</v>
          </cell>
          <cell r="AZ1393" t="str">
            <v>x</v>
          </cell>
          <cell r="BG1393">
            <v>0</v>
          </cell>
        </row>
        <row r="1394">
          <cell r="AY1394">
            <v>0</v>
          </cell>
          <cell r="AZ1394" t="str">
            <v>x</v>
          </cell>
          <cell r="BG1394">
            <v>0</v>
          </cell>
        </row>
        <row r="1395">
          <cell r="AY1395" t="str">
            <v>1BD</v>
          </cell>
          <cell r="AZ1395">
            <v>-31.4</v>
          </cell>
          <cell r="BG1395" t="str">
            <v>1BD</v>
          </cell>
        </row>
        <row r="1396">
          <cell r="AY1396" t="str">
            <v>1BD</v>
          </cell>
          <cell r="AZ1396">
            <v>-282.58</v>
          </cell>
          <cell r="BG1396" t="str">
            <v>1BD</v>
          </cell>
        </row>
        <row r="1397">
          <cell r="AY1397" t="str">
            <v>1BD</v>
          </cell>
          <cell r="AZ1397">
            <v>-3189.12</v>
          </cell>
          <cell r="BG1397" t="str">
            <v>1BD</v>
          </cell>
        </row>
        <row r="1398">
          <cell r="AY1398" t="str">
            <v>1BD</v>
          </cell>
          <cell r="AZ1398">
            <v>-3166.66</v>
          </cell>
          <cell r="BG1398" t="str">
            <v>1BD</v>
          </cell>
        </row>
        <row r="1399">
          <cell r="AY1399" t="str">
            <v>1BD</v>
          </cell>
          <cell r="AZ1399">
            <v>-3158.23</v>
          </cell>
          <cell r="BG1399" t="str">
            <v>1BD</v>
          </cell>
        </row>
        <row r="1400">
          <cell r="AY1400" t="str">
            <v>1BD</v>
          </cell>
          <cell r="AZ1400">
            <v>-3190.44</v>
          </cell>
          <cell r="BG1400" t="str">
            <v>1BD</v>
          </cell>
        </row>
        <row r="1401">
          <cell r="AY1401" t="str">
            <v>1BD</v>
          </cell>
          <cell r="AZ1401">
            <v>-3168.47</v>
          </cell>
          <cell r="BG1401" t="str">
            <v>1BD</v>
          </cell>
        </row>
        <row r="1402">
          <cell r="AY1402" t="str">
            <v>1BD</v>
          </cell>
          <cell r="AZ1402">
            <v>-3190.44</v>
          </cell>
          <cell r="BG1402" t="str">
            <v>1BD</v>
          </cell>
        </row>
        <row r="1403">
          <cell r="AY1403" t="str">
            <v>1BD</v>
          </cell>
          <cell r="AZ1403">
            <v>-3283.95</v>
          </cell>
          <cell r="BG1403" t="str">
            <v>1BD</v>
          </cell>
        </row>
        <row r="1404">
          <cell r="AY1404" t="str">
            <v>1BD</v>
          </cell>
          <cell r="AZ1404">
            <v>-3261.49</v>
          </cell>
          <cell r="BG1404" t="str">
            <v>1BD</v>
          </cell>
        </row>
        <row r="1405">
          <cell r="AY1405" t="str">
            <v>1BD</v>
          </cell>
          <cell r="AZ1405">
            <v>-3261.49</v>
          </cell>
          <cell r="BG1405" t="str">
            <v>1BD</v>
          </cell>
        </row>
        <row r="1406">
          <cell r="AY1406" t="str">
            <v>1BD</v>
          </cell>
          <cell r="AZ1406">
            <v>-3258.79</v>
          </cell>
          <cell r="BG1406" t="str">
            <v>1BD</v>
          </cell>
        </row>
        <row r="1407">
          <cell r="AY1407" t="str">
            <v>1BD</v>
          </cell>
          <cell r="AZ1407">
            <v>-3258.79</v>
          </cell>
          <cell r="BG1407" t="str">
            <v>1BD</v>
          </cell>
        </row>
        <row r="1408">
          <cell r="AY1408" t="str">
            <v>1BD</v>
          </cell>
          <cell r="AZ1408">
            <v>-3280.76</v>
          </cell>
          <cell r="BG1408" t="str">
            <v>1BD</v>
          </cell>
        </row>
        <row r="1409">
          <cell r="AY1409" t="str">
            <v>1BD</v>
          </cell>
          <cell r="AZ1409">
            <v>-844.02</v>
          </cell>
          <cell r="BG1409">
            <v>0</v>
          </cell>
        </row>
        <row r="1410">
          <cell r="AY1410" t="str">
            <v>1BD</v>
          </cell>
          <cell r="AZ1410">
            <v>-844.02</v>
          </cell>
          <cell r="BG1410" t="str">
            <v>1BD</v>
          </cell>
        </row>
        <row r="1411">
          <cell r="AY1411" t="str">
            <v>1BD</v>
          </cell>
          <cell r="AZ1411">
            <v>-465.97</v>
          </cell>
          <cell r="BG1411" t="str">
            <v>1BD</v>
          </cell>
        </row>
        <row r="1412">
          <cell r="AY1412" t="str">
            <v>1BD</v>
          </cell>
          <cell r="AZ1412">
            <v>-20.059999999999999</v>
          </cell>
          <cell r="BG1412" t="str">
            <v>1BD</v>
          </cell>
        </row>
        <row r="1413">
          <cell r="AY1413" t="str">
            <v>1BD</v>
          </cell>
          <cell r="AZ1413">
            <v>-3.89</v>
          </cell>
          <cell r="BG1413" t="str">
            <v>1BD</v>
          </cell>
        </row>
        <row r="1414">
          <cell r="AY1414" t="str">
            <v>1BD</v>
          </cell>
          <cell r="AZ1414">
            <v>-14.72</v>
          </cell>
          <cell r="BG1414" t="str">
            <v>1BD</v>
          </cell>
        </row>
        <row r="1415">
          <cell r="AY1415" t="str">
            <v>1BD</v>
          </cell>
          <cell r="AZ1415">
            <v>-465.97</v>
          </cell>
          <cell r="BG1415" t="str">
            <v>1BD</v>
          </cell>
        </row>
        <row r="1416">
          <cell r="AY1416" t="str">
            <v>1BD</v>
          </cell>
          <cell r="AZ1416">
            <v>-20.059999999999999</v>
          </cell>
          <cell r="BG1416" t="str">
            <v>1BD</v>
          </cell>
        </row>
        <row r="1417">
          <cell r="AY1417" t="str">
            <v>1BD</v>
          </cell>
          <cell r="AZ1417">
            <v>-3.89</v>
          </cell>
          <cell r="BG1417" t="str">
            <v>1BD</v>
          </cell>
        </row>
        <row r="1418">
          <cell r="AY1418" t="str">
            <v>1BD</v>
          </cell>
          <cell r="AZ1418">
            <v>-15.14</v>
          </cell>
          <cell r="BG1418" t="str">
            <v>1BD</v>
          </cell>
        </row>
        <row r="1419">
          <cell r="AY1419" t="str">
            <v>1BD</v>
          </cell>
          <cell r="AZ1419">
            <v>-806.8</v>
          </cell>
          <cell r="BG1419" t="str">
            <v>1BD</v>
          </cell>
        </row>
        <row r="1420">
          <cell r="AY1420" t="str">
            <v>1BD</v>
          </cell>
          <cell r="AZ1420">
            <v>-3.89</v>
          </cell>
          <cell r="BG1420" t="str">
            <v>1BD</v>
          </cell>
        </row>
        <row r="1421">
          <cell r="AY1421" t="str">
            <v>1BD</v>
          </cell>
          <cell r="AZ1421">
            <v>-14.41</v>
          </cell>
          <cell r="BG1421" t="str">
            <v>1BD</v>
          </cell>
        </row>
        <row r="1422">
          <cell r="AY1422" t="str">
            <v>1BD</v>
          </cell>
          <cell r="AZ1422">
            <v>-2839.74</v>
          </cell>
          <cell r="BG1422" t="str">
            <v>1BD</v>
          </cell>
        </row>
        <row r="1423">
          <cell r="AY1423">
            <v>0</v>
          </cell>
          <cell r="AZ1423" t="str">
            <v>x</v>
          </cell>
          <cell r="BG1423" t="str">
            <v>1BD</v>
          </cell>
        </row>
        <row r="1424">
          <cell r="AY1424">
            <v>0</v>
          </cell>
          <cell r="AZ1424" t="str">
            <v>x</v>
          </cell>
          <cell r="BG1424" t="str">
            <v>1BD</v>
          </cell>
        </row>
        <row r="1425">
          <cell r="AY1425" t="str">
            <v>1BD</v>
          </cell>
          <cell r="AZ1425">
            <v>-806.8</v>
          </cell>
          <cell r="BG1425" t="str">
            <v>1BD</v>
          </cell>
        </row>
        <row r="1426">
          <cell r="AY1426" t="str">
            <v>1BD</v>
          </cell>
          <cell r="AZ1426">
            <v>-3.89</v>
          </cell>
          <cell r="BG1426" t="str">
            <v>1BD</v>
          </cell>
        </row>
        <row r="1427">
          <cell r="AY1427" t="str">
            <v>1BD</v>
          </cell>
          <cell r="AZ1427">
            <v>-14.72</v>
          </cell>
          <cell r="BG1427" t="str">
            <v>1BD</v>
          </cell>
        </row>
        <row r="1428">
          <cell r="AY1428" t="str">
            <v>1BD</v>
          </cell>
          <cell r="AZ1428">
            <v>-806.8</v>
          </cell>
          <cell r="BG1428" t="str">
            <v>1BD</v>
          </cell>
        </row>
        <row r="1429">
          <cell r="AY1429" t="str">
            <v>1BD</v>
          </cell>
          <cell r="AZ1429">
            <v>-3.89</v>
          </cell>
          <cell r="BG1429" t="str">
            <v>1BD</v>
          </cell>
        </row>
        <row r="1430">
          <cell r="AY1430" t="str">
            <v>1BD</v>
          </cell>
          <cell r="AZ1430">
            <v>-14.72</v>
          </cell>
          <cell r="BG1430" t="str">
            <v>1BD</v>
          </cell>
        </row>
        <row r="1431">
          <cell r="AY1431" t="str">
            <v>1BD</v>
          </cell>
          <cell r="AZ1431">
            <v>-482.27</v>
          </cell>
          <cell r="BG1431" t="str">
            <v>1BD</v>
          </cell>
        </row>
        <row r="1432">
          <cell r="AY1432" t="str">
            <v>1BD</v>
          </cell>
          <cell r="AZ1432">
            <v>-15.14</v>
          </cell>
          <cell r="BG1432" t="str">
            <v>1BD</v>
          </cell>
        </row>
        <row r="1433">
          <cell r="AY1433" t="str">
            <v>1BD</v>
          </cell>
          <cell r="AZ1433">
            <v>-4.24</v>
          </cell>
          <cell r="BG1433" t="str">
            <v>1BD</v>
          </cell>
        </row>
        <row r="1434">
          <cell r="AY1434" t="str">
            <v>1BD</v>
          </cell>
          <cell r="AZ1434">
            <v>-482.27</v>
          </cell>
          <cell r="BG1434" t="str">
            <v>1BD</v>
          </cell>
        </row>
        <row r="1435">
          <cell r="AY1435" t="str">
            <v>1BD</v>
          </cell>
          <cell r="AZ1435">
            <v>-15.14</v>
          </cell>
          <cell r="BG1435" t="str">
            <v>1BD</v>
          </cell>
        </row>
        <row r="1436">
          <cell r="AY1436" t="str">
            <v>1BD</v>
          </cell>
          <cell r="AZ1436">
            <v>-4.24</v>
          </cell>
          <cell r="BG1436" t="str">
            <v>1BD</v>
          </cell>
        </row>
        <row r="1437">
          <cell r="AY1437" t="str">
            <v>1BD</v>
          </cell>
          <cell r="AZ1437">
            <v>-482.27</v>
          </cell>
          <cell r="BG1437" t="str">
            <v>1BD</v>
          </cell>
        </row>
        <row r="1438">
          <cell r="AY1438" t="str">
            <v>1BD</v>
          </cell>
          <cell r="AZ1438">
            <v>-15.14</v>
          </cell>
          <cell r="BG1438" t="str">
            <v>1BD</v>
          </cell>
        </row>
        <row r="1439">
          <cell r="AY1439" t="str">
            <v>1BD</v>
          </cell>
          <cell r="AZ1439">
            <v>-4.24</v>
          </cell>
          <cell r="BG1439" t="str">
            <v>1BD</v>
          </cell>
        </row>
        <row r="1440">
          <cell r="AY1440" t="str">
            <v>1BD</v>
          </cell>
          <cell r="AZ1440">
            <v>-482.27</v>
          </cell>
          <cell r="BG1440" t="str">
            <v>1BD</v>
          </cell>
        </row>
        <row r="1441">
          <cell r="AY1441" t="str">
            <v>1BD</v>
          </cell>
          <cell r="AZ1441">
            <v>-3.97</v>
          </cell>
          <cell r="BG1441" t="str">
            <v>1BD</v>
          </cell>
        </row>
        <row r="1442">
          <cell r="AY1442" t="str">
            <v>1BD</v>
          </cell>
          <cell r="AZ1442">
            <v>-15.14</v>
          </cell>
          <cell r="BG1442" t="str">
            <v>1BD</v>
          </cell>
        </row>
        <row r="1443">
          <cell r="AY1443" t="str">
            <v>1BD</v>
          </cell>
          <cell r="AZ1443">
            <v>-482.27</v>
          </cell>
          <cell r="BG1443" t="str">
            <v>1BD</v>
          </cell>
        </row>
        <row r="1444">
          <cell r="AY1444" t="str">
            <v>1BD</v>
          </cell>
          <cell r="AZ1444">
            <v>-3.98</v>
          </cell>
          <cell r="BG1444" t="str">
            <v>1BD</v>
          </cell>
        </row>
        <row r="1445">
          <cell r="AY1445" t="str">
            <v>1BD</v>
          </cell>
          <cell r="AZ1445">
            <v>-15.14</v>
          </cell>
          <cell r="BG1445" t="str">
            <v>1BD</v>
          </cell>
        </row>
        <row r="1446">
          <cell r="AY1446" t="str">
            <v>1BD</v>
          </cell>
          <cell r="AZ1446">
            <v>-482.27</v>
          </cell>
          <cell r="BG1446" t="str">
            <v>1BD</v>
          </cell>
        </row>
        <row r="1447">
          <cell r="AY1447" t="str">
            <v>1BD</v>
          </cell>
          <cell r="AZ1447">
            <v>-15.14</v>
          </cell>
          <cell r="BG1447" t="str">
            <v>1BD</v>
          </cell>
        </row>
        <row r="1448">
          <cell r="AY1448" t="str">
            <v>1BD</v>
          </cell>
          <cell r="AZ1448">
            <v>-4.24</v>
          </cell>
          <cell r="BG1448" t="str">
            <v>1BD</v>
          </cell>
        </row>
        <row r="1449">
          <cell r="AY1449" t="str">
            <v>1BD</v>
          </cell>
          <cell r="AZ1449">
            <v>-482.27</v>
          </cell>
          <cell r="BG1449" t="str">
            <v>1BD</v>
          </cell>
        </row>
        <row r="1450">
          <cell r="AY1450" t="str">
            <v>1BD</v>
          </cell>
          <cell r="AZ1450">
            <v>-15.14</v>
          </cell>
          <cell r="BG1450" t="str">
            <v>1BD</v>
          </cell>
        </row>
        <row r="1451">
          <cell r="AY1451" t="str">
            <v>1BD</v>
          </cell>
          <cell r="AZ1451">
            <v>-4.24</v>
          </cell>
          <cell r="BG1451" t="str">
            <v>1BD</v>
          </cell>
        </row>
        <row r="1452">
          <cell r="AY1452" t="str">
            <v>1BD</v>
          </cell>
          <cell r="AZ1452">
            <v>-482.27</v>
          </cell>
          <cell r="BG1452" t="str">
            <v>1BD</v>
          </cell>
        </row>
        <row r="1453">
          <cell r="AY1453" t="str">
            <v>1BD</v>
          </cell>
          <cell r="AZ1453">
            <v>-15.14</v>
          </cell>
          <cell r="BG1453" t="str">
            <v>1BD</v>
          </cell>
        </row>
        <row r="1454">
          <cell r="AY1454" t="str">
            <v>1BD</v>
          </cell>
          <cell r="AZ1454">
            <v>-4.24</v>
          </cell>
          <cell r="BG1454" t="str">
            <v>1BD</v>
          </cell>
        </row>
        <row r="1455">
          <cell r="AY1455" t="str">
            <v>1BD</v>
          </cell>
          <cell r="AZ1455">
            <v>-482.27</v>
          </cell>
          <cell r="BG1455" t="str">
            <v>1BD</v>
          </cell>
        </row>
        <row r="1456">
          <cell r="AY1456" t="str">
            <v>1BD</v>
          </cell>
          <cell r="AZ1456">
            <v>-15.14</v>
          </cell>
          <cell r="BG1456" t="str">
            <v>1BD</v>
          </cell>
        </row>
        <row r="1457">
          <cell r="AY1457" t="str">
            <v>1BD</v>
          </cell>
          <cell r="AZ1457">
            <v>-4.24</v>
          </cell>
          <cell r="BG1457" t="str">
            <v>1BD</v>
          </cell>
        </row>
        <row r="1458">
          <cell r="AY1458" t="str">
            <v>1BD</v>
          </cell>
          <cell r="AZ1458">
            <v>-482.27</v>
          </cell>
          <cell r="BG1458" t="str">
            <v>1BD</v>
          </cell>
        </row>
        <row r="1459">
          <cell r="AY1459" t="str">
            <v>1BD</v>
          </cell>
          <cell r="AZ1459">
            <v>-15.14</v>
          </cell>
          <cell r="BG1459" t="str">
            <v>1BD</v>
          </cell>
        </row>
        <row r="1460">
          <cell r="AY1460" t="str">
            <v>1BD</v>
          </cell>
          <cell r="AZ1460">
            <v>-4.24</v>
          </cell>
          <cell r="BG1460" t="str">
            <v>1BD</v>
          </cell>
        </row>
        <row r="1461">
          <cell r="AY1461" t="str">
            <v>1BD</v>
          </cell>
          <cell r="AZ1461">
            <v>-482.27</v>
          </cell>
          <cell r="BG1461" t="str">
            <v>1BD</v>
          </cell>
        </row>
        <row r="1462">
          <cell r="AY1462" t="str">
            <v>1BD</v>
          </cell>
          <cell r="AZ1462">
            <v>-15.14</v>
          </cell>
          <cell r="BG1462" t="str">
            <v>1BD</v>
          </cell>
        </row>
        <row r="1463">
          <cell r="AY1463" t="str">
            <v>1BD</v>
          </cell>
          <cell r="AZ1463">
            <v>-4.24</v>
          </cell>
          <cell r="BG1463" t="str">
            <v>1BD</v>
          </cell>
        </row>
        <row r="1464">
          <cell r="AY1464" t="str">
            <v>1BD</v>
          </cell>
          <cell r="AZ1464">
            <v>-462.75</v>
          </cell>
          <cell r="BG1464" t="str">
            <v>1BD</v>
          </cell>
        </row>
        <row r="1465">
          <cell r="AY1465" t="str">
            <v>1BD</v>
          </cell>
          <cell r="AZ1465">
            <v>-3.97</v>
          </cell>
          <cell r="BG1465" t="str">
            <v>1BD</v>
          </cell>
        </row>
        <row r="1466">
          <cell r="AY1466" t="str">
            <v>1BD</v>
          </cell>
          <cell r="AZ1466">
            <v>-15.14</v>
          </cell>
          <cell r="BG1466" t="str">
            <v>1BD</v>
          </cell>
        </row>
        <row r="1467">
          <cell r="AY1467" t="str">
            <v>1BD</v>
          </cell>
          <cell r="AZ1467">
            <v>-462.75</v>
          </cell>
          <cell r="BG1467" t="str">
            <v>1BD</v>
          </cell>
        </row>
        <row r="1468">
          <cell r="AY1468" t="str">
            <v>1BD</v>
          </cell>
          <cell r="AZ1468">
            <v>-15.14</v>
          </cell>
          <cell r="BG1468" t="str">
            <v>1BD</v>
          </cell>
        </row>
        <row r="1469">
          <cell r="AY1469" t="str">
            <v>1BD</v>
          </cell>
          <cell r="AZ1469">
            <v>-4.24</v>
          </cell>
          <cell r="BG1469" t="str">
            <v>1BD</v>
          </cell>
        </row>
        <row r="1470">
          <cell r="AY1470" t="str">
            <v>1BD</v>
          </cell>
          <cell r="AZ1470">
            <v>-462.75</v>
          </cell>
          <cell r="BG1470" t="str">
            <v>1BD</v>
          </cell>
        </row>
        <row r="1471">
          <cell r="AY1471" t="str">
            <v>1BD</v>
          </cell>
          <cell r="AZ1471">
            <v>-15.14</v>
          </cell>
          <cell r="BG1471" t="str">
            <v>1BD</v>
          </cell>
        </row>
        <row r="1472">
          <cell r="AY1472" t="str">
            <v>1BD</v>
          </cell>
          <cell r="AZ1472">
            <v>-462.75</v>
          </cell>
          <cell r="BG1472" t="str">
            <v>1BD</v>
          </cell>
        </row>
        <row r="1473">
          <cell r="AY1473" t="str">
            <v>1BD</v>
          </cell>
          <cell r="AZ1473">
            <v>-15.14</v>
          </cell>
          <cell r="BG1473" t="str">
            <v>1BD</v>
          </cell>
        </row>
        <row r="1474">
          <cell r="AY1474" t="str">
            <v>1BD</v>
          </cell>
          <cell r="AZ1474">
            <v>-4.24</v>
          </cell>
          <cell r="BG1474" t="str">
            <v>1BD</v>
          </cell>
        </row>
        <row r="1475">
          <cell r="AY1475" t="str">
            <v>1BD</v>
          </cell>
          <cell r="AZ1475">
            <v>-28.33</v>
          </cell>
          <cell r="BG1475">
            <v>0</v>
          </cell>
        </row>
        <row r="1476">
          <cell r="AY1476" t="str">
            <v>1BD</v>
          </cell>
          <cell r="AZ1476">
            <v>-28.33</v>
          </cell>
          <cell r="BG1476" t="str">
            <v>1BD</v>
          </cell>
        </row>
        <row r="1477">
          <cell r="AY1477" t="str">
            <v>1BD</v>
          </cell>
          <cell r="AZ1477">
            <v>-28.33</v>
          </cell>
          <cell r="BG1477">
            <v>0</v>
          </cell>
        </row>
        <row r="1478">
          <cell r="AY1478" t="str">
            <v>1BD</v>
          </cell>
          <cell r="AZ1478">
            <v>-28.33</v>
          </cell>
          <cell r="BG1478">
            <v>0</v>
          </cell>
        </row>
        <row r="1479">
          <cell r="AY1479" t="str">
            <v>1BD</v>
          </cell>
          <cell r="AZ1479">
            <v>-756.89</v>
          </cell>
          <cell r="BG1479" t="str">
            <v>1BD</v>
          </cell>
        </row>
        <row r="1480">
          <cell r="AY1480" t="str">
            <v>1BD</v>
          </cell>
          <cell r="AZ1480">
            <v>-756.89</v>
          </cell>
          <cell r="BG1480" t="str">
            <v>1BD</v>
          </cell>
        </row>
        <row r="1481">
          <cell r="AY1481" t="str">
            <v>1BD</v>
          </cell>
          <cell r="AZ1481">
            <v>-22.5</v>
          </cell>
          <cell r="BG1481">
            <v>0</v>
          </cell>
        </row>
        <row r="1482">
          <cell r="AY1482" t="str">
            <v>1BD</v>
          </cell>
          <cell r="AZ1482">
            <v>-22.5</v>
          </cell>
          <cell r="BG1482">
            <v>0</v>
          </cell>
        </row>
        <row r="1483">
          <cell r="AY1483" t="str">
            <v>1BD</v>
          </cell>
          <cell r="AZ1483">
            <v>-22.5</v>
          </cell>
          <cell r="BG1483">
            <v>0</v>
          </cell>
        </row>
        <row r="1484">
          <cell r="AY1484" t="str">
            <v>1BD</v>
          </cell>
          <cell r="AZ1484">
            <v>-22.5</v>
          </cell>
          <cell r="BG1484">
            <v>0</v>
          </cell>
        </row>
        <row r="1485">
          <cell r="AY1485" t="str">
            <v>1BD</v>
          </cell>
          <cell r="AZ1485">
            <v>-22.5</v>
          </cell>
          <cell r="BG1485">
            <v>0</v>
          </cell>
        </row>
        <row r="1486">
          <cell r="AY1486" t="str">
            <v>1BD</v>
          </cell>
          <cell r="AZ1486">
            <v>-22.5</v>
          </cell>
          <cell r="BG1486">
            <v>0</v>
          </cell>
        </row>
        <row r="1487">
          <cell r="AY1487" t="str">
            <v>1BD</v>
          </cell>
          <cell r="AZ1487">
            <v>-22.5</v>
          </cell>
          <cell r="BG1487">
            <v>0</v>
          </cell>
        </row>
        <row r="1488">
          <cell r="AY1488" t="str">
            <v>1BD</v>
          </cell>
          <cell r="AZ1488">
            <v>-22.5</v>
          </cell>
          <cell r="BG1488">
            <v>0</v>
          </cell>
        </row>
        <row r="1489">
          <cell r="AY1489" t="str">
            <v>1BD</v>
          </cell>
          <cell r="AZ1489">
            <v>-22.5</v>
          </cell>
          <cell r="BG1489">
            <v>0</v>
          </cell>
        </row>
        <row r="1490">
          <cell r="AY1490" t="str">
            <v>1BD</v>
          </cell>
          <cell r="AZ1490">
            <v>-22.5</v>
          </cell>
          <cell r="BG1490">
            <v>0</v>
          </cell>
        </row>
        <row r="1491">
          <cell r="AY1491" t="str">
            <v>1BD</v>
          </cell>
          <cell r="AZ1491">
            <v>-22.5</v>
          </cell>
          <cell r="BG1491">
            <v>0</v>
          </cell>
        </row>
        <row r="1492">
          <cell r="AY1492" t="str">
            <v>1BD</v>
          </cell>
          <cell r="AZ1492">
            <v>-22.5</v>
          </cell>
          <cell r="BG1492">
            <v>0</v>
          </cell>
        </row>
        <row r="1493">
          <cell r="AY1493" t="str">
            <v>1BD</v>
          </cell>
          <cell r="AZ1493">
            <v>-22.5</v>
          </cell>
          <cell r="BG1493">
            <v>0</v>
          </cell>
        </row>
        <row r="1494">
          <cell r="AY1494" t="str">
            <v>1BD</v>
          </cell>
          <cell r="AZ1494">
            <v>-22.5</v>
          </cell>
          <cell r="BG1494">
            <v>0</v>
          </cell>
        </row>
        <row r="1495">
          <cell r="AY1495" t="str">
            <v>1BD</v>
          </cell>
          <cell r="AZ1495">
            <v>-22.5</v>
          </cell>
          <cell r="BG1495">
            <v>0</v>
          </cell>
        </row>
        <row r="1496">
          <cell r="AY1496" t="str">
            <v>1BD</v>
          </cell>
          <cell r="AZ1496">
            <v>-22.5</v>
          </cell>
          <cell r="BG1496" t="str">
            <v>1BD</v>
          </cell>
        </row>
        <row r="1497">
          <cell r="AY1497" t="str">
            <v>1BD</v>
          </cell>
          <cell r="AZ1497">
            <v>-22.5</v>
          </cell>
          <cell r="BG1497">
            <v>0</v>
          </cell>
        </row>
        <row r="1498">
          <cell r="AY1498" t="str">
            <v>1BD</v>
          </cell>
          <cell r="AZ1498">
            <v>-22.5</v>
          </cell>
          <cell r="BG1498">
            <v>0</v>
          </cell>
        </row>
        <row r="1499">
          <cell r="AY1499" t="str">
            <v>1BD</v>
          </cell>
          <cell r="AZ1499">
            <v>-22.5</v>
          </cell>
          <cell r="BG1499">
            <v>0</v>
          </cell>
        </row>
        <row r="1500">
          <cell r="AY1500" t="str">
            <v>1BD</v>
          </cell>
          <cell r="AZ1500">
            <v>-22.5</v>
          </cell>
          <cell r="BG1500" t="str">
            <v>1BD</v>
          </cell>
        </row>
        <row r="1501">
          <cell r="AY1501" t="str">
            <v>1BD</v>
          </cell>
          <cell r="AZ1501">
            <v>-22.5</v>
          </cell>
          <cell r="BG1501">
            <v>0</v>
          </cell>
        </row>
        <row r="1502">
          <cell r="AY1502" t="str">
            <v>1BD</v>
          </cell>
          <cell r="AZ1502">
            <v>-22.5</v>
          </cell>
          <cell r="BG1502">
            <v>0</v>
          </cell>
        </row>
        <row r="1503">
          <cell r="AY1503" t="str">
            <v>1BD</v>
          </cell>
          <cell r="AZ1503">
            <v>-22.5</v>
          </cell>
          <cell r="BG1503">
            <v>0</v>
          </cell>
        </row>
        <row r="1504">
          <cell r="AY1504" t="str">
            <v>1BD</v>
          </cell>
          <cell r="AZ1504">
            <v>-22.5</v>
          </cell>
          <cell r="BG1504">
            <v>0</v>
          </cell>
        </row>
        <row r="1505">
          <cell r="AY1505" t="str">
            <v>1BD</v>
          </cell>
          <cell r="AZ1505">
            <v>-22.5</v>
          </cell>
          <cell r="BG1505">
            <v>0</v>
          </cell>
        </row>
        <row r="1506">
          <cell r="AY1506" t="str">
            <v>1BD</v>
          </cell>
          <cell r="AZ1506">
            <v>-22.5</v>
          </cell>
          <cell r="BG1506">
            <v>0</v>
          </cell>
        </row>
        <row r="1507">
          <cell r="AY1507" t="str">
            <v>1BD</v>
          </cell>
          <cell r="AZ1507">
            <v>-22.5</v>
          </cell>
          <cell r="BG1507">
            <v>0</v>
          </cell>
        </row>
        <row r="1508">
          <cell r="AY1508" t="str">
            <v>1BD</v>
          </cell>
          <cell r="AZ1508">
            <v>-22.5</v>
          </cell>
          <cell r="BG1508" t="str">
            <v>1BD</v>
          </cell>
        </row>
        <row r="1509">
          <cell r="AY1509" t="str">
            <v>1BD</v>
          </cell>
          <cell r="AZ1509">
            <v>-22.5</v>
          </cell>
          <cell r="BG1509" t="str">
            <v>1BD</v>
          </cell>
        </row>
        <row r="1510">
          <cell r="AY1510" t="str">
            <v>1BD</v>
          </cell>
          <cell r="AZ1510">
            <v>-22.5</v>
          </cell>
          <cell r="BG1510">
            <v>0</v>
          </cell>
        </row>
        <row r="1511">
          <cell r="AY1511" t="str">
            <v>1BD</v>
          </cell>
          <cell r="AZ1511">
            <v>-22.5</v>
          </cell>
          <cell r="BG1511">
            <v>0</v>
          </cell>
        </row>
        <row r="1512">
          <cell r="AY1512" t="str">
            <v>1BD</v>
          </cell>
          <cell r="AZ1512">
            <v>-22.5</v>
          </cell>
          <cell r="BG1512">
            <v>0</v>
          </cell>
        </row>
        <row r="1513">
          <cell r="AY1513" t="str">
            <v>1BD</v>
          </cell>
          <cell r="AZ1513">
            <v>-22.5</v>
          </cell>
          <cell r="BG1513">
            <v>0</v>
          </cell>
        </row>
        <row r="1514">
          <cell r="AY1514" t="str">
            <v>1BD</v>
          </cell>
          <cell r="AZ1514">
            <v>-22.5</v>
          </cell>
          <cell r="BG1514" t="str">
            <v>1BD</v>
          </cell>
        </row>
        <row r="1515">
          <cell r="AY1515" t="str">
            <v>1BD</v>
          </cell>
          <cell r="AZ1515">
            <v>-22.5</v>
          </cell>
          <cell r="BG1515" t="str">
            <v>1BD</v>
          </cell>
        </row>
        <row r="1516">
          <cell r="AY1516" t="str">
            <v>1BD</v>
          </cell>
          <cell r="AZ1516">
            <v>-22.5</v>
          </cell>
          <cell r="BG1516">
            <v>0</v>
          </cell>
        </row>
        <row r="1517">
          <cell r="AY1517" t="str">
            <v>1BD</v>
          </cell>
          <cell r="AZ1517">
            <v>-22.5</v>
          </cell>
          <cell r="BG1517">
            <v>0</v>
          </cell>
        </row>
        <row r="1518">
          <cell r="AY1518" t="str">
            <v>1BD</v>
          </cell>
          <cell r="AZ1518">
            <v>-22.5</v>
          </cell>
          <cell r="BG1518" t="str">
            <v>1BD</v>
          </cell>
        </row>
        <row r="1519">
          <cell r="AY1519" t="str">
            <v>1BD</v>
          </cell>
          <cell r="AZ1519">
            <v>-22.5</v>
          </cell>
          <cell r="BG1519">
            <v>0</v>
          </cell>
        </row>
        <row r="1520">
          <cell r="AY1520" t="str">
            <v>1BD</v>
          </cell>
          <cell r="AZ1520">
            <v>-22.5</v>
          </cell>
          <cell r="BG1520" t="str">
            <v>1BD</v>
          </cell>
        </row>
        <row r="1521">
          <cell r="AY1521" t="str">
            <v>1BD</v>
          </cell>
          <cell r="AZ1521">
            <v>-22.5</v>
          </cell>
          <cell r="BG1521">
            <v>0</v>
          </cell>
        </row>
        <row r="1522">
          <cell r="AY1522" t="str">
            <v>1BD</v>
          </cell>
          <cell r="AZ1522">
            <v>-22.5</v>
          </cell>
          <cell r="BG1522">
            <v>0</v>
          </cell>
        </row>
        <row r="1523">
          <cell r="AY1523" t="str">
            <v>1BD</v>
          </cell>
          <cell r="AZ1523">
            <v>-22.5</v>
          </cell>
          <cell r="BG1523">
            <v>0</v>
          </cell>
        </row>
        <row r="1524">
          <cell r="AY1524" t="str">
            <v>1BD</v>
          </cell>
          <cell r="AZ1524">
            <v>-22.5</v>
          </cell>
          <cell r="BG1524">
            <v>0</v>
          </cell>
        </row>
        <row r="1525">
          <cell r="AY1525" t="str">
            <v>1BD</v>
          </cell>
          <cell r="AZ1525">
            <v>-135.88</v>
          </cell>
          <cell r="BG1525" t="str">
            <v>1BD</v>
          </cell>
        </row>
        <row r="1526">
          <cell r="AY1526" t="str">
            <v>1BD</v>
          </cell>
          <cell r="AZ1526">
            <v>-135.88</v>
          </cell>
          <cell r="BG1526" t="str">
            <v>1BD</v>
          </cell>
        </row>
        <row r="1527">
          <cell r="AY1527" t="str">
            <v>1BD</v>
          </cell>
          <cell r="AZ1527">
            <v>-135.88</v>
          </cell>
          <cell r="BG1527" t="str">
            <v>1BD</v>
          </cell>
        </row>
        <row r="1528">
          <cell r="AY1528" t="str">
            <v>1BC</v>
          </cell>
          <cell r="AZ1528">
            <v>-106.25</v>
          </cell>
          <cell r="BG1528" t="str">
            <v>1BC</v>
          </cell>
        </row>
        <row r="1529">
          <cell r="AY1529" t="str">
            <v>1BC</v>
          </cell>
          <cell r="AZ1529">
            <v>-106.25</v>
          </cell>
          <cell r="BG1529" t="str">
            <v>1BC</v>
          </cell>
        </row>
        <row r="1530">
          <cell r="AY1530" t="str">
            <v>1BC</v>
          </cell>
          <cell r="AZ1530">
            <v>-32.729999999999997</v>
          </cell>
          <cell r="BG1530" t="str">
            <v>1BC</v>
          </cell>
        </row>
        <row r="1531">
          <cell r="AY1531" t="str">
            <v>1BD</v>
          </cell>
          <cell r="AZ1531">
            <v>-465.85</v>
          </cell>
          <cell r="BG1531" t="str">
            <v>1BD</v>
          </cell>
        </row>
        <row r="1532">
          <cell r="AY1532" t="str">
            <v>1BD</v>
          </cell>
          <cell r="AZ1532">
            <v>-14.72</v>
          </cell>
          <cell r="BG1532" t="str">
            <v>1BD</v>
          </cell>
        </row>
        <row r="1533">
          <cell r="AY1533">
            <v>0</v>
          </cell>
          <cell r="AZ1533" t="str">
            <v>x</v>
          </cell>
          <cell r="BG1533" t="str">
            <v>1BD</v>
          </cell>
        </row>
        <row r="1534">
          <cell r="AY1534" t="str">
            <v>1BD</v>
          </cell>
          <cell r="AZ1534">
            <v>-844.45</v>
          </cell>
          <cell r="BG1534" t="str">
            <v>1BD</v>
          </cell>
        </row>
        <row r="1535">
          <cell r="AY1535" t="str">
            <v>1BD</v>
          </cell>
          <cell r="AZ1535">
            <v>-4.1399999999999997</v>
          </cell>
          <cell r="BG1535" t="str">
            <v>1BD</v>
          </cell>
        </row>
        <row r="1536">
          <cell r="AY1536" t="str">
            <v>1BD</v>
          </cell>
          <cell r="AZ1536">
            <v>-15.12</v>
          </cell>
          <cell r="BG1536" t="str">
            <v>1BD</v>
          </cell>
        </row>
        <row r="1537">
          <cell r="AY1537" t="str">
            <v>1BD</v>
          </cell>
          <cell r="AZ1537">
            <v>-844.45</v>
          </cell>
          <cell r="BG1537" t="str">
            <v>1BD</v>
          </cell>
        </row>
        <row r="1538">
          <cell r="AY1538" t="str">
            <v>1BD</v>
          </cell>
          <cell r="AZ1538">
            <v>-4.1399999999999997</v>
          </cell>
          <cell r="BG1538" t="str">
            <v>1BD</v>
          </cell>
        </row>
        <row r="1539">
          <cell r="AY1539" t="str">
            <v>1BD</v>
          </cell>
          <cell r="AZ1539">
            <v>-15.12</v>
          </cell>
          <cell r="BG1539" t="str">
            <v>1BD</v>
          </cell>
        </row>
        <row r="1540">
          <cell r="AY1540" t="str">
            <v>1BD</v>
          </cell>
          <cell r="AZ1540">
            <v>-434.74</v>
          </cell>
          <cell r="BG1540" t="str">
            <v>1BD</v>
          </cell>
        </row>
        <row r="1541">
          <cell r="AY1541" t="str">
            <v>1BD</v>
          </cell>
          <cell r="AZ1541">
            <v>-4.1399999999999997</v>
          </cell>
          <cell r="BG1541" t="str">
            <v>1BD</v>
          </cell>
        </row>
        <row r="1542">
          <cell r="AY1542" t="str">
            <v>1BD</v>
          </cell>
          <cell r="AZ1542">
            <v>-15.12</v>
          </cell>
          <cell r="BG1542" t="str">
            <v>1BD</v>
          </cell>
        </row>
        <row r="1543">
          <cell r="AY1543" t="str">
            <v>1BD</v>
          </cell>
          <cell r="AZ1543">
            <v>-434.74</v>
          </cell>
          <cell r="BG1543" t="str">
            <v>1BD</v>
          </cell>
        </row>
        <row r="1544">
          <cell r="AY1544" t="str">
            <v>1BD</v>
          </cell>
          <cell r="AZ1544">
            <v>-4.1399999999999997</v>
          </cell>
          <cell r="BG1544" t="str">
            <v>1BD</v>
          </cell>
        </row>
        <row r="1545">
          <cell r="AY1545" t="str">
            <v>1BD</v>
          </cell>
          <cell r="AZ1545">
            <v>-15.12</v>
          </cell>
          <cell r="BG1545" t="str">
            <v>1BD</v>
          </cell>
        </row>
        <row r="1546">
          <cell r="AY1546" t="str">
            <v>1BD</v>
          </cell>
          <cell r="AZ1546">
            <v>-434.74</v>
          </cell>
          <cell r="BG1546" t="str">
            <v>1BD</v>
          </cell>
        </row>
        <row r="1547">
          <cell r="AY1547" t="str">
            <v>1BD</v>
          </cell>
          <cell r="AZ1547">
            <v>-4.1399999999999997</v>
          </cell>
          <cell r="BG1547" t="str">
            <v>1BD</v>
          </cell>
        </row>
        <row r="1548">
          <cell r="AY1548" t="str">
            <v>1BD</v>
          </cell>
          <cell r="AZ1548">
            <v>-15.12</v>
          </cell>
          <cell r="BG1548" t="str">
            <v>1BD</v>
          </cell>
        </row>
        <row r="1549">
          <cell r="AY1549" t="str">
            <v>1BD</v>
          </cell>
          <cell r="AZ1549">
            <v>-391.31</v>
          </cell>
          <cell r="BG1549" t="str">
            <v>1BD</v>
          </cell>
        </row>
        <row r="1550">
          <cell r="AY1550" t="str">
            <v>1BD</v>
          </cell>
          <cell r="AZ1550">
            <v>-138.32</v>
          </cell>
          <cell r="BG1550" t="str">
            <v>1BD</v>
          </cell>
        </row>
        <row r="1551">
          <cell r="AY1551" t="str">
            <v>1BD</v>
          </cell>
          <cell r="AZ1551">
            <v>-697.98</v>
          </cell>
          <cell r="BG1551" t="str">
            <v>1BD</v>
          </cell>
        </row>
        <row r="1552">
          <cell r="AY1552" t="str">
            <v>1BD</v>
          </cell>
          <cell r="AZ1552">
            <v>-475.45</v>
          </cell>
          <cell r="BG1552" t="str">
            <v>1BD</v>
          </cell>
        </row>
        <row r="1553">
          <cell r="AY1553" t="str">
            <v>1BD</v>
          </cell>
          <cell r="AZ1553">
            <v>-697.98</v>
          </cell>
          <cell r="BG1553">
            <v>0</v>
          </cell>
        </row>
        <row r="1554">
          <cell r="AY1554" t="str">
            <v>1BD</v>
          </cell>
          <cell r="AZ1554">
            <v>-21.5</v>
          </cell>
          <cell r="BG1554" t="str">
            <v>1BD</v>
          </cell>
        </row>
        <row r="1555">
          <cell r="AY1555" t="str">
            <v>1BD</v>
          </cell>
          <cell r="AZ1555">
            <v>-21.5</v>
          </cell>
          <cell r="BG1555" t="str">
            <v>1BD</v>
          </cell>
        </row>
        <row r="1556">
          <cell r="AY1556" t="str">
            <v>1BD</v>
          </cell>
          <cell r="AZ1556">
            <v>-21.5</v>
          </cell>
          <cell r="BG1556" t="str">
            <v>1BD</v>
          </cell>
        </row>
        <row r="1557">
          <cell r="AY1557" t="str">
            <v>1BD</v>
          </cell>
          <cell r="AZ1557">
            <v>-21.5</v>
          </cell>
          <cell r="BG1557" t="str">
            <v>1BD</v>
          </cell>
        </row>
        <row r="1558">
          <cell r="AY1558" t="str">
            <v>1BD</v>
          </cell>
          <cell r="AZ1558">
            <v>-1399.44</v>
          </cell>
          <cell r="BG1558" t="str">
            <v>1BD</v>
          </cell>
        </row>
        <row r="1559">
          <cell r="AY1559" t="str">
            <v>1BD</v>
          </cell>
          <cell r="AZ1559">
            <v>-170.43</v>
          </cell>
          <cell r="BG1559" t="str">
            <v>1BD</v>
          </cell>
        </row>
        <row r="1560">
          <cell r="AY1560" t="str">
            <v>1BD</v>
          </cell>
          <cell r="AZ1560">
            <v>-30.12</v>
          </cell>
          <cell r="BG1560" t="str">
            <v>1BD</v>
          </cell>
        </row>
        <row r="1561">
          <cell r="AY1561" t="str">
            <v>1BD</v>
          </cell>
          <cell r="AZ1561">
            <v>-21.5</v>
          </cell>
          <cell r="BG1561" t="str">
            <v>1BD</v>
          </cell>
        </row>
        <row r="1562">
          <cell r="AY1562" t="str">
            <v>1BD</v>
          </cell>
          <cell r="AZ1562">
            <v>-21.5</v>
          </cell>
          <cell r="BG1562" t="str">
            <v>1BD</v>
          </cell>
        </row>
        <row r="1563">
          <cell r="AY1563" t="str">
            <v>1BD</v>
          </cell>
          <cell r="AZ1563">
            <v>-21.5</v>
          </cell>
          <cell r="BG1563" t="str">
            <v>1BD</v>
          </cell>
        </row>
        <row r="1564">
          <cell r="AY1564" t="str">
            <v>1BD</v>
          </cell>
          <cell r="AZ1564">
            <v>-21.5</v>
          </cell>
          <cell r="BG1564" t="str">
            <v>1BD</v>
          </cell>
        </row>
        <row r="1565">
          <cell r="AY1565" t="str">
            <v>1BD</v>
          </cell>
          <cell r="AZ1565">
            <v>-21.5</v>
          </cell>
          <cell r="BG1565" t="str">
            <v>1BD</v>
          </cell>
        </row>
        <row r="1566">
          <cell r="AY1566" t="str">
            <v>1BD</v>
          </cell>
          <cell r="AZ1566">
            <v>-21.5</v>
          </cell>
          <cell r="BG1566" t="str">
            <v>1BD</v>
          </cell>
        </row>
        <row r="1567">
          <cell r="AY1567" t="str">
            <v>1BD</v>
          </cell>
          <cell r="AZ1567">
            <v>-21.5</v>
          </cell>
          <cell r="BG1567" t="str">
            <v>1BD</v>
          </cell>
        </row>
        <row r="1568">
          <cell r="AY1568" t="str">
            <v>1BD</v>
          </cell>
          <cell r="AZ1568">
            <v>-21.5</v>
          </cell>
          <cell r="BG1568" t="str">
            <v>1BD</v>
          </cell>
        </row>
        <row r="1569">
          <cell r="AY1569" t="str">
            <v>1BD</v>
          </cell>
          <cell r="AZ1569">
            <v>-21.5</v>
          </cell>
          <cell r="BG1569" t="str">
            <v>1BD</v>
          </cell>
        </row>
        <row r="1570">
          <cell r="AY1570" t="str">
            <v>1BD</v>
          </cell>
          <cell r="AZ1570">
            <v>-21.5</v>
          </cell>
          <cell r="BG1570" t="str">
            <v>1BD</v>
          </cell>
        </row>
        <row r="1571">
          <cell r="AY1571" t="str">
            <v>1BD</v>
          </cell>
          <cell r="AZ1571">
            <v>-3235.19</v>
          </cell>
          <cell r="BG1571" t="str">
            <v>1BD</v>
          </cell>
        </row>
        <row r="1572">
          <cell r="AY1572" t="str">
            <v>1BD</v>
          </cell>
          <cell r="AZ1572">
            <v>-3235.19</v>
          </cell>
          <cell r="BG1572" t="str">
            <v>1BD</v>
          </cell>
        </row>
        <row r="1573">
          <cell r="AY1573" t="str">
            <v>1BD</v>
          </cell>
          <cell r="AZ1573">
            <v>-3235.19</v>
          </cell>
          <cell r="BG1573" t="str">
            <v>1BD</v>
          </cell>
        </row>
        <row r="1574">
          <cell r="AY1574" t="str">
            <v>1BD</v>
          </cell>
          <cell r="AZ1574">
            <v>-3235.19</v>
          </cell>
          <cell r="BG1574" t="str">
            <v>1BD</v>
          </cell>
        </row>
        <row r="1575">
          <cell r="AY1575" t="str">
            <v>1BD</v>
          </cell>
          <cell r="AZ1575">
            <v>-3235.19</v>
          </cell>
          <cell r="BG1575" t="str">
            <v>1BD</v>
          </cell>
        </row>
        <row r="1576">
          <cell r="AY1576" t="str">
            <v>1BD</v>
          </cell>
          <cell r="AZ1576">
            <v>-3167.8</v>
          </cell>
          <cell r="BG1576" t="str">
            <v>1BD</v>
          </cell>
        </row>
        <row r="1577">
          <cell r="AY1577" t="str">
            <v>1BD</v>
          </cell>
          <cell r="AZ1577">
            <v>-3167.8</v>
          </cell>
          <cell r="BG1577" t="str">
            <v>1BD</v>
          </cell>
        </row>
        <row r="1578">
          <cell r="AY1578" t="str">
            <v>1BD</v>
          </cell>
          <cell r="AZ1578">
            <v>-3167.8</v>
          </cell>
          <cell r="BG1578" t="str">
            <v>1BD</v>
          </cell>
        </row>
        <row r="1579">
          <cell r="AY1579" t="str">
            <v>1BD</v>
          </cell>
          <cell r="AZ1579">
            <v>-3167.8</v>
          </cell>
          <cell r="BG1579" t="str">
            <v>1BD</v>
          </cell>
        </row>
        <row r="1580">
          <cell r="AY1580" t="str">
            <v>1BD</v>
          </cell>
          <cell r="AZ1580">
            <v>-3167.8</v>
          </cell>
          <cell r="BG1580" t="str">
            <v>1BD</v>
          </cell>
        </row>
        <row r="1581">
          <cell r="AY1581" t="str">
            <v>1BD</v>
          </cell>
          <cell r="AZ1581">
            <v>-3167.8</v>
          </cell>
          <cell r="BG1581" t="str">
            <v>1BD</v>
          </cell>
        </row>
        <row r="1582">
          <cell r="AY1582" t="str">
            <v>1BD</v>
          </cell>
          <cell r="AZ1582">
            <v>-3167.8</v>
          </cell>
          <cell r="BG1582" t="str">
            <v>1BD</v>
          </cell>
        </row>
        <row r="1583">
          <cell r="AY1583" t="str">
            <v>1BD</v>
          </cell>
          <cell r="AZ1583">
            <v>-3167.8</v>
          </cell>
          <cell r="BG1583" t="str">
            <v>1BD</v>
          </cell>
        </row>
        <row r="1584">
          <cell r="AY1584" t="str">
            <v>1BD</v>
          </cell>
          <cell r="AZ1584">
            <v>-3167.8</v>
          </cell>
          <cell r="BG1584" t="str">
            <v>1BD</v>
          </cell>
        </row>
        <row r="1585">
          <cell r="AY1585" t="str">
            <v>1BD</v>
          </cell>
          <cell r="AZ1585">
            <v>-3167.8</v>
          </cell>
          <cell r="BG1585" t="str">
            <v>1BD</v>
          </cell>
        </row>
        <row r="1586">
          <cell r="AY1586" t="str">
            <v>1BD</v>
          </cell>
          <cell r="AZ1586">
            <v>-3167.8</v>
          </cell>
          <cell r="BG1586" t="str">
            <v>1BD</v>
          </cell>
        </row>
        <row r="1587">
          <cell r="AY1587" t="str">
            <v>1BD</v>
          </cell>
          <cell r="AZ1587">
            <v>-3167.8</v>
          </cell>
          <cell r="BG1587" t="str">
            <v>1BD</v>
          </cell>
        </row>
        <row r="1588">
          <cell r="AY1588" t="str">
            <v>1BD</v>
          </cell>
          <cell r="AZ1588">
            <v>-3167.8</v>
          </cell>
          <cell r="BG1588" t="str">
            <v>1BD</v>
          </cell>
        </row>
        <row r="1589">
          <cell r="AY1589" t="str">
            <v>1BD</v>
          </cell>
          <cell r="AZ1589">
            <v>-690.28</v>
          </cell>
          <cell r="BG1589" t="str">
            <v>1BD</v>
          </cell>
        </row>
        <row r="1590">
          <cell r="AY1590" t="str">
            <v>1BD</v>
          </cell>
          <cell r="AZ1590">
            <v>-690.28</v>
          </cell>
          <cell r="BG1590" t="str">
            <v>1BD</v>
          </cell>
        </row>
        <row r="1591">
          <cell r="AY1591" t="str">
            <v>2DB</v>
          </cell>
          <cell r="AZ1591">
            <v>-1472.6</v>
          </cell>
          <cell r="BG1591" t="str">
            <v>2DB</v>
          </cell>
        </row>
        <row r="1592">
          <cell r="AY1592" t="str">
            <v>1BD</v>
          </cell>
          <cell r="AZ1592">
            <v>-176.8</v>
          </cell>
          <cell r="BG1592" t="str">
            <v>1BD</v>
          </cell>
        </row>
        <row r="1593">
          <cell r="AY1593" t="str">
            <v>1BD</v>
          </cell>
          <cell r="AZ1593">
            <v>-176.8</v>
          </cell>
          <cell r="BG1593" t="str">
            <v>1BD</v>
          </cell>
        </row>
        <row r="1594">
          <cell r="AY1594" t="str">
            <v>1BD</v>
          </cell>
          <cell r="AZ1594">
            <v>-204.34</v>
          </cell>
          <cell r="BG1594" t="str">
            <v>1BD</v>
          </cell>
        </row>
        <row r="1595">
          <cell r="AY1595" t="str">
            <v>1BD</v>
          </cell>
          <cell r="AZ1595">
            <v>-204.34</v>
          </cell>
          <cell r="BG1595" t="str">
            <v>1BD</v>
          </cell>
        </row>
        <row r="1596">
          <cell r="AY1596" t="str">
            <v>1BD</v>
          </cell>
          <cell r="AZ1596">
            <v>-1006.89</v>
          </cell>
          <cell r="BG1596" t="str">
            <v>1BD</v>
          </cell>
        </row>
        <row r="1597">
          <cell r="AY1597" t="str">
            <v>1BD</v>
          </cell>
          <cell r="AZ1597">
            <v>-18.86</v>
          </cell>
          <cell r="BG1597" t="str">
            <v>1BD</v>
          </cell>
        </row>
        <row r="1598">
          <cell r="AY1598" t="str">
            <v>1BD</v>
          </cell>
          <cell r="AZ1598">
            <v>-22.66</v>
          </cell>
          <cell r="BG1598" t="str">
            <v>1BD</v>
          </cell>
        </row>
        <row r="1599">
          <cell r="AY1599" t="str">
            <v>1BD</v>
          </cell>
          <cell r="AZ1599">
            <v>-1939.3</v>
          </cell>
          <cell r="BG1599" t="str">
            <v>1BD</v>
          </cell>
        </row>
        <row r="1600">
          <cell r="AY1600" t="str">
            <v>1BD</v>
          </cell>
          <cell r="AZ1600">
            <v>-18.87</v>
          </cell>
          <cell r="BG1600" t="str">
            <v>1BD</v>
          </cell>
        </row>
        <row r="1601">
          <cell r="AY1601">
            <v>0</v>
          </cell>
          <cell r="AZ1601" t="str">
            <v>x</v>
          </cell>
          <cell r="BG1601" t="str">
            <v>1BD</v>
          </cell>
        </row>
        <row r="1602">
          <cell r="AY1602" t="str">
            <v>1BD</v>
          </cell>
          <cell r="AZ1602">
            <v>-2895.88</v>
          </cell>
          <cell r="BG1602" t="str">
            <v>1BD</v>
          </cell>
        </row>
        <row r="1603">
          <cell r="AY1603" t="str">
            <v>1BD</v>
          </cell>
          <cell r="AZ1603">
            <v>-26.8</v>
          </cell>
          <cell r="BG1603">
            <v>0</v>
          </cell>
        </row>
        <row r="1604">
          <cell r="AY1604" t="str">
            <v>1BD</v>
          </cell>
          <cell r="AZ1604">
            <v>-18.87</v>
          </cell>
          <cell r="BG1604" t="str">
            <v>1BD</v>
          </cell>
        </row>
        <row r="1605">
          <cell r="AY1605" t="str">
            <v>1BD</v>
          </cell>
          <cell r="AZ1605">
            <v>-99.07</v>
          </cell>
          <cell r="BG1605" t="str">
            <v>1BD</v>
          </cell>
        </row>
        <row r="1606">
          <cell r="AY1606" t="str">
            <v>1BD</v>
          </cell>
          <cell r="AZ1606">
            <v>-1571.81</v>
          </cell>
          <cell r="BG1606" t="str">
            <v>1BD</v>
          </cell>
        </row>
        <row r="1607">
          <cell r="AY1607" t="str">
            <v>1BD</v>
          </cell>
          <cell r="AZ1607">
            <v>-54.32</v>
          </cell>
          <cell r="BG1607" t="str">
            <v>1BD</v>
          </cell>
        </row>
        <row r="1608">
          <cell r="AY1608" t="str">
            <v>1BD</v>
          </cell>
          <cell r="AZ1608">
            <v>-18.87</v>
          </cell>
          <cell r="BG1608" t="str">
            <v>1BD</v>
          </cell>
        </row>
        <row r="1609">
          <cell r="AY1609" t="str">
            <v>1BD</v>
          </cell>
          <cell r="AZ1609">
            <v>-1292.6500000000001</v>
          </cell>
          <cell r="BG1609" t="str">
            <v>1BD</v>
          </cell>
        </row>
        <row r="1610">
          <cell r="AY1610" t="str">
            <v>1BD</v>
          </cell>
          <cell r="AZ1610">
            <v>-18.86</v>
          </cell>
          <cell r="BG1610" t="str">
            <v>1BD</v>
          </cell>
        </row>
        <row r="1611">
          <cell r="AY1611" t="str">
            <v>1BD</v>
          </cell>
          <cell r="AZ1611">
            <v>-30.12</v>
          </cell>
          <cell r="BG1611" t="str">
            <v>1BD</v>
          </cell>
        </row>
        <row r="1612">
          <cell r="AY1612" t="str">
            <v>1BD</v>
          </cell>
          <cell r="AZ1612">
            <v>-1030.1300000000001</v>
          </cell>
          <cell r="BG1612" t="str">
            <v>1BD</v>
          </cell>
        </row>
        <row r="1613">
          <cell r="AY1613" t="str">
            <v>1BD</v>
          </cell>
          <cell r="AZ1613">
            <v>-14.32</v>
          </cell>
          <cell r="BG1613" t="str">
            <v>1BD</v>
          </cell>
        </row>
        <row r="1614">
          <cell r="AY1614" t="str">
            <v>1BD</v>
          </cell>
          <cell r="AZ1614">
            <v>-22.66</v>
          </cell>
          <cell r="BG1614" t="str">
            <v>1BD</v>
          </cell>
        </row>
        <row r="1615">
          <cell r="AY1615" t="str">
            <v>1BD</v>
          </cell>
          <cell r="AZ1615">
            <v>-1938.37</v>
          </cell>
          <cell r="BG1615" t="str">
            <v>1BD</v>
          </cell>
        </row>
        <row r="1616">
          <cell r="AY1616" t="str">
            <v>1BD</v>
          </cell>
          <cell r="AZ1616">
            <v>-14.32</v>
          </cell>
          <cell r="BG1616" t="str">
            <v>1BD</v>
          </cell>
        </row>
        <row r="1617">
          <cell r="AY1617">
            <v>0</v>
          </cell>
          <cell r="AZ1617" t="str">
            <v>x</v>
          </cell>
          <cell r="BG1617" t="str">
            <v>1BD</v>
          </cell>
        </row>
        <row r="1618">
          <cell r="AY1618" t="str">
            <v>1BD</v>
          </cell>
          <cell r="AZ1618">
            <v>-2895.88</v>
          </cell>
          <cell r="BG1618" t="str">
            <v>1BD</v>
          </cell>
        </row>
        <row r="1619">
          <cell r="AY1619" t="str">
            <v>1BD</v>
          </cell>
          <cell r="AZ1619">
            <v>-26.8</v>
          </cell>
          <cell r="BG1619">
            <v>0</v>
          </cell>
        </row>
        <row r="1620">
          <cell r="AY1620" t="str">
            <v>1BD</v>
          </cell>
          <cell r="AZ1620">
            <v>-14.32</v>
          </cell>
          <cell r="BG1620" t="str">
            <v>1BD</v>
          </cell>
        </row>
        <row r="1621">
          <cell r="AY1621" t="str">
            <v>1BD</v>
          </cell>
          <cell r="AZ1621">
            <v>-99.07</v>
          </cell>
          <cell r="BG1621" t="str">
            <v>1BD</v>
          </cell>
        </row>
        <row r="1622">
          <cell r="AY1622" t="str">
            <v>1BD</v>
          </cell>
          <cell r="AZ1622">
            <v>-1571.81</v>
          </cell>
          <cell r="BG1622" t="str">
            <v>1BD</v>
          </cell>
        </row>
        <row r="1623">
          <cell r="AY1623" t="str">
            <v>1BD</v>
          </cell>
          <cell r="AZ1623">
            <v>-54.32</v>
          </cell>
          <cell r="BG1623" t="str">
            <v>1BD</v>
          </cell>
        </row>
        <row r="1624">
          <cell r="AY1624" t="str">
            <v>1BD</v>
          </cell>
          <cell r="AZ1624">
            <v>-14.32</v>
          </cell>
          <cell r="BG1624" t="str">
            <v>1BD</v>
          </cell>
        </row>
        <row r="1625">
          <cell r="AY1625" t="str">
            <v>1BD</v>
          </cell>
          <cell r="AZ1625">
            <v>-1292.6500000000001</v>
          </cell>
          <cell r="BG1625" t="str">
            <v>1BD</v>
          </cell>
        </row>
        <row r="1626">
          <cell r="AY1626" t="str">
            <v>1BD</v>
          </cell>
          <cell r="AZ1626">
            <v>-30.12</v>
          </cell>
          <cell r="BG1626" t="str">
            <v>1BD</v>
          </cell>
        </row>
        <row r="1627">
          <cell r="AY1627" t="str">
            <v>1BD</v>
          </cell>
          <cell r="AZ1627">
            <v>-14.32</v>
          </cell>
          <cell r="BG1627" t="str">
            <v>1BD</v>
          </cell>
        </row>
        <row r="1628">
          <cell r="AY1628" t="str">
            <v>1BD</v>
          </cell>
          <cell r="AZ1628">
            <v>-2626.05</v>
          </cell>
          <cell r="BG1628" t="str">
            <v>1BD</v>
          </cell>
        </row>
        <row r="1629">
          <cell r="AY1629" t="str">
            <v>1BD</v>
          </cell>
          <cell r="AZ1629">
            <v>-11.62</v>
          </cell>
          <cell r="BG1629" t="str">
            <v>1BD</v>
          </cell>
        </row>
        <row r="1630">
          <cell r="AY1630" t="str">
            <v>1BD</v>
          </cell>
          <cell r="AZ1630">
            <v>-14.32</v>
          </cell>
          <cell r="BG1630" t="str">
            <v>1BD</v>
          </cell>
        </row>
        <row r="1631">
          <cell r="AY1631" t="str">
            <v>1BD</v>
          </cell>
          <cell r="AZ1631">
            <v>-1463.39</v>
          </cell>
          <cell r="BG1631" t="str">
            <v>1BD</v>
          </cell>
        </row>
        <row r="1632">
          <cell r="AY1632" t="str">
            <v>1BD</v>
          </cell>
          <cell r="AZ1632">
            <v>-14.32</v>
          </cell>
          <cell r="BG1632" t="str">
            <v>1BD</v>
          </cell>
        </row>
        <row r="1633">
          <cell r="AY1633" t="str">
            <v>1BD</v>
          </cell>
          <cell r="AZ1633">
            <v>-0.67</v>
          </cell>
          <cell r="BG1633" t="str">
            <v>1BD</v>
          </cell>
        </row>
        <row r="1634">
          <cell r="AY1634">
            <v>0</v>
          </cell>
          <cell r="AZ1634" t="str">
            <v>x</v>
          </cell>
          <cell r="BG1634" t="str">
            <v>1BD</v>
          </cell>
        </row>
        <row r="1635">
          <cell r="AY1635">
            <v>0</v>
          </cell>
          <cell r="AZ1635" t="str">
            <v>x</v>
          </cell>
          <cell r="BG1635" t="str">
            <v>1BD</v>
          </cell>
        </row>
        <row r="1636">
          <cell r="AY1636" t="str">
            <v>1BD</v>
          </cell>
          <cell r="AZ1636">
            <v>-233.4</v>
          </cell>
          <cell r="BG1636" t="str">
            <v>1BD</v>
          </cell>
        </row>
        <row r="1637">
          <cell r="AY1637" t="str">
            <v>1BD</v>
          </cell>
          <cell r="AZ1637">
            <v>-233.4</v>
          </cell>
          <cell r="BG1637" t="str">
            <v>1BD</v>
          </cell>
        </row>
        <row r="1638">
          <cell r="AY1638" t="str">
            <v>1BD</v>
          </cell>
          <cell r="AZ1638">
            <v>-115.73</v>
          </cell>
          <cell r="BG1638" t="str">
            <v>1BD</v>
          </cell>
        </row>
        <row r="1639">
          <cell r="AY1639" t="str">
            <v>1BD</v>
          </cell>
          <cell r="AZ1639">
            <v>-88.13</v>
          </cell>
          <cell r="BG1639" t="str">
            <v>1BD</v>
          </cell>
        </row>
        <row r="1640">
          <cell r="AY1640" t="str">
            <v>1BD</v>
          </cell>
          <cell r="AZ1640">
            <v>-54.04</v>
          </cell>
          <cell r="BG1640" t="str">
            <v>1BD</v>
          </cell>
        </row>
        <row r="1641">
          <cell r="AY1641" t="str">
            <v>1BD</v>
          </cell>
          <cell r="AZ1641">
            <v>-456.87</v>
          </cell>
          <cell r="BG1641" t="str">
            <v>1BD</v>
          </cell>
        </row>
        <row r="1642">
          <cell r="AY1642" t="str">
            <v>1BD</v>
          </cell>
          <cell r="AZ1642">
            <v>-795.13</v>
          </cell>
          <cell r="BG1642" t="str">
            <v>1BD</v>
          </cell>
        </row>
        <row r="1643">
          <cell r="AY1643" t="str">
            <v>1BD</v>
          </cell>
          <cell r="AZ1643">
            <v>-172.32</v>
          </cell>
          <cell r="BG1643" t="str">
            <v>1BD</v>
          </cell>
        </row>
        <row r="1644">
          <cell r="AY1644" t="str">
            <v>1BD</v>
          </cell>
          <cell r="AZ1644">
            <v>-1499.56</v>
          </cell>
          <cell r="BG1644" t="str">
            <v>1BD</v>
          </cell>
        </row>
        <row r="1645">
          <cell r="AY1645" t="str">
            <v>1BD</v>
          </cell>
          <cell r="AZ1645">
            <v>-18.86</v>
          </cell>
          <cell r="BG1645" t="str">
            <v>1BD</v>
          </cell>
        </row>
        <row r="1646">
          <cell r="AY1646" t="str">
            <v>1BD</v>
          </cell>
          <cell r="AZ1646">
            <v>-73.040000000000006</v>
          </cell>
          <cell r="BG1646" t="str">
            <v>1BD</v>
          </cell>
        </row>
        <row r="1647">
          <cell r="AY1647">
            <v>0</v>
          </cell>
          <cell r="AZ1647" t="str">
            <v>x</v>
          </cell>
          <cell r="BG1647" t="str">
            <v>1BD</v>
          </cell>
        </row>
        <row r="1648">
          <cell r="AY1648" t="str">
            <v>1BD</v>
          </cell>
          <cell r="AZ1648">
            <v>-1655.09</v>
          </cell>
          <cell r="BG1648" t="str">
            <v>1BD</v>
          </cell>
        </row>
        <row r="1649">
          <cell r="AY1649" t="str">
            <v>1BD</v>
          </cell>
          <cell r="AZ1649">
            <v>-1.21</v>
          </cell>
          <cell r="BG1649" t="str">
            <v>1BD</v>
          </cell>
        </row>
        <row r="1650">
          <cell r="AY1650" t="str">
            <v>1BD</v>
          </cell>
          <cell r="AZ1650">
            <v>-18.87</v>
          </cell>
          <cell r="BG1650" t="str">
            <v>1BD</v>
          </cell>
        </row>
        <row r="1651">
          <cell r="AY1651" t="str">
            <v>1BD</v>
          </cell>
          <cell r="AZ1651">
            <v>-1357.94</v>
          </cell>
          <cell r="BG1651" t="str">
            <v>1BD</v>
          </cell>
        </row>
        <row r="1652">
          <cell r="AY1652" t="str">
            <v>1BD</v>
          </cell>
          <cell r="AZ1652">
            <v>-23.21</v>
          </cell>
          <cell r="BG1652" t="str">
            <v>1BD</v>
          </cell>
        </row>
        <row r="1653">
          <cell r="AY1653" t="str">
            <v>1BD</v>
          </cell>
          <cell r="AZ1653">
            <v>-18.87</v>
          </cell>
          <cell r="BG1653" t="str">
            <v>1BD</v>
          </cell>
        </row>
        <row r="1654">
          <cell r="AY1654" t="str">
            <v>1BD</v>
          </cell>
          <cell r="AZ1654">
            <v>-1426.26</v>
          </cell>
          <cell r="BG1654" t="str">
            <v>1BD</v>
          </cell>
        </row>
        <row r="1655">
          <cell r="AY1655" t="str">
            <v>1BD</v>
          </cell>
          <cell r="AZ1655">
            <v>-4.37</v>
          </cell>
          <cell r="BG1655" t="str">
            <v>1BD</v>
          </cell>
        </row>
        <row r="1656">
          <cell r="AY1656" t="str">
            <v>1BD</v>
          </cell>
          <cell r="AZ1656">
            <v>-18.87</v>
          </cell>
          <cell r="BG1656" t="str">
            <v>1BD</v>
          </cell>
        </row>
        <row r="1657">
          <cell r="AY1657">
            <v>0</v>
          </cell>
          <cell r="AZ1657" t="str">
            <v>x</v>
          </cell>
          <cell r="BG1657" t="str">
            <v>1BD</v>
          </cell>
        </row>
        <row r="1658">
          <cell r="AY1658" t="str">
            <v>1BD</v>
          </cell>
          <cell r="AZ1658">
            <v>-1056.44</v>
          </cell>
          <cell r="BG1658" t="str">
            <v>1BD</v>
          </cell>
        </row>
        <row r="1659">
          <cell r="AY1659" t="str">
            <v>1BD</v>
          </cell>
          <cell r="AZ1659">
            <v>-18.87</v>
          </cell>
          <cell r="BG1659" t="str">
            <v>1BD</v>
          </cell>
        </row>
        <row r="1660">
          <cell r="AY1660" t="str">
            <v>1BD</v>
          </cell>
          <cell r="AZ1660">
            <v>-17.05</v>
          </cell>
          <cell r="BG1660" t="str">
            <v>1BD</v>
          </cell>
        </row>
        <row r="1661">
          <cell r="AY1661" t="str">
            <v>1BD</v>
          </cell>
          <cell r="AZ1661">
            <v>-2506.06</v>
          </cell>
          <cell r="BG1661" t="str">
            <v>1BD</v>
          </cell>
        </row>
        <row r="1662">
          <cell r="AY1662" t="str">
            <v>1BD</v>
          </cell>
          <cell r="AZ1662">
            <v>-11.62</v>
          </cell>
          <cell r="BG1662" t="str">
            <v>1BD</v>
          </cell>
        </row>
        <row r="1663">
          <cell r="AY1663" t="str">
            <v>1BD</v>
          </cell>
          <cell r="AZ1663">
            <v>-18.86</v>
          </cell>
          <cell r="BG1663" t="str">
            <v>1BD</v>
          </cell>
        </row>
        <row r="1664">
          <cell r="AY1664" t="str">
            <v>1BD</v>
          </cell>
          <cell r="AZ1664">
            <v>-1491.32</v>
          </cell>
          <cell r="BG1664" t="str">
            <v>1BD</v>
          </cell>
        </row>
        <row r="1665">
          <cell r="AY1665" t="str">
            <v>1BD</v>
          </cell>
          <cell r="AZ1665">
            <v>-18.850000000000001</v>
          </cell>
          <cell r="BG1665" t="str">
            <v>1BD</v>
          </cell>
        </row>
        <row r="1666">
          <cell r="AY1666" t="str">
            <v>1BD</v>
          </cell>
          <cell r="AZ1666">
            <v>-0.57999999999999996</v>
          </cell>
          <cell r="BG1666" t="str">
            <v>1BD</v>
          </cell>
        </row>
        <row r="1667">
          <cell r="AY1667">
            <v>0</v>
          </cell>
          <cell r="AZ1667" t="str">
            <v>x</v>
          </cell>
          <cell r="BG1667" t="str">
            <v>1BD</v>
          </cell>
        </row>
        <row r="1668">
          <cell r="AY1668">
            <v>0</v>
          </cell>
          <cell r="AZ1668" t="str">
            <v>x</v>
          </cell>
          <cell r="BG1668" t="str">
            <v>1BD</v>
          </cell>
        </row>
        <row r="1669">
          <cell r="AY1669" t="str">
            <v>1BD</v>
          </cell>
          <cell r="AZ1669">
            <v>-1499.56</v>
          </cell>
          <cell r="BG1669" t="str">
            <v>1BD</v>
          </cell>
        </row>
        <row r="1670">
          <cell r="AY1670" t="str">
            <v>1BD</v>
          </cell>
          <cell r="AZ1670">
            <v>-14.32</v>
          </cell>
          <cell r="BG1670" t="str">
            <v>1BD</v>
          </cell>
        </row>
        <row r="1671">
          <cell r="AY1671" t="str">
            <v>1BD</v>
          </cell>
          <cell r="AZ1671">
            <v>-73.040000000000006</v>
          </cell>
          <cell r="BG1671" t="str">
            <v>1BD</v>
          </cell>
        </row>
        <row r="1672">
          <cell r="AY1672">
            <v>0</v>
          </cell>
          <cell r="AZ1672" t="str">
            <v>x</v>
          </cell>
          <cell r="BG1672" t="str">
            <v>1BD</v>
          </cell>
        </row>
        <row r="1673">
          <cell r="AY1673" t="str">
            <v>1BD</v>
          </cell>
          <cell r="AZ1673">
            <v>-1655.09</v>
          </cell>
          <cell r="BG1673" t="str">
            <v>1BD</v>
          </cell>
        </row>
        <row r="1674">
          <cell r="AY1674" t="str">
            <v>1BD</v>
          </cell>
          <cell r="AZ1674">
            <v>-1.21</v>
          </cell>
          <cell r="BG1674" t="str">
            <v>1BD</v>
          </cell>
        </row>
        <row r="1675">
          <cell r="AY1675" t="str">
            <v>1BD</v>
          </cell>
          <cell r="AZ1675">
            <v>-14.32</v>
          </cell>
          <cell r="BG1675" t="str">
            <v>1BD</v>
          </cell>
        </row>
        <row r="1676">
          <cell r="AY1676" t="str">
            <v>1BD</v>
          </cell>
          <cell r="AZ1676">
            <v>-1357.94</v>
          </cell>
          <cell r="BG1676" t="str">
            <v>1BD</v>
          </cell>
        </row>
        <row r="1677">
          <cell r="AY1677" t="str">
            <v>1BD</v>
          </cell>
          <cell r="AZ1677">
            <v>-23.21</v>
          </cell>
          <cell r="BG1677" t="str">
            <v>1BD</v>
          </cell>
        </row>
        <row r="1678">
          <cell r="AY1678" t="str">
            <v>1BD</v>
          </cell>
          <cell r="AZ1678">
            <v>-14.32</v>
          </cell>
          <cell r="BG1678" t="str">
            <v>1BD</v>
          </cell>
        </row>
        <row r="1679">
          <cell r="AY1679" t="str">
            <v>1BD</v>
          </cell>
          <cell r="AZ1679">
            <v>-1426.26</v>
          </cell>
          <cell r="BG1679" t="str">
            <v>1BD</v>
          </cell>
        </row>
        <row r="1680">
          <cell r="AY1680" t="str">
            <v>1BD</v>
          </cell>
          <cell r="AZ1680">
            <v>-4.37</v>
          </cell>
          <cell r="BG1680" t="str">
            <v>1BD</v>
          </cell>
        </row>
        <row r="1681">
          <cell r="AY1681" t="str">
            <v>1BD</v>
          </cell>
          <cell r="AZ1681">
            <v>-14.32</v>
          </cell>
          <cell r="BG1681" t="str">
            <v>1BD</v>
          </cell>
        </row>
        <row r="1682">
          <cell r="AY1682">
            <v>0</v>
          </cell>
          <cell r="AZ1682" t="str">
            <v>x</v>
          </cell>
          <cell r="BG1682" t="str">
            <v>1BD</v>
          </cell>
        </row>
        <row r="1683">
          <cell r="AY1683" t="str">
            <v>1BD</v>
          </cell>
          <cell r="AZ1683">
            <v>-1056.44</v>
          </cell>
          <cell r="BG1683" t="str">
            <v>1BD</v>
          </cell>
        </row>
        <row r="1684">
          <cell r="AY1684" t="str">
            <v>1BD</v>
          </cell>
          <cell r="AZ1684">
            <v>-14.32</v>
          </cell>
          <cell r="BG1684" t="str">
            <v>1BD</v>
          </cell>
        </row>
        <row r="1685">
          <cell r="AY1685" t="str">
            <v>1BD</v>
          </cell>
          <cell r="AZ1685">
            <v>-17.05</v>
          </cell>
          <cell r="BG1685" t="str">
            <v>1BD</v>
          </cell>
        </row>
        <row r="1686">
          <cell r="AY1686" t="str">
            <v>1BD</v>
          </cell>
          <cell r="AZ1686">
            <v>-635.5</v>
          </cell>
          <cell r="BG1686" t="str">
            <v>1BD</v>
          </cell>
        </row>
        <row r="1687">
          <cell r="AY1687" t="str">
            <v>1BD</v>
          </cell>
          <cell r="AZ1687">
            <v>-42.32</v>
          </cell>
          <cell r="BG1687" t="str">
            <v>1BD</v>
          </cell>
        </row>
        <row r="1688">
          <cell r="AY1688" t="str">
            <v>1BD</v>
          </cell>
          <cell r="AZ1688">
            <v>-12.44</v>
          </cell>
          <cell r="BG1688" t="str">
            <v>1BD</v>
          </cell>
        </row>
        <row r="1689">
          <cell r="AY1689" t="str">
            <v>1BD</v>
          </cell>
          <cell r="AZ1689">
            <v>-3199.94</v>
          </cell>
          <cell r="BG1689" t="str">
            <v>1BD</v>
          </cell>
        </row>
        <row r="1690">
          <cell r="AY1690" t="str">
            <v>1BD</v>
          </cell>
          <cell r="AZ1690">
            <v>-3199.94</v>
          </cell>
          <cell r="BG1690" t="str">
            <v>1BD</v>
          </cell>
        </row>
        <row r="1691">
          <cell r="AY1691" t="str">
            <v>1BD</v>
          </cell>
          <cell r="AZ1691">
            <v>-96.39</v>
          </cell>
          <cell r="BG1691" t="str">
            <v>1BD</v>
          </cell>
        </row>
        <row r="1692">
          <cell r="AY1692" t="str">
            <v>1BD</v>
          </cell>
          <cell r="AZ1692">
            <v>-85.92</v>
          </cell>
          <cell r="BG1692" t="str">
            <v>1BD</v>
          </cell>
        </row>
        <row r="1693">
          <cell r="AY1693" t="str">
            <v>1BD</v>
          </cell>
          <cell r="AZ1693">
            <v>-3392.1</v>
          </cell>
          <cell r="BG1693" t="str">
            <v>1BD</v>
          </cell>
        </row>
        <row r="1694">
          <cell r="AY1694" t="str">
            <v>1BD</v>
          </cell>
          <cell r="AZ1694">
            <v>-3392.1</v>
          </cell>
          <cell r="BG1694" t="str">
            <v>1BD</v>
          </cell>
        </row>
        <row r="1695">
          <cell r="AY1695" t="str">
            <v>1BD</v>
          </cell>
          <cell r="AZ1695">
            <v>-3392.1</v>
          </cell>
          <cell r="BG1695" t="str">
            <v>1BD</v>
          </cell>
        </row>
        <row r="1696">
          <cell r="AY1696" t="str">
            <v>1BD</v>
          </cell>
          <cell r="AZ1696">
            <v>-3392.1</v>
          </cell>
          <cell r="BG1696" t="str">
            <v>1BD</v>
          </cell>
        </row>
        <row r="1697">
          <cell r="AY1697" t="str">
            <v>1BD</v>
          </cell>
          <cell r="AZ1697">
            <v>-434.74</v>
          </cell>
          <cell r="BG1697" t="str">
            <v>1BD</v>
          </cell>
        </row>
        <row r="1698">
          <cell r="AY1698" t="str">
            <v>1BD</v>
          </cell>
          <cell r="AZ1698">
            <v>-4.1500000000000004</v>
          </cell>
          <cell r="BG1698" t="str">
            <v>1BD</v>
          </cell>
        </row>
        <row r="1699">
          <cell r="AY1699" t="str">
            <v>1BD</v>
          </cell>
          <cell r="AZ1699">
            <v>-15.11</v>
          </cell>
          <cell r="BG1699" t="str">
            <v>1BD</v>
          </cell>
        </row>
        <row r="1700">
          <cell r="AY1700" t="str">
            <v>1BD</v>
          </cell>
          <cell r="AZ1700">
            <v>-434.74</v>
          </cell>
          <cell r="BG1700" t="str">
            <v>1BD</v>
          </cell>
        </row>
        <row r="1701">
          <cell r="AY1701" t="str">
            <v>1BD</v>
          </cell>
          <cell r="AZ1701">
            <v>-4.1500000000000004</v>
          </cell>
          <cell r="BG1701" t="str">
            <v>1BD</v>
          </cell>
        </row>
        <row r="1702">
          <cell r="AY1702" t="str">
            <v>1BD</v>
          </cell>
          <cell r="AZ1702">
            <v>-15.11</v>
          </cell>
          <cell r="BG1702" t="str">
            <v>1BD</v>
          </cell>
        </row>
        <row r="1703">
          <cell r="AY1703" t="str">
            <v>1BD</v>
          </cell>
          <cell r="AZ1703">
            <v>-434.74</v>
          </cell>
          <cell r="BG1703" t="str">
            <v>1BD</v>
          </cell>
        </row>
        <row r="1704">
          <cell r="AY1704" t="str">
            <v>1BD</v>
          </cell>
          <cell r="AZ1704">
            <v>-4.1500000000000004</v>
          </cell>
          <cell r="BG1704" t="str">
            <v>1BD</v>
          </cell>
        </row>
        <row r="1705">
          <cell r="AY1705" t="str">
            <v>1BD</v>
          </cell>
          <cell r="AZ1705">
            <v>-15.11</v>
          </cell>
          <cell r="BG1705" t="str">
            <v>1BD</v>
          </cell>
        </row>
        <row r="1706">
          <cell r="AY1706" t="str">
            <v>1BD</v>
          </cell>
          <cell r="AZ1706">
            <v>-12.44</v>
          </cell>
          <cell r="BG1706" t="str">
            <v>1BD</v>
          </cell>
        </row>
        <row r="1707">
          <cell r="AY1707" t="str">
            <v>1BD</v>
          </cell>
          <cell r="AZ1707">
            <v>-434.74</v>
          </cell>
          <cell r="BG1707" t="str">
            <v>1BD</v>
          </cell>
        </row>
        <row r="1708">
          <cell r="AY1708" t="str">
            <v>1BD</v>
          </cell>
          <cell r="AZ1708">
            <v>-4.1500000000000004</v>
          </cell>
          <cell r="BG1708" t="str">
            <v>1BD</v>
          </cell>
        </row>
        <row r="1709">
          <cell r="AY1709" t="str">
            <v>1BD</v>
          </cell>
          <cell r="AZ1709">
            <v>-15.11</v>
          </cell>
          <cell r="BG1709" t="str">
            <v>1BD</v>
          </cell>
        </row>
        <row r="1710">
          <cell r="AY1710" t="str">
            <v>1BD</v>
          </cell>
          <cell r="AZ1710">
            <v>-434.74</v>
          </cell>
          <cell r="BG1710" t="str">
            <v>1BD</v>
          </cell>
        </row>
        <row r="1711">
          <cell r="AY1711" t="str">
            <v>1BD</v>
          </cell>
          <cell r="AZ1711">
            <v>-15.11</v>
          </cell>
          <cell r="BG1711" t="str">
            <v>1BD</v>
          </cell>
        </row>
        <row r="1712">
          <cell r="AY1712" t="str">
            <v>1BD</v>
          </cell>
          <cell r="AZ1712">
            <v>-434.74</v>
          </cell>
          <cell r="BG1712" t="str">
            <v>1BD</v>
          </cell>
        </row>
        <row r="1713">
          <cell r="AY1713" t="str">
            <v>1BD</v>
          </cell>
          <cell r="AZ1713">
            <v>-4.1500000000000004</v>
          </cell>
          <cell r="BG1713" t="str">
            <v>1BD</v>
          </cell>
        </row>
        <row r="1714">
          <cell r="AY1714" t="str">
            <v>1BD</v>
          </cell>
          <cell r="AZ1714">
            <v>-15.11</v>
          </cell>
          <cell r="BG1714" t="str">
            <v>1BD</v>
          </cell>
        </row>
        <row r="1715">
          <cell r="AY1715" t="str">
            <v>1BD</v>
          </cell>
          <cell r="AZ1715">
            <v>-434.74</v>
          </cell>
          <cell r="BG1715" t="str">
            <v>1BD</v>
          </cell>
        </row>
        <row r="1716">
          <cell r="AY1716" t="str">
            <v>1BD</v>
          </cell>
          <cell r="AZ1716">
            <v>-4.1500000000000004</v>
          </cell>
          <cell r="BG1716" t="str">
            <v>1BD</v>
          </cell>
        </row>
        <row r="1717">
          <cell r="AY1717" t="str">
            <v>1BD</v>
          </cell>
          <cell r="AZ1717">
            <v>-15.11</v>
          </cell>
          <cell r="BG1717" t="str">
            <v>1BD</v>
          </cell>
        </row>
        <row r="1718">
          <cell r="AY1718" t="str">
            <v>1BD</v>
          </cell>
          <cell r="AZ1718">
            <v>-434.74</v>
          </cell>
          <cell r="BG1718" t="str">
            <v>1BD</v>
          </cell>
        </row>
        <row r="1719">
          <cell r="AY1719" t="str">
            <v>1BD</v>
          </cell>
          <cell r="AZ1719">
            <v>-4.1500000000000004</v>
          </cell>
          <cell r="BG1719" t="str">
            <v>1BD</v>
          </cell>
        </row>
        <row r="1720">
          <cell r="AY1720" t="str">
            <v>1BD</v>
          </cell>
          <cell r="AZ1720">
            <v>-15.11</v>
          </cell>
          <cell r="BG1720" t="str">
            <v>1BD</v>
          </cell>
        </row>
        <row r="1721">
          <cell r="AY1721" t="str">
            <v>1BD</v>
          </cell>
          <cell r="AZ1721">
            <v>-434.74</v>
          </cell>
          <cell r="BG1721" t="str">
            <v>1BD</v>
          </cell>
        </row>
        <row r="1722">
          <cell r="AY1722" t="str">
            <v>1BD</v>
          </cell>
          <cell r="AZ1722">
            <v>-4.1500000000000004</v>
          </cell>
          <cell r="BG1722" t="str">
            <v>1BD</v>
          </cell>
        </row>
        <row r="1723">
          <cell r="AY1723" t="str">
            <v>1BD</v>
          </cell>
          <cell r="AZ1723">
            <v>-15.11</v>
          </cell>
          <cell r="BG1723" t="str">
            <v>1BD</v>
          </cell>
        </row>
        <row r="1724">
          <cell r="AY1724" t="str">
            <v>1BD</v>
          </cell>
          <cell r="AZ1724">
            <v>-434.74</v>
          </cell>
          <cell r="BG1724" t="str">
            <v>1BD</v>
          </cell>
        </row>
        <row r="1725">
          <cell r="AY1725" t="str">
            <v>1BD</v>
          </cell>
          <cell r="AZ1725">
            <v>-4.1500000000000004</v>
          </cell>
          <cell r="BG1725" t="str">
            <v>1BD</v>
          </cell>
        </row>
        <row r="1726">
          <cell r="AY1726" t="str">
            <v>1BD</v>
          </cell>
          <cell r="AZ1726">
            <v>-15.11</v>
          </cell>
          <cell r="BG1726" t="str">
            <v>1BD</v>
          </cell>
        </row>
        <row r="1727">
          <cell r="AY1727" t="str">
            <v>1BD</v>
          </cell>
          <cell r="AZ1727">
            <v>-434.74</v>
          </cell>
          <cell r="BG1727" t="str">
            <v>1BD</v>
          </cell>
        </row>
        <row r="1728">
          <cell r="AY1728" t="str">
            <v>1BD</v>
          </cell>
          <cell r="AZ1728">
            <v>-4.1500000000000004</v>
          </cell>
          <cell r="BG1728" t="str">
            <v>1BD</v>
          </cell>
        </row>
        <row r="1729">
          <cell r="AY1729" t="str">
            <v>1BD</v>
          </cell>
          <cell r="AZ1729">
            <v>-15.11</v>
          </cell>
          <cell r="BG1729" t="str">
            <v>1BD</v>
          </cell>
        </row>
        <row r="1730">
          <cell r="AY1730" t="str">
            <v>1BD</v>
          </cell>
          <cell r="AZ1730">
            <v>-434.74</v>
          </cell>
          <cell r="BG1730" t="str">
            <v>1BD</v>
          </cell>
        </row>
        <row r="1731">
          <cell r="AY1731" t="str">
            <v>1BD</v>
          </cell>
          <cell r="AZ1731">
            <v>-4.1500000000000004</v>
          </cell>
          <cell r="BG1731" t="str">
            <v>1BD</v>
          </cell>
        </row>
        <row r="1732">
          <cell r="AY1732" t="str">
            <v>1BD</v>
          </cell>
          <cell r="AZ1732">
            <v>-15.11</v>
          </cell>
          <cell r="BG1732" t="str">
            <v>1BD</v>
          </cell>
        </row>
        <row r="1733">
          <cell r="AY1733" t="str">
            <v>1BD</v>
          </cell>
          <cell r="AZ1733">
            <v>-434.74</v>
          </cell>
          <cell r="BG1733" t="str">
            <v>1BD</v>
          </cell>
        </row>
        <row r="1734">
          <cell r="AY1734" t="str">
            <v>1BD</v>
          </cell>
          <cell r="AZ1734">
            <v>-4.1500000000000004</v>
          </cell>
          <cell r="BG1734" t="str">
            <v>1BD</v>
          </cell>
        </row>
        <row r="1735">
          <cell r="AY1735" t="str">
            <v>1BD</v>
          </cell>
          <cell r="AZ1735">
            <v>-15.11</v>
          </cell>
          <cell r="BG1735" t="str">
            <v>1BD</v>
          </cell>
        </row>
        <row r="1736">
          <cell r="AY1736" t="str">
            <v>1BD</v>
          </cell>
          <cell r="AZ1736">
            <v>-652.11</v>
          </cell>
          <cell r="BG1736">
            <v>0</v>
          </cell>
        </row>
        <row r="1737">
          <cell r="AY1737" t="str">
            <v>1BD</v>
          </cell>
          <cell r="AZ1737">
            <v>-4.1500000000000004</v>
          </cell>
          <cell r="BG1737" t="str">
            <v>1BD</v>
          </cell>
        </row>
        <row r="1738">
          <cell r="AY1738" t="str">
            <v>1BD</v>
          </cell>
          <cell r="AZ1738">
            <v>-15.11</v>
          </cell>
          <cell r="BG1738" t="str">
            <v>1BD</v>
          </cell>
        </row>
        <row r="1739">
          <cell r="AY1739" t="str">
            <v>1BD</v>
          </cell>
          <cell r="AZ1739">
            <v>-652.11</v>
          </cell>
          <cell r="BG1739">
            <v>0</v>
          </cell>
        </row>
        <row r="1740">
          <cell r="AY1740" t="str">
            <v>1BD</v>
          </cell>
          <cell r="AZ1740">
            <v>-4.1500000000000004</v>
          </cell>
          <cell r="BG1740" t="str">
            <v>1BD</v>
          </cell>
        </row>
        <row r="1741">
          <cell r="AY1741" t="str">
            <v>1BD</v>
          </cell>
          <cell r="AZ1741">
            <v>-15.11</v>
          </cell>
          <cell r="BG1741" t="str">
            <v>1BD</v>
          </cell>
        </row>
        <row r="1742">
          <cell r="AY1742" t="str">
            <v>1BD</v>
          </cell>
          <cell r="AZ1742">
            <v>-434.74</v>
          </cell>
          <cell r="BG1742" t="str">
            <v>1BD</v>
          </cell>
        </row>
        <row r="1743">
          <cell r="AY1743" t="str">
            <v>1BD</v>
          </cell>
          <cell r="AZ1743">
            <v>-4.1500000000000004</v>
          </cell>
          <cell r="BG1743" t="str">
            <v>1BD</v>
          </cell>
        </row>
        <row r="1744">
          <cell r="AY1744">
            <v>0</v>
          </cell>
          <cell r="AZ1744" t="str">
            <v>x</v>
          </cell>
          <cell r="BG1744" t="str">
            <v>1BD</v>
          </cell>
        </row>
        <row r="1745">
          <cell r="AY1745" t="str">
            <v>1BD</v>
          </cell>
          <cell r="AZ1745">
            <v>-434.74</v>
          </cell>
          <cell r="BG1745" t="str">
            <v>1BD</v>
          </cell>
        </row>
        <row r="1746">
          <cell r="AY1746" t="str">
            <v>1BD</v>
          </cell>
          <cell r="AZ1746">
            <v>-4.1500000000000004</v>
          </cell>
          <cell r="BG1746" t="str">
            <v>1BD</v>
          </cell>
        </row>
        <row r="1747">
          <cell r="AY1747" t="str">
            <v>1BD</v>
          </cell>
          <cell r="AZ1747">
            <v>-15.11</v>
          </cell>
          <cell r="BG1747" t="str">
            <v>1BD</v>
          </cell>
        </row>
        <row r="1748">
          <cell r="AY1748" t="str">
            <v>1BD</v>
          </cell>
          <cell r="AZ1748">
            <v>-434.74</v>
          </cell>
          <cell r="BG1748" t="str">
            <v>1BD</v>
          </cell>
        </row>
        <row r="1749">
          <cell r="AY1749" t="str">
            <v>1BD</v>
          </cell>
          <cell r="AZ1749">
            <v>-4.1500000000000004</v>
          </cell>
          <cell r="BG1749" t="str">
            <v>1BD</v>
          </cell>
        </row>
        <row r="1750">
          <cell r="AY1750" t="str">
            <v>1BD</v>
          </cell>
          <cell r="AZ1750">
            <v>-15.11</v>
          </cell>
          <cell r="BG1750" t="str">
            <v>1BD</v>
          </cell>
        </row>
        <row r="1751">
          <cell r="AY1751" t="str">
            <v>1BD</v>
          </cell>
          <cell r="AZ1751">
            <v>-434.74</v>
          </cell>
          <cell r="BG1751" t="str">
            <v>1BD</v>
          </cell>
        </row>
        <row r="1752">
          <cell r="AY1752" t="str">
            <v>1BD</v>
          </cell>
          <cell r="AZ1752">
            <v>-4.1500000000000004</v>
          </cell>
          <cell r="BG1752" t="str">
            <v>1BD</v>
          </cell>
        </row>
        <row r="1753">
          <cell r="AY1753" t="str">
            <v>1BD</v>
          </cell>
          <cell r="AZ1753">
            <v>-15.11</v>
          </cell>
          <cell r="BG1753" t="str">
            <v>1BD</v>
          </cell>
        </row>
        <row r="1754">
          <cell r="AY1754" t="str">
            <v>1BD</v>
          </cell>
          <cell r="AZ1754">
            <v>-434.74</v>
          </cell>
          <cell r="BG1754" t="str">
            <v>1BD</v>
          </cell>
        </row>
        <row r="1755">
          <cell r="AY1755" t="str">
            <v>1BD</v>
          </cell>
          <cell r="AZ1755">
            <v>-4.1500000000000004</v>
          </cell>
          <cell r="BG1755" t="str">
            <v>1BD</v>
          </cell>
        </row>
        <row r="1756">
          <cell r="AY1756" t="str">
            <v>1BD</v>
          </cell>
          <cell r="AZ1756">
            <v>-15.11</v>
          </cell>
          <cell r="BG1756" t="str">
            <v>1BD</v>
          </cell>
        </row>
        <row r="1757">
          <cell r="AY1757" t="str">
            <v>1BD</v>
          </cell>
          <cell r="AZ1757">
            <v>-434.74</v>
          </cell>
          <cell r="BG1757" t="str">
            <v>1BD</v>
          </cell>
        </row>
        <row r="1758">
          <cell r="AY1758" t="str">
            <v>1BD</v>
          </cell>
          <cell r="AZ1758">
            <v>-4.1500000000000004</v>
          </cell>
          <cell r="BG1758" t="str">
            <v>1BD</v>
          </cell>
        </row>
        <row r="1759">
          <cell r="AY1759" t="str">
            <v>1BD</v>
          </cell>
          <cell r="AZ1759">
            <v>-15.11</v>
          </cell>
          <cell r="BG1759" t="str">
            <v>1BD</v>
          </cell>
        </row>
        <row r="1760">
          <cell r="AY1760" t="str">
            <v>1BD</v>
          </cell>
          <cell r="AZ1760">
            <v>-434.74</v>
          </cell>
          <cell r="BG1760" t="str">
            <v>1BD</v>
          </cell>
        </row>
        <row r="1761">
          <cell r="AY1761" t="str">
            <v>1BD</v>
          </cell>
          <cell r="AZ1761">
            <v>-4.1500000000000004</v>
          </cell>
          <cell r="BG1761" t="str">
            <v>1BD</v>
          </cell>
        </row>
        <row r="1762">
          <cell r="AY1762" t="str">
            <v>1BD</v>
          </cell>
          <cell r="AZ1762">
            <v>-15.11</v>
          </cell>
          <cell r="BG1762" t="str">
            <v>1BD</v>
          </cell>
        </row>
        <row r="1763">
          <cell r="AY1763" t="str">
            <v>1BD</v>
          </cell>
          <cell r="AZ1763">
            <v>-134.5</v>
          </cell>
          <cell r="BG1763" t="str">
            <v>1BD</v>
          </cell>
        </row>
        <row r="1764">
          <cell r="AY1764" t="str">
            <v>1BD</v>
          </cell>
          <cell r="AZ1764">
            <v>-134.5</v>
          </cell>
          <cell r="BG1764" t="str">
            <v>1BD</v>
          </cell>
        </row>
        <row r="1765">
          <cell r="AY1765" t="str">
            <v>1BD</v>
          </cell>
          <cell r="AZ1765">
            <v>-846.72</v>
          </cell>
          <cell r="BG1765" t="str">
            <v>1BD</v>
          </cell>
        </row>
        <row r="1766">
          <cell r="AY1766" t="str">
            <v>1BD</v>
          </cell>
          <cell r="AZ1766">
            <v>-234.82</v>
          </cell>
          <cell r="BG1766" t="str">
            <v>1BD</v>
          </cell>
        </row>
        <row r="1767">
          <cell r="AY1767" t="str">
            <v>1BD</v>
          </cell>
          <cell r="AZ1767">
            <v>-54.72</v>
          </cell>
          <cell r="BG1767" t="str">
            <v>1BD</v>
          </cell>
        </row>
        <row r="1768">
          <cell r="AY1768" t="str">
            <v>1BD</v>
          </cell>
          <cell r="AZ1768">
            <v>-54.72</v>
          </cell>
          <cell r="BG1768" t="str">
            <v>1BD</v>
          </cell>
        </row>
        <row r="1769">
          <cell r="AY1769" t="str">
            <v>1BD</v>
          </cell>
          <cell r="AZ1769">
            <v>-54.72</v>
          </cell>
          <cell r="BG1769" t="str">
            <v>1BD</v>
          </cell>
        </row>
        <row r="1770">
          <cell r="AY1770" t="str">
            <v>1BD</v>
          </cell>
          <cell r="AZ1770">
            <v>-37.46</v>
          </cell>
          <cell r="BG1770" t="str">
            <v>1BD</v>
          </cell>
        </row>
        <row r="1771">
          <cell r="AY1771" t="str">
            <v>1BD</v>
          </cell>
          <cell r="AZ1771">
            <v>-29.95</v>
          </cell>
          <cell r="BG1771" t="str">
            <v>1BD</v>
          </cell>
        </row>
        <row r="1772">
          <cell r="AY1772" t="str">
            <v>1BD</v>
          </cell>
          <cell r="AZ1772">
            <v>-9.35</v>
          </cell>
          <cell r="BG1772" t="str">
            <v>1BD</v>
          </cell>
        </row>
        <row r="1773">
          <cell r="AY1773" t="str">
            <v>1BD</v>
          </cell>
          <cell r="AZ1773">
            <v>-37.46</v>
          </cell>
          <cell r="BG1773" t="str">
            <v>1BD</v>
          </cell>
        </row>
        <row r="1774">
          <cell r="AY1774" t="str">
            <v>1BD</v>
          </cell>
          <cell r="AZ1774">
            <v>-29.95</v>
          </cell>
          <cell r="BG1774" t="str">
            <v>1BD</v>
          </cell>
        </row>
        <row r="1775">
          <cell r="AY1775" t="str">
            <v>1BD</v>
          </cell>
          <cell r="AZ1775">
            <v>-9.35</v>
          </cell>
          <cell r="BG1775" t="str">
            <v>1BD</v>
          </cell>
        </row>
        <row r="1776">
          <cell r="AY1776" t="str">
            <v>1BD</v>
          </cell>
          <cell r="AZ1776">
            <v>-37.46</v>
          </cell>
          <cell r="BG1776" t="str">
            <v>1BD</v>
          </cell>
        </row>
        <row r="1777">
          <cell r="AY1777" t="str">
            <v>1BD</v>
          </cell>
          <cell r="AZ1777">
            <v>-9.35</v>
          </cell>
          <cell r="BG1777" t="str">
            <v>1BD</v>
          </cell>
        </row>
        <row r="1778">
          <cell r="AY1778" t="str">
            <v>1BD</v>
          </cell>
          <cell r="AZ1778">
            <v>-37.46</v>
          </cell>
          <cell r="BG1778" t="str">
            <v>1BD</v>
          </cell>
        </row>
        <row r="1779">
          <cell r="AY1779" t="str">
            <v>1BD</v>
          </cell>
          <cell r="AZ1779">
            <v>-18.75</v>
          </cell>
          <cell r="BG1779" t="str">
            <v>1BD</v>
          </cell>
        </row>
        <row r="1780">
          <cell r="AY1780" t="str">
            <v>1BD</v>
          </cell>
          <cell r="AZ1780">
            <v>-9.35</v>
          </cell>
          <cell r="BG1780" t="str">
            <v>1BD</v>
          </cell>
        </row>
        <row r="1781">
          <cell r="AY1781" t="str">
            <v>1BD</v>
          </cell>
          <cell r="AZ1781">
            <v>-37.46</v>
          </cell>
          <cell r="BG1781" t="str">
            <v>1BD</v>
          </cell>
        </row>
        <row r="1782">
          <cell r="AY1782" t="str">
            <v>1BD</v>
          </cell>
          <cell r="AZ1782">
            <v>-29.95</v>
          </cell>
          <cell r="BG1782" t="str">
            <v>1BD</v>
          </cell>
        </row>
        <row r="1783">
          <cell r="AY1783" t="str">
            <v>1BD</v>
          </cell>
          <cell r="AZ1783">
            <v>-9.35</v>
          </cell>
          <cell r="BG1783" t="str">
            <v>1BD</v>
          </cell>
        </row>
        <row r="1784">
          <cell r="AY1784" t="str">
            <v>1BD</v>
          </cell>
          <cell r="AZ1784">
            <v>-37.46</v>
          </cell>
          <cell r="BG1784" t="str">
            <v>1BD</v>
          </cell>
        </row>
        <row r="1785">
          <cell r="AY1785" t="str">
            <v>1BD</v>
          </cell>
          <cell r="AZ1785">
            <v>-18.75</v>
          </cell>
          <cell r="BG1785" t="str">
            <v>1BD</v>
          </cell>
        </row>
        <row r="1786">
          <cell r="AY1786" t="str">
            <v>1BD</v>
          </cell>
          <cell r="AZ1786">
            <v>-9.35</v>
          </cell>
          <cell r="BG1786" t="str">
            <v>1BD</v>
          </cell>
        </row>
        <row r="1787">
          <cell r="AY1787" t="str">
            <v>1BD</v>
          </cell>
          <cell r="AZ1787">
            <v>-37.46</v>
          </cell>
          <cell r="BG1787" t="str">
            <v>1BD</v>
          </cell>
        </row>
        <row r="1788">
          <cell r="AY1788" t="str">
            <v>1BD</v>
          </cell>
          <cell r="AZ1788">
            <v>-18.75</v>
          </cell>
          <cell r="BG1788" t="str">
            <v>1BD</v>
          </cell>
        </row>
        <row r="1789">
          <cell r="AY1789" t="str">
            <v>1BD</v>
          </cell>
          <cell r="AZ1789">
            <v>-9.35</v>
          </cell>
          <cell r="BG1789" t="str">
            <v>1BD</v>
          </cell>
        </row>
        <row r="1790">
          <cell r="AY1790" t="str">
            <v>1BD</v>
          </cell>
          <cell r="AZ1790">
            <v>-37.46</v>
          </cell>
          <cell r="BG1790" t="str">
            <v>1BD</v>
          </cell>
        </row>
        <row r="1791">
          <cell r="AY1791" t="str">
            <v>1BD</v>
          </cell>
          <cell r="AZ1791">
            <v>-18.75</v>
          </cell>
          <cell r="BG1791" t="str">
            <v>1BD</v>
          </cell>
        </row>
        <row r="1792">
          <cell r="AY1792" t="str">
            <v>1BD</v>
          </cell>
          <cell r="AZ1792">
            <v>-9.35</v>
          </cell>
          <cell r="BG1792" t="str">
            <v>1BD</v>
          </cell>
        </row>
        <row r="1793">
          <cell r="AY1793" t="str">
            <v>1BD</v>
          </cell>
          <cell r="AZ1793">
            <v>-37.46</v>
          </cell>
          <cell r="BG1793" t="str">
            <v>1BD</v>
          </cell>
        </row>
        <row r="1794">
          <cell r="AY1794" t="str">
            <v>1BD</v>
          </cell>
          <cell r="AZ1794">
            <v>-18.75</v>
          </cell>
          <cell r="BG1794" t="str">
            <v>1BD</v>
          </cell>
        </row>
        <row r="1795">
          <cell r="AY1795" t="str">
            <v>1BD</v>
          </cell>
          <cell r="AZ1795">
            <v>-9.35</v>
          </cell>
          <cell r="BG1795" t="str">
            <v>1BD</v>
          </cell>
        </row>
        <row r="1796">
          <cell r="AY1796" t="str">
            <v>1BD</v>
          </cell>
          <cell r="AZ1796">
            <v>-37.46</v>
          </cell>
          <cell r="BG1796" t="str">
            <v>1BD</v>
          </cell>
        </row>
        <row r="1797">
          <cell r="AY1797" t="str">
            <v>1BD</v>
          </cell>
          <cell r="AZ1797">
            <v>-18.75</v>
          </cell>
          <cell r="BG1797" t="str">
            <v>1BD</v>
          </cell>
        </row>
        <row r="1798">
          <cell r="AY1798" t="str">
            <v>1BD</v>
          </cell>
          <cell r="AZ1798">
            <v>-9.35</v>
          </cell>
          <cell r="BG1798" t="str">
            <v>1BD</v>
          </cell>
        </row>
        <row r="1799">
          <cell r="AY1799" t="str">
            <v>1BD</v>
          </cell>
          <cell r="AZ1799">
            <v>-41.36</v>
          </cell>
          <cell r="BG1799" t="str">
            <v>1BD</v>
          </cell>
        </row>
        <row r="1800">
          <cell r="AY1800" t="str">
            <v>1BD</v>
          </cell>
          <cell r="AZ1800">
            <v>-18.75</v>
          </cell>
          <cell r="BG1800" t="str">
            <v>1BD</v>
          </cell>
        </row>
        <row r="1801">
          <cell r="AY1801" t="str">
            <v>1BD</v>
          </cell>
          <cell r="AZ1801">
            <v>-9.35</v>
          </cell>
          <cell r="BG1801" t="str">
            <v>1BD</v>
          </cell>
        </row>
        <row r="1802">
          <cell r="AY1802" t="str">
            <v>1BD</v>
          </cell>
          <cell r="AZ1802">
            <v>-57.06</v>
          </cell>
          <cell r="BG1802" t="str">
            <v>1BD</v>
          </cell>
        </row>
        <row r="1803">
          <cell r="AY1803" t="str">
            <v>1BD</v>
          </cell>
          <cell r="AZ1803">
            <v>-56.34</v>
          </cell>
          <cell r="BG1803" t="str">
            <v>1BD</v>
          </cell>
        </row>
        <row r="1804">
          <cell r="AY1804" t="str">
            <v>1BD</v>
          </cell>
          <cell r="AZ1804">
            <v>-53.12</v>
          </cell>
          <cell r="BG1804" t="str">
            <v>1BD</v>
          </cell>
        </row>
        <row r="1805">
          <cell r="AY1805" t="str">
            <v>1BD</v>
          </cell>
          <cell r="AZ1805">
            <v>-53.12</v>
          </cell>
          <cell r="BG1805" t="str">
            <v>1BD</v>
          </cell>
        </row>
        <row r="1806">
          <cell r="AY1806" t="str">
            <v>1BD</v>
          </cell>
          <cell r="AZ1806">
            <v>-53.12</v>
          </cell>
          <cell r="BG1806" t="str">
            <v>1BD</v>
          </cell>
        </row>
        <row r="1807">
          <cell r="AY1807" t="str">
            <v>1BD</v>
          </cell>
          <cell r="AZ1807">
            <v>-53.12</v>
          </cell>
          <cell r="BG1807" t="str">
            <v>1BD</v>
          </cell>
        </row>
        <row r="1808">
          <cell r="AY1808" t="str">
            <v>1BD</v>
          </cell>
          <cell r="AZ1808">
            <v>-53.12</v>
          </cell>
          <cell r="BG1808" t="str">
            <v>1BD</v>
          </cell>
        </row>
        <row r="1809">
          <cell r="AY1809" t="str">
            <v>1BD</v>
          </cell>
          <cell r="AZ1809">
            <v>-53.12</v>
          </cell>
          <cell r="BG1809" t="str">
            <v>2DF</v>
          </cell>
        </row>
        <row r="1810">
          <cell r="AY1810" t="str">
            <v>1BD</v>
          </cell>
          <cell r="AZ1810">
            <v>-895.33</v>
          </cell>
          <cell r="BG1810" t="str">
            <v>1BD</v>
          </cell>
        </row>
        <row r="1811">
          <cell r="AY1811" t="str">
            <v>1BD</v>
          </cell>
          <cell r="AZ1811">
            <v>-895.33</v>
          </cell>
          <cell r="BG1811" t="str">
            <v>1BD</v>
          </cell>
        </row>
        <row r="1812">
          <cell r="AY1812" t="str">
            <v>1BD</v>
          </cell>
          <cell r="AZ1812">
            <v>-56.43</v>
          </cell>
          <cell r="BG1812" t="str">
            <v>1BD</v>
          </cell>
        </row>
        <row r="1813">
          <cell r="AY1813">
            <v>0</v>
          </cell>
          <cell r="AZ1813" t="str">
            <v>x</v>
          </cell>
          <cell r="BG1813" t="str">
            <v>1BD</v>
          </cell>
        </row>
        <row r="1814">
          <cell r="AY1814" t="str">
            <v>1BD</v>
          </cell>
          <cell r="AZ1814">
            <v>-895.33</v>
          </cell>
          <cell r="BG1814" t="str">
            <v>1BD</v>
          </cell>
        </row>
        <row r="1815">
          <cell r="AY1815" t="str">
            <v>1BD</v>
          </cell>
          <cell r="AZ1815">
            <v>-56.43</v>
          </cell>
          <cell r="BG1815" t="str">
            <v>1BD</v>
          </cell>
        </row>
        <row r="1816">
          <cell r="AY1816">
            <v>0</v>
          </cell>
          <cell r="AZ1816" t="str">
            <v>x</v>
          </cell>
          <cell r="BG1816" t="str">
            <v>1BD</v>
          </cell>
        </row>
        <row r="1817">
          <cell r="AY1817" t="str">
            <v>1BD</v>
          </cell>
          <cell r="AZ1817">
            <v>-895.33</v>
          </cell>
          <cell r="BG1817" t="str">
            <v>1BD</v>
          </cell>
        </row>
        <row r="1818">
          <cell r="AY1818" t="str">
            <v>1BD</v>
          </cell>
          <cell r="AZ1818">
            <v>-42.32</v>
          </cell>
          <cell r="BG1818" t="str">
            <v>1BD</v>
          </cell>
        </row>
        <row r="1819">
          <cell r="AY1819">
            <v>0</v>
          </cell>
          <cell r="AZ1819" t="str">
            <v>x</v>
          </cell>
          <cell r="BG1819" t="str">
            <v>1BD</v>
          </cell>
        </row>
        <row r="1820">
          <cell r="AY1820" t="str">
            <v>1BD</v>
          </cell>
          <cell r="AZ1820">
            <v>-895.33</v>
          </cell>
          <cell r="BG1820" t="str">
            <v>1BD</v>
          </cell>
        </row>
        <row r="1821">
          <cell r="AY1821" t="str">
            <v>1BD</v>
          </cell>
          <cell r="AZ1821">
            <v>-56.43</v>
          </cell>
          <cell r="BG1821" t="str">
            <v>1BD</v>
          </cell>
        </row>
        <row r="1822">
          <cell r="AY1822">
            <v>0</v>
          </cell>
          <cell r="AZ1822" t="str">
            <v>x</v>
          </cell>
          <cell r="BG1822" t="str">
            <v>1BD</v>
          </cell>
        </row>
        <row r="1823">
          <cell r="AY1823" t="str">
            <v>1BD</v>
          </cell>
          <cell r="AZ1823">
            <v>-895.33</v>
          </cell>
          <cell r="BG1823" t="str">
            <v>1BD</v>
          </cell>
        </row>
        <row r="1824">
          <cell r="AY1824" t="str">
            <v>1BD</v>
          </cell>
          <cell r="AZ1824">
            <v>-56.43</v>
          </cell>
          <cell r="BG1824" t="str">
            <v>1BD</v>
          </cell>
        </row>
        <row r="1825">
          <cell r="AY1825" t="str">
            <v>1BD</v>
          </cell>
          <cell r="AZ1825">
            <v>-895.33</v>
          </cell>
          <cell r="BG1825" t="str">
            <v>1BD</v>
          </cell>
        </row>
        <row r="1826">
          <cell r="AY1826" t="str">
            <v>1BD</v>
          </cell>
          <cell r="AZ1826">
            <v>-56.43</v>
          </cell>
          <cell r="BG1826" t="str">
            <v>1BD</v>
          </cell>
        </row>
        <row r="1827">
          <cell r="AY1827">
            <v>0</v>
          </cell>
          <cell r="AZ1827" t="str">
            <v>x</v>
          </cell>
          <cell r="BG1827" t="str">
            <v>1BD</v>
          </cell>
        </row>
        <row r="1828">
          <cell r="AY1828" t="str">
            <v>1BD</v>
          </cell>
          <cell r="AZ1828">
            <v>-895.33</v>
          </cell>
          <cell r="BG1828" t="str">
            <v>1BD</v>
          </cell>
        </row>
        <row r="1829">
          <cell r="AY1829" t="str">
            <v>1BD</v>
          </cell>
          <cell r="AZ1829">
            <v>-56.43</v>
          </cell>
          <cell r="BG1829" t="str">
            <v>1BD</v>
          </cell>
        </row>
        <row r="1830">
          <cell r="AY1830">
            <v>0</v>
          </cell>
          <cell r="AZ1830" t="str">
            <v>x</v>
          </cell>
          <cell r="BG1830" t="str">
            <v>1BD</v>
          </cell>
        </row>
        <row r="1831">
          <cell r="AY1831" t="str">
            <v>1BD</v>
          </cell>
          <cell r="AZ1831">
            <v>-895.33</v>
          </cell>
          <cell r="BG1831" t="str">
            <v>1BD</v>
          </cell>
        </row>
        <row r="1832">
          <cell r="AY1832" t="str">
            <v>1BD</v>
          </cell>
          <cell r="AZ1832">
            <v>-12.44</v>
          </cell>
          <cell r="BG1832" t="str">
            <v>1BD</v>
          </cell>
        </row>
        <row r="1833">
          <cell r="AY1833" t="str">
            <v>1BD</v>
          </cell>
          <cell r="AZ1833">
            <v>-56.43</v>
          </cell>
          <cell r="BG1833" t="str">
            <v>1BD</v>
          </cell>
        </row>
        <row r="1834">
          <cell r="AY1834" t="str">
            <v>1BD</v>
          </cell>
          <cell r="AZ1834">
            <v>-895.33</v>
          </cell>
          <cell r="BG1834" t="str">
            <v>1BD</v>
          </cell>
        </row>
        <row r="1835">
          <cell r="AY1835" t="str">
            <v>1BD</v>
          </cell>
          <cell r="AZ1835">
            <v>-12.44</v>
          </cell>
          <cell r="BG1835" t="str">
            <v>1BD</v>
          </cell>
        </row>
        <row r="1836">
          <cell r="AY1836" t="str">
            <v>1BD</v>
          </cell>
          <cell r="AZ1836">
            <v>-56.43</v>
          </cell>
          <cell r="BG1836" t="str">
            <v>1BD</v>
          </cell>
        </row>
        <row r="1837">
          <cell r="AY1837" t="str">
            <v>1BD</v>
          </cell>
          <cell r="AZ1837">
            <v>-895.33</v>
          </cell>
          <cell r="BG1837" t="str">
            <v>1BD</v>
          </cell>
        </row>
        <row r="1838">
          <cell r="AY1838">
            <v>0</v>
          </cell>
          <cell r="AZ1838" t="str">
            <v>x</v>
          </cell>
          <cell r="BG1838" t="str">
            <v>1BD</v>
          </cell>
        </row>
        <row r="1839">
          <cell r="AY1839">
            <v>0</v>
          </cell>
          <cell r="AZ1839" t="str">
            <v>x</v>
          </cell>
          <cell r="BG1839" t="str">
            <v>1BD</v>
          </cell>
        </row>
        <row r="1840">
          <cell r="AY1840" t="str">
            <v>1BD</v>
          </cell>
          <cell r="AZ1840">
            <v>-475.45</v>
          </cell>
          <cell r="BG1840" t="str">
            <v>1BD</v>
          </cell>
        </row>
        <row r="1841">
          <cell r="AY1841" t="str">
            <v>1BD</v>
          </cell>
          <cell r="AZ1841">
            <v>-475.45</v>
          </cell>
          <cell r="BG1841" t="str">
            <v>1BD</v>
          </cell>
        </row>
        <row r="1842">
          <cell r="AY1842" t="str">
            <v>1BD</v>
          </cell>
          <cell r="AZ1842">
            <v>-559.88</v>
          </cell>
          <cell r="BG1842" t="str">
            <v>1BD</v>
          </cell>
        </row>
        <row r="1843">
          <cell r="AY1843" t="str">
            <v>1BD</v>
          </cell>
          <cell r="AZ1843">
            <v>-42.32</v>
          </cell>
          <cell r="BG1843" t="str">
            <v>1BD</v>
          </cell>
        </row>
        <row r="1844">
          <cell r="AY1844" t="str">
            <v>1BD</v>
          </cell>
          <cell r="AZ1844">
            <v>-12.44</v>
          </cell>
          <cell r="BG1844" t="str">
            <v>1BD</v>
          </cell>
        </row>
        <row r="1845">
          <cell r="AY1845" t="str">
            <v>1BD</v>
          </cell>
          <cell r="AZ1845">
            <v>-559.88</v>
          </cell>
          <cell r="BG1845" t="str">
            <v>1BD</v>
          </cell>
        </row>
        <row r="1846">
          <cell r="AY1846" t="str">
            <v>1BD</v>
          </cell>
          <cell r="AZ1846">
            <v>-42.32</v>
          </cell>
          <cell r="BG1846" t="str">
            <v>1BD</v>
          </cell>
        </row>
        <row r="1847">
          <cell r="AY1847" t="str">
            <v>1BD</v>
          </cell>
          <cell r="AZ1847">
            <v>-12.44</v>
          </cell>
          <cell r="BG1847" t="str">
            <v>1BD</v>
          </cell>
        </row>
        <row r="1848">
          <cell r="AY1848" t="str">
            <v>1BD</v>
          </cell>
          <cell r="AZ1848">
            <v>-559.88</v>
          </cell>
          <cell r="BG1848" t="str">
            <v>1BD</v>
          </cell>
        </row>
        <row r="1849">
          <cell r="AY1849" t="str">
            <v>1BD</v>
          </cell>
          <cell r="AZ1849">
            <v>-42.32</v>
          </cell>
          <cell r="BG1849" t="str">
            <v>1BD</v>
          </cell>
        </row>
        <row r="1850">
          <cell r="AY1850" t="str">
            <v>1BD</v>
          </cell>
          <cell r="AZ1850">
            <v>-12.44</v>
          </cell>
          <cell r="BG1850" t="str">
            <v>1BD</v>
          </cell>
        </row>
        <row r="1851">
          <cell r="AY1851" t="str">
            <v>1BD</v>
          </cell>
          <cell r="AZ1851">
            <v>-559.88</v>
          </cell>
          <cell r="BG1851" t="str">
            <v>1BD</v>
          </cell>
        </row>
        <row r="1852">
          <cell r="AY1852" t="str">
            <v>1BD</v>
          </cell>
          <cell r="AZ1852">
            <v>-12.44</v>
          </cell>
          <cell r="BG1852" t="str">
            <v>1BD</v>
          </cell>
        </row>
        <row r="1853">
          <cell r="AY1853" t="str">
            <v>1BD</v>
          </cell>
          <cell r="AZ1853">
            <v>-28.22</v>
          </cell>
          <cell r="BG1853" t="str">
            <v>1BD</v>
          </cell>
        </row>
        <row r="1854">
          <cell r="AY1854" t="str">
            <v>1BD</v>
          </cell>
          <cell r="AZ1854">
            <v>-559.88</v>
          </cell>
          <cell r="BG1854" t="str">
            <v>1BD</v>
          </cell>
        </row>
        <row r="1855">
          <cell r="AY1855" t="str">
            <v>1BD</v>
          </cell>
          <cell r="AZ1855">
            <v>-42.32</v>
          </cell>
          <cell r="BG1855" t="str">
            <v>1BD</v>
          </cell>
        </row>
        <row r="1856">
          <cell r="AY1856" t="str">
            <v>1BD</v>
          </cell>
          <cell r="AZ1856">
            <v>-12.44</v>
          </cell>
          <cell r="BG1856" t="str">
            <v>1BD</v>
          </cell>
        </row>
        <row r="1857">
          <cell r="AY1857" t="str">
            <v>1BD</v>
          </cell>
          <cell r="AZ1857">
            <v>-559.88</v>
          </cell>
          <cell r="BG1857" t="str">
            <v>1BD</v>
          </cell>
        </row>
        <row r="1858">
          <cell r="AY1858" t="str">
            <v>1BD</v>
          </cell>
          <cell r="AZ1858">
            <v>-42.32</v>
          </cell>
          <cell r="BG1858" t="str">
            <v>1BD</v>
          </cell>
        </row>
        <row r="1859">
          <cell r="AY1859" t="str">
            <v>1BD</v>
          </cell>
          <cell r="AZ1859">
            <v>-12.44</v>
          </cell>
          <cell r="BG1859" t="str">
            <v>1BD</v>
          </cell>
        </row>
        <row r="1860">
          <cell r="AY1860" t="str">
            <v>1BD</v>
          </cell>
          <cell r="AZ1860">
            <v>-559.88</v>
          </cell>
          <cell r="BG1860" t="str">
            <v>1BD</v>
          </cell>
        </row>
        <row r="1861">
          <cell r="AY1861" t="str">
            <v>1BD</v>
          </cell>
          <cell r="AZ1861">
            <v>-42.32</v>
          </cell>
          <cell r="BG1861" t="str">
            <v>1BD</v>
          </cell>
        </row>
        <row r="1862">
          <cell r="AY1862" t="str">
            <v>1BD</v>
          </cell>
          <cell r="AZ1862">
            <v>-12.44</v>
          </cell>
          <cell r="BG1862" t="str">
            <v>1BD</v>
          </cell>
        </row>
        <row r="1863">
          <cell r="AY1863" t="str">
            <v>1BD</v>
          </cell>
          <cell r="AZ1863">
            <v>-559.88</v>
          </cell>
          <cell r="BG1863" t="str">
            <v>1BD</v>
          </cell>
        </row>
        <row r="1864">
          <cell r="AY1864" t="str">
            <v>1BD</v>
          </cell>
          <cell r="AZ1864">
            <v>-12.44</v>
          </cell>
          <cell r="BG1864" t="str">
            <v>1BD</v>
          </cell>
        </row>
        <row r="1865">
          <cell r="AY1865" t="str">
            <v>1BD</v>
          </cell>
          <cell r="AZ1865">
            <v>-559.88</v>
          </cell>
          <cell r="BG1865" t="str">
            <v>1BD</v>
          </cell>
        </row>
        <row r="1866">
          <cell r="AY1866" t="str">
            <v>1BD</v>
          </cell>
          <cell r="AZ1866">
            <v>-42.32</v>
          </cell>
          <cell r="BG1866" t="str">
            <v>1BD</v>
          </cell>
        </row>
        <row r="1867">
          <cell r="AY1867" t="str">
            <v>1BD</v>
          </cell>
          <cell r="AZ1867">
            <v>-12.44</v>
          </cell>
          <cell r="BG1867" t="str">
            <v>1BD</v>
          </cell>
        </row>
        <row r="1868">
          <cell r="AY1868" t="str">
            <v>1BD</v>
          </cell>
          <cell r="AZ1868">
            <v>-559.88</v>
          </cell>
          <cell r="BG1868" t="str">
            <v>1BD</v>
          </cell>
        </row>
        <row r="1869">
          <cell r="AY1869" t="str">
            <v>1BD</v>
          </cell>
          <cell r="AZ1869">
            <v>-12.44</v>
          </cell>
          <cell r="BG1869" t="str">
            <v>1BD</v>
          </cell>
        </row>
        <row r="1870">
          <cell r="AY1870">
            <v>0</v>
          </cell>
          <cell r="AZ1870" t="str">
            <v>x</v>
          </cell>
          <cell r="BG1870" t="str">
            <v>1BD</v>
          </cell>
        </row>
        <row r="1871">
          <cell r="AY1871" t="str">
            <v>1BD</v>
          </cell>
          <cell r="AZ1871">
            <v>-481.08</v>
          </cell>
          <cell r="BG1871" t="str">
            <v>1BD</v>
          </cell>
        </row>
        <row r="1872">
          <cell r="AY1872" t="str">
            <v>1BD</v>
          </cell>
          <cell r="AZ1872">
            <v>-846.72</v>
          </cell>
          <cell r="BG1872" t="str">
            <v>1BD</v>
          </cell>
        </row>
        <row r="1873">
          <cell r="AY1873" t="str">
            <v>1BD</v>
          </cell>
          <cell r="AZ1873">
            <v>-145.72999999999999</v>
          </cell>
          <cell r="BG1873" t="str">
            <v>1BD</v>
          </cell>
        </row>
        <row r="1874">
          <cell r="AY1874" t="str">
            <v>1BD</v>
          </cell>
          <cell r="AZ1874">
            <v>-119.57</v>
          </cell>
          <cell r="BG1874" t="str">
            <v>1BD</v>
          </cell>
        </row>
        <row r="1875">
          <cell r="AY1875" t="str">
            <v>1BD</v>
          </cell>
          <cell r="AZ1875">
            <v>-481.75</v>
          </cell>
          <cell r="BG1875" t="str">
            <v>1BD</v>
          </cell>
        </row>
        <row r="1876">
          <cell r="AY1876" t="str">
            <v>1BD</v>
          </cell>
          <cell r="AZ1876">
            <v>-476.44</v>
          </cell>
          <cell r="BG1876" t="str">
            <v>1BD</v>
          </cell>
        </row>
        <row r="1877">
          <cell r="AY1877" t="str">
            <v>1BD</v>
          </cell>
          <cell r="AZ1877">
            <v>-476.44</v>
          </cell>
          <cell r="BG1877" t="str">
            <v>1BD</v>
          </cell>
        </row>
        <row r="1878">
          <cell r="AY1878" t="str">
            <v>1BD</v>
          </cell>
          <cell r="AZ1878">
            <v>-601.57000000000005</v>
          </cell>
          <cell r="BG1878" t="str">
            <v>1BD</v>
          </cell>
        </row>
        <row r="1879">
          <cell r="AY1879" t="str">
            <v>1BD</v>
          </cell>
          <cell r="AZ1879">
            <v>-601.57000000000005</v>
          </cell>
          <cell r="BG1879" t="str">
            <v>1BD</v>
          </cell>
        </row>
        <row r="1880">
          <cell r="AY1880" t="str">
            <v>1BD</v>
          </cell>
          <cell r="AZ1880">
            <v>-607.49</v>
          </cell>
          <cell r="BG1880" t="str">
            <v>1BD</v>
          </cell>
        </row>
        <row r="1881">
          <cell r="AY1881" t="str">
            <v>2DF</v>
          </cell>
          <cell r="AZ1881">
            <v>-91.19</v>
          </cell>
          <cell r="BG1881" t="str">
            <v>2DF</v>
          </cell>
        </row>
        <row r="1882">
          <cell r="AY1882" t="str">
            <v>1BD</v>
          </cell>
          <cell r="AZ1882">
            <v>-434.74</v>
          </cell>
          <cell r="BG1882" t="str">
            <v>1BD</v>
          </cell>
        </row>
        <row r="1883">
          <cell r="AY1883">
            <v>0</v>
          </cell>
          <cell r="AZ1883" t="str">
            <v>x</v>
          </cell>
          <cell r="BG1883" t="str">
            <v>1BD</v>
          </cell>
        </row>
        <row r="1884">
          <cell r="AY1884">
            <v>0</v>
          </cell>
          <cell r="AZ1884" t="str">
            <v>x</v>
          </cell>
          <cell r="BG1884" t="str">
            <v>1BD</v>
          </cell>
        </row>
        <row r="1885">
          <cell r="AY1885" t="str">
            <v>1BD</v>
          </cell>
          <cell r="AZ1885">
            <v>-434.74</v>
          </cell>
          <cell r="BG1885" t="str">
            <v>1BD</v>
          </cell>
        </row>
        <row r="1886">
          <cell r="AY1886">
            <v>0</v>
          </cell>
          <cell r="AZ1886" t="str">
            <v>x</v>
          </cell>
          <cell r="BG1886" t="str">
            <v>1BD</v>
          </cell>
        </row>
        <row r="1887">
          <cell r="AY1887">
            <v>0</v>
          </cell>
          <cell r="AZ1887" t="str">
            <v>x</v>
          </cell>
          <cell r="BG1887" t="str">
            <v>1BD</v>
          </cell>
        </row>
        <row r="1888">
          <cell r="AY1888" t="str">
            <v>1BD</v>
          </cell>
          <cell r="AZ1888">
            <v>-434.74</v>
          </cell>
          <cell r="BG1888" t="str">
            <v>1BD</v>
          </cell>
        </row>
        <row r="1889">
          <cell r="AY1889">
            <v>0</v>
          </cell>
          <cell r="AZ1889" t="str">
            <v>x</v>
          </cell>
          <cell r="BG1889" t="str">
            <v>1BD</v>
          </cell>
        </row>
        <row r="1890">
          <cell r="AY1890">
            <v>0</v>
          </cell>
          <cell r="AZ1890" t="str">
            <v>x</v>
          </cell>
          <cell r="BG1890" t="str">
            <v>1BD</v>
          </cell>
        </row>
        <row r="1891">
          <cell r="AY1891" t="str">
            <v>1BD</v>
          </cell>
          <cell r="AZ1891">
            <v>-652.11</v>
          </cell>
          <cell r="BG1891">
            <v>0</v>
          </cell>
        </row>
        <row r="1892">
          <cell r="AY1892">
            <v>0</v>
          </cell>
          <cell r="AZ1892" t="str">
            <v>x</v>
          </cell>
          <cell r="BG1892" t="str">
            <v>1BD</v>
          </cell>
        </row>
        <row r="1893">
          <cell r="AY1893">
            <v>0</v>
          </cell>
          <cell r="AZ1893" t="str">
            <v>x</v>
          </cell>
          <cell r="BG1893" t="str">
            <v>1BD</v>
          </cell>
        </row>
        <row r="1894">
          <cell r="AY1894" t="str">
            <v>1BD</v>
          </cell>
          <cell r="AZ1894">
            <v>-652.11</v>
          </cell>
          <cell r="BG1894">
            <v>0</v>
          </cell>
        </row>
        <row r="1895">
          <cell r="AY1895">
            <v>0</v>
          </cell>
          <cell r="AZ1895" t="str">
            <v>x</v>
          </cell>
          <cell r="BG1895" t="str">
            <v>1BD</v>
          </cell>
        </row>
        <row r="1896">
          <cell r="AY1896">
            <v>0</v>
          </cell>
          <cell r="AZ1896" t="str">
            <v>x</v>
          </cell>
          <cell r="BG1896" t="str">
            <v>1BD</v>
          </cell>
        </row>
        <row r="1897">
          <cell r="AY1897" t="str">
            <v>1BD</v>
          </cell>
          <cell r="AZ1897">
            <v>-434.74</v>
          </cell>
          <cell r="BG1897" t="str">
            <v>1BD</v>
          </cell>
        </row>
        <row r="1898">
          <cell r="AY1898">
            <v>0</v>
          </cell>
          <cell r="AZ1898" t="str">
            <v>x</v>
          </cell>
          <cell r="BG1898" t="str">
            <v>1BD</v>
          </cell>
        </row>
        <row r="1899">
          <cell r="AY1899">
            <v>0</v>
          </cell>
          <cell r="AZ1899" t="str">
            <v>x</v>
          </cell>
          <cell r="BG1899" t="str">
            <v>1BD</v>
          </cell>
        </row>
        <row r="1900">
          <cell r="AY1900" t="str">
            <v>1BD</v>
          </cell>
          <cell r="AZ1900">
            <v>-434.74</v>
          </cell>
          <cell r="BG1900" t="str">
            <v>1BD</v>
          </cell>
        </row>
        <row r="1901">
          <cell r="AY1901">
            <v>0</v>
          </cell>
          <cell r="AZ1901" t="str">
            <v>x</v>
          </cell>
          <cell r="BG1901" t="str">
            <v>1BD</v>
          </cell>
        </row>
        <row r="1902">
          <cell r="AY1902">
            <v>0</v>
          </cell>
          <cell r="AZ1902" t="str">
            <v>x</v>
          </cell>
          <cell r="BG1902" t="str">
            <v>1BD</v>
          </cell>
        </row>
        <row r="1903">
          <cell r="AY1903" t="str">
            <v>1BD</v>
          </cell>
          <cell r="AZ1903">
            <v>-434.74</v>
          </cell>
          <cell r="BG1903" t="str">
            <v>1BD</v>
          </cell>
        </row>
        <row r="1904">
          <cell r="AY1904">
            <v>0</v>
          </cell>
          <cell r="AZ1904" t="str">
            <v>x</v>
          </cell>
          <cell r="BG1904" t="str">
            <v>1BD</v>
          </cell>
        </row>
        <row r="1905">
          <cell r="AY1905">
            <v>0</v>
          </cell>
          <cell r="AZ1905" t="str">
            <v>x</v>
          </cell>
          <cell r="BG1905" t="str">
            <v>1BD</v>
          </cell>
        </row>
        <row r="1906">
          <cell r="AY1906" t="str">
            <v>1BD</v>
          </cell>
          <cell r="AZ1906">
            <v>-434.74</v>
          </cell>
          <cell r="BG1906" t="str">
            <v>1BD</v>
          </cell>
        </row>
        <row r="1907">
          <cell r="AY1907">
            <v>0</v>
          </cell>
          <cell r="AZ1907" t="str">
            <v>x</v>
          </cell>
          <cell r="BG1907" t="str">
            <v>1BD</v>
          </cell>
        </row>
        <row r="1908">
          <cell r="AY1908">
            <v>0</v>
          </cell>
          <cell r="AZ1908" t="str">
            <v>x</v>
          </cell>
          <cell r="BG1908" t="str">
            <v>1BD</v>
          </cell>
        </row>
        <row r="1909">
          <cell r="AY1909" t="str">
            <v>1BD</v>
          </cell>
          <cell r="AZ1909">
            <v>-1566.67</v>
          </cell>
          <cell r="BG1909" t="str">
            <v>1BD</v>
          </cell>
        </row>
        <row r="1910">
          <cell r="AY1910" t="str">
            <v>1BD</v>
          </cell>
          <cell r="AZ1910">
            <v>-145.29</v>
          </cell>
          <cell r="BG1910" t="str">
            <v>1BD</v>
          </cell>
        </row>
        <row r="1911">
          <cell r="AY1911">
            <v>0</v>
          </cell>
          <cell r="AZ1911" t="str">
            <v>x</v>
          </cell>
          <cell r="BG1911" t="str">
            <v>1BD</v>
          </cell>
        </row>
        <row r="1912">
          <cell r="AY1912">
            <v>0</v>
          </cell>
          <cell r="AZ1912" t="str">
            <v>x</v>
          </cell>
          <cell r="BG1912" t="str">
            <v>1BD</v>
          </cell>
        </row>
        <row r="1913">
          <cell r="AY1913">
            <v>0</v>
          </cell>
          <cell r="AZ1913" t="str">
            <v>x</v>
          </cell>
          <cell r="BG1913" t="str">
            <v>1BD</v>
          </cell>
        </row>
        <row r="1914">
          <cell r="AY1914">
            <v>0</v>
          </cell>
          <cell r="AZ1914" t="str">
            <v>x</v>
          </cell>
          <cell r="BG1914" t="str">
            <v>1BD</v>
          </cell>
        </row>
        <row r="1915">
          <cell r="AY1915">
            <v>0</v>
          </cell>
          <cell r="AZ1915" t="str">
            <v>x</v>
          </cell>
          <cell r="BG1915" t="str">
            <v>1BD</v>
          </cell>
        </row>
        <row r="1916">
          <cell r="AY1916">
            <v>0</v>
          </cell>
          <cell r="AZ1916" t="str">
            <v>X</v>
          </cell>
          <cell r="BG1916" t="str">
            <v>1BD</v>
          </cell>
        </row>
        <row r="1917">
          <cell r="AY1917">
            <v>0</v>
          </cell>
          <cell r="AZ1917" t="str">
            <v>X</v>
          </cell>
          <cell r="BG1917" t="str">
            <v>1BD</v>
          </cell>
        </row>
        <row r="1918">
          <cell r="AY1918">
            <v>0</v>
          </cell>
          <cell r="AZ1918" t="str">
            <v>X</v>
          </cell>
          <cell r="BG1918" t="str">
            <v>1BD</v>
          </cell>
        </row>
        <row r="1919">
          <cell r="AY1919">
            <v>0</v>
          </cell>
          <cell r="AZ1919" t="str">
            <v>X</v>
          </cell>
          <cell r="BG1919" t="str">
            <v>1BD</v>
          </cell>
        </row>
        <row r="1920">
          <cell r="AY1920">
            <v>0</v>
          </cell>
          <cell r="AZ1920" t="str">
            <v>X</v>
          </cell>
          <cell r="BG1920" t="str">
            <v>1BD</v>
          </cell>
        </row>
        <row r="1921">
          <cell r="AY1921">
            <v>0</v>
          </cell>
          <cell r="AZ1921" t="str">
            <v>x</v>
          </cell>
          <cell r="BG1921" t="str">
            <v>1BD</v>
          </cell>
        </row>
        <row r="1922">
          <cell r="AY1922">
            <v>0</v>
          </cell>
          <cell r="AZ1922" t="str">
            <v>x</v>
          </cell>
          <cell r="BG1922" t="str">
            <v>1BD</v>
          </cell>
        </row>
        <row r="1923">
          <cell r="AY1923">
            <v>0</v>
          </cell>
          <cell r="AZ1923" t="str">
            <v>x</v>
          </cell>
          <cell r="BG1923" t="str">
            <v>1BD</v>
          </cell>
        </row>
        <row r="1924">
          <cell r="AY1924">
            <v>0</v>
          </cell>
          <cell r="AZ1924" t="str">
            <v>x</v>
          </cell>
          <cell r="BG1924" t="str">
            <v>1BD</v>
          </cell>
        </row>
        <row r="1925">
          <cell r="AY1925">
            <v>0</v>
          </cell>
          <cell r="AZ1925" t="str">
            <v>x</v>
          </cell>
          <cell r="BG1925" t="str">
            <v>1BD</v>
          </cell>
        </row>
        <row r="1926">
          <cell r="AY1926">
            <v>0</v>
          </cell>
          <cell r="AZ1926" t="str">
            <v>x</v>
          </cell>
          <cell r="BG1926" t="str">
            <v>1BD</v>
          </cell>
        </row>
        <row r="1927">
          <cell r="AY1927">
            <v>0</v>
          </cell>
          <cell r="AZ1927" t="str">
            <v>x</v>
          </cell>
          <cell r="BG1927">
            <v>0</v>
          </cell>
        </row>
        <row r="1928">
          <cell r="AY1928">
            <v>0</v>
          </cell>
          <cell r="AZ1928" t="str">
            <v>x</v>
          </cell>
          <cell r="BG1928">
            <v>0</v>
          </cell>
        </row>
        <row r="1929">
          <cell r="AY1929">
            <v>0</v>
          </cell>
          <cell r="AZ1929" t="str">
            <v>x</v>
          </cell>
          <cell r="BG1929">
            <v>0</v>
          </cell>
        </row>
        <row r="1930">
          <cell r="AY1930">
            <v>0</v>
          </cell>
          <cell r="AZ1930" t="str">
            <v>x</v>
          </cell>
          <cell r="BG1930">
            <v>0</v>
          </cell>
        </row>
        <row r="1931">
          <cell r="AY1931">
            <v>0</v>
          </cell>
          <cell r="AZ1931" t="str">
            <v>x</v>
          </cell>
          <cell r="BG1931">
            <v>0</v>
          </cell>
        </row>
        <row r="1932">
          <cell r="AY1932">
            <v>0</v>
          </cell>
          <cell r="AZ1932" t="str">
            <v>x</v>
          </cell>
          <cell r="BG1932">
            <v>0</v>
          </cell>
        </row>
        <row r="1933">
          <cell r="AY1933">
            <v>0</v>
          </cell>
          <cell r="AZ1933" t="str">
            <v>x</v>
          </cell>
          <cell r="BG1933">
            <v>0</v>
          </cell>
        </row>
        <row r="1934">
          <cell r="AY1934">
            <v>0</v>
          </cell>
          <cell r="AZ1934" t="str">
            <v>x</v>
          </cell>
          <cell r="BG1934">
            <v>0</v>
          </cell>
        </row>
        <row r="1935">
          <cell r="AY1935">
            <v>0</v>
          </cell>
          <cell r="AZ1935" t="str">
            <v>x</v>
          </cell>
          <cell r="BG1935">
            <v>0</v>
          </cell>
        </row>
        <row r="1936">
          <cell r="AZ1936" t="str">
            <v>x</v>
          </cell>
        </row>
        <row r="1937">
          <cell r="AZ1937" t="str">
            <v>x</v>
          </cell>
        </row>
        <row r="1938">
          <cell r="AZ1938" t="str">
            <v>x</v>
          </cell>
        </row>
        <row r="1939">
          <cell r="AZ1939" t="str">
            <v>x</v>
          </cell>
        </row>
        <row r="1940">
          <cell r="AZ1940" t="str">
            <v>x</v>
          </cell>
        </row>
        <row r="1941">
          <cell r="AZ1941" t="str">
            <v>x</v>
          </cell>
        </row>
        <row r="1942">
          <cell r="AZ1942" t="str">
            <v>x</v>
          </cell>
        </row>
        <row r="1943">
          <cell r="AY1943">
            <v>0</v>
          </cell>
          <cell r="AZ1943" t="str">
            <v>Y</v>
          </cell>
          <cell r="BG1943">
            <v>0</v>
          </cell>
        </row>
        <row r="1944">
          <cell r="AY1944">
            <v>0</v>
          </cell>
          <cell r="AZ1944" t="str">
            <v>Y</v>
          </cell>
          <cell r="BG1944">
            <v>0</v>
          </cell>
        </row>
        <row r="1945">
          <cell r="AY1945">
            <v>0</v>
          </cell>
          <cell r="AZ1945" t="str">
            <v>Y</v>
          </cell>
          <cell r="BG1945">
            <v>0</v>
          </cell>
        </row>
        <row r="1946">
          <cell r="AY1946">
            <v>0</v>
          </cell>
          <cell r="AZ1946" t="str">
            <v>Y</v>
          </cell>
          <cell r="BG1946">
            <v>0</v>
          </cell>
        </row>
        <row r="1947">
          <cell r="AY1947">
            <v>0</v>
          </cell>
          <cell r="AZ1947" t="str">
            <v>Y</v>
          </cell>
          <cell r="BG1947">
            <v>0</v>
          </cell>
        </row>
        <row r="1948">
          <cell r="AY1948">
            <v>0</v>
          </cell>
          <cell r="AZ1948" t="str">
            <v>Y</v>
          </cell>
          <cell r="BG1948">
            <v>0</v>
          </cell>
        </row>
        <row r="1949">
          <cell r="AY1949">
            <v>0</v>
          </cell>
          <cell r="AZ1949" t="str">
            <v>Y</v>
          </cell>
          <cell r="BG1949">
            <v>0</v>
          </cell>
        </row>
        <row r="1950">
          <cell r="AY1950">
            <v>0</v>
          </cell>
          <cell r="AZ1950" t="str">
            <v>Y</v>
          </cell>
          <cell r="BG1950">
            <v>0</v>
          </cell>
        </row>
        <row r="1951">
          <cell r="AY1951">
            <v>0</v>
          </cell>
          <cell r="AZ1951" t="str">
            <v>Y</v>
          </cell>
          <cell r="BG1951">
            <v>0</v>
          </cell>
        </row>
        <row r="1952">
          <cell r="AY1952">
            <v>0</v>
          </cell>
          <cell r="AZ1952" t="str">
            <v>Y</v>
          </cell>
          <cell r="BG1952">
            <v>0</v>
          </cell>
        </row>
        <row r="1953">
          <cell r="AY1953">
            <v>0</v>
          </cell>
          <cell r="AZ1953" t="str">
            <v>Y</v>
          </cell>
          <cell r="BG1953">
            <v>0</v>
          </cell>
        </row>
        <row r="1954">
          <cell r="AY1954">
            <v>0</v>
          </cell>
          <cell r="AZ1954" t="str">
            <v>Y</v>
          </cell>
          <cell r="BG1954">
            <v>0</v>
          </cell>
        </row>
        <row r="1955">
          <cell r="AY1955">
            <v>0</v>
          </cell>
          <cell r="AZ1955" t="str">
            <v>Y</v>
          </cell>
          <cell r="BG1955">
            <v>0</v>
          </cell>
        </row>
        <row r="1956">
          <cell r="AY1956">
            <v>0</v>
          </cell>
          <cell r="AZ1956" t="str">
            <v>Y</v>
          </cell>
          <cell r="BG1956">
            <v>0</v>
          </cell>
        </row>
        <row r="1957">
          <cell r="AY1957">
            <v>0</v>
          </cell>
          <cell r="AZ1957" t="str">
            <v>Y</v>
          </cell>
          <cell r="BG1957">
            <v>0</v>
          </cell>
        </row>
        <row r="1958">
          <cell r="AY1958">
            <v>0</v>
          </cell>
          <cell r="AZ1958" t="str">
            <v>Y</v>
          </cell>
          <cell r="BG1958">
            <v>0</v>
          </cell>
        </row>
        <row r="1959">
          <cell r="AY1959">
            <v>0</v>
          </cell>
          <cell r="AZ1959" t="str">
            <v>Y</v>
          </cell>
          <cell r="BG1959">
            <v>0</v>
          </cell>
        </row>
        <row r="1960">
          <cell r="AY1960">
            <v>0</v>
          </cell>
          <cell r="AZ1960" t="str">
            <v>Y</v>
          </cell>
          <cell r="BG1960">
            <v>0</v>
          </cell>
        </row>
        <row r="1961">
          <cell r="AY1961">
            <v>0</v>
          </cell>
          <cell r="AZ1961" t="str">
            <v>Y</v>
          </cell>
          <cell r="BG1961">
            <v>0</v>
          </cell>
        </row>
        <row r="1962">
          <cell r="AY1962">
            <v>0</v>
          </cell>
          <cell r="AZ1962" t="str">
            <v>Y</v>
          </cell>
          <cell r="BG1962">
            <v>0</v>
          </cell>
        </row>
        <row r="1963">
          <cell r="AY1963">
            <v>0</v>
          </cell>
          <cell r="AZ1963" t="str">
            <v>Y</v>
          </cell>
          <cell r="BG1963">
            <v>0</v>
          </cell>
        </row>
        <row r="1964">
          <cell r="AY1964">
            <v>0</v>
          </cell>
          <cell r="AZ1964" t="str">
            <v>Y</v>
          </cell>
          <cell r="BG1964">
            <v>0</v>
          </cell>
        </row>
        <row r="1965">
          <cell r="AY1965">
            <v>0</v>
          </cell>
          <cell r="AZ1965" t="str">
            <v>Y</v>
          </cell>
          <cell r="BG1965">
            <v>0</v>
          </cell>
        </row>
        <row r="1966">
          <cell r="AY1966">
            <v>0</v>
          </cell>
          <cell r="AZ1966" t="str">
            <v>Y</v>
          </cell>
          <cell r="BG1966">
            <v>0</v>
          </cell>
        </row>
        <row r="1967">
          <cell r="AY1967">
            <v>0</v>
          </cell>
          <cell r="AZ1967" t="str">
            <v>Y</v>
          </cell>
          <cell r="BG1967">
            <v>0</v>
          </cell>
        </row>
        <row r="1968">
          <cell r="AY1968">
            <v>0</v>
          </cell>
          <cell r="AZ1968" t="str">
            <v>Y</v>
          </cell>
          <cell r="BG1968">
            <v>0</v>
          </cell>
        </row>
        <row r="1969">
          <cell r="AY1969">
            <v>0</v>
          </cell>
          <cell r="AZ1969" t="str">
            <v>Y</v>
          </cell>
          <cell r="BG1969">
            <v>0</v>
          </cell>
        </row>
        <row r="1970">
          <cell r="AY1970">
            <v>0</v>
          </cell>
          <cell r="AZ1970" t="str">
            <v>Y</v>
          </cell>
          <cell r="BG1970">
            <v>0</v>
          </cell>
        </row>
        <row r="1971">
          <cell r="AY1971">
            <v>0</v>
          </cell>
          <cell r="AZ1971" t="str">
            <v>Y</v>
          </cell>
          <cell r="BG1971">
            <v>0</v>
          </cell>
        </row>
        <row r="1972">
          <cell r="AY1972">
            <v>0</v>
          </cell>
          <cell r="AZ1972" t="str">
            <v>Y</v>
          </cell>
          <cell r="BG1972">
            <v>0</v>
          </cell>
        </row>
        <row r="1973">
          <cell r="AY1973">
            <v>0</v>
          </cell>
          <cell r="AZ1973" t="str">
            <v>Y</v>
          </cell>
          <cell r="BG1973">
            <v>0</v>
          </cell>
        </row>
        <row r="1974">
          <cell r="AY1974">
            <v>0</v>
          </cell>
          <cell r="AZ1974" t="str">
            <v>Y</v>
          </cell>
          <cell r="BG1974">
            <v>0</v>
          </cell>
        </row>
        <row r="1975">
          <cell r="AY1975">
            <v>0</v>
          </cell>
          <cell r="AZ1975" t="str">
            <v>Y</v>
          </cell>
          <cell r="BG1975">
            <v>0</v>
          </cell>
        </row>
        <row r="1976">
          <cell r="AY1976">
            <v>0</v>
          </cell>
          <cell r="AZ1976" t="str">
            <v>Y</v>
          </cell>
          <cell r="BG1976">
            <v>0</v>
          </cell>
        </row>
        <row r="1977">
          <cell r="AY1977">
            <v>0</v>
          </cell>
          <cell r="AZ1977" t="str">
            <v>Y</v>
          </cell>
          <cell r="BG1977">
            <v>0</v>
          </cell>
        </row>
        <row r="1978">
          <cell r="AY1978">
            <v>0</v>
          </cell>
          <cell r="AZ1978" t="str">
            <v>Y</v>
          </cell>
          <cell r="BG1978">
            <v>0</v>
          </cell>
        </row>
        <row r="1979">
          <cell r="AY1979">
            <v>0</v>
          </cell>
          <cell r="AZ1979" t="str">
            <v>Y</v>
          </cell>
          <cell r="BG1979">
            <v>0</v>
          </cell>
        </row>
        <row r="1980">
          <cell r="AY1980">
            <v>0</v>
          </cell>
          <cell r="AZ1980" t="str">
            <v>Y</v>
          </cell>
          <cell r="BG1980">
            <v>0</v>
          </cell>
        </row>
        <row r="1981">
          <cell r="AY1981">
            <v>0</v>
          </cell>
          <cell r="AZ1981" t="str">
            <v>Y</v>
          </cell>
          <cell r="BG1981">
            <v>0</v>
          </cell>
        </row>
        <row r="1982">
          <cell r="AY1982">
            <v>0</v>
          </cell>
          <cell r="AZ1982" t="str">
            <v>Y</v>
          </cell>
          <cell r="BG1982">
            <v>0</v>
          </cell>
        </row>
        <row r="1983">
          <cell r="AY1983">
            <v>0</v>
          </cell>
          <cell r="AZ1983" t="str">
            <v>Y</v>
          </cell>
          <cell r="BG1983">
            <v>0</v>
          </cell>
        </row>
        <row r="1984">
          <cell r="AY1984">
            <v>0</v>
          </cell>
          <cell r="AZ1984" t="str">
            <v>Y</v>
          </cell>
          <cell r="BG1984">
            <v>0</v>
          </cell>
        </row>
        <row r="1985">
          <cell r="AY1985">
            <v>0</v>
          </cell>
          <cell r="AZ1985" t="str">
            <v>Y</v>
          </cell>
          <cell r="BG1985">
            <v>0</v>
          </cell>
        </row>
        <row r="1986">
          <cell r="AY1986">
            <v>0</v>
          </cell>
          <cell r="AZ1986" t="str">
            <v>Y</v>
          </cell>
          <cell r="BG1986">
            <v>0</v>
          </cell>
        </row>
        <row r="1987">
          <cell r="AY1987">
            <v>0</v>
          </cell>
          <cell r="AZ1987" t="str">
            <v>Y</v>
          </cell>
          <cell r="BG1987">
            <v>0</v>
          </cell>
        </row>
        <row r="1988">
          <cell r="AY1988">
            <v>0</v>
          </cell>
          <cell r="AZ1988" t="str">
            <v>Y</v>
          </cell>
          <cell r="BG1988">
            <v>0</v>
          </cell>
        </row>
        <row r="1989">
          <cell r="AY1989">
            <v>0</v>
          </cell>
          <cell r="AZ1989" t="str">
            <v>Y</v>
          </cell>
          <cell r="BG1989">
            <v>0</v>
          </cell>
        </row>
        <row r="1990">
          <cell r="AY1990">
            <v>0</v>
          </cell>
          <cell r="AZ1990" t="str">
            <v>Y</v>
          </cell>
          <cell r="BG1990">
            <v>0</v>
          </cell>
        </row>
        <row r="1991">
          <cell r="AY1991">
            <v>0</v>
          </cell>
          <cell r="AZ1991" t="str">
            <v>Y</v>
          </cell>
          <cell r="BG1991">
            <v>0</v>
          </cell>
        </row>
        <row r="1992">
          <cell r="AY1992">
            <v>0</v>
          </cell>
          <cell r="AZ1992" t="str">
            <v>Y</v>
          </cell>
          <cell r="BG1992">
            <v>0</v>
          </cell>
        </row>
        <row r="1993">
          <cell r="AY1993">
            <v>0</v>
          </cell>
          <cell r="AZ1993" t="str">
            <v>Y</v>
          </cell>
          <cell r="BG1993">
            <v>0</v>
          </cell>
        </row>
        <row r="1994">
          <cell r="AY1994">
            <v>0</v>
          </cell>
          <cell r="AZ1994" t="str">
            <v>Y</v>
          </cell>
          <cell r="BG1994">
            <v>0</v>
          </cell>
        </row>
        <row r="1995">
          <cell r="AY1995">
            <v>0</v>
          </cell>
          <cell r="AZ1995" t="str">
            <v>Y</v>
          </cell>
          <cell r="BG1995">
            <v>0</v>
          </cell>
        </row>
        <row r="1996">
          <cell r="AY1996">
            <v>0</v>
          </cell>
          <cell r="AZ1996" t="str">
            <v>Y</v>
          </cell>
          <cell r="BG1996">
            <v>0</v>
          </cell>
        </row>
        <row r="1997">
          <cell r="AY1997">
            <v>0</v>
          </cell>
          <cell r="AZ1997" t="str">
            <v>Y</v>
          </cell>
          <cell r="BG1997">
            <v>0</v>
          </cell>
        </row>
        <row r="1998">
          <cell r="AY1998">
            <v>0</v>
          </cell>
          <cell r="AZ1998" t="str">
            <v>Y</v>
          </cell>
          <cell r="BG1998">
            <v>0</v>
          </cell>
        </row>
        <row r="1999">
          <cell r="AY1999">
            <v>0</v>
          </cell>
          <cell r="AZ1999" t="str">
            <v>Y</v>
          </cell>
          <cell r="BG1999">
            <v>0</v>
          </cell>
        </row>
        <row r="2000">
          <cell r="AY2000">
            <v>0</v>
          </cell>
          <cell r="AZ2000" t="str">
            <v>Y</v>
          </cell>
          <cell r="BG2000">
            <v>0</v>
          </cell>
        </row>
        <row r="2001">
          <cell r="AY2001">
            <v>0</v>
          </cell>
          <cell r="AZ2001" t="str">
            <v>Y</v>
          </cell>
          <cell r="BG2001">
            <v>0</v>
          </cell>
        </row>
        <row r="2002">
          <cell r="AY2002">
            <v>0</v>
          </cell>
          <cell r="AZ2002" t="str">
            <v>Y</v>
          </cell>
          <cell r="BG2002">
            <v>0</v>
          </cell>
        </row>
        <row r="2003">
          <cell r="AY2003">
            <v>0</v>
          </cell>
          <cell r="AZ2003" t="str">
            <v>Y</v>
          </cell>
          <cell r="BG2003">
            <v>0</v>
          </cell>
        </row>
        <row r="2004">
          <cell r="AY2004">
            <v>0</v>
          </cell>
          <cell r="AZ2004" t="str">
            <v>Y</v>
          </cell>
          <cell r="BG2004">
            <v>0</v>
          </cell>
        </row>
        <row r="2005">
          <cell r="AY2005">
            <v>0</v>
          </cell>
          <cell r="AZ2005" t="str">
            <v>Y</v>
          </cell>
          <cell r="BG2005">
            <v>0</v>
          </cell>
        </row>
        <row r="2006">
          <cell r="AY2006">
            <v>0</v>
          </cell>
          <cell r="AZ2006" t="str">
            <v>Y</v>
          </cell>
          <cell r="BG2006">
            <v>0</v>
          </cell>
        </row>
        <row r="2007">
          <cell r="AY2007">
            <v>0</v>
          </cell>
          <cell r="AZ2007" t="str">
            <v>Y</v>
          </cell>
          <cell r="BG2007">
            <v>0</v>
          </cell>
        </row>
        <row r="2008">
          <cell r="AY2008">
            <v>0</v>
          </cell>
          <cell r="AZ2008" t="str">
            <v>Y</v>
          </cell>
          <cell r="BG2008">
            <v>0</v>
          </cell>
        </row>
        <row r="2009">
          <cell r="AY2009">
            <v>0</v>
          </cell>
          <cell r="AZ2009" t="str">
            <v>Y</v>
          </cell>
          <cell r="BG2009">
            <v>0</v>
          </cell>
        </row>
        <row r="2010">
          <cell r="AY2010">
            <v>0</v>
          </cell>
          <cell r="AZ2010" t="str">
            <v>Y</v>
          </cell>
          <cell r="BG2010">
            <v>0</v>
          </cell>
        </row>
        <row r="2011">
          <cell r="AY2011">
            <v>0</v>
          </cell>
          <cell r="AZ2011" t="str">
            <v>Y</v>
          </cell>
          <cell r="BG2011">
            <v>0</v>
          </cell>
        </row>
        <row r="2012">
          <cell r="AY2012">
            <v>0</v>
          </cell>
          <cell r="AZ2012" t="str">
            <v>Y</v>
          </cell>
          <cell r="BG2012">
            <v>0</v>
          </cell>
        </row>
        <row r="2013">
          <cell r="AY2013">
            <v>0</v>
          </cell>
          <cell r="AZ2013" t="str">
            <v>Y</v>
          </cell>
          <cell r="BG2013">
            <v>0</v>
          </cell>
        </row>
        <row r="2014">
          <cell r="AY2014">
            <v>0</v>
          </cell>
          <cell r="AZ2014" t="str">
            <v>Y</v>
          </cell>
          <cell r="BG2014">
            <v>0</v>
          </cell>
        </row>
        <row r="2015">
          <cell r="AY2015">
            <v>0</v>
          </cell>
          <cell r="AZ2015" t="str">
            <v>Y</v>
          </cell>
          <cell r="BG2015">
            <v>0</v>
          </cell>
        </row>
        <row r="2016">
          <cell r="AY2016">
            <v>0</v>
          </cell>
          <cell r="AZ2016" t="str">
            <v>Y</v>
          </cell>
          <cell r="BG2016">
            <v>0</v>
          </cell>
        </row>
        <row r="2017">
          <cell r="AY2017">
            <v>0</v>
          </cell>
          <cell r="AZ2017" t="str">
            <v>Y</v>
          </cell>
          <cell r="BG2017">
            <v>0</v>
          </cell>
        </row>
        <row r="2018">
          <cell r="AY2018">
            <v>0</v>
          </cell>
          <cell r="AZ2018" t="str">
            <v>Y</v>
          </cell>
          <cell r="BG2018">
            <v>0</v>
          </cell>
        </row>
        <row r="2019">
          <cell r="AY2019">
            <v>0</v>
          </cell>
          <cell r="AZ2019" t="str">
            <v>Y</v>
          </cell>
          <cell r="BG2019">
            <v>0</v>
          </cell>
        </row>
        <row r="2020">
          <cell r="AY2020">
            <v>0</v>
          </cell>
          <cell r="AZ2020" t="str">
            <v>Y</v>
          </cell>
          <cell r="BG2020">
            <v>0</v>
          </cell>
        </row>
        <row r="2021">
          <cell r="AY2021">
            <v>0</v>
          </cell>
          <cell r="AZ2021" t="str">
            <v>Y</v>
          </cell>
          <cell r="BG2021">
            <v>0</v>
          </cell>
        </row>
        <row r="2022">
          <cell r="AY2022">
            <v>0</v>
          </cell>
          <cell r="AZ2022" t="str">
            <v>Y</v>
          </cell>
          <cell r="BG2022">
            <v>0</v>
          </cell>
        </row>
        <row r="2023">
          <cell r="AY2023">
            <v>0</v>
          </cell>
          <cell r="AZ2023" t="str">
            <v>Y</v>
          </cell>
          <cell r="BG2023">
            <v>0</v>
          </cell>
        </row>
        <row r="2024">
          <cell r="AY2024">
            <v>0</v>
          </cell>
          <cell r="AZ2024" t="str">
            <v>Y</v>
          </cell>
          <cell r="BG2024">
            <v>0</v>
          </cell>
        </row>
        <row r="2025">
          <cell r="AY2025">
            <v>0</v>
          </cell>
          <cell r="AZ2025" t="str">
            <v>Y</v>
          </cell>
          <cell r="BG2025">
            <v>0</v>
          </cell>
        </row>
        <row r="2026">
          <cell r="AY2026">
            <v>0</v>
          </cell>
          <cell r="AZ2026" t="str">
            <v>Y</v>
          </cell>
          <cell r="BG2026">
            <v>0</v>
          </cell>
        </row>
        <row r="2027">
          <cell r="AY2027">
            <v>0</v>
          </cell>
          <cell r="AZ2027" t="str">
            <v>Y</v>
          </cell>
          <cell r="BG2027">
            <v>0</v>
          </cell>
        </row>
        <row r="2028">
          <cell r="AY2028">
            <v>0</v>
          </cell>
          <cell r="AZ2028" t="str">
            <v>Y</v>
          </cell>
          <cell r="BG2028">
            <v>0</v>
          </cell>
        </row>
        <row r="2029">
          <cell r="AY2029">
            <v>0</v>
          </cell>
          <cell r="AZ2029" t="str">
            <v>Y</v>
          </cell>
          <cell r="BG2029">
            <v>0</v>
          </cell>
        </row>
        <row r="2030">
          <cell r="AY2030">
            <v>0</v>
          </cell>
          <cell r="AZ2030" t="str">
            <v>Y</v>
          </cell>
          <cell r="BG2030">
            <v>0</v>
          </cell>
        </row>
        <row r="2031">
          <cell r="AY2031">
            <v>0</v>
          </cell>
          <cell r="AZ2031" t="str">
            <v>Y</v>
          </cell>
          <cell r="BG2031">
            <v>0</v>
          </cell>
        </row>
        <row r="2032">
          <cell r="AY2032">
            <v>0</v>
          </cell>
          <cell r="AZ2032" t="str">
            <v>Y</v>
          </cell>
          <cell r="BG2032">
            <v>0</v>
          </cell>
        </row>
        <row r="2033">
          <cell r="AY2033">
            <v>0</v>
          </cell>
          <cell r="AZ2033" t="str">
            <v>Y</v>
          </cell>
          <cell r="BG2033">
            <v>0</v>
          </cell>
        </row>
        <row r="2034">
          <cell r="AY2034">
            <v>0</v>
          </cell>
          <cell r="AZ2034" t="str">
            <v>Y</v>
          </cell>
          <cell r="BG2034">
            <v>0</v>
          </cell>
        </row>
        <row r="2035">
          <cell r="AY2035">
            <v>0</v>
          </cell>
          <cell r="AZ2035" t="str">
            <v>Y</v>
          </cell>
          <cell r="BG2035">
            <v>0</v>
          </cell>
        </row>
        <row r="2036">
          <cell r="AY2036">
            <v>0</v>
          </cell>
          <cell r="AZ2036" t="str">
            <v>Y</v>
          </cell>
          <cell r="BG2036">
            <v>0</v>
          </cell>
        </row>
        <row r="2037">
          <cell r="AY2037">
            <v>0</v>
          </cell>
          <cell r="AZ2037" t="str">
            <v>Y</v>
          </cell>
          <cell r="BG2037">
            <v>0</v>
          </cell>
        </row>
        <row r="2038">
          <cell r="AY2038">
            <v>0</v>
          </cell>
          <cell r="AZ2038" t="str">
            <v>Y</v>
          </cell>
          <cell r="BG2038">
            <v>0</v>
          </cell>
        </row>
        <row r="2039">
          <cell r="AY2039">
            <v>0</v>
          </cell>
          <cell r="AZ2039" t="str">
            <v>Y</v>
          </cell>
          <cell r="BG2039">
            <v>0</v>
          </cell>
        </row>
        <row r="2040">
          <cell r="AY2040">
            <v>0</v>
          </cell>
          <cell r="AZ2040" t="str">
            <v>Y</v>
          </cell>
          <cell r="BG2040">
            <v>0</v>
          </cell>
        </row>
        <row r="2041">
          <cell r="AY2041">
            <v>0</v>
          </cell>
          <cell r="AZ2041" t="str">
            <v>Y</v>
          </cell>
          <cell r="BG2041">
            <v>0</v>
          </cell>
        </row>
        <row r="2042">
          <cell r="AY2042">
            <v>0</v>
          </cell>
          <cell r="AZ2042" t="str">
            <v>Y</v>
          </cell>
          <cell r="BG2042">
            <v>0</v>
          </cell>
        </row>
        <row r="2043">
          <cell r="AY2043">
            <v>0</v>
          </cell>
          <cell r="AZ2043" t="str">
            <v>Y</v>
          </cell>
          <cell r="BG2043">
            <v>0</v>
          </cell>
        </row>
        <row r="2044">
          <cell r="AY2044">
            <v>0</v>
          </cell>
          <cell r="AZ2044" t="str">
            <v>Y</v>
          </cell>
          <cell r="BG2044">
            <v>0</v>
          </cell>
        </row>
        <row r="2045">
          <cell r="AY2045">
            <v>0</v>
          </cell>
          <cell r="AZ2045" t="str">
            <v>Y</v>
          </cell>
          <cell r="BG2045">
            <v>0</v>
          </cell>
        </row>
        <row r="2046">
          <cell r="AY2046">
            <v>0</v>
          </cell>
          <cell r="AZ2046" t="str">
            <v>Y</v>
          </cell>
          <cell r="BG2046">
            <v>0</v>
          </cell>
        </row>
        <row r="2047">
          <cell r="AY2047">
            <v>0</v>
          </cell>
          <cell r="AZ2047" t="str">
            <v>Y</v>
          </cell>
          <cell r="BG2047">
            <v>0</v>
          </cell>
        </row>
        <row r="2048">
          <cell r="AY2048">
            <v>0</v>
          </cell>
          <cell r="AZ2048" t="str">
            <v>Y</v>
          </cell>
          <cell r="BG2048">
            <v>0</v>
          </cell>
        </row>
        <row r="2049">
          <cell r="AY2049">
            <v>0</v>
          </cell>
          <cell r="AZ2049" t="str">
            <v>Y</v>
          </cell>
          <cell r="BG2049">
            <v>0</v>
          </cell>
        </row>
        <row r="2050">
          <cell r="AY2050">
            <v>0</v>
          </cell>
          <cell r="AZ2050" t="str">
            <v>Y</v>
          </cell>
          <cell r="BG2050">
            <v>0</v>
          </cell>
        </row>
        <row r="2051">
          <cell r="AY2051">
            <v>0</v>
          </cell>
          <cell r="AZ2051" t="str">
            <v>Y</v>
          </cell>
          <cell r="BG2051">
            <v>0</v>
          </cell>
        </row>
        <row r="2052">
          <cell r="AY2052">
            <v>0</v>
          </cell>
          <cell r="AZ2052" t="str">
            <v>Y</v>
          </cell>
          <cell r="BG2052">
            <v>0</v>
          </cell>
        </row>
        <row r="2053">
          <cell r="AY2053">
            <v>0</v>
          </cell>
          <cell r="AZ2053" t="str">
            <v>Y</v>
          </cell>
          <cell r="BG2053">
            <v>0</v>
          </cell>
        </row>
        <row r="2054">
          <cell r="AY2054">
            <v>0</v>
          </cell>
          <cell r="AZ2054" t="str">
            <v>Y</v>
          </cell>
          <cell r="BG2054">
            <v>0</v>
          </cell>
        </row>
        <row r="2055">
          <cell r="AY2055">
            <v>0</v>
          </cell>
          <cell r="AZ2055" t="str">
            <v>Y</v>
          </cell>
          <cell r="BG2055">
            <v>0</v>
          </cell>
        </row>
        <row r="2056">
          <cell r="AY2056">
            <v>0</v>
          </cell>
          <cell r="AZ2056" t="str">
            <v>Y</v>
          </cell>
          <cell r="BG2056">
            <v>0</v>
          </cell>
        </row>
        <row r="2057">
          <cell r="AY2057">
            <v>0</v>
          </cell>
          <cell r="AZ2057" t="str">
            <v>Y</v>
          </cell>
          <cell r="BG2057">
            <v>0</v>
          </cell>
        </row>
        <row r="2058">
          <cell r="AY2058">
            <v>0</v>
          </cell>
          <cell r="AZ2058" t="str">
            <v>Y</v>
          </cell>
          <cell r="BG2058">
            <v>0</v>
          </cell>
        </row>
        <row r="2059">
          <cell r="AY2059">
            <v>0</v>
          </cell>
          <cell r="AZ2059" t="str">
            <v>Y</v>
          </cell>
          <cell r="BG2059">
            <v>0</v>
          </cell>
        </row>
        <row r="2060">
          <cell r="AY2060">
            <v>0</v>
          </cell>
          <cell r="AZ2060" t="str">
            <v>Y</v>
          </cell>
          <cell r="BG2060">
            <v>0</v>
          </cell>
        </row>
        <row r="2061">
          <cell r="AY2061">
            <v>0</v>
          </cell>
          <cell r="AZ2061" t="str">
            <v>Y</v>
          </cell>
          <cell r="BG2061">
            <v>0</v>
          </cell>
        </row>
        <row r="2062">
          <cell r="AY2062">
            <v>0</v>
          </cell>
          <cell r="AZ2062" t="str">
            <v>Y</v>
          </cell>
          <cell r="BG2062">
            <v>0</v>
          </cell>
        </row>
        <row r="2063">
          <cell r="AY2063">
            <v>0</v>
          </cell>
          <cell r="AZ2063" t="str">
            <v>Y</v>
          </cell>
          <cell r="BG2063">
            <v>0</v>
          </cell>
        </row>
        <row r="2064">
          <cell r="AY2064">
            <v>0</v>
          </cell>
          <cell r="AZ2064" t="str">
            <v>Y</v>
          </cell>
          <cell r="BG2064">
            <v>0</v>
          </cell>
        </row>
        <row r="2065">
          <cell r="AY2065">
            <v>0</v>
          </cell>
          <cell r="AZ2065" t="str">
            <v>Y</v>
          </cell>
          <cell r="BG2065">
            <v>0</v>
          </cell>
        </row>
        <row r="2066">
          <cell r="AY2066">
            <v>0</v>
          </cell>
          <cell r="AZ2066" t="str">
            <v>Y</v>
          </cell>
          <cell r="BG2066">
            <v>0</v>
          </cell>
        </row>
        <row r="2067">
          <cell r="AY2067">
            <v>0</v>
          </cell>
          <cell r="AZ2067" t="str">
            <v>Y</v>
          </cell>
          <cell r="BG2067">
            <v>0</v>
          </cell>
        </row>
        <row r="2068">
          <cell r="AY2068">
            <v>0</v>
          </cell>
          <cell r="AZ2068" t="str">
            <v>Y</v>
          </cell>
          <cell r="BG2068">
            <v>0</v>
          </cell>
        </row>
        <row r="2069">
          <cell r="AY2069">
            <v>0</v>
          </cell>
          <cell r="AZ2069" t="str">
            <v>Y</v>
          </cell>
          <cell r="BG2069">
            <v>0</v>
          </cell>
        </row>
        <row r="2070">
          <cell r="AY2070">
            <v>0</v>
          </cell>
          <cell r="AZ2070" t="str">
            <v>Y</v>
          </cell>
          <cell r="BG2070">
            <v>0</v>
          </cell>
        </row>
        <row r="2071">
          <cell r="AY2071">
            <v>0</v>
          </cell>
          <cell r="AZ2071" t="str">
            <v>Y</v>
          </cell>
          <cell r="BG2071">
            <v>0</v>
          </cell>
        </row>
        <row r="2072">
          <cell r="AY2072">
            <v>0</v>
          </cell>
          <cell r="AZ2072" t="str">
            <v>Y</v>
          </cell>
          <cell r="BG2072">
            <v>0</v>
          </cell>
        </row>
        <row r="2073">
          <cell r="AY2073">
            <v>0</v>
          </cell>
          <cell r="AZ2073" t="str">
            <v>Y</v>
          </cell>
          <cell r="BG2073">
            <v>0</v>
          </cell>
        </row>
        <row r="2074">
          <cell r="AY2074">
            <v>0</v>
          </cell>
          <cell r="AZ2074" t="str">
            <v>Y</v>
          </cell>
          <cell r="BG2074">
            <v>0</v>
          </cell>
        </row>
        <row r="2075">
          <cell r="AY2075">
            <v>0</v>
          </cell>
          <cell r="AZ2075" t="str">
            <v>Y</v>
          </cell>
          <cell r="BG2075">
            <v>0</v>
          </cell>
        </row>
        <row r="2076">
          <cell r="AY2076">
            <v>0</v>
          </cell>
          <cell r="AZ2076" t="str">
            <v>Y</v>
          </cell>
          <cell r="BG2076">
            <v>0</v>
          </cell>
        </row>
        <row r="2077">
          <cell r="AY2077">
            <v>0</v>
          </cell>
          <cell r="AZ2077" t="str">
            <v>Y</v>
          </cell>
          <cell r="BG2077">
            <v>0</v>
          </cell>
        </row>
        <row r="2078">
          <cell r="AY2078">
            <v>0</v>
          </cell>
          <cell r="AZ2078" t="str">
            <v>Y</v>
          </cell>
          <cell r="BG2078">
            <v>0</v>
          </cell>
        </row>
        <row r="2079">
          <cell r="AY2079">
            <v>0</v>
          </cell>
          <cell r="AZ2079" t="str">
            <v>Y</v>
          </cell>
          <cell r="BG2079">
            <v>0</v>
          </cell>
        </row>
        <row r="2080">
          <cell r="AY2080">
            <v>0</v>
          </cell>
          <cell r="AZ2080" t="str">
            <v>Y</v>
          </cell>
          <cell r="BG2080">
            <v>0</v>
          </cell>
        </row>
        <row r="2081">
          <cell r="AY2081">
            <v>0</v>
          </cell>
          <cell r="AZ2081" t="str">
            <v>Y</v>
          </cell>
          <cell r="BG2081">
            <v>0</v>
          </cell>
        </row>
        <row r="2082">
          <cell r="AY2082">
            <v>0</v>
          </cell>
          <cell r="AZ2082" t="str">
            <v>Y</v>
          </cell>
          <cell r="BG2082">
            <v>0</v>
          </cell>
        </row>
        <row r="2083">
          <cell r="AY2083">
            <v>0</v>
          </cell>
          <cell r="AZ2083" t="str">
            <v>Y</v>
          </cell>
          <cell r="BG2083">
            <v>0</v>
          </cell>
        </row>
        <row r="2084">
          <cell r="AY2084">
            <v>0</v>
          </cell>
          <cell r="AZ2084" t="str">
            <v>Y</v>
          </cell>
          <cell r="BG2084">
            <v>0</v>
          </cell>
        </row>
        <row r="2085">
          <cell r="AY2085">
            <v>0</v>
          </cell>
          <cell r="AZ2085" t="str">
            <v>Y</v>
          </cell>
          <cell r="BG2085">
            <v>0</v>
          </cell>
        </row>
        <row r="2086">
          <cell r="AY2086">
            <v>0</v>
          </cell>
          <cell r="AZ2086" t="str">
            <v>Y</v>
          </cell>
          <cell r="BG2086">
            <v>0</v>
          </cell>
        </row>
        <row r="2087">
          <cell r="AY2087">
            <v>0</v>
          </cell>
          <cell r="AZ2087" t="str">
            <v>Y</v>
          </cell>
          <cell r="BG2087">
            <v>0</v>
          </cell>
        </row>
        <row r="2088">
          <cell r="AY2088">
            <v>0</v>
          </cell>
          <cell r="AZ2088" t="str">
            <v>Y</v>
          </cell>
          <cell r="BG2088">
            <v>0</v>
          </cell>
        </row>
        <row r="2089">
          <cell r="AY2089">
            <v>0</v>
          </cell>
          <cell r="AZ2089" t="str">
            <v>Y</v>
          </cell>
          <cell r="BG2089">
            <v>0</v>
          </cell>
        </row>
        <row r="2090">
          <cell r="AY2090">
            <v>0</v>
          </cell>
          <cell r="AZ2090" t="str">
            <v>Y</v>
          </cell>
          <cell r="BG2090">
            <v>0</v>
          </cell>
        </row>
        <row r="2091">
          <cell r="AY2091">
            <v>0</v>
          </cell>
          <cell r="AZ2091" t="str">
            <v>Y</v>
          </cell>
          <cell r="BG2091">
            <v>0</v>
          </cell>
        </row>
        <row r="2092">
          <cell r="AY2092">
            <v>0</v>
          </cell>
          <cell r="AZ2092" t="str">
            <v>Y</v>
          </cell>
          <cell r="BG2092">
            <v>0</v>
          </cell>
        </row>
        <row r="2093">
          <cell r="AY2093">
            <v>0</v>
          </cell>
          <cell r="AZ2093" t="str">
            <v>Y</v>
          </cell>
          <cell r="BG2093">
            <v>0</v>
          </cell>
        </row>
        <row r="2094">
          <cell r="AY2094">
            <v>0</v>
          </cell>
          <cell r="AZ2094" t="str">
            <v>Y</v>
          </cell>
          <cell r="BG2094">
            <v>0</v>
          </cell>
        </row>
        <row r="2095">
          <cell r="AY2095">
            <v>0</v>
          </cell>
          <cell r="AZ2095" t="str">
            <v>Y</v>
          </cell>
          <cell r="BG2095">
            <v>0</v>
          </cell>
        </row>
        <row r="2096">
          <cell r="AY2096">
            <v>0</v>
          </cell>
          <cell r="AZ2096" t="str">
            <v>Y</v>
          </cell>
          <cell r="BG2096">
            <v>0</v>
          </cell>
        </row>
        <row r="2097">
          <cell r="AY2097">
            <v>0</v>
          </cell>
          <cell r="AZ2097" t="str">
            <v>Y</v>
          </cell>
          <cell r="BG2097">
            <v>0</v>
          </cell>
        </row>
        <row r="2098">
          <cell r="AY2098">
            <v>0</v>
          </cell>
          <cell r="AZ2098" t="str">
            <v>Y</v>
          </cell>
          <cell r="BG2098">
            <v>0</v>
          </cell>
        </row>
        <row r="2099">
          <cell r="AY2099">
            <v>0</v>
          </cell>
          <cell r="AZ2099" t="str">
            <v>Y</v>
          </cell>
          <cell r="BG2099">
            <v>0</v>
          </cell>
        </row>
        <row r="2100">
          <cell r="AY2100">
            <v>0</v>
          </cell>
          <cell r="AZ2100" t="str">
            <v>Y</v>
          </cell>
          <cell r="BG2100">
            <v>0</v>
          </cell>
        </row>
        <row r="2101">
          <cell r="AY2101">
            <v>0</v>
          </cell>
          <cell r="AZ2101" t="str">
            <v>Y</v>
          </cell>
          <cell r="BG2101">
            <v>0</v>
          </cell>
        </row>
        <row r="2102">
          <cell r="AY2102">
            <v>0</v>
          </cell>
          <cell r="AZ2102" t="str">
            <v>Y</v>
          </cell>
          <cell r="BG2102">
            <v>0</v>
          </cell>
        </row>
        <row r="2103">
          <cell r="AY2103">
            <v>0</v>
          </cell>
          <cell r="AZ2103" t="str">
            <v>Y</v>
          </cell>
          <cell r="BG2103">
            <v>0</v>
          </cell>
        </row>
        <row r="2104">
          <cell r="AY2104">
            <v>0</v>
          </cell>
          <cell r="AZ2104" t="str">
            <v>Y</v>
          </cell>
          <cell r="BG2104">
            <v>0</v>
          </cell>
        </row>
        <row r="2105">
          <cell r="AY2105">
            <v>0</v>
          </cell>
          <cell r="AZ2105" t="str">
            <v>Y</v>
          </cell>
          <cell r="BG2105">
            <v>0</v>
          </cell>
        </row>
        <row r="2106">
          <cell r="AY2106">
            <v>0</v>
          </cell>
          <cell r="AZ2106" t="str">
            <v>Y</v>
          </cell>
          <cell r="BG2106">
            <v>0</v>
          </cell>
        </row>
        <row r="2107">
          <cell r="AY2107">
            <v>0</v>
          </cell>
          <cell r="AZ2107" t="str">
            <v>Y</v>
          </cell>
          <cell r="BG2107">
            <v>0</v>
          </cell>
        </row>
        <row r="2108">
          <cell r="AY2108">
            <v>0</v>
          </cell>
          <cell r="AZ2108" t="str">
            <v>Y</v>
          </cell>
          <cell r="BG2108">
            <v>0</v>
          </cell>
        </row>
        <row r="2109">
          <cell r="AY2109">
            <v>0</v>
          </cell>
          <cell r="AZ2109" t="str">
            <v>Y</v>
          </cell>
          <cell r="BG2109">
            <v>0</v>
          </cell>
        </row>
        <row r="2110">
          <cell r="AY2110">
            <v>0</v>
          </cell>
          <cell r="AZ2110" t="str">
            <v>Y</v>
          </cell>
          <cell r="BG2110">
            <v>0</v>
          </cell>
        </row>
        <row r="2111">
          <cell r="AY2111">
            <v>0</v>
          </cell>
          <cell r="AZ2111" t="str">
            <v>Y</v>
          </cell>
          <cell r="BG2111">
            <v>0</v>
          </cell>
        </row>
        <row r="2112">
          <cell r="AY2112">
            <v>0</v>
          </cell>
          <cell r="AZ2112" t="str">
            <v>Y</v>
          </cell>
          <cell r="BG2112">
            <v>0</v>
          </cell>
        </row>
        <row r="2113">
          <cell r="AY2113">
            <v>0</v>
          </cell>
          <cell r="AZ2113" t="str">
            <v>Y</v>
          </cell>
          <cell r="BG2113">
            <v>0</v>
          </cell>
        </row>
        <row r="2114">
          <cell r="AY2114">
            <v>0</v>
          </cell>
          <cell r="AZ2114" t="str">
            <v>Y</v>
          </cell>
          <cell r="BG2114">
            <v>0</v>
          </cell>
        </row>
        <row r="2115">
          <cell r="AY2115">
            <v>0</v>
          </cell>
          <cell r="AZ2115" t="str">
            <v>Y</v>
          </cell>
          <cell r="BG2115">
            <v>0</v>
          </cell>
        </row>
        <row r="2116">
          <cell r="AY2116">
            <v>0</v>
          </cell>
          <cell r="AZ2116" t="str">
            <v>Y</v>
          </cell>
          <cell r="BG2116">
            <v>0</v>
          </cell>
        </row>
        <row r="2117">
          <cell r="AY2117">
            <v>0</v>
          </cell>
          <cell r="AZ2117" t="str">
            <v>Y</v>
          </cell>
          <cell r="BG2117">
            <v>0</v>
          </cell>
        </row>
        <row r="2118">
          <cell r="AY2118">
            <v>0</v>
          </cell>
          <cell r="AZ2118" t="str">
            <v>Y</v>
          </cell>
          <cell r="BG2118">
            <v>0</v>
          </cell>
        </row>
        <row r="2119">
          <cell r="AY2119">
            <v>0</v>
          </cell>
          <cell r="AZ2119" t="str">
            <v>Y</v>
          </cell>
          <cell r="BG2119">
            <v>0</v>
          </cell>
        </row>
        <row r="2120">
          <cell r="AY2120">
            <v>0</v>
          </cell>
          <cell r="AZ2120" t="str">
            <v>Y</v>
          </cell>
          <cell r="BG2120">
            <v>0</v>
          </cell>
        </row>
        <row r="2121">
          <cell r="AY2121">
            <v>0</v>
          </cell>
          <cell r="AZ2121" t="str">
            <v>Y</v>
          </cell>
          <cell r="BG2121">
            <v>0</v>
          </cell>
        </row>
        <row r="2122">
          <cell r="AY2122">
            <v>0</v>
          </cell>
          <cell r="AZ2122" t="str">
            <v>Y</v>
          </cell>
          <cell r="BG2122">
            <v>0</v>
          </cell>
        </row>
        <row r="2123">
          <cell r="AY2123">
            <v>0</v>
          </cell>
          <cell r="AZ2123" t="str">
            <v>Y</v>
          </cell>
          <cell r="BG2123">
            <v>0</v>
          </cell>
        </row>
        <row r="2124">
          <cell r="AY2124">
            <v>0</v>
          </cell>
          <cell r="AZ2124" t="str">
            <v>Y</v>
          </cell>
          <cell r="BG2124">
            <v>0</v>
          </cell>
        </row>
        <row r="2125">
          <cell r="AY2125">
            <v>0</v>
          </cell>
          <cell r="AZ2125" t="str">
            <v>Y</v>
          </cell>
          <cell r="BG2125">
            <v>0</v>
          </cell>
        </row>
        <row r="2126">
          <cell r="AY2126">
            <v>0</v>
          </cell>
          <cell r="AZ2126" t="str">
            <v>Y</v>
          </cell>
          <cell r="BG2126">
            <v>0</v>
          </cell>
        </row>
        <row r="2127">
          <cell r="AY2127">
            <v>0</v>
          </cell>
          <cell r="AZ2127" t="str">
            <v>Y</v>
          </cell>
          <cell r="BG2127">
            <v>0</v>
          </cell>
        </row>
        <row r="2128">
          <cell r="AY2128">
            <v>0</v>
          </cell>
          <cell r="AZ2128" t="str">
            <v>Y</v>
          </cell>
          <cell r="BG2128">
            <v>0</v>
          </cell>
        </row>
        <row r="2129">
          <cell r="AY2129">
            <v>0</v>
          </cell>
          <cell r="AZ2129" t="str">
            <v>Y</v>
          </cell>
          <cell r="BG2129">
            <v>0</v>
          </cell>
        </row>
        <row r="2130">
          <cell r="AY2130">
            <v>0</v>
          </cell>
          <cell r="AZ2130" t="str">
            <v>Y</v>
          </cell>
          <cell r="BG2130">
            <v>0</v>
          </cell>
        </row>
        <row r="2131">
          <cell r="AY2131">
            <v>0</v>
          </cell>
          <cell r="AZ2131" t="str">
            <v>Y</v>
          </cell>
          <cell r="BG2131">
            <v>0</v>
          </cell>
        </row>
        <row r="2132">
          <cell r="AY2132">
            <v>0</v>
          </cell>
          <cell r="AZ2132" t="str">
            <v>Y</v>
          </cell>
          <cell r="BG2132">
            <v>0</v>
          </cell>
        </row>
        <row r="2133">
          <cell r="AY2133">
            <v>0</v>
          </cell>
          <cell r="AZ2133" t="str">
            <v>Y</v>
          </cell>
          <cell r="BG2133">
            <v>0</v>
          </cell>
        </row>
        <row r="2134">
          <cell r="AY2134">
            <v>0</v>
          </cell>
          <cell r="AZ2134" t="str">
            <v>Y</v>
          </cell>
          <cell r="BG2134">
            <v>0</v>
          </cell>
        </row>
        <row r="2135">
          <cell r="AY2135">
            <v>0</v>
          </cell>
          <cell r="AZ2135" t="str">
            <v>Y</v>
          </cell>
          <cell r="BG2135">
            <v>0</v>
          </cell>
        </row>
        <row r="2136">
          <cell r="AY2136">
            <v>0</v>
          </cell>
          <cell r="AZ2136" t="str">
            <v>Y</v>
          </cell>
          <cell r="BG2136">
            <v>0</v>
          </cell>
        </row>
        <row r="2137">
          <cell r="AY2137">
            <v>0</v>
          </cell>
          <cell r="AZ2137" t="str">
            <v>Y</v>
          </cell>
          <cell r="BG2137">
            <v>0</v>
          </cell>
        </row>
        <row r="2138">
          <cell r="AY2138">
            <v>0</v>
          </cell>
          <cell r="AZ2138" t="str">
            <v>Y</v>
          </cell>
          <cell r="BG2138">
            <v>0</v>
          </cell>
        </row>
        <row r="2139">
          <cell r="AY2139">
            <v>0</v>
          </cell>
          <cell r="AZ2139" t="str">
            <v>Y</v>
          </cell>
          <cell r="BG2139">
            <v>0</v>
          </cell>
        </row>
        <row r="2140">
          <cell r="AY2140">
            <v>0</v>
          </cell>
          <cell r="AZ2140" t="str">
            <v>Y</v>
          </cell>
          <cell r="BG2140">
            <v>0</v>
          </cell>
        </row>
        <row r="2141">
          <cell r="AY2141">
            <v>0</v>
          </cell>
          <cell r="AZ2141" t="str">
            <v>Y</v>
          </cell>
          <cell r="BG2141">
            <v>0</v>
          </cell>
        </row>
        <row r="2142">
          <cell r="AY2142">
            <v>0</v>
          </cell>
          <cell r="AZ2142" t="str">
            <v>Y</v>
          </cell>
          <cell r="BG2142">
            <v>0</v>
          </cell>
        </row>
        <row r="2143">
          <cell r="AY2143">
            <v>0</v>
          </cell>
          <cell r="AZ2143" t="str">
            <v>Y</v>
          </cell>
          <cell r="BG2143">
            <v>0</v>
          </cell>
        </row>
        <row r="2144">
          <cell r="AY2144">
            <v>0</v>
          </cell>
          <cell r="AZ2144" t="str">
            <v>Y</v>
          </cell>
          <cell r="BG2144">
            <v>0</v>
          </cell>
        </row>
        <row r="2145">
          <cell r="AY2145">
            <v>0</v>
          </cell>
          <cell r="AZ2145" t="str">
            <v>Y</v>
          </cell>
          <cell r="BG2145">
            <v>0</v>
          </cell>
        </row>
        <row r="2146">
          <cell r="AY2146">
            <v>0</v>
          </cell>
          <cell r="AZ2146" t="str">
            <v>Y</v>
          </cell>
          <cell r="BG2146">
            <v>0</v>
          </cell>
        </row>
        <row r="2147">
          <cell r="AY2147">
            <v>0</v>
          </cell>
          <cell r="AZ2147" t="str">
            <v>Y</v>
          </cell>
          <cell r="BG2147">
            <v>0</v>
          </cell>
        </row>
        <row r="2148">
          <cell r="AY2148">
            <v>0</v>
          </cell>
          <cell r="AZ2148" t="str">
            <v>Y</v>
          </cell>
          <cell r="BG2148">
            <v>0</v>
          </cell>
        </row>
        <row r="2149">
          <cell r="AY2149">
            <v>0</v>
          </cell>
          <cell r="AZ2149" t="str">
            <v>Y</v>
          </cell>
          <cell r="BG2149">
            <v>0</v>
          </cell>
        </row>
        <row r="2150">
          <cell r="AY2150">
            <v>0</v>
          </cell>
          <cell r="AZ2150" t="str">
            <v>Y</v>
          </cell>
          <cell r="BG2150">
            <v>0</v>
          </cell>
        </row>
        <row r="2151">
          <cell r="AY2151">
            <v>0</v>
          </cell>
          <cell r="AZ2151" t="str">
            <v>Y</v>
          </cell>
          <cell r="BG2151">
            <v>0</v>
          </cell>
        </row>
        <row r="2152">
          <cell r="AY2152">
            <v>0</v>
          </cell>
          <cell r="AZ2152" t="str">
            <v>Y</v>
          </cell>
          <cell r="BG2152">
            <v>0</v>
          </cell>
        </row>
        <row r="2153">
          <cell r="AY2153">
            <v>0</v>
          </cell>
          <cell r="AZ2153" t="str">
            <v>Y</v>
          </cell>
          <cell r="BG2153">
            <v>0</v>
          </cell>
        </row>
        <row r="2154">
          <cell r="AY2154">
            <v>0</v>
          </cell>
          <cell r="AZ2154" t="str">
            <v>Y</v>
          </cell>
          <cell r="BG2154">
            <v>0</v>
          </cell>
        </row>
        <row r="2155">
          <cell r="AY2155">
            <v>0</v>
          </cell>
          <cell r="AZ2155" t="str">
            <v>Y</v>
          </cell>
          <cell r="BG2155">
            <v>0</v>
          </cell>
        </row>
        <row r="2156">
          <cell r="AY2156">
            <v>0</v>
          </cell>
          <cell r="AZ2156" t="str">
            <v>Y</v>
          </cell>
          <cell r="BG2156">
            <v>0</v>
          </cell>
        </row>
        <row r="2157">
          <cell r="AY2157">
            <v>0</v>
          </cell>
          <cell r="AZ2157" t="str">
            <v>Y</v>
          </cell>
          <cell r="BG2157">
            <v>0</v>
          </cell>
        </row>
        <row r="2158">
          <cell r="AY2158">
            <v>0</v>
          </cell>
          <cell r="AZ2158" t="str">
            <v>Y</v>
          </cell>
          <cell r="BG2158">
            <v>0</v>
          </cell>
        </row>
        <row r="2159">
          <cell r="AY2159">
            <v>0</v>
          </cell>
          <cell r="AZ2159" t="str">
            <v>Y</v>
          </cell>
          <cell r="BG2159">
            <v>0</v>
          </cell>
        </row>
        <row r="2160">
          <cell r="AY2160">
            <v>0</v>
          </cell>
          <cell r="AZ2160" t="str">
            <v>Y</v>
          </cell>
          <cell r="BG2160">
            <v>0</v>
          </cell>
        </row>
        <row r="2161">
          <cell r="AY2161">
            <v>0</v>
          </cell>
          <cell r="AZ2161" t="str">
            <v>Y</v>
          </cell>
          <cell r="BG2161">
            <v>0</v>
          </cell>
        </row>
        <row r="2162">
          <cell r="AY2162">
            <v>0</v>
          </cell>
          <cell r="AZ2162" t="str">
            <v>Y</v>
          </cell>
          <cell r="BG2162">
            <v>0</v>
          </cell>
        </row>
        <row r="2163">
          <cell r="AY2163">
            <v>0</v>
          </cell>
          <cell r="AZ2163" t="str">
            <v>Y</v>
          </cell>
          <cell r="BG2163">
            <v>0</v>
          </cell>
        </row>
        <row r="2164">
          <cell r="AY2164">
            <v>0</v>
          </cell>
          <cell r="AZ2164" t="str">
            <v>Y</v>
          </cell>
          <cell r="BG2164">
            <v>0</v>
          </cell>
        </row>
        <row r="2165">
          <cell r="AY2165">
            <v>0</v>
          </cell>
          <cell r="AZ2165" t="str">
            <v>Y</v>
          </cell>
          <cell r="BG2165">
            <v>0</v>
          </cell>
        </row>
        <row r="2166">
          <cell r="AY2166">
            <v>0</v>
          </cell>
          <cell r="AZ2166" t="str">
            <v>Y</v>
          </cell>
          <cell r="BG2166">
            <v>0</v>
          </cell>
        </row>
        <row r="2167">
          <cell r="AY2167">
            <v>0</v>
          </cell>
          <cell r="AZ2167" t="str">
            <v>Y</v>
          </cell>
          <cell r="BG2167">
            <v>0</v>
          </cell>
        </row>
        <row r="2168">
          <cell r="AY2168">
            <v>0</v>
          </cell>
          <cell r="AZ2168" t="str">
            <v>Y</v>
          </cell>
          <cell r="BG2168">
            <v>0</v>
          </cell>
        </row>
        <row r="2169">
          <cell r="AY2169">
            <v>0</v>
          </cell>
          <cell r="AZ2169" t="str">
            <v>Y</v>
          </cell>
          <cell r="BG2169">
            <v>0</v>
          </cell>
        </row>
        <row r="2170">
          <cell r="AY2170">
            <v>0</v>
          </cell>
          <cell r="AZ2170" t="str">
            <v>Y</v>
          </cell>
          <cell r="BG2170">
            <v>0</v>
          </cell>
        </row>
        <row r="2171">
          <cell r="AY2171">
            <v>0</v>
          </cell>
          <cell r="AZ2171" t="str">
            <v>Y</v>
          </cell>
          <cell r="BG2171">
            <v>0</v>
          </cell>
        </row>
        <row r="2172">
          <cell r="AY2172">
            <v>0</v>
          </cell>
          <cell r="AZ2172" t="str">
            <v>Y</v>
          </cell>
          <cell r="BG2172">
            <v>0</v>
          </cell>
        </row>
        <row r="2173">
          <cell r="AY2173">
            <v>0</v>
          </cell>
          <cell r="AZ2173" t="str">
            <v>Y</v>
          </cell>
          <cell r="BG2173">
            <v>0</v>
          </cell>
        </row>
        <row r="2174">
          <cell r="AY2174">
            <v>0</v>
          </cell>
          <cell r="AZ2174" t="str">
            <v>Y</v>
          </cell>
          <cell r="BG2174">
            <v>0</v>
          </cell>
        </row>
        <row r="2175">
          <cell r="AY2175">
            <v>0</v>
          </cell>
          <cell r="AZ2175" t="str">
            <v>Y</v>
          </cell>
          <cell r="BG2175">
            <v>0</v>
          </cell>
        </row>
        <row r="2176">
          <cell r="AY2176">
            <v>0</v>
          </cell>
          <cell r="AZ2176" t="str">
            <v>Y</v>
          </cell>
          <cell r="BG2176">
            <v>0</v>
          </cell>
        </row>
        <row r="2177">
          <cell r="AY2177">
            <v>0</v>
          </cell>
          <cell r="AZ2177" t="str">
            <v>Y</v>
          </cell>
          <cell r="BG2177">
            <v>0</v>
          </cell>
        </row>
        <row r="2178">
          <cell r="AY2178">
            <v>0</v>
          </cell>
          <cell r="AZ2178" t="str">
            <v>Y</v>
          </cell>
          <cell r="BG2178">
            <v>0</v>
          </cell>
        </row>
        <row r="2179">
          <cell r="AY2179">
            <v>0</v>
          </cell>
          <cell r="AZ2179" t="str">
            <v>Y</v>
          </cell>
          <cell r="BG2179">
            <v>0</v>
          </cell>
        </row>
        <row r="2180">
          <cell r="AY2180">
            <v>0</v>
          </cell>
          <cell r="AZ2180" t="str">
            <v>Y</v>
          </cell>
          <cell r="BG2180">
            <v>0</v>
          </cell>
        </row>
        <row r="2181">
          <cell r="AY2181">
            <v>0</v>
          </cell>
          <cell r="AZ2181" t="str">
            <v>Y</v>
          </cell>
          <cell r="BG2181">
            <v>0</v>
          </cell>
        </row>
        <row r="2182">
          <cell r="AY2182">
            <v>0</v>
          </cell>
          <cell r="AZ2182" t="str">
            <v>Y</v>
          </cell>
          <cell r="BG2182">
            <v>0</v>
          </cell>
        </row>
        <row r="2183">
          <cell r="AY2183">
            <v>0</v>
          </cell>
          <cell r="AZ2183" t="str">
            <v>Y</v>
          </cell>
          <cell r="BG2183">
            <v>0</v>
          </cell>
        </row>
        <row r="2184">
          <cell r="AY2184">
            <v>0</v>
          </cell>
          <cell r="AZ2184" t="str">
            <v>Y</v>
          </cell>
          <cell r="BG2184">
            <v>0</v>
          </cell>
        </row>
        <row r="2185">
          <cell r="AY2185">
            <v>0</v>
          </cell>
          <cell r="AZ2185" t="str">
            <v>Y</v>
          </cell>
          <cell r="BG2185">
            <v>0</v>
          </cell>
        </row>
        <row r="2186">
          <cell r="AY2186">
            <v>0</v>
          </cell>
          <cell r="AZ2186" t="str">
            <v>Y</v>
          </cell>
          <cell r="BG2186">
            <v>0</v>
          </cell>
        </row>
        <row r="2187">
          <cell r="AY2187">
            <v>0</v>
          </cell>
          <cell r="AZ2187" t="str">
            <v>Y</v>
          </cell>
          <cell r="BG2187">
            <v>0</v>
          </cell>
        </row>
        <row r="2188">
          <cell r="AY2188">
            <v>0</v>
          </cell>
          <cell r="AZ2188" t="str">
            <v>Y</v>
          </cell>
          <cell r="BG2188">
            <v>0</v>
          </cell>
        </row>
        <row r="2189">
          <cell r="AY2189">
            <v>0</v>
          </cell>
          <cell r="AZ2189" t="str">
            <v>Y</v>
          </cell>
          <cell r="BG2189">
            <v>0</v>
          </cell>
        </row>
        <row r="2190">
          <cell r="AY2190">
            <v>0</v>
          </cell>
          <cell r="AZ2190" t="str">
            <v>Y</v>
          </cell>
          <cell r="BG2190">
            <v>0</v>
          </cell>
        </row>
        <row r="2191">
          <cell r="AY2191">
            <v>0</v>
          </cell>
          <cell r="AZ2191" t="str">
            <v>Y</v>
          </cell>
          <cell r="BG2191">
            <v>0</v>
          </cell>
        </row>
        <row r="2192">
          <cell r="AY2192">
            <v>0</v>
          </cell>
          <cell r="AZ2192" t="str">
            <v>Y</v>
          </cell>
          <cell r="BG2192">
            <v>0</v>
          </cell>
        </row>
        <row r="2193">
          <cell r="AY2193">
            <v>0</v>
          </cell>
          <cell r="AZ2193" t="str">
            <v>Y</v>
          </cell>
          <cell r="BG2193">
            <v>0</v>
          </cell>
        </row>
        <row r="2194">
          <cell r="AY2194">
            <v>0</v>
          </cell>
          <cell r="AZ2194" t="str">
            <v>Y</v>
          </cell>
          <cell r="BG2194">
            <v>0</v>
          </cell>
        </row>
        <row r="2195">
          <cell r="AY2195">
            <v>0</v>
          </cell>
          <cell r="AZ2195" t="str">
            <v>Y</v>
          </cell>
          <cell r="BG2195">
            <v>0</v>
          </cell>
        </row>
        <row r="2196">
          <cell r="AY2196">
            <v>0</v>
          </cell>
          <cell r="AZ2196" t="str">
            <v>Y</v>
          </cell>
          <cell r="BG2196">
            <v>0</v>
          </cell>
        </row>
        <row r="2197">
          <cell r="AY2197">
            <v>0</v>
          </cell>
          <cell r="AZ2197" t="str">
            <v>Y</v>
          </cell>
          <cell r="BG2197">
            <v>0</v>
          </cell>
        </row>
        <row r="2198">
          <cell r="AY2198">
            <v>0</v>
          </cell>
          <cell r="AZ2198" t="str">
            <v>Y</v>
          </cell>
          <cell r="BG2198">
            <v>0</v>
          </cell>
        </row>
        <row r="2199">
          <cell r="AY2199">
            <v>0</v>
          </cell>
          <cell r="AZ2199" t="str">
            <v>Y</v>
          </cell>
          <cell r="BG2199">
            <v>0</v>
          </cell>
        </row>
        <row r="2200">
          <cell r="AY2200">
            <v>0</v>
          </cell>
          <cell r="AZ2200" t="str">
            <v>Y</v>
          </cell>
          <cell r="BG2200">
            <v>0</v>
          </cell>
        </row>
        <row r="2201">
          <cell r="AY2201">
            <v>0</v>
          </cell>
          <cell r="AZ2201" t="str">
            <v>Y</v>
          </cell>
          <cell r="BG2201">
            <v>0</v>
          </cell>
        </row>
        <row r="2202">
          <cell r="AY2202">
            <v>0</v>
          </cell>
          <cell r="AZ2202" t="str">
            <v>Y</v>
          </cell>
          <cell r="BG2202">
            <v>0</v>
          </cell>
        </row>
        <row r="2203">
          <cell r="AY2203">
            <v>0</v>
          </cell>
          <cell r="AZ2203" t="str">
            <v>Y</v>
          </cell>
          <cell r="BG2203">
            <v>0</v>
          </cell>
        </row>
        <row r="2204">
          <cell r="AY2204">
            <v>0</v>
          </cell>
          <cell r="AZ2204" t="str">
            <v>Y</v>
          </cell>
          <cell r="BG2204">
            <v>0</v>
          </cell>
        </row>
        <row r="2205">
          <cell r="AY2205">
            <v>0</v>
          </cell>
          <cell r="AZ2205" t="str">
            <v>Y</v>
          </cell>
          <cell r="BG2205">
            <v>0</v>
          </cell>
        </row>
        <row r="2206">
          <cell r="AY2206">
            <v>0</v>
          </cell>
          <cell r="AZ2206" t="str">
            <v>Y</v>
          </cell>
          <cell r="BG2206">
            <v>0</v>
          </cell>
        </row>
        <row r="2207">
          <cell r="AY2207">
            <v>0</v>
          </cell>
          <cell r="AZ2207" t="str">
            <v>Y</v>
          </cell>
          <cell r="BG2207">
            <v>0</v>
          </cell>
        </row>
        <row r="2208">
          <cell r="AY2208">
            <v>0</v>
          </cell>
          <cell r="AZ2208" t="str">
            <v>Y</v>
          </cell>
          <cell r="BG2208">
            <v>0</v>
          </cell>
        </row>
        <row r="2209">
          <cell r="AY2209">
            <v>0</v>
          </cell>
          <cell r="AZ2209" t="str">
            <v>Y</v>
          </cell>
          <cell r="BG2209">
            <v>0</v>
          </cell>
        </row>
        <row r="2210">
          <cell r="AY2210">
            <v>0</v>
          </cell>
          <cell r="AZ2210" t="str">
            <v>Y</v>
          </cell>
          <cell r="BG2210">
            <v>0</v>
          </cell>
        </row>
        <row r="2211">
          <cell r="AY2211">
            <v>0</v>
          </cell>
          <cell r="AZ2211" t="str">
            <v>Y</v>
          </cell>
          <cell r="BG2211">
            <v>0</v>
          </cell>
        </row>
        <row r="2212">
          <cell r="AY2212">
            <v>0</v>
          </cell>
          <cell r="AZ2212" t="str">
            <v>Y</v>
          </cell>
          <cell r="BG2212">
            <v>0</v>
          </cell>
        </row>
        <row r="2213">
          <cell r="AY2213">
            <v>0</v>
          </cell>
          <cell r="AZ2213" t="str">
            <v>Y</v>
          </cell>
          <cell r="BG2213">
            <v>0</v>
          </cell>
        </row>
        <row r="2214">
          <cell r="AY2214">
            <v>0</v>
          </cell>
          <cell r="AZ2214" t="str">
            <v>Y</v>
          </cell>
          <cell r="BG2214">
            <v>0</v>
          </cell>
        </row>
        <row r="2215">
          <cell r="AY2215">
            <v>0</v>
          </cell>
          <cell r="AZ2215" t="str">
            <v>Y</v>
          </cell>
          <cell r="BG2215">
            <v>0</v>
          </cell>
        </row>
        <row r="2216">
          <cell r="AY2216">
            <v>0</v>
          </cell>
          <cell r="AZ2216" t="str">
            <v>Y</v>
          </cell>
          <cell r="BG2216">
            <v>0</v>
          </cell>
        </row>
        <row r="2217">
          <cell r="AY2217">
            <v>0</v>
          </cell>
          <cell r="AZ2217">
            <v>0</v>
          </cell>
          <cell r="BG2217">
            <v>0</v>
          </cell>
        </row>
        <row r="2218">
          <cell r="AY2218">
            <v>0</v>
          </cell>
          <cell r="AZ2218" t="str">
            <v>Y</v>
          </cell>
          <cell r="BG2218">
            <v>0</v>
          </cell>
        </row>
        <row r="2219">
          <cell r="AY2219">
            <v>0</v>
          </cell>
          <cell r="AZ2219" t="str">
            <v>Y</v>
          </cell>
          <cell r="BG2219">
            <v>0</v>
          </cell>
        </row>
        <row r="2220">
          <cell r="AY2220">
            <v>0</v>
          </cell>
          <cell r="AZ2220" t="str">
            <v>Y</v>
          </cell>
          <cell r="BG2220">
            <v>0</v>
          </cell>
        </row>
        <row r="2221">
          <cell r="AY2221">
            <v>0</v>
          </cell>
          <cell r="AZ2221" t="str">
            <v>Y</v>
          </cell>
          <cell r="BG2221">
            <v>0</v>
          </cell>
        </row>
        <row r="2222">
          <cell r="AY2222">
            <v>0</v>
          </cell>
          <cell r="AZ2222" t="str">
            <v>Y</v>
          </cell>
          <cell r="BG2222">
            <v>0</v>
          </cell>
        </row>
        <row r="2223">
          <cell r="AY2223">
            <v>0</v>
          </cell>
          <cell r="AZ2223" t="str">
            <v>Y</v>
          </cell>
          <cell r="BG2223">
            <v>0</v>
          </cell>
        </row>
        <row r="2224">
          <cell r="AY2224">
            <v>0</v>
          </cell>
          <cell r="AZ2224" t="str">
            <v>Y</v>
          </cell>
          <cell r="BG2224">
            <v>0</v>
          </cell>
        </row>
        <row r="2225">
          <cell r="AY2225">
            <v>0</v>
          </cell>
          <cell r="AZ2225" t="str">
            <v>Y</v>
          </cell>
          <cell r="BG2225">
            <v>0</v>
          </cell>
        </row>
        <row r="2226">
          <cell r="AY2226">
            <v>0</v>
          </cell>
          <cell r="AZ2226" t="str">
            <v>Y</v>
          </cell>
          <cell r="BG2226">
            <v>0</v>
          </cell>
        </row>
        <row r="2227">
          <cell r="AY2227">
            <v>0</v>
          </cell>
          <cell r="AZ2227" t="str">
            <v>Y</v>
          </cell>
          <cell r="BG2227">
            <v>0</v>
          </cell>
        </row>
        <row r="2228">
          <cell r="AY2228">
            <v>0</v>
          </cell>
          <cell r="AZ2228" t="str">
            <v>Y</v>
          </cell>
          <cell r="BG2228">
            <v>0</v>
          </cell>
        </row>
        <row r="2229">
          <cell r="AY2229">
            <v>0</v>
          </cell>
          <cell r="AZ2229" t="str">
            <v>Y</v>
          </cell>
          <cell r="BG2229">
            <v>0</v>
          </cell>
        </row>
        <row r="2230">
          <cell r="AY2230">
            <v>0</v>
          </cell>
          <cell r="AZ2230" t="str">
            <v>Y</v>
          </cell>
          <cell r="BG2230">
            <v>0</v>
          </cell>
        </row>
        <row r="2231">
          <cell r="AY2231">
            <v>0</v>
          </cell>
          <cell r="AZ2231" t="str">
            <v>Y</v>
          </cell>
          <cell r="BG2231">
            <v>0</v>
          </cell>
        </row>
        <row r="2232">
          <cell r="AY2232">
            <v>0</v>
          </cell>
          <cell r="AZ2232" t="str">
            <v>Y</v>
          </cell>
          <cell r="BG2232">
            <v>0</v>
          </cell>
        </row>
        <row r="2233">
          <cell r="AY2233">
            <v>0</v>
          </cell>
          <cell r="AZ2233" t="str">
            <v>Y</v>
          </cell>
          <cell r="BG2233">
            <v>0</v>
          </cell>
        </row>
        <row r="2234">
          <cell r="AY2234">
            <v>0</v>
          </cell>
          <cell r="AZ2234" t="str">
            <v>Y</v>
          </cell>
          <cell r="BG2234">
            <v>0</v>
          </cell>
        </row>
        <row r="2235">
          <cell r="AY2235">
            <v>0</v>
          </cell>
          <cell r="AZ2235" t="str">
            <v>Y</v>
          </cell>
          <cell r="BG2235">
            <v>0</v>
          </cell>
        </row>
        <row r="2236">
          <cell r="AY2236">
            <v>0</v>
          </cell>
          <cell r="AZ2236" t="str">
            <v>Y</v>
          </cell>
          <cell r="BG2236">
            <v>0</v>
          </cell>
        </row>
        <row r="2237">
          <cell r="AY2237">
            <v>0</v>
          </cell>
          <cell r="AZ2237" t="str">
            <v>Y</v>
          </cell>
          <cell r="BG2237">
            <v>0</v>
          </cell>
        </row>
        <row r="2238">
          <cell r="AY2238">
            <v>0</v>
          </cell>
          <cell r="AZ2238" t="str">
            <v>Y</v>
          </cell>
          <cell r="BG2238">
            <v>0</v>
          </cell>
        </row>
        <row r="2239">
          <cell r="AY2239">
            <v>0</v>
          </cell>
          <cell r="AZ2239" t="str">
            <v>Y</v>
          </cell>
          <cell r="BG2239">
            <v>0</v>
          </cell>
        </row>
        <row r="2240">
          <cell r="AY2240">
            <v>0</v>
          </cell>
          <cell r="AZ2240" t="str">
            <v>Y</v>
          </cell>
          <cell r="BG2240">
            <v>0</v>
          </cell>
        </row>
        <row r="2241">
          <cell r="AY2241">
            <v>0</v>
          </cell>
          <cell r="AZ2241" t="str">
            <v>Y</v>
          </cell>
          <cell r="BG2241">
            <v>0</v>
          </cell>
        </row>
        <row r="2242">
          <cell r="AY2242">
            <v>0</v>
          </cell>
          <cell r="AZ2242" t="str">
            <v>Y</v>
          </cell>
          <cell r="BG2242">
            <v>0</v>
          </cell>
        </row>
        <row r="2243">
          <cell r="AY2243">
            <v>0</v>
          </cell>
          <cell r="AZ2243" t="str">
            <v>Y</v>
          </cell>
          <cell r="BG2243">
            <v>0</v>
          </cell>
        </row>
        <row r="2244">
          <cell r="AY2244">
            <v>0</v>
          </cell>
          <cell r="AZ2244" t="str">
            <v>Y</v>
          </cell>
          <cell r="BG2244">
            <v>0</v>
          </cell>
        </row>
        <row r="2245">
          <cell r="AY2245">
            <v>0</v>
          </cell>
          <cell r="AZ2245" t="str">
            <v>Y</v>
          </cell>
          <cell r="BG2245">
            <v>0</v>
          </cell>
        </row>
        <row r="2246">
          <cell r="AY2246">
            <v>0</v>
          </cell>
          <cell r="AZ2246" t="str">
            <v>Y</v>
          </cell>
          <cell r="BG2246">
            <v>0</v>
          </cell>
        </row>
        <row r="2247">
          <cell r="AY2247">
            <v>0</v>
          </cell>
          <cell r="AZ2247" t="str">
            <v>Y</v>
          </cell>
          <cell r="BG2247">
            <v>0</v>
          </cell>
        </row>
        <row r="2248">
          <cell r="AY2248">
            <v>0</v>
          </cell>
          <cell r="AZ2248" t="str">
            <v>Y</v>
          </cell>
          <cell r="BG2248">
            <v>0</v>
          </cell>
        </row>
        <row r="2249">
          <cell r="AY2249">
            <v>0</v>
          </cell>
          <cell r="AZ2249" t="str">
            <v>Y</v>
          </cell>
          <cell r="BG2249">
            <v>0</v>
          </cell>
        </row>
        <row r="2250">
          <cell r="AY2250">
            <v>0</v>
          </cell>
          <cell r="AZ2250" t="str">
            <v>Y</v>
          </cell>
          <cell r="BG2250">
            <v>0</v>
          </cell>
        </row>
        <row r="2251">
          <cell r="AY2251">
            <v>0</v>
          </cell>
          <cell r="AZ2251" t="str">
            <v>Y</v>
          </cell>
          <cell r="BG2251">
            <v>0</v>
          </cell>
        </row>
        <row r="2252">
          <cell r="AY2252">
            <v>0</v>
          </cell>
          <cell r="AZ2252" t="str">
            <v>Y</v>
          </cell>
          <cell r="BG2252">
            <v>0</v>
          </cell>
        </row>
        <row r="2253">
          <cell r="AY2253">
            <v>0</v>
          </cell>
          <cell r="AZ2253" t="str">
            <v>Y</v>
          </cell>
          <cell r="BG2253">
            <v>0</v>
          </cell>
        </row>
        <row r="2254">
          <cell r="AY2254">
            <v>0</v>
          </cell>
          <cell r="AZ2254" t="str">
            <v>Y</v>
          </cell>
          <cell r="BG2254">
            <v>0</v>
          </cell>
        </row>
        <row r="2255">
          <cell r="AY2255">
            <v>0</v>
          </cell>
          <cell r="AZ2255" t="str">
            <v>Y</v>
          </cell>
          <cell r="BG2255">
            <v>0</v>
          </cell>
        </row>
        <row r="2256">
          <cell r="AY2256">
            <v>0</v>
          </cell>
          <cell r="AZ2256" t="str">
            <v>Y</v>
          </cell>
          <cell r="BG2256">
            <v>0</v>
          </cell>
        </row>
        <row r="2257">
          <cell r="AY2257">
            <v>0</v>
          </cell>
          <cell r="AZ2257" t="str">
            <v>Y</v>
          </cell>
          <cell r="BG2257">
            <v>0</v>
          </cell>
        </row>
        <row r="2258">
          <cell r="AY2258">
            <v>0</v>
          </cell>
          <cell r="AZ2258" t="str">
            <v>Y</v>
          </cell>
          <cell r="BG2258">
            <v>0</v>
          </cell>
        </row>
        <row r="2259">
          <cell r="AY2259">
            <v>0</v>
          </cell>
          <cell r="AZ2259" t="str">
            <v>Y</v>
          </cell>
          <cell r="BG2259">
            <v>0</v>
          </cell>
        </row>
        <row r="2260">
          <cell r="AY2260">
            <v>0</v>
          </cell>
          <cell r="AZ2260" t="str">
            <v>Y</v>
          </cell>
          <cell r="BG2260">
            <v>0</v>
          </cell>
        </row>
        <row r="2261">
          <cell r="AY2261">
            <v>0</v>
          </cell>
          <cell r="AZ2261" t="str">
            <v>Y</v>
          </cell>
          <cell r="BG2261">
            <v>0</v>
          </cell>
        </row>
        <row r="2262">
          <cell r="AY2262">
            <v>0</v>
          </cell>
          <cell r="AZ2262" t="str">
            <v>Y</v>
          </cell>
          <cell r="BG2262">
            <v>0</v>
          </cell>
        </row>
        <row r="2263">
          <cell r="AY2263">
            <v>0</v>
          </cell>
          <cell r="AZ2263" t="str">
            <v>Y</v>
          </cell>
          <cell r="BG2263">
            <v>0</v>
          </cell>
        </row>
        <row r="2264">
          <cell r="AY2264">
            <v>0</v>
          </cell>
          <cell r="AZ2264" t="str">
            <v>Y</v>
          </cell>
          <cell r="BG2264">
            <v>0</v>
          </cell>
        </row>
        <row r="2265">
          <cell r="AY2265">
            <v>0</v>
          </cell>
          <cell r="AZ2265" t="str">
            <v>Y</v>
          </cell>
          <cell r="BG2265">
            <v>0</v>
          </cell>
        </row>
        <row r="2266">
          <cell r="AY2266">
            <v>0</v>
          </cell>
          <cell r="AZ2266" t="str">
            <v>Y</v>
          </cell>
          <cell r="BG2266">
            <v>0</v>
          </cell>
        </row>
        <row r="2267">
          <cell r="AY2267">
            <v>0</v>
          </cell>
          <cell r="AZ2267" t="str">
            <v>Y</v>
          </cell>
          <cell r="BG2267">
            <v>0</v>
          </cell>
        </row>
        <row r="2268">
          <cell r="AY2268">
            <v>0</v>
          </cell>
          <cell r="AZ2268" t="str">
            <v>Y</v>
          </cell>
          <cell r="BG2268">
            <v>0</v>
          </cell>
        </row>
        <row r="2269">
          <cell r="AY2269">
            <v>0</v>
          </cell>
          <cell r="AZ2269" t="str">
            <v>Y</v>
          </cell>
          <cell r="BG2269">
            <v>0</v>
          </cell>
        </row>
        <row r="2270">
          <cell r="AY2270">
            <v>0</v>
          </cell>
          <cell r="AZ2270" t="str">
            <v>Y</v>
          </cell>
          <cell r="BG2270">
            <v>0</v>
          </cell>
        </row>
        <row r="2271">
          <cell r="AY2271">
            <v>0</v>
          </cell>
          <cell r="AZ2271" t="str">
            <v>Y</v>
          </cell>
          <cell r="BG2271">
            <v>0</v>
          </cell>
        </row>
        <row r="2272">
          <cell r="AY2272">
            <v>0</v>
          </cell>
          <cell r="AZ2272" t="str">
            <v>Y</v>
          </cell>
          <cell r="BG2272">
            <v>0</v>
          </cell>
        </row>
        <row r="2273">
          <cell r="AY2273">
            <v>0</v>
          </cell>
          <cell r="AZ2273" t="str">
            <v>Y</v>
          </cell>
          <cell r="BG2273">
            <v>0</v>
          </cell>
        </row>
        <row r="2274">
          <cell r="AY2274">
            <v>0</v>
          </cell>
          <cell r="AZ2274" t="str">
            <v>Y</v>
          </cell>
          <cell r="BG2274">
            <v>0</v>
          </cell>
        </row>
        <row r="2275">
          <cell r="AY2275">
            <v>0</v>
          </cell>
          <cell r="AZ2275" t="str">
            <v>Y</v>
          </cell>
          <cell r="BG2275">
            <v>0</v>
          </cell>
        </row>
        <row r="2276">
          <cell r="AY2276">
            <v>0</v>
          </cell>
          <cell r="AZ2276" t="str">
            <v>Y</v>
          </cell>
          <cell r="BG2276">
            <v>0</v>
          </cell>
        </row>
        <row r="2277">
          <cell r="AY2277">
            <v>0</v>
          </cell>
          <cell r="AZ2277" t="str">
            <v>Y</v>
          </cell>
          <cell r="BG2277">
            <v>0</v>
          </cell>
        </row>
        <row r="2278">
          <cell r="AY2278">
            <v>0</v>
          </cell>
          <cell r="AZ2278" t="str">
            <v>Y</v>
          </cell>
          <cell r="BG2278">
            <v>0</v>
          </cell>
        </row>
        <row r="2279">
          <cell r="AY2279">
            <v>0</v>
          </cell>
          <cell r="AZ2279" t="str">
            <v>Y</v>
          </cell>
          <cell r="BG2279">
            <v>0</v>
          </cell>
        </row>
        <row r="2280">
          <cell r="AY2280">
            <v>0</v>
          </cell>
          <cell r="AZ2280" t="str">
            <v>Y</v>
          </cell>
          <cell r="BG2280">
            <v>0</v>
          </cell>
        </row>
        <row r="2281">
          <cell r="AY2281">
            <v>0</v>
          </cell>
          <cell r="AZ2281" t="str">
            <v>Y</v>
          </cell>
          <cell r="BG2281">
            <v>0</v>
          </cell>
        </row>
        <row r="2282">
          <cell r="AY2282">
            <v>0</v>
          </cell>
          <cell r="AZ2282" t="str">
            <v>Y</v>
          </cell>
          <cell r="BG2282">
            <v>0</v>
          </cell>
        </row>
        <row r="2283">
          <cell r="AY2283">
            <v>0</v>
          </cell>
          <cell r="AZ2283" t="str">
            <v>Y</v>
          </cell>
          <cell r="BG2283">
            <v>0</v>
          </cell>
        </row>
        <row r="2284">
          <cell r="AY2284">
            <v>0</v>
          </cell>
          <cell r="AZ2284" t="str">
            <v>Y</v>
          </cell>
          <cell r="BG2284">
            <v>0</v>
          </cell>
        </row>
        <row r="2285">
          <cell r="AY2285">
            <v>0</v>
          </cell>
          <cell r="AZ2285" t="str">
            <v>Y</v>
          </cell>
          <cell r="BG2285">
            <v>0</v>
          </cell>
        </row>
        <row r="2286">
          <cell r="AY2286">
            <v>0</v>
          </cell>
          <cell r="AZ2286" t="str">
            <v>Y</v>
          </cell>
          <cell r="BG2286">
            <v>0</v>
          </cell>
        </row>
        <row r="2287">
          <cell r="AY2287">
            <v>0</v>
          </cell>
          <cell r="AZ2287" t="str">
            <v>Y</v>
          </cell>
          <cell r="BG2287">
            <v>0</v>
          </cell>
        </row>
        <row r="2288">
          <cell r="AY2288">
            <v>0</v>
          </cell>
          <cell r="AZ2288" t="str">
            <v>Y</v>
          </cell>
          <cell r="BG2288">
            <v>0</v>
          </cell>
        </row>
        <row r="2289">
          <cell r="AY2289">
            <v>0</v>
          </cell>
          <cell r="AZ2289" t="str">
            <v>Y</v>
          </cell>
          <cell r="BG2289">
            <v>0</v>
          </cell>
        </row>
        <row r="2290">
          <cell r="AY2290">
            <v>0</v>
          </cell>
          <cell r="AZ2290" t="str">
            <v>Y</v>
          </cell>
          <cell r="BG2290">
            <v>0</v>
          </cell>
        </row>
        <row r="2291">
          <cell r="AY2291">
            <v>0</v>
          </cell>
          <cell r="AZ2291" t="str">
            <v>Y</v>
          </cell>
          <cell r="BG2291">
            <v>0</v>
          </cell>
        </row>
        <row r="2292">
          <cell r="AY2292">
            <v>0</v>
          </cell>
          <cell r="AZ2292" t="str">
            <v>Y</v>
          </cell>
          <cell r="BG2292">
            <v>0</v>
          </cell>
        </row>
        <row r="2293">
          <cell r="AY2293">
            <v>0</v>
          </cell>
          <cell r="AZ2293" t="str">
            <v>Y</v>
          </cell>
          <cell r="BG2293">
            <v>0</v>
          </cell>
        </row>
        <row r="2294">
          <cell r="AY2294">
            <v>0</v>
          </cell>
          <cell r="AZ2294" t="str">
            <v>Y</v>
          </cell>
          <cell r="BG2294">
            <v>0</v>
          </cell>
        </row>
        <row r="2295">
          <cell r="AY2295">
            <v>0</v>
          </cell>
          <cell r="AZ2295" t="str">
            <v>Y</v>
          </cell>
          <cell r="BG2295">
            <v>0</v>
          </cell>
        </row>
        <row r="2296">
          <cell r="AY2296">
            <v>0</v>
          </cell>
          <cell r="AZ2296" t="str">
            <v>Y</v>
          </cell>
          <cell r="BG2296">
            <v>0</v>
          </cell>
        </row>
        <row r="2297">
          <cell r="AY2297">
            <v>0</v>
          </cell>
          <cell r="AZ2297" t="str">
            <v>Y</v>
          </cell>
          <cell r="BG2297">
            <v>0</v>
          </cell>
        </row>
        <row r="2298">
          <cell r="AY2298">
            <v>0</v>
          </cell>
          <cell r="AZ2298" t="str">
            <v>Y</v>
          </cell>
          <cell r="BG2298">
            <v>0</v>
          </cell>
        </row>
        <row r="2299">
          <cell r="AY2299">
            <v>0</v>
          </cell>
          <cell r="AZ2299" t="str">
            <v>Y</v>
          </cell>
          <cell r="BG2299">
            <v>0</v>
          </cell>
        </row>
        <row r="2300">
          <cell r="AY2300">
            <v>0</v>
          </cell>
          <cell r="AZ2300" t="str">
            <v>Y</v>
          </cell>
          <cell r="BG2300">
            <v>0</v>
          </cell>
        </row>
        <row r="2301">
          <cell r="AY2301">
            <v>0</v>
          </cell>
          <cell r="AZ2301" t="str">
            <v>Y</v>
          </cell>
          <cell r="BG2301">
            <v>0</v>
          </cell>
        </row>
        <row r="2302">
          <cell r="AY2302">
            <v>0</v>
          </cell>
          <cell r="AZ2302" t="str">
            <v>Y</v>
          </cell>
          <cell r="BG2302">
            <v>0</v>
          </cell>
        </row>
        <row r="2303">
          <cell r="AY2303">
            <v>0</v>
          </cell>
          <cell r="AZ2303" t="str">
            <v>Y</v>
          </cell>
          <cell r="BG2303">
            <v>0</v>
          </cell>
        </row>
        <row r="2304">
          <cell r="AY2304">
            <v>0</v>
          </cell>
          <cell r="AZ2304" t="str">
            <v>Y</v>
          </cell>
          <cell r="BG2304">
            <v>0</v>
          </cell>
        </row>
        <row r="2305">
          <cell r="AY2305">
            <v>0</v>
          </cell>
          <cell r="AZ2305" t="str">
            <v>Y</v>
          </cell>
          <cell r="BG2305">
            <v>0</v>
          </cell>
        </row>
        <row r="2306">
          <cell r="AY2306">
            <v>0</v>
          </cell>
          <cell r="AZ2306" t="str">
            <v>Y</v>
          </cell>
          <cell r="BG2306">
            <v>0</v>
          </cell>
        </row>
        <row r="2307">
          <cell r="AY2307">
            <v>0</v>
          </cell>
          <cell r="AZ2307" t="str">
            <v>Y</v>
          </cell>
          <cell r="BG2307">
            <v>0</v>
          </cell>
        </row>
        <row r="2308">
          <cell r="AY2308">
            <v>0</v>
          </cell>
          <cell r="AZ2308" t="str">
            <v>Y</v>
          </cell>
          <cell r="BG2308">
            <v>0</v>
          </cell>
        </row>
        <row r="2309">
          <cell r="AY2309">
            <v>0</v>
          </cell>
          <cell r="AZ2309" t="str">
            <v>Y</v>
          </cell>
          <cell r="BG2309">
            <v>0</v>
          </cell>
        </row>
        <row r="2310">
          <cell r="AY2310">
            <v>0</v>
          </cell>
          <cell r="AZ2310" t="str">
            <v>Y</v>
          </cell>
          <cell r="BG2310">
            <v>0</v>
          </cell>
        </row>
        <row r="2311">
          <cell r="AY2311">
            <v>0</v>
          </cell>
          <cell r="AZ2311" t="str">
            <v>Y</v>
          </cell>
          <cell r="BG2311">
            <v>0</v>
          </cell>
        </row>
        <row r="2312">
          <cell r="AY2312">
            <v>0</v>
          </cell>
          <cell r="AZ2312" t="str">
            <v>Y</v>
          </cell>
          <cell r="BG2312">
            <v>0</v>
          </cell>
        </row>
        <row r="2313">
          <cell r="AY2313">
            <v>0</v>
          </cell>
          <cell r="AZ2313" t="str">
            <v>Y</v>
          </cell>
          <cell r="BG2313">
            <v>0</v>
          </cell>
        </row>
        <row r="2314">
          <cell r="AY2314">
            <v>0</v>
          </cell>
          <cell r="AZ2314" t="str">
            <v>Y</v>
          </cell>
          <cell r="BG2314">
            <v>0</v>
          </cell>
        </row>
        <row r="2315">
          <cell r="AY2315">
            <v>0</v>
          </cell>
          <cell r="AZ2315" t="str">
            <v>Y</v>
          </cell>
          <cell r="BG2315">
            <v>0</v>
          </cell>
        </row>
        <row r="2316">
          <cell r="AY2316">
            <v>0</v>
          </cell>
          <cell r="AZ2316" t="str">
            <v>Y</v>
          </cell>
          <cell r="BG2316">
            <v>0</v>
          </cell>
        </row>
        <row r="2317">
          <cell r="AY2317">
            <v>0</v>
          </cell>
          <cell r="AZ2317" t="str">
            <v>Y</v>
          </cell>
          <cell r="BG2317">
            <v>0</v>
          </cell>
        </row>
        <row r="2318">
          <cell r="AY2318">
            <v>0</v>
          </cell>
          <cell r="AZ2318" t="str">
            <v>Y</v>
          </cell>
          <cell r="BG2318">
            <v>0</v>
          </cell>
        </row>
        <row r="2319">
          <cell r="AY2319">
            <v>0</v>
          </cell>
          <cell r="AZ2319" t="str">
            <v>Y</v>
          </cell>
          <cell r="BG2319">
            <v>0</v>
          </cell>
        </row>
        <row r="2320">
          <cell r="AY2320">
            <v>0</v>
          </cell>
          <cell r="AZ2320" t="str">
            <v>Y</v>
          </cell>
          <cell r="BG2320">
            <v>0</v>
          </cell>
        </row>
        <row r="2321">
          <cell r="AY2321">
            <v>0</v>
          </cell>
          <cell r="AZ2321" t="str">
            <v>Y</v>
          </cell>
          <cell r="BG2321">
            <v>0</v>
          </cell>
        </row>
        <row r="2322">
          <cell r="AY2322">
            <v>0</v>
          </cell>
          <cell r="AZ2322" t="str">
            <v>Y</v>
          </cell>
          <cell r="BG2322">
            <v>0</v>
          </cell>
        </row>
        <row r="2323">
          <cell r="AY2323">
            <v>0</v>
          </cell>
          <cell r="AZ2323" t="str">
            <v>Y</v>
          </cell>
          <cell r="BG2323">
            <v>0</v>
          </cell>
        </row>
        <row r="2324">
          <cell r="AY2324">
            <v>0</v>
          </cell>
          <cell r="AZ2324" t="str">
            <v>Y</v>
          </cell>
          <cell r="BG2324">
            <v>0</v>
          </cell>
        </row>
        <row r="2325">
          <cell r="AY2325">
            <v>0</v>
          </cell>
          <cell r="AZ2325" t="str">
            <v>Y</v>
          </cell>
          <cell r="BG2325">
            <v>0</v>
          </cell>
        </row>
        <row r="2326">
          <cell r="AY2326">
            <v>0</v>
          </cell>
          <cell r="AZ2326" t="str">
            <v>Y</v>
          </cell>
          <cell r="BG2326">
            <v>0</v>
          </cell>
        </row>
        <row r="2327">
          <cell r="AY2327">
            <v>0</v>
          </cell>
          <cell r="AZ2327" t="str">
            <v>Y</v>
          </cell>
          <cell r="BG2327">
            <v>0</v>
          </cell>
        </row>
        <row r="2328">
          <cell r="AY2328">
            <v>0</v>
          </cell>
          <cell r="AZ2328" t="str">
            <v>Y</v>
          </cell>
          <cell r="BG2328">
            <v>0</v>
          </cell>
        </row>
        <row r="2329">
          <cell r="AY2329">
            <v>0</v>
          </cell>
          <cell r="AZ2329" t="str">
            <v>Y</v>
          </cell>
          <cell r="BG2329">
            <v>0</v>
          </cell>
        </row>
        <row r="2330">
          <cell r="AY2330">
            <v>0</v>
          </cell>
          <cell r="AZ2330" t="str">
            <v>Y</v>
          </cell>
          <cell r="BG2330">
            <v>0</v>
          </cell>
        </row>
        <row r="2331">
          <cell r="AY2331">
            <v>0</v>
          </cell>
          <cell r="AZ2331" t="str">
            <v>Y</v>
          </cell>
          <cell r="BG2331">
            <v>0</v>
          </cell>
        </row>
        <row r="2332">
          <cell r="AY2332">
            <v>0</v>
          </cell>
          <cell r="AZ2332" t="str">
            <v>Y</v>
          </cell>
          <cell r="BG2332">
            <v>0</v>
          </cell>
        </row>
        <row r="2333">
          <cell r="AY2333">
            <v>0</v>
          </cell>
          <cell r="AZ2333" t="str">
            <v>Y</v>
          </cell>
          <cell r="BG2333">
            <v>0</v>
          </cell>
        </row>
        <row r="2334">
          <cell r="AY2334">
            <v>0</v>
          </cell>
          <cell r="AZ2334" t="str">
            <v>Y</v>
          </cell>
          <cell r="BG2334">
            <v>0</v>
          </cell>
        </row>
        <row r="2335">
          <cell r="AY2335">
            <v>0</v>
          </cell>
          <cell r="AZ2335" t="str">
            <v>Y</v>
          </cell>
          <cell r="BG2335">
            <v>0</v>
          </cell>
        </row>
        <row r="2336">
          <cell r="AY2336">
            <v>0</v>
          </cell>
          <cell r="AZ2336" t="str">
            <v>Y</v>
          </cell>
          <cell r="BG2336">
            <v>0</v>
          </cell>
        </row>
        <row r="2337">
          <cell r="AY2337">
            <v>0</v>
          </cell>
          <cell r="AZ2337" t="str">
            <v>Y</v>
          </cell>
          <cell r="BG2337">
            <v>0</v>
          </cell>
        </row>
        <row r="2338">
          <cell r="AY2338">
            <v>0</v>
          </cell>
          <cell r="AZ2338" t="str">
            <v>Y</v>
          </cell>
          <cell r="BG2338">
            <v>0</v>
          </cell>
        </row>
        <row r="2339">
          <cell r="AY2339">
            <v>0</v>
          </cell>
          <cell r="AZ2339" t="str">
            <v>Y</v>
          </cell>
          <cell r="BG2339">
            <v>0</v>
          </cell>
        </row>
        <row r="2340">
          <cell r="AY2340">
            <v>0</v>
          </cell>
          <cell r="AZ2340" t="str">
            <v>Y</v>
          </cell>
          <cell r="BG2340">
            <v>0</v>
          </cell>
        </row>
        <row r="2341">
          <cell r="AY2341">
            <v>0</v>
          </cell>
          <cell r="AZ2341" t="str">
            <v>Y</v>
          </cell>
          <cell r="BG2341">
            <v>0</v>
          </cell>
        </row>
        <row r="2342">
          <cell r="AY2342">
            <v>0</v>
          </cell>
          <cell r="AZ2342" t="str">
            <v>Y</v>
          </cell>
          <cell r="BG2342">
            <v>0</v>
          </cell>
        </row>
        <row r="2343">
          <cell r="AY2343">
            <v>0</v>
          </cell>
          <cell r="AZ2343" t="str">
            <v>Y</v>
          </cell>
          <cell r="BG2343">
            <v>0</v>
          </cell>
        </row>
        <row r="2344">
          <cell r="AY2344">
            <v>0</v>
          </cell>
          <cell r="AZ2344" t="str">
            <v>Y</v>
          </cell>
          <cell r="BG2344">
            <v>0</v>
          </cell>
        </row>
        <row r="2345">
          <cell r="AY2345">
            <v>0</v>
          </cell>
          <cell r="AZ2345" t="str">
            <v>Y</v>
          </cell>
          <cell r="BG2345">
            <v>0</v>
          </cell>
        </row>
        <row r="2346">
          <cell r="AY2346">
            <v>0</v>
          </cell>
          <cell r="AZ2346" t="str">
            <v>Y</v>
          </cell>
          <cell r="BG2346">
            <v>0</v>
          </cell>
        </row>
        <row r="2347">
          <cell r="AY2347">
            <v>0</v>
          </cell>
          <cell r="AZ2347" t="str">
            <v>Y</v>
          </cell>
          <cell r="BG2347">
            <v>0</v>
          </cell>
        </row>
        <row r="2348">
          <cell r="AY2348">
            <v>0</v>
          </cell>
          <cell r="AZ2348" t="str">
            <v>Y</v>
          </cell>
          <cell r="BG2348">
            <v>0</v>
          </cell>
        </row>
        <row r="2349">
          <cell r="AY2349">
            <v>0</v>
          </cell>
          <cell r="AZ2349" t="str">
            <v>Y</v>
          </cell>
          <cell r="BG2349">
            <v>0</v>
          </cell>
        </row>
        <row r="2350">
          <cell r="AY2350">
            <v>0</v>
          </cell>
          <cell r="AZ2350" t="str">
            <v>Y</v>
          </cell>
          <cell r="BG2350">
            <v>0</v>
          </cell>
        </row>
        <row r="2351">
          <cell r="AY2351">
            <v>0</v>
          </cell>
          <cell r="AZ2351" t="str">
            <v>Y</v>
          </cell>
          <cell r="BG2351">
            <v>0</v>
          </cell>
        </row>
        <row r="2352">
          <cell r="AY2352">
            <v>0</v>
          </cell>
          <cell r="AZ2352" t="str">
            <v>Y</v>
          </cell>
          <cell r="BG2352">
            <v>0</v>
          </cell>
        </row>
        <row r="2353">
          <cell r="AY2353">
            <v>0</v>
          </cell>
          <cell r="AZ2353" t="str">
            <v>Y</v>
          </cell>
          <cell r="BG2353">
            <v>0</v>
          </cell>
        </row>
        <row r="2354">
          <cell r="AY2354">
            <v>0</v>
          </cell>
          <cell r="AZ2354" t="str">
            <v>Y</v>
          </cell>
          <cell r="BG2354">
            <v>0</v>
          </cell>
        </row>
        <row r="2355">
          <cell r="AY2355">
            <v>0</v>
          </cell>
          <cell r="AZ2355" t="str">
            <v>Y</v>
          </cell>
          <cell r="BG2355">
            <v>0</v>
          </cell>
        </row>
        <row r="2356">
          <cell r="AY2356">
            <v>0</v>
          </cell>
          <cell r="AZ2356" t="str">
            <v>Y</v>
          </cell>
          <cell r="BG2356">
            <v>0</v>
          </cell>
        </row>
        <row r="2357">
          <cell r="AY2357">
            <v>0</v>
          </cell>
          <cell r="AZ2357" t="str">
            <v>Y</v>
          </cell>
          <cell r="BG2357">
            <v>0</v>
          </cell>
        </row>
        <row r="2358">
          <cell r="AY2358">
            <v>0</v>
          </cell>
          <cell r="AZ2358" t="str">
            <v>Y</v>
          </cell>
          <cell r="BG2358">
            <v>0</v>
          </cell>
        </row>
        <row r="2359">
          <cell r="AY2359">
            <v>0</v>
          </cell>
          <cell r="AZ2359" t="str">
            <v>Y</v>
          </cell>
          <cell r="BG2359">
            <v>0</v>
          </cell>
        </row>
        <row r="2360">
          <cell r="AY2360">
            <v>0</v>
          </cell>
          <cell r="AZ2360" t="str">
            <v>Y</v>
          </cell>
          <cell r="BG2360">
            <v>0</v>
          </cell>
        </row>
        <row r="2361">
          <cell r="AY2361">
            <v>0</v>
          </cell>
          <cell r="AZ2361" t="str">
            <v>Y</v>
          </cell>
          <cell r="BG2361">
            <v>0</v>
          </cell>
        </row>
        <row r="2362">
          <cell r="AY2362">
            <v>0</v>
          </cell>
          <cell r="AZ2362" t="str">
            <v>Y</v>
          </cell>
          <cell r="BG2362">
            <v>0</v>
          </cell>
        </row>
        <row r="2363">
          <cell r="AY2363">
            <v>0</v>
          </cell>
          <cell r="AZ2363" t="str">
            <v>Y</v>
          </cell>
          <cell r="BG2363">
            <v>0</v>
          </cell>
        </row>
        <row r="2364">
          <cell r="AY2364">
            <v>0</v>
          </cell>
          <cell r="AZ2364" t="str">
            <v>Y</v>
          </cell>
          <cell r="BG2364">
            <v>0</v>
          </cell>
        </row>
        <row r="2365">
          <cell r="AY2365">
            <v>0</v>
          </cell>
          <cell r="AZ2365" t="str">
            <v>Y</v>
          </cell>
          <cell r="BG2365">
            <v>0</v>
          </cell>
        </row>
        <row r="2366">
          <cell r="AY2366">
            <v>0</v>
          </cell>
          <cell r="AZ2366" t="str">
            <v>Y</v>
          </cell>
          <cell r="BG2366">
            <v>0</v>
          </cell>
        </row>
        <row r="2367">
          <cell r="AY2367">
            <v>0</v>
          </cell>
          <cell r="AZ2367" t="str">
            <v>Y</v>
          </cell>
          <cell r="BG2367">
            <v>0</v>
          </cell>
        </row>
        <row r="2368">
          <cell r="AY2368">
            <v>0</v>
          </cell>
          <cell r="AZ2368" t="str">
            <v>Y</v>
          </cell>
          <cell r="BG2368">
            <v>0</v>
          </cell>
        </row>
        <row r="2369">
          <cell r="AY2369">
            <v>0</v>
          </cell>
          <cell r="AZ2369" t="str">
            <v>Y</v>
          </cell>
          <cell r="BG2369">
            <v>0</v>
          </cell>
        </row>
        <row r="2370">
          <cell r="AY2370">
            <v>0</v>
          </cell>
          <cell r="AZ2370" t="str">
            <v>Y</v>
          </cell>
          <cell r="BG2370">
            <v>0</v>
          </cell>
        </row>
        <row r="2371">
          <cell r="AY2371">
            <v>0</v>
          </cell>
          <cell r="AZ2371" t="str">
            <v>Y</v>
          </cell>
          <cell r="BG2371">
            <v>0</v>
          </cell>
        </row>
        <row r="2372">
          <cell r="AY2372">
            <v>0</v>
          </cell>
          <cell r="AZ2372" t="str">
            <v>Y</v>
          </cell>
          <cell r="BG2372">
            <v>0</v>
          </cell>
        </row>
        <row r="2373">
          <cell r="AY2373">
            <v>0</v>
          </cell>
          <cell r="AZ2373" t="str">
            <v>Y</v>
          </cell>
          <cell r="BG2373">
            <v>0</v>
          </cell>
        </row>
        <row r="2374">
          <cell r="AY2374">
            <v>0</v>
          </cell>
          <cell r="AZ2374" t="str">
            <v>Y</v>
          </cell>
          <cell r="BG2374">
            <v>0</v>
          </cell>
        </row>
        <row r="2375">
          <cell r="AY2375">
            <v>0</v>
          </cell>
          <cell r="AZ2375" t="str">
            <v>Y</v>
          </cell>
          <cell r="BG2375">
            <v>0</v>
          </cell>
        </row>
        <row r="2376">
          <cell r="AY2376">
            <v>0</v>
          </cell>
          <cell r="AZ2376" t="str">
            <v>Y</v>
          </cell>
          <cell r="BG2376">
            <v>0</v>
          </cell>
        </row>
        <row r="2377">
          <cell r="AY2377">
            <v>0</v>
          </cell>
          <cell r="AZ2377" t="str">
            <v>Y</v>
          </cell>
          <cell r="BG2377">
            <v>0</v>
          </cell>
        </row>
        <row r="2378">
          <cell r="AY2378">
            <v>0</v>
          </cell>
          <cell r="AZ2378" t="str">
            <v>Y</v>
          </cell>
          <cell r="BG2378">
            <v>0</v>
          </cell>
        </row>
        <row r="2379">
          <cell r="AY2379">
            <v>0</v>
          </cell>
          <cell r="AZ2379" t="str">
            <v>Y</v>
          </cell>
          <cell r="BG2379">
            <v>0</v>
          </cell>
        </row>
        <row r="2380">
          <cell r="AY2380" t="str">
            <v>1BD</v>
          </cell>
          <cell r="AZ2380">
            <v>-86.13</v>
          </cell>
          <cell r="BG2380">
            <v>0</v>
          </cell>
        </row>
        <row r="2381">
          <cell r="AY2381">
            <v>0</v>
          </cell>
          <cell r="AZ2381" t="str">
            <v>Y</v>
          </cell>
          <cell r="BG2381">
            <v>0</v>
          </cell>
        </row>
        <row r="2382">
          <cell r="AY2382">
            <v>0</v>
          </cell>
          <cell r="AZ2382" t="str">
            <v>Y</v>
          </cell>
          <cell r="BG2382">
            <v>0</v>
          </cell>
        </row>
        <row r="2383">
          <cell r="AY2383">
            <v>0</v>
          </cell>
          <cell r="AZ2383" t="str">
            <v>Y</v>
          </cell>
          <cell r="BG2383">
            <v>0</v>
          </cell>
        </row>
        <row r="2384">
          <cell r="AY2384">
            <v>0</v>
          </cell>
          <cell r="AZ2384" t="str">
            <v>Y</v>
          </cell>
          <cell r="BG2384">
            <v>0</v>
          </cell>
        </row>
        <row r="2385">
          <cell r="AY2385">
            <v>0</v>
          </cell>
          <cell r="AZ2385" t="str">
            <v>Y</v>
          </cell>
          <cell r="BG2385">
            <v>0</v>
          </cell>
        </row>
        <row r="2386">
          <cell r="AY2386">
            <v>0</v>
          </cell>
          <cell r="AZ2386" t="str">
            <v>Y</v>
          </cell>
          <cell r="BG2386">
            <v>0</v>
          </cell>
        </row>
        <row r="2387">
          <cell r="AY2387">
            <v>0</v>
          </cell>
          <cell r="AZ2387" t="str">
            <v>Y</v>
          </cell>
          <cell r="BG2387">
            <v>0</v>
          </cell>
        </row>
        <row r="2388">
          <cell r="AY2388">
            <v>0</v>
          </cell>
          <cell r="AZ2388" t="str">
            <v>Y</v>
          </cell>
          <cell r="BG2388">
            <v>0</v>
          </cell>
        </row>
        <row r="2389">
          <cell r="AY2389">
            <v>0</v>
          </cell>
          <cell r="AZ2389" t="str">
            <v>Y</v>
          </cell>
          <cell r="BG2389">
            <v>0</v>
          </cell>
        </row>
        <row r="2390">
          <cell r="AY2390">
            <v>0</v>
          </cell>
          <cell r="AZ2390" t="str">
            <v>Y</v>
          </cell>
          <cell r="BG2390">
            <v>0</v>
          </cell>
        </row>
        <row r="2391">
          <cell r="AY2391">
            <v>0</v>
          </cell>
          <cell r="AZ2391" t="str">
            <v>Y</v>
          </cell>
          <cell r="BG2391">
            <v>0</v>
          </cell>
        </row>
        <row r="2392">
          <cell r="AY2392">
            <v>0</v>
          </cell>
          <cell r="AZ2392" t="str">
            <v>Y</v>
          </cell>
          <cell r="BG2392">
            <v>0</v>
          </cell>
        </row>
        <row r="2393">
          <cell r="AY2393">
            <v>0</v>
          </cell>
          <cell r="AZ2393" t="str">
            <v>Y</v>
          </cell>
          <cell r="BG2393">
            <v>0</v>
          </cell>
        </row>
        <row r="2394">
          <cell r="AY2394">
            <v>0</v>
          </cell>
          <cell r="AZ2394" t="str">
            <v>Y</v>
          </cell>
          <cell r="BG2394">
            <v>0</v>
          </cell>
        </row>
        <row r="2395">
          <cell r="AY2395">
            <v>0</v>
          </cell>
          <cell r="AZ2395" t="str">
            <v>Y</v>
          </cell>
          <cell r="BG2395">
            <v>0</v>
          </cell>
        </row>
        <row r="2396">
          <cell r="AY2396">
            <v>0</v>
          </cell>
          <cell r="AZ2396" t="str">
            <v>Y</v>
          </cell>
          <cell r="BG2396">
            <v>0</v>
          </cell>
        </row>
        <row r="2397">
          <cell r="AY2397">
            <v>0</v>
          </cell>
          <cell r="AZ2397" t="str">
            <v>Y</v>
          </cell>
          <cell r="BG2397">
            <v>0</v>
          </cell>
        </row>
        <row r="2398">
          <cell r="AY2398">
            <v>0</v>
          </cell>
          <cell r="AZ2398" t="str">
            <v>Y</v>
          </cell>
          <cell r="BG2398">
            <v>0</v>
          </cell>
        </row>
        <row r="2399">
          <cell r="AY2399">
            <v>0</v>
          </cell>
          <cell r="AZ2399" t="str">
            <v>Y</v>
          </cell>
          <cell r="BG2399">
            <v>0</v>
          </cell>
        </row>
        <row r="2400">
          <cell r="AY2400">
            <v>0</v>
          </cell>
          <cell r="AZ2400" t="str">
            <v>Y</v>
          </cell>
          <cell r="BG2400">
            <v>0</v>
          </cell>
        </row>
        <row r="2401">
          <cell r="AY2401">
            <v>0</v>
          </cell>
          <cell r="AZ2401" t="str">
            <v>Y</v>
          </cell>
          <cell r="BG2401">
            <v>0</v>
          </cell>
        </row>
        <row r="2402">
          <cell r="AY2402">
            <v>0</v>
          </cell>
          <cell r="AZ2402" t="str">
            <v>Y</v>
          </cell>
          <cell r="BG2402">
            <v>0</v>
          </cell>
        </row>
        <row r="2403">
          <cell r="AY2403">
            <v>0</v>
          </cell>
          <cell r="AZ2403" t="str">
            <v>Y</v>
          </cell>
          <cell r="BG2403">
            <v>0</v>
          </cell>
        </row>
        <row r="2404">
          <cell r="AY2404">
            <v>0</v>
          </cell>
          <cell r="AZ2404" t="str">
            <v>Y</v>
          </cell>
          <cell r="BG2404">
            <v>0</v>
          </cell>
        </row>
        <row r="2405">
          <cell r="AY2405">
            <v>0</v>
          </cell>
          <cell r="AZ2405" t="str">
            <v>Y</v>
          </cell>
          <cell r="BG2405">
            <v>0</v>
          </cell>
        </row>
        <row r="2406">
          <cell r="AY2406">
            <v>0</v>
          </cell>
          <cell r="AZ2406" t="str">
            <v>Y</v>
          </cell>
          <cell r="BG2406">
            <v>0</v>
          </cell>
        </row>
        <row r="2407">
          <cell r="AY2407">
            <v>0</v>
          </cell>
          <cell r="AZ2407" t="str">
            <v>Y</v>
          </cell>
          <cell r="BG2407">
            <v>0</v>
          </cell>
        </row>
        <row r="2408">
          <cell r="AY2408">
            <v>0</v>
          </cell>
          <cell r="AZ2408" t="str">
            <v>Y</v>
          </cell>
          <cell r="BG2408">
            <v>0</v>
          </cell>
        </row>
        <row r="2409">
          <cell r="AY2409">
            <v>0</v>
          </cell>
          <cell r="AZ2409" t="str">
            <v>Y</v>
          </cell>
          <cell r="BG2409">
            <v>0</v>
          </cell>
        </row>
        <row r="2410">
          <cell r="AY2410">
            <v>0</v>
          </cell>
          <cell r="AZ2410" t="str">
            <v>Y</v>
          </cell>
          <cell r="BG2410">
            <v>0</v>
          </cell>
        </row>
        <row r="2411">
          <cell r="AY2411">
            <v>0</v>
          </cell>
          <cell r="AZ2411" t="str">
            <v>Y</v>
          </cell>
          <cell r="BG2411">
            <v>0</v>
          </cell>
        </row>
        <row r="2412">
          <cell r="AY2412">
            <v>0</v>
          </cell>
          <cell r="AZ2412" t="str">
            <v>Y</v>
          </cell>
          <cell r="BG2412">
            <v>0</v>
          </cell>
        </row>
        <row r="2413">
          <cell r="AY2413">
            <v>0</v>
          </cell>
          <cell r="AZ2413" t="str">
            <v>Y</v>
          </cell>
          <cell r="BG2413">
            <v>0</v>
          </cell>
        </row>
        <row r="2414">
          <cell r="AY2414">
            <v>0</v>
          </cell>
          <cell r="AZ2414" t="str">
            <v>Y</v>
          </cell>
          <cell r="BG2414">
            <v>0</v>
          </cell>
        </row>
        <row r="2415">
          <cell r="AY2415">
            <v>0</v>
          </cell>
          <cell r="AZ2415" t="str">
            <v>Y</v>
          </cell>
          <cell r="BG2415">
            <v>0</v>
          </cell>
        </row>
        <row r="2416">
          <cell r="AY2416">
            <v>0</v>
          </cell>
          <cell r="AZ2416" t="str">
            <v>Y</v>
          </cell>
          <cell r="BG2416">
            <v>0</v>
          </cell>
        </row>
        <row r="2417">
          <cell r="AY2417">
            <v>0</v>
          </cell>
          <cell r="AZ2417" t="str">
            <v>Y</v>
          </cell>
          <cell r="BG2417">
            <v>0</v>
          </cell>
        </row>
        <row r="2418">
          <cell r="AY2418">
            <v>0</v>
          </cell>
          <cell r="AZ2418" t="str">
            <v>Y</v>
          </cell>
          <cell r="BG2418">
            <v>0</v>
          </cell>
        </row>
        <row r="2419">
          <cell r="AY2419">
            <v>0</v>
          </cell>
          <cell r="AZ2419" t="str">
            <v>Y</v>
          </cell>
          <cell r="BG2419">
            <v>0</v>
          </cell>
        </row>
        <row r="2420">
          <cell r="AY2420">
            <v>0</v>
          </cell>
          <cell r="AZ2420" t="str">
            <v>Y</v>
          </cell>
          <cell r="BG2420">
            <v>0</v>
          </cell>
        </row>
        <row r="2421">
          <cell r="AY2421">
            <v>0</v>
          </cell>
          <cell r="AZ2421" t="str">
            <v>Y</v>
          </cell>
          <cell r="BG2421">
            <v>0</v>
          </cell>
        </row>
        <row r="2422">
          <cell r="AY2422">
            <v>0</v>
          </cell>
          <cell r="AZ2422" t="str">
            <v>Y</v>
          </cell>
          <cell r="BG2422">
            <v>0</v>
          </cell>
        </row>
        <row r="2423">
          <cell r="AY2423">
            <v>0</v>
          </cell>
          <cell r="AZ2423" t="str">
            <v>Y</v>
          </cell>
          <cell r="BG2423">
            <v>0</v>
          </cell>
        </row>
        <row r="2424">
          <cell r="AY2424">
            <v>0</v>
          </cell>
          <cell r="AZ2424" t="str">
            <v>Y</v>
          </cell>
          <cell r="BG2424">
            <v>0</v>
          </cell>
        </row>
        <row r="2425">
          <cell r="AY2425">
            <v>0</v>
          </cell>
          <cell r="AZ2425" t="str">
            <v>Y</v>
          </cell>
          <cell r="BG2425">
            <v>0</v>
          </cell>
        </row>
        <row r="2426">
          <cell r="AY2426">
            <v>0</v>
          </cell>
          <cell r="AZ2426" t="str">
            <v>Y</v>
          </cell>
          <cell r="BG2426">
            <v>0</v>
          </cell>
        </row>
        <row r="2427">
          <cell r="AY2427">
            <v>0</v>
          </cell>
          <cell r="AZ2427" t="str">
            <v>Y</v>
          </cell>
          <cell r="BG2427">
            <v>0</v>
          </cell>
        </row>
        <row r="2428">
          <cell r="AY2428">
            <v>0</v>
          </cell>
          <cell r="AZ2428" t="str">
            <v>Y</v>
          </cell>
          <cell r="BG2428">
            <v>0</v>
          </cell>
        </row>
        <row r="2429">
          <cell r="AY2429">
            <v>0</v>
          </cell>
          <cell r="AZ2429" t="str">
            <v>Y</v>
          </cell>
          <cell r="BG2429">
            <v>0</v>
          </cell>
        </row>
        <row r="2430">
          <cell r="AY2430">
            <v>0</v>
          </cell>
          <cell r="AZ2430" t="str">
            <v>Y</v>
          </cell>
          <cell r="BG2430">
            <v>0</v>
          </cell>
        </row>
        <row r="2431">
          <cell r="AY2431">
            <v>0</v>
          </cell>
          <cell r="AZ2431" t="str">
            <v>Y</v>
          </cell>
          <cell r="BG2431">
            <v>0</v>
          </cell>
        </row>
        <row r="2432">
          <cell r="AY2432">
            <v>0</v>
          </cell>
          <cell r="AZ2432" t="str">
            <v>Y</v>
          </cell>
          <cell r="BG2432">
            <v>0</v>
          </cell>
        </row>
        <row r="2433">
          <cell r="AY2433">
            <v>0</v>
          </cell>
          <cell r="AZ2433" t="str">
            <v>Y</v>
          </cell>
          <cell r="BG2433">
            <v>0</v>
          </cell>
        </row>
        <row r="2434">
          <cell r="AY2434">
            <v>0</v>
          </cell>
          <cell r="AZ2434" t="str">
            <v>Y</v>
          </cell>
          <cell r="BG2434">
            <v>0</v>
          </cell>
        </row>
        <row r="2435">
          <cell r="AY2435">
            <v>0</v>
          </cell>
          <cell r="AZ2435" t="str">
            <v>Y</v>
          </cell>
          <cell r="BG2435">
            <v>0</v>
          </cell>
        </row>
        <row r="2436">
          <cell r="AY2436">
            <v>0</v>
          </cell>
          <cell r="AZ2436" t="str">
            <v>Y</v>
          </cell>
          <cell r="BG2436">
            <v>0</v>
          </cell>
        </row>
        <row r="2437">
          <cell r="AY2437">
            <v>0</v>
          </cell>
          <cell r="AZ2437" t="str">
            <v>Y</v>
          </cell>
          <cell r="BG2437">
            <v>0</v>
          </cell>
        </row>
        <row r="2438">
          <cell r="AY2438">
            <v>0</v>
          </cell>
          <cell r="AZ2438" t="str">
            <v>Y</v>
          </cell>
          <cell r="BG2438">
            <v>0</v>
          </cell>
        </row>
        <row r="2439">
          <cell r="AY2439">
            <v>0</v>
          </cell>
          <cell r="AZ2439" t="str">
            <v>Y</v>
          </cell>
          <cell r="BG2439">
            <v>0</v>
          </cell>
        </row>
        <row r="2440">
          <cell r="AY2440">
            <v>0</v>
          </cell>
          <cell r="AZ2440" t="str">
            <v>Y</v>
          </cell>
          <cell r="BG2440">
            <v>0</v>
          </cell>
        </row>
        <row r="2441">
          <cell r="AY2441">
            <v>0</v>
          </cell>
          <cell r="AZ2441" t="str">
            <v>Y</v>
          </cell>
          <cell r="BG2441">
            <v>0</v>
          </cell>
        </row>
        <row r="2442">
          <cell r="AY2442">
            <v>0</v>
          </cell>
          <cell r="AZ2442" t="str">
            <v>Y</v>
          </cell>
          <cell r="BG2442">
            <v>0</v>
          </cell>
        </row>
        <row r="2443">
          <cell r="AY2443">
            <v>0</v>
          </cell>
          <cell r="AZ2443" t="str">
            <v>Y</v>
          </cell>
          <cell r="BG2443">
            <v>0</v>
          </cell>
        </row>
        <row r="2444">
          <cell r="AY2444">
            <v>0</v>
          </cell>
          <cell r="AZ2444" t="str">
            <v>Y</v>
          </cell>
          <cell r="BG2444">
            <v>0</v>
          </cell>
        </row>
        <row r="2445">
          <cell r="AY2445">
            <v>0</v>
          </cell>
          <cell r="AZ2445" t="str">
            <v>Y</v>
          </cell>
          <cell r="BG2445">
            <v>0</v>
          </cell>
        </row>
        <row r="2446">
          <cell r="AY2446">
            <v>0</v>
          </cell>
          <cell r="AZ2446" t="str">
            <v>Y</v>
          </cell>
          <cell r="BG2446">
            <v>0</v>
          </cell>
        </row>
        <row r="2447">
          <cell r="AY2447">
            <v>0</v>
          </cell>
          <cell r="AZ2447" t="str">
            <v>Y</v>
          </cell>
          <cell r="BG2447">
            <v>0</v>
          </cell>
        </row>
        <row r="2448">
          <cell r="AY2448">
            <v>0</v>
          </cell>
          <cell r="AZ2448" t="str">
            <v>Y</v>
          </cell>
          <cell r="BG2448">
            <v>0</v>
          </cell>
        </row>
        <row r="2449">
          <cell r="AY2449">
            <v>0</v>
          </cell>
          <cell r="AZ2449" t="str">
            <v>Y</v>
          </cell>
          <cell r="BG2449">
            <v>0</v>
          </cell>
        </row>
        <row r="2450">
          <cell r="AY2450">
            <v>0</v>
          </cell>
          <cell r="AZ2450" t="str">
            <v>Y</v>
          </cell>
          <cell r="BG2450">
            <v>0</v>
          </cell>
        </row>
        <row r="2451">
          <cell r="AY2451">
            <v>0</v>
          </cell>
          <cell r="AZ2451" t="str">
            <v>Y</v>
          </cell>
          <cell r="BG2451">
            <v>0</v>
          </cell>
        </row>
        <row r="2452">
          <cell r="AY2452">
            <v>0</v>
          </cell>
          <cell r="AZ2452" t="str">
            <v>Y</v>
          </cell>
          <cell r="BG2452">
            <v>0</v>
          </cell>
        </row>
        <row r="2453">
          <cell r="AY2453">
            <v>0</v>
          </cell>
          <cell r="AZ2453" t="str">
            <v>Y</v>
          </cell>
          <cell r="BG2453">
            <v>0</v>
          </cell>
        </row>
        <row r="2454">
          <cell r="AY2454">
            <v>0</v>
          </cell>
          <cell r="AZ2454" t="str">
            <v>Y</v>
          </cell>
          <cell r="BG2454">
            <v>0</v>
          </cell>
        </row>
        <row r="2455">
          <cell r="AY2455">
            <v>0</v>
          </cell>
          <cell r="AZ2455" t="str">
            <v>Y</v>
          </cell>
          <cell r="BG2455">
            <v>0</v>
          </cell>
        </row>
        <row r="2456">
          <cell r="AY2456">
            <v>0</v>
          </cell>
          <cell r="AZ2456" t="str">
            <v>Y</v>
          </cell>
          <cell r="BG2456">
            <v>0</v>
          </cell>
        </row>
        <row r="2457">
          <cell r="AY2457">
            <v>0</v>
          </cell>
          <cell r="AZ2457" t="str">
            <v>Y</v>
          </cell>
          <cell r="BG2457">
            <v>0</v>
          </cell>
        </row>
        <row r="2458">
          <cell r="AY2458">
            <v>0</v>
          </cell>
          <cell r="AZ2458" t="str">
            <v>Y</v>
          </cell>
          <cell r="BG2458">
            <v>0</v>
          </cell>
        </row>
        <row r="2459">
          <cell r="AY2459">
            <v>0</v>
          </cell>
          <cell r="AZ2459" t="str">
            <v>Y</v>
          </cell>
          <cell r="BG2459">
            <v>0</v>
          </cell>
        </row>
        <row r="2460">
          <cell r="AY2460">
            <v>0</v>
          </cell>
          <cell r="AZ2460" t="str">
            <v>Y</v>
          </cell>
          <cell r="BG2460">
            <v>0</v>
          </cell>
        </row>
        <row r="2461">
          <cell r="AY2461">
            <v>0</v>
          </cell>
          <cell r="AZ2461" t="str">
            <v>Y</v>
          </cell>
          <cell r="BG2461">
            <v>0</v>
          </cell>
        </row>
        <row r="2462">
          <cell r="AY2462">
            <v>0</v>
          </cell>
          <cell r="AZ2462" t="str">
            <v>Y</v>
          </cell>
          <cell r="BG2462">
            <v>0</v>
          </cell>
        </row>
        <row r="2463">
          <cell r="AY2463">
            <v>0</v>
          </cell>
          <cell r="AZ2463" t="str">
            <v>Y</v>
          </cell>
          <cell r="BG2463">
            <v>0</v>
          </cell>
        </row>
        <row r="2464">
          <cell r="AY2464">
            <v>0</v>
          </cell>
          <cell r="AZ2464" t="str">
            <v>Y</v>
          </cell>
          <cell r="BG2464">
            <v>0</v>
          </cell>
        </row>
        <row r="2465">
          <cell r="AY2465">
            <v>0</v>
          </cell>
          <cell r="AZ2465" t="str">
            <v>Y</v>
          </cell>
          <cell r="BG2465">
            <v>0</v>
          </cell>
        </row>
        <row r="2466">
          <cell r="AY2466">
            <v>0</v>
          </cell>
          <cell r="AZ2466" t="str">
            <v>Y</v>
          </cell>
          <cell r="BG2466">
            <v>0</v>
          </cell>
        </row>
        <row r="2467">
          <cell r="AY2467">
            <v>0</v>
          </cell>
          <cell r="AZ2467" t="str">
            <v>Y</v>
          </cell>
          <cell r="BG2467">
            <v>0</v>
          </cell>
        </row>
        <row r="2468">
          <cell r="AY2468">
            <v>0</v>
          </cell>
          <cell r="AZ2468" t="str">
            <v>Y</v>
          </cell>
          <cell r="BG2468">
            <v>0</v>
          </cell>
        </row>
        <row r="2469">
          <cell r="AY2469">
            <v>0</v>
          </cell>
          <cell r="AZ2469" t="str">
            <v>Y</v>
          </cell>
          <cell r="BG2469">
            <v>0</v>
          </cell>
        </row>
        <row r="2470">
          <cell r="AY2470">
            <v>0</v>
          </cell>
          <cell r="AZ2470" t="str">
            <v>Y</v>
          </cell>
          <cell r="BG2470">
            <v>0</v>
          </cell>
        </row>
        <row r="2471">
          <cell r="AY2471">
            <v>0</v>
          </cell>
          <cell r="AZ2471" t="str">
            <v>Y</v>
          </cell>
          <cell r="BG2471">
            <v>0</v>
          </cell>
        </row>
        <row r="2472">
          <cell r="AY2472">
            <v>0</v>
          </cell>
          <cell r="AZ2472" t="str">
            <v>Y</v>
          </cell>
          <cell r="BG2472">
            <v>0</v>
          </cell>
        </row>
        <row r="2473">
          <cell r="AY2473">
            <v>0</v>
          </cell>
          <cell r="AZ2473" t="str">
            <v>Y</v>
          </cell>
          <cell r="BG2473">
            <v>0</v>
          </cell>
        </row>
        <row r="2474">
          <cell r="AY2474">
            <v>0</v>
          </cell>
          <cell r="AZ2474" t="str">
            <v>Y</v>
          </cell>
          <cell r="BG2474">
            <v>0</v>
          </cell>
        </row>
        <row r="2475">
          <cell r="AY2475">
            <v>0</v>
          </cell>
          <cell r="AZ2475" t="str">
            <v>Y</v>
          </cell>
          <cell r="BG2475">
            <v>0</v>
          </cell>
        </row>
        <row r="2476">
          <cell r="AY2476">
            <v>0</v>
          </cell>
          <cell r="AZ2476" t="str">
            <v>Y</v>
          </cell>
          <cell r="BG2476">
            <v>0</v>
          </cell>
        </row>
        <row r="2477">
          <cell r="AY2477">
            <v>0</v>
          </cell>
          <cell r="AZ2477" t="str">
            <v>Y</v>
          </cell>
          <cell r="BG2477">
            <v>0</v>
          </cell>
        </row>
        <row r="2478">
          <cell r="AY2478">
            <v>0</v>
          </cell>
          <cell r="AZ2478" t="str">
            <v>Y</v>
          </cell>
          <cell r="BG2478">
            <v>0</v>
          </cell>
        </row>
        <row r="2479">
          <cell r="AY2479">
            <v>0</v>
          </cell>
          <cell r="AZ2479" t="str">
            <v>Y</v>
          </cell>
          <cell r="BG2479">
            <v>0</v>
          </cell>
        </row>
        <row r="2480">
          <cell r="AY2480">
            <v>0</v>
          </cell>
          <cell r="AZ2480" t="str">
            <v>Y</v>
          </cell>
          <cell r="BG2480">
            <v>0</v>
          </cell>
        </row>
        <row r="2481">
          <cell r="AY2481">
            <v>0</v>
          </cell>
          <cell r="AZ2481" t="str">
            <v>Y</v>
          </cell>
          <cell r="BG2481">
            <v>0</v>
          </cell>
        </row>
        <row r="2482">
          <cell r="AY2482">
            <v>0</v>
          </cell>
          <cell r="AZ2482" t="str">
            <v>Y</v>
          </cell>
          <cell r="BG2482">
            <v>0</v>
          </cell>
        </row>
        <row r="2483">
          <cell r="AY2483">
            <v>0</v>
          </cell>
          <cell r="AZ2483" t="str">
            <v>Y</v>
          </cell>
          <cell r="BG2483">
            <v>0</v>
          </cell>
        </row>
        <row r="2484">
          <cell r="AY2484">
            <v>0</v>
          </cell>
          <cell r="AZ2484" t="str">
            <v>Y</v>
          </cell>
          <cell r="BG2484">
            <v>0</v>
          </cell>
        </row>
        <row r="2485">
          <cell r="AY2485">
            <v>0</v>
          </cell>
          <cell r="AZ2485" t="str">
            <v>Y</v>
          </cell>
          <cell r="BG2485">
            <v>0</v>
          </cell>
        </row>
        <row r="2486">
          <cell r="AY2486">
            <v>0</v>
          </cell>
          <cell r="AZ2486" t="str">
            <v>Y</v>
          </cell>
          <cell r="BG2486">
            <v>0</v>
          </cell>
        </row>
        <row r="2487">
          <cell r="AY2487">
            <v>0</v>
          </cell>
          <cell r="AZ2487" t="str">
            <v>Y</v>
          </cell>
          <cell r="BG2487">
            <v>0</v>
          </cell>
        </row>
        <row r="2488">
          <cell r="AY2488">
            <v>0</v>
          </cell>
          <cell r="AZ2488" t="str">
            <v>Y</v>
          </cell>
          <cell r="BG2488">
            <v>0</v>
          </cell>
        </row>
        <row r="2489">
          <cell r="AY2489">
            <v>0</v>
          </cell>
          <cell r="AZ2489" t="str">
            <v>Y</v>
          </cell>
          <cell r="BG2489">
            <v>0</v>
          </cell>
        </row>
        <row r="2490">
          <cell r="AY2490">
            <v>0</v>
          </cell>
          <cell r="AZ2490" t="str">
            <v>Y</v>
          </cell>
          <cell r="BG2490">
            <v>0</v>
          </cell>
        </row>
        <row r="2491">
          <cell r="AY2491">
            <v>0</v>
          </cell>
          <cell r="AZ2491" t="str">
            <v>Y</v>
          </cell>
          <cell r="BG2491">
            <v>0</v>
          </cell>
        </row>
        <row r="2492">
          <cell r="AY2492">
            <v>0</v>
          </cell>
          <cell r="AZ2492" t="str">
            <v>Y</v>
          </cell>
          <cell r="BG2492">
            <v>0</v>
          </cell>
        </row>
        <row r="2493">
          <cell r="AY2493">
            <v>0</v>
          </cell>
          <cell r="AZ2493" t="str">
            <v>Y</v>
          </cell>
          <cell r="BG2493">
            <v>0</v>
          </cell>
        </row>
        <row r="2494">
          <cell r="AY2494">
            <v>0</v>
          </cell>
          <cell r="AZ2494" t="str">
            <v>Y</v>
          </cell>
          <cell r="BG2494">
            <v>0</v>
          </cell>
        </row>
        <row r="2495">
          <cell r="AY2495">
            <v>0</v>
          </cell>
          <cell r="AZ2495" t="str">
            <v>Y</v>
          </cell>
          <cell r="BG2495">
            <v>0</v>
          </cell>
        </row>
        <row r="2496">
          <cell r="AY2496">
            <v>0</v>
          </cell>
          <cell r="AZ2496" t="str">
            <v>Y</v>
          </cell>
          <cell r="BG2496">
            <v>0</v>
          </cell>
        </row>
        <row r="2497">
          <cell r="AY2497">
            <v>0</v>
          </cell>
          <cell r="AZ2497" t="str">
            <v>Y</v>
          </cell>
          <cell r="BG2497">
            <v>0</v>
          </cell>
        </row>
        <row r="2498">
          <cell r="AY2498">
            <v>0</v>
          </cell>
          <cell r="AZ2498" t="str">
            <v>Y</v>
          </cell>
          <cell r="BG2498">
            <v>0</v>
          </cell>
        </row>
        <row r="2499">
          <cell r="AY2499">
            <v>0</v>
          </cell>
          <cell r="AZ2499" t="str">
            <v>Y</v>
          </cell>
          <cell r="BG2499">
            <v>0</v>
          </cell>
        </row>
        <row r="2500">
          <cell r="AY2500">
            <v>0</v>
          </cell>
          <cell r="AZ2500" t="str">
            <v>Y</v>
          </cell>
          <cell r="BG2500">
            <v>0</v>
          </cell>
        </row>
        <row r="2501">
          <cell r="AY2501">
            <v>0</v>
          </cell>
          <cell r="AZ2501" t="str">
            <v>Y</v>
          </cell>
          <cell r="BG2501">
            <v>0</v>
          </cell>
        </row>
        <row r="2502">
          <cell r="AY2502">
            <v>0</v>
          </cell>
          <cell r="AZ2502" t="str">
            <v>Y</v>
          </cell>
          <cell r="BG2502">
            <v>0</v>
          </cell>
        </row>
        <row r="2503">
          <cell r="AY2503">
            <v>0</v>
          </cell>
          <cell r="AZ2503" t="str">
            <v>Y</v>
          </cell>
          <cell r="BG2503">
            <v>0</v>
          </cell>
        </row>
        <row r="2504">
          <cell r="AY2504">
            <v>0</v>
          </cell>
          <cell r="AZ2504" t="str">
            <v>Y</v>
          </cell>
          <cell r="BG2504">
            <v>0</v>
          </cell>
        </row>
        <row r="2505">
          <cell r="AY2505">
            <v>0</v>
          </cell>
          <cell r="AZ2505" t="str">
            <v>Y</v>
          </cell>
          <cell r="BG2505">
            <v>0</v>
          </cell>
        </row>
        <row r="2506">
          <cell r="AY2506">
            <v>0</v>
          </cell>
          <cell r="AZ2506" t="str">
            <v>Y</v>
          </cell>
          <cell r="BG2506">
            <v>0</v>
          </cell>
        </row>
        <row r="2507">
          <cell r="AY2507">
            <v>0</v>
          </cell>
          <cell r="AZ2507" t="str">
            <v>Y</v>
          </cell>
          <cell r="BG2507">
            <v>0</v>
          </cell>
        </row>
        <row r="2508">
          <cell r="AY2508">
            <v>0</v>
          </cell>
          <cell r="AZ2508" t="str">
            <v>Y</v>
          </cell>
          <cell r="BG2508">
            <v>0</v>
          </cell>
        </row>
        <row r="2509">
          <cell r="AY2509">
            <v>0</v>
          </cell>
          <cell r="AZ2509" t="str">
            <v>Y</v>
          </cell>
          <cell r="BG2509">
            <v>0</v>
          </cell>
        </row>
        <row r="2510">
          <cell r="AY2510">
            <v>0</v>
          </cell>
          <cell r="AZ2510" t="str">
            <v>Y</v>
          </cell>
          <cell r="BG2510">
            <v>0</v>
          </cell>
        </row>
        <row r="2511">
          <cell r="AY2511">
            <v>0</v>
          </cell>
          <cell r="AZ2511" t="str">
            <v>Y</v>
          </cell>
          <cell r="BG2511">
            <v>0</v>
          </cell>
        </row>
        <row r="2512">
          <cell r="AY2512">
            <v>0</v>
          </cell>
          <cell r="AZ2512" t="str">
            <v>Y</v>
          </cell>
          <cell r="BG2512">
            <v>0</v>
          </cell>
        </row>
        <row r="2513">
          <cell r="AY2513">
            <v>0</v>
          </cell>
          <cell r="AZ2513" t="str">
            <v>Y</v>
          </cell>
          <cell r="BG2513">
            <v>0</v>
          </cell>
        </row>
        <row r="2514">
          <cell r="AY2514">
            <v>0</v>
          </cell>
          <cell r="AZ2514" t="str">
            <v>Y</v>
          </cell>
          <cell r="BG2514">
            <v>0</v>
          </cell>
        </row>
        <row r="2515">
          <cell r="AY2515">
            <v>0</v>
          </cell>
          <cell r="AZ2515" t="str">
            <v>Y</v>
          </cell>
          <cell r="BG2515">
            <v>0</v>
          </cell>
        </row>
        <row r="2516">
          <cell r="AY2516">
            <v>0</v>
          </cell>
          <cell r="AZ2516" t="str">
            <v>Y</v>
          </cell>
          <cell r="BG2516">
            <v>0</v>
          </cell>
        </row>
        <row r="2517">
          <cell r="AY2517">
            <v>0</v>
          </cell>
          <cell r="AZ2517" t="str">
            <v>Y</v>
          </cell>
          <cell r="BG2517">
            <v>0</v>
          </cell>
        </row>
        <row r="2518">
          <cell r="AY2518">
            <v>0</v>
          </cell>
          <cell r="AZ2518" t="str">
            <v>Y</v>
          </cell>
          <cell r="BG2518">
            <v>0</v>
          </cell>
        </row>
        <row r="2519">
          <cell r="AY2519">
            <v>0</v>
          </cell>
          <cell r="AZ2519" t="str">
            <v>Y</v>
          </cell>
          <cell r="BG2519">
            <v>0</v>
          </cell>
        </row>
        <row r="2520">
          <cell r="AY2520">
            <v>0</v>
          </cell>
          <cell r="AZ2520" t="str">
            <v>Y</v>
          </cell>
          <cell r="BG2520">
            <v>0</v>
          </cell>
        </row>
        <row r="2521">
          <cell r="AY2521">
            <v>0</v>
          </cell>
          <cell r="AZ2521" t="str">
            <v>Y</v>
          </cell>
          <cell r="BG2521">
            <v>0</v>
          </cell>
        </row>
        <row r="2522">
          <cell r="AY2522">
            <v>0</v>
          </cell>
          <cell r="AZ2522" t="str">
            <v>Y</v>
          </cell>
          <cell r="BG2522">
            <v>0</v>
          </cell>
        </row>
        <row r="2523">
          <cell r="AY2523">
            <v>0</v>
          </cell>
          <cell r="AZ2523" t="str">
            <v>Y</v>
          </cell>
          <cell r="BG2523">
            <v>0</v>
          </cell>
        </row>
        <row r="2524">
          <cell r="AY2524">
            <v>0</v>
          </cell>
          <cell r="AZ2524" t="str">
            <v>Y</v>
          </cell>
          <cell r="BG2524">
            <v>0</v>
          </cell>
        </row>
        <row r="2525">
          <cell r="AY2525">
            <v>0</v>
          </cell>
          <cell r="AZ2525" t="str">
            <v>Y</v>
          </cell>
          <cell r="BG2525">
            <v>0</v>
          </cell>
        </row>
        <row r="2526">
          <cell r="AY2526">
            <v>0</v>
          </cell>
          <cell r="AZ2526" t="str">
            <v>Y</v>
          </cell>
          <cell r="BG2526">
            <v>0</v>
          </cell>
        </row>
        <row r="2527">
          <cell r="AY2527">
            <v>0</v>
          </cell>
          <cell r="AZ2527" t="str">
            <v>Y</v>
          </cell>
          <cell r="BG2527">
            <v>0</v>
          </cell>
        </row>
        <row r="2528">
          <cell r="AY2528">
            <v>0</v>
          </cell>
          <cell r="AZ2528" t="str">
            <v>Y</v>
          </cell>
          <cell r="BG2528">
            <v>0</v>
          </cell>
        </row>
        <row r="2529">
          <cell r="AY2529">
            <v>0</v>
          </cell>
          <cell r="AZ2529" t="str">
            <v>Y</v>
          </cell>
          <cell r="BG2529">
            <v>0</v>
          </cell>
        </row>
        <row r="2530">
          <cell r="AY2530">
            <v>0</v>
          </cell>
          <cell r="AZ2530" t="str">
            <v>Y</v>
          </cell>
          <cell r="BG2530">
            <v>0</v>
          </cell>
        </row>
        <row r="2531">
          <cell r="AY2531">
            <v>0</v>
          </cell>
          <cell r="AZ2531" t="str">
            <v>Y</v>
          </cell>
          <cell r="BG2531">
            <v>0</v>
          </cell>
        </row>
        <row r="2532">
          <cell r="AY2532">
            <v>0</v>
          </cell>
          <cell r="AZ2532" t="str">
            <v>Y</v>
          </cell>
          <cell r="BG2532">
            <v>0</v>
          </cell>
        </row>
        <row r="2533">
          <cell r="AY2533">
            <v>0</v>
          </cell>
          <cell r="AZ2533" t="str">
            <v>Y</v>
          </cell>
          <cell r="BG2533">
            <v>0</v>
          </cell>
        </row>
        <row r="2534">
          <cell r="AY2534">
            <v>0</v>
          </cell>
          <cell r="AZ2534" t="str">
            <v>Y</v>
          </cell>
          <cell r="BG2534">
            <v>0</v>
          </cell>
        </row>
        <row r="2535">
          <cell r="AY2535">
            <v>0</v>
          </cell>
          <cell r="AZ2535" t="str">
            <v>Y</v>
          </cell>
          <cell r="BG2535">
            <v>0</v>
          </cell>
        </row>
        <row r="2536">
          <cell r="AY2536">
            <v>0</v>
          </cell>
          <cell r="AZ2536" t="str">
            <v>Y</v>
          </cell>
          <cell r="BG2536">
            <v>0</v>
          </cell>
        </row>
        <row r="2537">
          <cell r="AY2537">
            <v>0</v>
          </cell>
          <cell r="AZ2537" t="str">
            <v>Y</v>
          </cell>
          <cell r="BG2537">
            <v>0</v>
          </cell>
        </row>
        <row r="2538">
          <cell r="AY2538">
            <v>0</v>
          </cell>
          <cell r="AZ2538" t="str">
            <v>Y</v>
          </cell>
          <cell r="BG2538">
            <v>0</v>
          </cell>
        </row>
        <row r="2539">
          <cell r="AY2539">
            <v>0</v>
          </cell>
          <cell r="AZ2539" t="str">
            <v>Y</v>
          </cell>
          <cell r="BG2539">
            <v>0</v>
          </cell>
        </row>
        <row r="2540">
          <cell r="AY2540">
            <v>0</v>
          </cell>
          <cell r="AZ2540" t="str">
            <v>Y</v>
          </cell>
          <cell r="BG2540">
            <v>0</v>
          </cell>
        </row>
        <row r="2541">
          <cell r="AY2541">
            <v>0</v>
          </cell>
          <cell r="AZ2541" t="str">
            <v>Y</v>
          </cell>
          <cell r="BG2541">
            <v>0</v>
          </cell>
        </row>
        <row r="2542">
          <cell r="AY2542">
            <v>0</v>
          </cell>
          <cell r="AZ2542" t="str">
            <v>Y</v>
          </cell>
          <cell r="BG2542">
            <v>0</v>
          </cell>
        </row>
        <row r="2543">
          <cell r="AY2543">
            <v>0</v>
          </cell>
          <cell r="AZ2543" t="str">
            <v>Y</v>
          </cell>
          <cell r="BG2543">
            <v>0</v>
          </cell>
        </row>
        <row r="2544">
          <cell r="AY2544">
            <v>0</v>
          </cell>
          <cell r="AZ2544" t="str">
            <v>Y</v>
          </cell>
          <cell r="BG2544">
            <v>0</v>
          </cell>
        </row>
        <row r="2545">
          <cell r="AY2545">
            <v>0</v>
          </cell>
          <cell r="AZ2545" t="str">
            <v>Y</v>
          </cell>
          <cell r="BG2545">
            <v>0</v>
          </cell>
        </row>
        <row r="2546">
          <cell r="AY2546">
            <v>0</v>
          </cell>
          <cell r="AZ2546" t="str">
            <v>Y</v>
          </cell>
          <cell r="BG2546">
            <v>0</v>
          </cell>
        </row>
        <row r="2547">
          <cell r="AY2547">
            <v>0</v>
          </cell>
          <cell r="AZ2547" t="str">
            <v>Y</v>
          </cell>
          <cell r="BG2547">
            <v>0</v>
          </cell>
        </row>
        <row r="2548">
          <cell r="AY2548">
            <v>0</v>
          </cell>
          <cell r="AZ2548" t="str">
            <v>Y</v>
          </cell>
          <cell r="BG2548">
            <v>0</v>
          </cell>
        </row>
        <row r="2549">
          <cell r="AY2549">
            <v>0</v>
          </cell>
          <cell r="AZ2549" t="str">
            <v>Y</v>
          </cell>
          <cell r="BG2549">
            <v>0</v>
          </cell>
        </row>
        <row r="2550">
          <cell r="AY2550">
            <v>0</v>
          </cell>
          <cell r="AZ2550" t="str">
            <v>Y</v>
          </cell>
          <cell r="BG2550">
            <v>0</v>
          </cell>
        </row>
        <row r="2551">
          <cell r="AY2551">
            <v>0</v>
          </cell>
          <cell r="AZ2551" t="str">
            <v>Y</v>
          </cell>
          <cell r="BG2551">
            <v>0</v>
          </cell>
        </row>
        <row r="2552">
          <cell r="AY2552">
            <v>0</v>
          </cell>
          <cell r="AZ2552" t="str">
            <v>Y</v>
          </cell>
          <cell r="BG2552">
            <v>0</v>
          </cell>
        </row>
        <row r="2553">
          <cell r="AY2553">
            <v>0</v>
          </cell>
          <cell r="AZ2553" t="str">
            <v>Y</v>
          </cell>
          <cell r="BG2553">
            <v>0</v>
          </cell>
        </row>
        <row r="2554">
          <cell r="AY2554">
            <v>0</v>
          </cell>
          <cell r="AZ2554" t="str">
            <v>Y</v>
          </cell>
          <cell r="BG2554">
            <v>0</v>
          </cell>
        </row>
        <row r="2555">
          <cell r="AY2555">
            <v>0</v>
          </cell>
          <cell r="AZ2555" t="str">
            <v>Y</v>
          </cell>
          <cell r="BG2555">
            <v>0</v>
          </cell>
        </row>
        <row r="2556">
          <cell r="AY2556">
            <v>0</v>
          </cell>
          <cell r="AZ2556" t="str">
            <v>Y</v>
          </cell>
          <cell r="BG2556">
            <v>0</v>
          </cell>
        </row>
        <row r="2557">
          <cell r="AY2557">
            <v>0</v>
          </cell>
          <cell r="AZ2557" t="str">
            <v>Y</v>
          </cell>
          <cell r="BG2557">
            <v>0</v>
          </cell>
        </row>
        <row r="2558">
          <cell r="AY2558">
            <v>0</v>
          </cell>
          <cell r="AZ2558" t="str">
            <v>Y</v>
          </cell>
          <cell r="BG2558">
            <v>0</v>
          </cell>
        </row>
        <row r="2559">
          <cell r="AY2559">
            <v>0</v>
          </cell>
          <cell r="AZ2559" t="str">
            <v>Y</v>
          </cell>
          <cell r="BG2559">
            <v>0</v>
          </cell>
        </row>
        <row r="2560">
          <cell r="AY2560">
            <v>0</v>
          </cell>
          <cell r="AZ2560" t="str">
            <v>Y</v>
          </cell>
          <cell r="BG2560">
            <v>0</v>
          </cell>
        </row>
        <row r="2561">
          <cell r="AY2561">
            <v>0</v>
          </cell>
          <cell r="AZ2561" t="str">
            <v>Y</v>
          </cell>
          <cell r="BG2561">
            <v>0</v>
          </cell>
        </row>
        <row r="2562">
          <cell r="AY2562">
            <v>0</v>
          </cell>
          <cell r="AZ2562" t="str">
            <v>Y</v>
          </cell>
          <cell r="BG2562">
            <v>0</v>
          </cell>
        </row>
        <row r="2563">
          <cell r="AY2563">
            <v>0</v>
          </cell>
          <cell r="AZ2563" t="str">
            <v>Y</v>
          </cell>
          <cell r="BG2563">
            <v>0</v>
          </cell>
        </row>
        <row r="2564">
          <cell r="AY2564">
            <v>0</v>
          </cell>
          <cell r="AZ2564" t="str">
            <v>Y</v>
          </cell>
          <cell r="BG2564">
            <v>0</v>
          </cell>
        </row>
        <row r="2565">
          <cell r="AY2565">
            <v>0</v>
          </cell>
          <cell r="AZ2565" t="str">
            <v>Y</v>
          </cell>
          <cell r="BG2565">
            <v>0</v>
          </cell>
        </row>
        <row r="2566">
          <cell r="AY2566">
            <v>0</v>
          </cell>
          <cell r="AZ2566" t="str">
            <v>Y</v>
          </cell>
          <cell r="BG2566">
            <v>0</v>
          </cell>
        </row>
        <row r="2567">
          <cell r="AY2567">
            <v>0</v>
          </cell>
          <cell r="AZ2567" t="str">
            <v>Y</v>
          </cell>
          <cell r="BG2567">
            <v>0</v>
          </cell>
        </row>
        <row r="2568">
          <cell r="AY2568">
            <v>0</v>
          </cell>
          <cell r="AZ2568" t="str">
            <v>Y</v>
          </cell>
          <cell r="BG2568">
            <v>0</v>
          </cell>
        </row>
        <row r="2569">
          <cell r="AY2569">
            <v>0</v>
          </cell>
          <cell r="AZ2569" t="str">
            <v>Y</v>
          </cell>
          <cell r="BG2569">
            <v>0</v>
          </cell>
        </row>
        <row r="2570">
          <cell r="AY2570">
            <v>0</v>
          </cell>
          <cell r="AZ2570" t="str">
            <v>Y</v>
          </cell>
          <cell r="BG2570">
            <v>0</v>
          </cell>
        </row>
        <row r="2571">
          <cell r="AY2571">
            <v>0</v>
          </cell>
          <cell r="AZ2571" t="str">
            <v>Y</v>
          </cell>
          <cell r="BG2571">
            <v>0</v>
          </cell>
        </row>
        <row r="2572">
          <cell r="AY2572">
            <v>0</v>
          </cell>
          <cell r="AZ2572" t="str">
            <v>Y</v>
          </cell>
          <cell r="BG2572">
            <v>0</v>
          </cell>
        </row>
        <row r="2573">
          <cell r="AY2573">
            <v>0</v>
          </cell>
          <cell r="AZ2573" t="str">
            <v>Y</v>
          </cell>
          <cell r="BG2573">
            <v>0</v>
          </cell>
        </row>
        <row r="2574">
          <cell r="AY2574">
            <v>0</v>
          </cell>
          <cell r="AZ2574" t="str">
            <v>Y</v>
          </cell>
          <cell r="BG2574">
            <v>0</v>
          </cell>
        </row>
        <row r="2575">
          <cell r="AY2575">
            <v>0</v>
          </cell>
          <cell r="AZ2575" t="str">
            <v>Y</v>
          </cell>
          <cell r="BG2575">
            <v>0</v>
          </cell>
        </row>
        <row r="2576">
          <cell r="AY2576">
            <v>0</v>
          </cell>
          <cell r="AZ2576" t="str">
            <v>Y</v>
          </cell>
          <cell r="BG2576">
            <v>0</v>
          </cell>
        </row>
        <row r="2577">
          <cell r="AY2577">
            <v>0</v>
          </cell>
          <cell r="AZ2577" t="str">
            <v>Y</v>
          </cell>
          <cell r="BG2577">
            <v>0</v>
          </cell>
        </row>
        <row r="2578">
          <cell r="AY2578">
            <v>0</v>
          </cell>
          <cell r="AZ2578" t="str">
            <v>Y</v>
          </cell>
          <cell r="BG2578">
            <v>0</v>
          </cell>
        </row>
        <row r="2579">
          <cell r="AY2579">
            <v>0</v>
          </cell>
          <cell r="AZ2579" t="str">
            <v>Y</v>
          </cell>
          <cell r="BG2579">
            <v>0</v>
          </cell>
        </row>
        <row r="2580">
          <cell r="AY2580">
            <v>0</v>
          </cell>
          <cell r="AZ2580" t="str">
            <v>Y</v>
          </cell>
          <cell r="BG2580">
            <v>0</v>
          </cell>
        </row>
        <row r="2581">
          <cell r="AY2581">
            <v>0</v>
          </cell>
          <cell r="AZ2581" t="str">
            <v>Y</v>
          </cell>
          <cell r="BG2581">
            <v>0</v>
          </cell>
        </row>
        <row r="2582">
          <cell r="AY2582">
            <v>0</v>
          </cell>
          <cell r="AZ2582" t="str">
            <v>Y</v>
          </cell>
          <cell r="BG2582">
            <v>0</v>
          </cell>
        </row>
        <row r="2583">
          <cell r="AY2583">
            <v>0</v>
          </cell>
          <cell r="AZ2583" t="str">
            <v>Y</v>
          </cell>
          <cell r="BG2583">
            <v>0</v>
          </cell>
        </row>
        <row r="2584">
          <cell r="AY2584">
            <v>0</v>
          </cell>
          <cell r="AZ2584" t="str">
            <v>Y</v>
          </cell>
          <cell r="BG2584">
            <v>0</v>
          </cell>
        </row>
        <row r="2585">
          <cell r="AY2585">
            <v>0</v>
          </cell>
          <cell r="AZ2585" t="str">
            <v>Y</v>
          </cell>
          <cell r="BG2585">
            <v>0</v>
          </cell>
        </row>
        <row r="2586">
          <cell r="AY2586">
            <v>0</v>
          </cell>
          <cell r="AZ2586" t="str">
            <v>Y</v>
          </cell>
          <cell r="BG2586">
            <v>0</v>
          </cell>
        </row>
        <row r="2587">
          <cell r="AY2587">
            <v>0</v>
          </cell>
          <cell r="AZ2587" t="str">
            <v>Y</v>
          </cell>
          <cell r="BG2587">
            <v>0</v>
          </cell>
        </row>
        <row r="2588">
          <cell r="AY2588">
            <v>0</v>
          </cell>
          <cell r="AZ2588" t="str">
            <v>Y</v>
          </cell>
          <cell r="BG2588">
            <v>0</v>
          </cell>
        </row>
        <row r="2589">
          <cell r="AY2589">
            <v>0</v>
          </cell>
          <cell r="AZ2589" t="str">
            <v>Y</v>
          </cell>
          <cell r="BG2589">
            <v>0</v>
          </cell>
        </row>
        <row r="2590">
          <cell r="AY2590">
            <v>0</v>
          </cell>
          <cell r="AZ2590" t="str">
            <v>Y</v>
          </cell>
          <cell r="BG2590">
            <v>0</v>
          </cell>
        </row>
        <row r="2591">
          <cell r="AY2591">
            <v>0</v>
          </cell>
          <cell r="AZ2591" t="str">
            <v>Y</v>
          </cell>
          <cell r="BG2591">
            <v>0</v>
          </cell>
        </row>
        <row r="2592">
          <cell r="AY2592">
            <v>0</v>
          </cell>
          <cell r="AZ2592" t="str">
            <v>Y</v>
          </cell>
          <cell r="BG2592">
            <v>0</v>
          </cell>
        </row>
        <row r="2593">
          <cell r="AY2593">
            <v>0</v>
          </cell>
          <cell r="AZ2593">
            <v>0</v>
          </cell>
          <cell r="BG2593">
            <v>0</v>
          </cell>
        </row>
        <row r="2594">
          <cell r="AY2594">
            <v>0</v>
          </cell>
          <cell r="AZ2594">
            <v>0</v>
          </cell>
          <cell r="BG2594">
            <v>0</v>
          </cell>
        </row>
        <row r="2595">
          <cell r="AY2595">
            <v>0</v>
          </cell>
          <cell r="AZ2595">
            <v>0</v>
          </cell>
          <cell r="BG2595">
            <v>0</v>
          </cell>
        </row>
        <row r="2596">
          <cell r="AY2596">
            <v>0</v>
          </cell>
          <cell r="AZ2596">
            <v>0</v>
          </cell>
          <cell r="BG2596">
            <v>0</v>
          </cell>
        </row>
        <row r="2597">
          <cell r="AY2597">
            <v>0</v>
          </cell>
          <cell r="AZ2597">
            <v>0</v>
          </cell>
          <cell r="BG2597">
            <v>0</v>
          </cell>
        </row>
        <row r="2598">
          <cell r="AY2598">
            <v>0</v>
          </cell>
          <cell r="AZ2598">
            <v>0</v>
          </cell>
          <cell r="BG2598">
            <v>0</v>
          </cell>
        </row>
        <row r="2599">
          <cell r="AY2599">
            <v>0</v>
          </cell>
          <cell r="AZ2599">
            <v>0</v>
          </cell>
          <cell r="BG2599">
            <v>0</v>
          </cell>
        </row>
        <row r="2600">
          <cell r="AY2600">
            <v>0</v>
          </cell>
          <cell r="AZ2600">
            <v>0</v>
          </cell>
          <cell r="BG2600">
            <v>0</v>
          </cell>
        </row>
        <row r="2601">
          <cell r="AY2601">
            <v>0</v>
          </cell>
          <cell r="AZ2601" t="str">
            <v>x</v>
          </cell>
          <cell r="BG2601">
            <v>0</v>
          </cell>
        </row>
        <row r="2602">
          <cell r="AY2602">
            <v>0</v>
          </cell>
          <cell r="AZ2602">
            <v>0</v>
          </cell>
          <cell r="BG2602">
            <v>0</v>
          </cell>
        </row>
        <row r="2603">
          <cell r="AY2603">
            <v>0</v>
          </cell>
          <cell r="AZ2603" t="str">
            <v>x</v>
          </cell>
          <cell r="BG2603">
            <v>0</v>
          </cell>
        </row>
        <row r="2604">
          <cell r="AY2604">
            <v>0</v>
          </cell>
          <cell r="AZ2604">
            <v>0</v>
          </cell>
          <cell r="BG2604">
            <v>0</v>
          </cell>
        </row>
        <row r="2605">
          <cell r="AY2605">
            <v>0</v>
          </cell>
          <cell r="AZ2605" t="str">
            <v>x</v>
          </cell>
          <cell r="BG2605">
            <v>0</v>
          </cell>
        </row>
        <row r="2606">
          <cell r="AY2606">
            <v>0</v>
          </cell>
          <cell r="AZ2606">
            <v>0</v>
          </cell>
          <cell r="BG2606">
            <v>0</v>
          </cell>
        </row>
        <row r="2607">
          <cell r="AY2607">
            <v>0</v>
          </cell>
          <cell r="AZ2607" t="str">
            <v>x</v>
          </cell>
          <cell r="BG2607">
            <v>0</v>
          </cell>
        </row>
        <row r="2608">
          <cell r="AY2608">
            <v>0</v>
          </cell>
          <cell r="AZ2608" t="str">
            <v>x</v>
          </cell>
          <cell r="BG2608">
            <v>0</v>
          </cell>
        </row>
        <row r="2609">
          <cell r="AY2609">
            <v>0</v>
          </cell>
          <cell r="AZ2609" t="str">
            <v>x</v>
          </cell>
          <cell r="BG2609">
            <v>0</v>
          </cell>
        </row>
        <row r="2610">
          <cell r="AY2610">
            <v>0</v>
          </cell>
          <cell r="AZ2610">
            <v>0</v>
          </cell>
          <cell r="BG2610">
            <v>0</v>
          </cell>
        </row>
        <row r="2611">
          <cell r="AY2611">
            <v>0</v>
          </cell>
          <cell r="AZ2611" t="str">
            <v>x</v>
          </cell>
          <cell r="BG2611">
            <v>0</v>
          </cell>
        </row>
        <row r="2612">
          <cell r="AY2612">
            <v>0</v>
          </cell>
          <cell r="AZ2612" t="str">
            <v>x</v>
          </cell>
          <cell r="BG2612">
            <v>0</v>
          </cell>
        </row>
        <row r="2613">
          <cell r="AY2613">
            <v>0</v>
          </cell>
          <cell r="AZ2613">
            <v>0</v>
          </cell>
          <cell r="BG2613">
            <v>0</v>
          </cell>
        </row>
        <row r="2614">
          <cell r="AY2614">
            <v>0</v>
          </cell>
          <cell r="AZ2614">
            <v>0</v>
          </cell>
          <cell r="BG2614">
            <v>0</v>
          </cell>
        </row>
        <row r="2615">
          <cell r="AY2615">
            <v>0</v>
          </cell>
          <cell r="AZ2615" t="str">
            <v>x</v>
          </cell>
          <cell r="BG2615">
            <v>0</v>
          </cell>
        </row>
        <row r="2616">
          <cell r="AY2616">
            <v>0</v>
          </cell>
          <cell r="AZ2616" t="str">
            <v>x</v>
          </cell>
          <cell r="BG2616">
            <v>0</v>
          </cell>
        </row>
        <row r="2617">
          <cell r="AY2617">
            <v>0</v>
          </cell>
          <cell r="AZ2617">
            <v>0</v>
          </cell>
          <cell r="BG2617">
            <v>0</v>
          </cell>
        </row>
        <row r="2618">
          <cell r="AY2618">
            <v>0</v>
          </cell>
          <cell r="AZ2618" t="str">
            <v>x</v>
          </cell>
          <cell r="BG2618">
            <v>0</v>
          </cell>
        </row>
        <row r="2619">
          <cell r="AY2619">
            <v>0</v>
          </cell>
          <cell r="AZ2619" t="str">
            <v>x</v>
          </cell>
          <cell r="BG2619">
            <v>0</v>
          </cell>
        </row>
        <row r="2620">
          <cell r="AY2620">
            <v>0</v>
          </cell>
          <cell r="AZ2620">
            <v>0</v>
          </cell>
          <cell r="BG2620">
            <v>0</v>
          </cell>
        </row>
        <row r="2621">
          <cell r="AY2621">
            <v>0</v>
          </cell>
          <cell r="AZ2621" t="str">
            <v>x</v>
          </cell>
          <cell r="BG2621">
            <v>0</v>
          </cell>
        </row>
        <row r="2622">
          <cell r="AY2622">
            <v>0</v>
          </cell>
          <cell r="AZ2622">
            <v>0</v>
          </cell>
          <cell r="BG2622">
            <v>0</v>
          </cell>
        </row>
        <row r="2623">
          <cell r="AY2623">
            <v>0</v>
          </cell>
          <cell r="AZ2623">
            <v>0</v>
          </cell>
          <cell r="BG2623">
            <v>0</v>
          </cell>
        </row>
        <row r="2624">
          <cell r="AY2624">
            <v>0</v>
          </cell>
          <cell r="AZ2624">
            <v>0</v>
          </cell>
          <cell r="BG2624">
            <v>0</v>
          </cell>
        </row>
        <row r="2625">
          <cell r="AY2625">
            <v>0</v>
          </cell>
          <cell r="AZ2625">
            <v>0</v>
          </cell>
          <cell r="BG2625">
            <v>0</v>
          </cell>
        </row>
        <row r="2626">
          <cell r="AY2626">
            <v>0</v>
          </cell>
          <cell r="AZ2626">
            <v>0</v>
          </cell>
          <cell r="BG2626">
            <v>0</v>
          </cell>
        </row>
        <row r="2627">
          <cell r="AY2627">
            <v>0</v>
          </cell>
          <cell r="AZ2627">
            <v>0</v>
          </cell>
          <cell r="BG2627">
            <v>0</v>
          </cell>
        </row>
        <row r="2628">
          <cell r="AY2628">
            <v>0</v>
          </cell>
          <cell r="AZ2628" t="str">
            <v>x</v>
          </cell>
          <cell r="BG2628">
            <v>0</v>
          </cell>
        </row>
        <row r="2629">
          <cell r="AY2629">
            <v>0</v>
          </cell>
          <cell r="AZ2629">
            <v>0</v>
          </cell>
          <cell r="BG2629">
            <v>0</v>
          </cell>
        </row>
        <row r="2630">
          <cell r="AY2630">
            <v>0</v>
          </cell>
          <cell r="AZ2630">
            <v>0</v>
          </cell>
          <cell r="BG2630">
            <v>0</v>
          </cell>
        </row>
        <row r="2631">
          <cell r="AY2631">
            <v>0</v>
          </cell>
          <cell r="AZ2631" t="str">
            <v>x</v>
          </cell>
          <cell r="BG2631">
            <v>0</v>
          </cell>
        </row>
        <row r="2632">
          <cell r="AY2632">
            <v>0</v>
          </cell>
          <cell r="AZ2632">
            <v>0</v>
          </cell>
          <cell r="BG2632">
            <v>0</v>
          </cell>
        </row>
        <row r="2633">
          <cell r="AY2633">
            <v>0</v>
          </cell>
          <cell r="AZ2633" t="str">
            <v>x</v>
          </cell>
          <cell r="BG2633">
            <v>0</v>
          </cell>
        </row>
        <row r="2634">
          <cell r="AY2634">
            <v>0</v>
          </cell>
          <cell r="AZ2634">
            <v>0</v>
          </cell>
          <cell r="BG2634">
            <v>0</v>
          </cell>
        </row>
        <row r="2635">
          <cell r="AY2635">
            <v>0</v>
          </cell>
          <cell r="AZ2635" t="str">
            <v>x</v>
          </cell>
          <cell r="BG2635">
            <v>0</v>
          </cell>
        </row>
        <row r="2636">
          <cell r="AY2636">
            <v>0</v>
          </cell>
          <cell r="AZ2636" t="str">
            <v>x</v>
          </cell>
          <cell r="BG2636">
            <v>0</v>
          </cell>
        </row>
        <row r="2637">
          <cell r="AY2637">
            <v>0</v>
          </cell>
          <cell r="AZ2637" t="str">
            <v>x</v>
          </cell>
          <cell r="BG2637">
            <v>0</v>
          </cell>
        </row>
        <row r="2638">
          <cell r="AY2638">
            <v>0</v>
          </cell>
          <cell r="AZ2638" t="str">
            <v>x</v>
          </cell>
          <cell r="BG2638">
            <v>0</v>
          </cell>
        </row>
        <row r="2639">
          <cell r="AY2639">
            <v>0</v>
          </cell>
          <cell r="AZ2639">
            <v>0</v>
          </cell>
          <cell r="BG2639">
            <v>0</v>
          </cell>
        </row>
        <row r="2640">
          <cell r="AY2640">
            <v>0</v>
          </cell>
          <cell r="AZ2640">
            <v>0</v>
          </cell>
          <cell r="BG2640">
            <v>0</v>
          </cell>
        </row>
        <row r="2641">
          <cell r="AY2641">
            <v>0</v>
          </cell>
          <cell r="AZ2641" t="str">
            <v>x</v>
          </cell>
          <cell r="BG2641">
            <v>0</v>
          </cell>
        </row>
        <row r="2642">
          <cell r="AY2642">
            <v>0</v>
          </cell>
          <cell r="AZ2642">
            <v>0</v>
          </cell>
          <cell r="BG2642">
            <v>0</v>
          </cell>
        </row>
        <row r="2643">
          <cell r="AY2643">
            <v>0</v>
          </cell>
          <cell r="AZ2643">
            <v>0</v>
          </cell>
          <cell r="BG2643">
            <v>0</v>
          </cell>
        </row>
        <row r="2644">
          <cell r="AY2644">
            <v>0</v>
          </cell>
          <cell r="AZ2644" t="str">
            <v>x</v>
          </cell>
          <cell r="BG2644">
            <v>0</v>
          </cell>
        </row>
        <row r="2645">
          <cell r="AY2645">
            <v>0</v>
          </cell>
          <cell r="AZ2645">
            <v>0</v>
          </cell>
          <cell r="BG2645">
            <v>0</v>
          </cell>
        </row>
        <row r="2646">
          <cell r="AY2646">
            <v>0</v>
          </cell>
          <cell r="AZ2646">
            <v>0</v>
          </cell>
          <cell r="BG2646">
            <v>0</v>
          </cell>
        </row>
        <row r="2647">
          <cell r="AY2647">
            <v>0</v>
          </cell>
          <cell r="AZ2647">
            <v>0</v>
          </cell>
          <cell r="BG2647">
            <v>0</v>
          </cell>
        </row>
        <row r="2648">
          <cell r="AY2648">
            <v>0</v>
          </cell>
          <cell r="AZ2648">
            <v>0</v>
          </cell>
          <cell r="BG2648">
            <v>0</v>
          </cell>
        </row>
        <row r="2649">
          <cell r="AY2649">
            <v>0</v>
          </cell>
          <cell r="AZ2649">
            <v>0</v>
          </cell>
          <cell r="BG2649">
            <v>0</v>
          </cell>
        </row>
        <row r="2650">
          <cell r="AY2650">
            <v>0</v>
          </cell>
          <cell r="AZ2650">
            <v>0</v>
          </cell>
          <cell r="BG2650">
            <v>0</v>
          </cell>
        </row>
        <row r="2651">
          <cell r="AY2651">
            <v>0</v>
          </cell>
          <cell r="AZ2651" t="str">
            <v>x</v>
          </cell>
          <cell r="BG2651">
            <v>0</v>
          </cell>
        </row>
        <row r="2652">
          <cell r="AY2652">
            <v>0</v>
          </cell>
          <cell r="AZ2652">
            <v>0</v>
          </cell>
          <cell r="BG2652">
            <v>0</v>
          </cell>
        </row>
        <row r="2653">
          <cell r="AY2653">
            <v>0</v>
          </cell>
          <cell r="AZ2653">
            <v>0</v>
          </cell>
          <cell r="BG2653">
            <v>0</v>
          </cell>
        </row>
        <row r="2654">
          <cell r="AY2654">
            <v>0</v>
          </cell>
          <cell r="AZ2654">
            <v>0</v>
          </cell>
          <cell r="BG2654">
            <v>0</v>
          </cell>
        </row>
        <row r="2655">
          <cell r="AY2655">
            <v>0</v>
          </cell>
          <cell r="AZ2655">
            <v>0</v>
          </cell>
          <cell r="BG2655">
            <v>0</v>
          </cell>
        </row>
        <row r="2656">
          <cell r="AY2656">
            <v>0</v>
          </cell>
          <cell r="AZ2656">
            <v>0</v>
          </cell>
          <cell r="BG2656">
            <v>0</v>
          </cell>
        </row>
        <row r="2657">
          <cell r="AY2657">
            <v>0</v>
          </cell>
          <cell r="AZ2657">
            <v>0</v>
          </cell>
          <cell r="BG2657">
            <v>0</v>
          </cell>
        </row>
        <row r="2658">
          <cell r="AY2658">
            <v>0</v>
          </cell>
          <cell r="AZ2658" t="str">
            <v>x</v>
          </cell>
          <cell r="BG2658">
            <v>0</v>
          </cell>
        </row>
        <row r="2659">
          <cell r="AY2659">
            <v>0</v>
          </cell>
          <cell r="AZ2659">
            <v>0</v>
          </cell>
          <cell r="BG2659">
            <v>0</v>
          </cell>
        </row>
        <row r="2660">
          <cell r="AY2660">
            <v>0</v>
          </cell>
          <cell r="AZ2660">
            <v>0</v>
          </cell>
          <cell r="BG2660">
            <v>0</v>
          </cell>
        </row>
        <row r="2661">
          <cell r="AY2661">
            <v>0</v>
          </cell>
          <cell r="AZ2661" t="str">
            <v>x</v>
          </cell>
          <cell r="BG2661">
            <v>0</v>
          </cell>
        </row>
        <row r="2662">
          <cell r="AY2662">
            <v>0</v>
          </cell>
          <cell r="AZ2662" t="str">
            <v>x</v>
          </cell>
          <cell r="BG2662">
            <v>0</v>
          </cell>
        </row>
        <row r="2663">
          <cell r="AY2663">
            <v>0</v>
          </cell>
          <cell r="AZ2663">
            <v>0</v>
          </cell>
          <cell r="BG2663">
            <v>0</v>
          </cell>
        </row>
        <row r="2664">
          <cell r="AY2664">
            <v>0</v>
          </cell>
          <cell r="AZ2664" t="str">
            <v>x</v>
          </cell>
          <cell r="BG2664">
            <v>0</v>
          </cell>
        </row>
        <row r="2665">
          <cell r="AY2665">
            <v>0</v>
          </cell>
          <cell r="AZ2665" t="str">
            <v>x</v>
          </cell>
          <cell r="BG2665">
            <v>0</v>
          </cell>
        </row>
        <row r="2666">
          <cell r="AY2666">
            <v>0</v>
          </cell>
          <cell r="AZ2666" t="str">
            <v>x</v>
          </cell>
          <cell r="BG2666">
            <v>0</v>
          </cell>
        </row>
        <row r="2667">
          <cell r="AY2667">
            <v>0</v>
          </cell>
          <cell r="AZ2667" t="str">
            <v>x</v>
          </cell>
          <cell r="BG2667">
            <v>0</v>
          </cell>
        </row>
        <row r="2668">
          <cell r="AY2668">
            <v>0</v>
          </cell>
          <cell r="AZ2668" t="str">
            <v>x</v>
          </cell>
          <cell r="BG2668">
            <v>0</v>
          </cell>
        </row>
        <row r="2669">
          <cell r="AY2669">
            <v>0</v>
          </cell>
          <cell r="AZ2669" t="str">
            <v>x</v>
          </cell>
          <cell r="BG2669">
            <v>0</v>
          </cell>
        </row>
        <row r="2670">
          <cell r="AY2670">
            <v>0</v>
          </cell>
          <cell r="AZ2670">
            <v>0</v>
          </cell>
          <cell r="BG2670">
            <v>0</v>
          </cell>
        </row>
        <row r="2671">
          <cell r="AY2671">
            <v>0</v>
          </cell>
          <cell r="AZ2671">
            <v>0</v>
          </cell>
          <cell r="BG2671">
            <v>0</v>
          </cell>
        </row>
        <row r="2672">
          <cell r="AY2672">
            <v>0</v>
          </cell>
          <cell r="AZ2672" t="str">
            <v>x</v>
          </cell>
          <cell r="BG2672">
            <v>0</v>
          </cell>
        </row>
        <row r="2673">
          <cell r="AY2673">
            <v>0</v>
          </cell>
          <cell r="AZ2673">
            <v>0</v>
          </cell>
          <cell r="BG2673">
            <v>0</v>
          </cell>
        </row>
        <row r="2674">
          <cell r="AY2674">
            <v>0</v>
          </cell>
          <cell r="AZ2674" t="str">
            <v>x</v>
          </cell>
          <cell r="BG2674">
            <v>0</v>
          </cell>
        </row>
        <row r="2675">
          <cell r="AY2675">
            <v>0</v>
          </cell>
          <cell r="AZ2675" t="str">
            <v>x</v>
          </cell>
          <cell r="BG2675">
            <v>0</v>
          </cell>
        </row>
        <row r="2676">
          <cell r="AY2676">
            <v>0</v>
          </cell>
          <cell r="AZ2676">
            <v>0</v>
          </cell>
          <cell r="BG2676">
            <v>0</v>
          </cell>
        </row>
        <row r="2677">
          <cell r="AY2677">
            <v>0</v>
          </cell>
          <cell r="AZ2677" t="str">
            <v>x</v>
          </cell>
          <cell r="BG2677">
            <v>0</v>
          </cell>
        </row>
        <row r="2678">
          <cell r="AY2678">
            <v>0</v>
          </cell>
          <cell r="AZ2678">
            <v>0</v>
          </cell>
          <cell r="BG2678">
            <v>0</v>
          </cell>
        </row>
        <row r="2679">
          <cell r="AY2679">
            <v>0</v>
          </cell>
          <cell r="AZ2679">
            <v>0</v>
          </cell>
          <cell r="BG2679">
            <v>0</v>
          </cell>
        </row>
        <row r="2680">
          <cell r="AY2680">
            <v>0</v>
          </cell>
          <cell r="AZ2680" t="str">
            <v>x</v>
          </cell>
          <cell r="BG2680">
            <v>0</v>
          </cell>
        </row>
        <row r="2681">
          <cell r="AY2681">
            <v>0</v>
          </cell>
          <cell r="AZ2681">
            <v>0</v>
          </cell>
          <cell r="BG2681">
            <v>0</v>
          </cell>
        </row>
        <row r="2682">
          <cell r="AY2682">
            <v>0</v>
          </cell>
          <cell r="AZ2682">
            <v>0</v>
          </cell>
          <cell r="BG2682">
            <v>0</v>
          </cell>
        </row>
        <row r="2683">
          <cell r="AY2683">
            <v>0</v>
          </cell>
          <cell r="AZ2683">
            <v>0</v>
          </cell>
          <cell r="BG2683">
            <v>0</v>
          </cell>
        </row>
        <row r="2684">
          <cell r="AY2684">
            <v>0</v>
          </cell>
          <cell r="AZ2684">
            <v>0</v>
          </cell>
          <cell r="BG2684">
            <v>0</v>
          </cell>
        </row>
        <row r="2685">
          <cell r="AY2685">
            <v>0</v>
          </cell>
          <cell r="AZ2685">
            <v>0</v>
          </cell>
          <cell r="BG2685">
            <v>0</v>
          </cell>
        </row>
        <row r="2686">
          <cell r="AY2686">
            <v>0</v>
          </cell>
          <cell r="AZ2686">
            <v>0</v>
          </cell>
          <cell r="BG2686">
            <v>0</v>
          </cell>
        </row>
        <row r="2687">
          <cell r="AY2687">
            <v>0</v>
          </cell>
          <cell r="AZ2687">
            <v>0</v>
          </cell>
          <cell r="BG2687">
            <v>0</v>
          </cell>
        </row>
        <row r="2688">
          <cell r="AY2688">
            <v>0</v>
          </cell>
          <cell r="AZ2688">
            <v>0</v>
          </cell>
          <cell r="BG2688">
            <v>0</v>
          </cell>
        </row>
        <row r="2689">
          <cell r="AY2689">
            <v>0</v>
          </cell>
          <cell r="AZ2689">
            <v>0</v>
          </cell>
          <cell r="BG2689">
            <v>0</v>
          </cell>
        </row>
        <row r="2690">
          <cell r="AY2690">
            <v>0</v>
          </cell>
          <cell r="AZ2690" t="str">
            <v>x</v>
          </cell>
          <cell r="BG2690">
            <v>0</v>
          </cell>
        </row>
        <row r="2691">
          <cell r="AY2691">
            <v>0</v>
          </cell>
          <cell r="AZ2691">
            <v>0</v>
          </cell>
          <cell r="BG2691">
            <v>0</v>
          </cell>
        </row>
        <row r="2692">
          <cell r="AY2692">
            <v>0</v>
          </cell>
          <cell r="AZ2692">
            <v>0</v>
          </cell>
          <cell r="BG2692">
            <v>0</v>
          </cell>
        </row>
        <row r="2693">
          <cell r="AY2693">
            <v>0</v>
          </cell>
          <cell r="AZ2693">
            <v>0</v>
          </cell>
          <cell r="BG2693">
            <v>0</v>
          </cell>
        </row>
        <row r="2694">
          <cell r="AY2694">
            <v>0</v>
          </cell>
          <cell r="AZ2694">
            <v>0</v>
          </cell>
          <cell r="BG2694">
            <v>0</v>
          </cell>
        </row>
        <row r="2695">
          <cell r="AY2695">
            <v>0</v>
          </cell>
          <cell r="AZ2695">
            <v>0</v>
          </cell>
          <cell r="BG2695">
            <v>0</v>
          </cell>
        </row>
        <row r="2696">
          <cell r="AY2696">
            <v>0</v>
          </cell>
          <cell r="AZ2696" t="str">
            <v>x</v>
          </cell>
          <cell r="BG2696">
            <v>0</v>
          </cell>
        </row>
        <row r="2697">
          <cell r="AY2697">
            <v>0</v>
          </cell>
          <cell r="AZ2697">
            <v>0</v>
          </cell>
          <cell r="BG2697">
            <v>0</v>
          </cell>
        </row>
        <row r="2698">
          <cell r="AY2698">
            <v>0</v>
          </cell>
          <cell r="AZ2698" t="str">
            <v>x</v>
          </cell>
          <cell r="BG2698">
            <v>0</v>
          </cell>
        </row>
        <row r="2699">
          <cell r="AY2699">
            <v>0</v>
          </cell>
          <cell r="AZ2699">
            <v>0</v>
          </cell>
          <cell r="BG2699">
            <v>0</v>
          </cell>
        </row>
        <row r="2700">
          <cell r="AY2700">
            <v>0</v>
          </cell>
          <cell r="AZ2700">
            <v>0</v>
          </cell>
          <cell r="BG2700">
            <v>0</v>
          </cell>
        </row>
        <row r="2701">
          <cell r="AY2701">
            <v>0</v>
          </cell>
          <cell r="AZ2701">
            <v>0</v>
          </cell>
          <cell r="BG2701">
            <v>0</v>
          </cell>
        </row>
        <row r="2702">
          <cell r="AY2702">
            <v>0</v>
          </cell>
          <cell r="AZ2702">
            <v>0</v>
          </cell>
          <cell r="BG2702">
            <v>0</v>
          </cell>
        </row>
        <row r="2703">
          <cell r="AY2703">
            <v>0</v>
          </cell>
          <cell r="AZ2703">
            <v>0</v>
          </cell>
          <cell r="BG2703">
            <v>0</v>
          </cell>
        </row>
        <row r="2704">
          <cell r="AY2704">
            <v>0</v>
          </cell>
          <cell r="AZ2704">
            <v>0</v>
          </cell>
          <cell r="BG2704">
            <v>0</v>
          </cell>
        </row>
        <row r="2705">
          <cell r="AY2705">
            <v>0</v>
          </cell>
          <cell r="AZ2705">
            <v>0</v>
          </cell>
          <cell r="BG2705">
            <v>0</v>
          </cell>
        </row>
        <row r="2706">
          <cell r="AY2706">
            <v>0</v>
          </cell>
          <cell r="AZ2706">
            <v>0</v>
          </cell>
          <cell r="BG2706">
            <v>0</v>
          </cell>
        </row>
        <row r="2707">
          <cell r="AY2707">
            <v>0</v>
          </cell>
          <cell r="AZ2707">
            <v>0</v>
          </cell>
          <cell r="BG2707">
            <v>0</v>
          </cell>
        </row>
        <row r="2708">
          <cell r="AY2708">
            <v>0</v>
          </cell>
          <cell r="AZ2708">
            <v>0</v>
          </cell>
          <cell r="BG2708">
            <v>0</v>
          </cell>
        </row>
        <row r="2709">
          <cell r="AY2709">
            <v>0</v>
          </cell>
          <cell r="AZ2709">
            <v>0</v>
          </cell>
          <cell r="BG2709">
            <v>0</v>
          </cell>
        </row>
        <row r="2710">
          <cell r="AY2710">
            <v>0</v>
          </cell>
          <cell r="AZ2710">
            <v>0</v>
          </cell>
          <cell r="BG2710">
            <v>0</v>
          </cell>
        </row>
        <row r="2711">
          <cell r="AY2711">
            <v>0</v>
          </cell>
          <cell r="AZ2711">
            <v>0</v>
          </cell>
          <cell r="BG2711">
            <v>0</v>
          </cell>
        </row>
        <row r="2712">
          <cell r="AY2712">
            <v>0</v>
          </cell>
          <cell r="AZ2712">
            <v>0</v>
          </cell>
          <cell r="BG2712">
            <v>0</v>
          </cell>
        </row>
        <row r="2713">
          <cell r="AY2713">
            <v>0</v>
          </cell>
          <cell r="AZ2713">
            <v>0</v>
          </cell>
          <cell r="BG2713">
            <v>0</v>
          </cell>
        </row>
        <row r="2714">
          <cell r="AY2714">
            <v>0</v>
          </cell>
          <cell r="AZ2714">
            <v>0</v>
          </cell>
          <cell r="BG2714">
            <v>0</v>
          </cell>
        </row>
        <row r="2715">
          <cell r="AY2715">
            <v>0</v>
          </cell>
          <cell r="AZ2715">
            <v>0</v>
          </cell>
          <cell r="BG2715">
            <v>0</v>
          </cell>
        </row>
        <row r="2716">
          <cell r="AY2716">
            <v>0</v>
          </cell>
          <cell r="AZ2716">
            <v>0</v>
          </cell>
          <cell r="BG2716">
            <v>0</v>
          </cell>
        </row>
        <row r="2717">
          <cell r="AY2717">
            <v>0</v>
          </cell>
          <cell r="AZ2717">
            <v>0</v>
          </cell>
          <cell r="BG2717">
            <v>0</v>
          </cell>
        </row>
        <row r="2718">
          <cell r="AY2718">
            <v>0</v>
          </cell>
          <cell r="AZ2718">
            <v>0</v>
          </cell>
          <cell r="BG2718">
            <v>0</v>
          </cell>
        </row>
        <row r="2719">
          <cell r="AY2719">
            <v>0</v>
          </cell>
          <cell r="AZ2719">
            <v>0</v>
          </cell>
          <cell r="BG2719">
            <v>0</v>
          </cell>
        </row>
        <row r="2720">
          <cell r="AY2720">
            <v>0</v>
          </cell>
          <cell r="AZ2720">
            <v>0</v>
          </cell>
          <cell r="BG2720">
            <v>0</v>
          </cell>
        </row>
        <row r="2721">
          <cell r="AY2721">
            <v>0</v>
          </cell>
          <cell r="AZ2721">
            <v>0</v>
          </cell>
          <cell r="BG2721">
            <v>0</v>
          </cell>
        </row>
        <row r="2722">
          <cell r="AY2722">
            <v>0</v>
          </cell>
          <cell r="AZ2722">
            <v>0</v>
          </cell>
          <cell r="BG2722">
            <v>0</v>
          </cell>
        </row>
        <row r="2723">
          <cell r="AY2723">
            <v>0</v>
          </cell>
          <cell r="AZ2723">
            <v>0</v>
          </cell>
          <cell r="BG2723">
            <v>0</v>
          </cell>
        </row>
        <row r="2724">
          <cell r="AY2724">
            <v>0</v>
          </cell>
          <cell r="AZ2724">
            <v>0</v>
          </cell>
          <cell r="BG2724">
            <v>0</v>
          </cell>
        </row>
        <row r="2725">
          <cell r="AY2725">
            <v>0</v>
          </cell>
          <cell r="AZ2725">
            <v>0</v>
          </cell>
          <cell r="BG2725">
            <v>0</v>
          </cell>
        </row>
        <row r="2726">
          <cell r="AY2726">
            <v>0</v>
          </cell>
          <cell r="AZ2726">
            <v>0</v>
          </cell>
          <cell r="BG2726">
            <v>0</v>
          </cell>
        </row>
        <row r="2727">
          <cell r="AY2727">
            <v>0</v>
          </cell>
          <cell r="AZ2727">
            <v>0</v>
          </cell>
          <cell r="BG2727">
            <v>0</v>
          </cell>
        </row>
        <row r="2728">
          <cell r="AY2728">
            <v>0</v>
          </cell>
          <cell r="AZ2728">
            <v>0</v>
          </cell>
          <cell r="BG2728">
            <v>0</v>
          </cell>
        </row>
        <row r="2729">
          <cell r="AY2729">
            <v>0</v>
          </cell>
          <cell r="AZ2729">
            <v>0</v>
          </cell>
          <cell r="BG2729">
            <v>0</v>
          </cell>
        </row>
        <row r="2730">
          <cell r="AY2730">
            <v>0</v>
          </cell>
          <cell r="AZ2730">
            <v>0</v>
          </cell>
          <cell r="BG2730">
            <v>0</v>
          </cell>
        </row>
        <row r="2731">
          <cell r="AY2731">
            <v>0</v>
          </cell>
          <cell r="AZ2731">
            <v>0</v>
          </cell>
          <cell r="BG2731">
            <v>0</v>
          </cell>
        </row>
        <row r="2732">
          <cell r="AY2732">
            <v>0</v>
          </cell>
          <cell r="AZ2732">
            <v>0</v>
          </cell>
          <cell r="BG2732">
            <v>0</v>
          </cell>
        </row>
        <row r="2733">
          <cell r="AY2733">
            <v>0</v>
          </cell>
          <cell r="AZ2733">
            <v>0</v>
          </cell>
          <cell r="BG2733">
            <v>0</v>
          </cell>
        </row>
        <row r="2734">
          <cell r="AY2734">
            <v>0</v>
          </cell>
          <cell r="AZ2734">
            <v>0</v>
          </cell>
          <cell r="BG2734">
            <v>0</v>
          </cell>
        </row>
        <row r="2735">
          <cell r="AY2735">
            <v>0</v>
          </cell>
          <cell r="AZ2735">
            <v>0</v>
          </cell>
          <cell r="BG2735">
            <v>0</v>
          </cell>
        </row>
        <row r="2736">
          <cell r="AY2736">
            <v>0</v>
          </cell>
          <cell r="AZ2736">
            <v>0</v>
          </cell>
          <cell r="BG2736">
            <v>0</v>
          </cell>
        </row>
        <row r="2737">
          <cell r="AY2737">
            <v>0</v>
          </cell>
          <cell r="AZ2737">
            <v>0</v>
          </cell>
          <cell r="BG2737">
            <v>0</v>
          </cell>
        </row>
        <row r="2738">
          <cell r="AY2738">
            <v>0</v>
          </cell>
          <cell r="AZ2738">
            <v>0</v>
          </cell>
          <cell r="BG2738">
            <v>0</v>
          </cell>
        </row>
        <row r="2739">
          <cell r="AY2739">
            <v>0</v>
          </cell>
          <cell r="AZ2739">
            <v>0</v>
          </cell>
          <cell r="BG2739">
            <v>0</v>
          </cell>
        </row>
        <row r="2740">
          <cell r="AY2740">
            <v>0</v>
          </cell>
          <cell r="AZ2740">
            <v>0</v>
          </cell>
          <cell r="BG2740">
            <v>0</v>
          </cell>
        </row>
        <row r="2741">
          <cell r="AY2741">
            <v>0</v>
          </cell>
          <cell r="AZ2741">
            <v>0</v>
          </cell>
          <cell r="BG2741">
            <v>0</v>
          </cell>
        </row>
        <row r="2742">
          <cell r="AY2742">
            <v>0</v>
          </cell>
          <cell r="AZ2742">
            <v>0</v>
          </cell>
          <cell r="BG2742">
            <v>0</v>
          </cell>
        </row>
        <row r="2743">
          <cell r="AY2743">
            <v>0</v>
          </cell>
          <cell r="AZ2743">
            <v>0</v>
          </cell>
          <cell r="BG2743">
            <v>0</v>
          </cell>
        </row>
        <row r="2744">
          <cell r="AY2744">
            <v>0</v>
          </cell>
          <cell r="AZ2744">
            <v>0</v>
          </cell>
          <cell r="BG2744">
            <v>0</v>
          </cell>
        </row>
        <row r="2745">
          <cell r="AY2745">
            <v>0</v>
          </cell>
          <cell r="AZ2745">
            <v>0</v>
          </cell>
          <cell r="BG2745">
            <v>0</v>
          </cell>
        </row>
        <row r="2746">
          <cell r="AY2746">
            <v>0</v>
          </cell>
          <cell r="AZ2746">
            <v>0</v>
          </cell>
          <cell r="BG2746">
            <v>0</v>
          </cell>
        </row>
        <row r="2747">
          <cell r="AY2747">
            <v>0</v>
          </cell>
          <cell r="AZ2747">
            <v>0</v>
          </cell>
          <cell r="BG2747">
            <v>0</v>
          </cell>
        </row>
        <row r="2748">
          <cell r="AY2748">
            <v>0</v>
          </cell>
          <cell r="AZ2748">
            <v>0</v>
          </cell>
          <cell r="BG2748">
            <v>0</v>
          </cell>
        </row>
        <row r="2749">
          <cell r="AY2749">
            <v>0</v>
          </cell>
          <cell r="AZ2749">
            <v>0</v>
          </cell>
          <cell r="BG2749">
            <v>0</v>
          </cell>
        </row>
        <row r="2750">
          <cell r="AY2750">
            <v>0</v>
          </cell>
          <cell r="AZ2750">
            <v>0</v>
          </cell>
          <cell r="BG2750">
            <v>0</v>
          </cell>
        </row>
        <row r="2751">
          <cell r="AY2751">
            <v>0</v>
          </cell>
          <cell r="AZ2751">
            <v>0</v>
          </cell>
          <cell r="BG2751">
            <v>0</v>
          </cell>
        </row>
        <row r="2752">
          <cell r="AY2752">
            <v>0</v>
          </cell>
          <cell r="AZ2752">
            <v>0</v>
          </cell>
          <cell r="BG2752">
            <v>0</v>
          </cell>
        </row>
        <row r="2753">
          <cell r="AY2753">
            <v>0</v>
          </cell>
          <cell r="AZ2753">
            <v>0</v>
          </cell>
          <cell r="BG2753">
            <v>0</v>
          </cell>
        </row>
        <row r="2754">
          <cell r="AY2754">
            <v>0</v>
          </cell>
          <cell r="AZ2754">
            <v>0</v>
          </cell>
          <cell r="BG2754">
            <v>0</v>
          </cell>
        </row>
        <row r="2755">
          <cell r="AY2755">
            <v>0</v>
          </cell>
          <cell r="AZ2755">
            <v>0</v>
          </cell>
          <cell r="BG2755">
            <v>0</v>
          </cell>
        </row>
        <row r="2756">
          <cell r="AY2756">
            <v>0</v>
          </cell>
          <cell r="AZ2756">
            <v>0</v>
          </cell>
          <cell r="BG2756">
            <v>0</v>
          </cell>
        </row>
        <row r="2757">
          <cell r="AY2757">
            <v>0</v>
          </cell>
          <cell r="AZ2757">
            <v>0</v>
          </cell>
          <cell r="BG2757">
            <v>0</v>
          </cell>
        </row>
        <row r="2758">
          <cell r="AY2758">
            <v>0</v>
          </cell>
          <cell r="AZ2758">
            <v>0</v>
          </cell>
          <cell r="BG2758">
            <v>0</v>
          </cell>
        </row>
        <row r="2759">
          <cell r="AY2759">
            <v>0</v>
          </cell>
          <cell r="AZ2759">
            <v>0</v>
          </cell>
          <cell r="BG2759">
            <v>0</v>
          </cell>
        </row>
        <row r="2760">
          <cell r="AY2760">
            <v>0</v>
          </cell>
          <cell r="AZ2760">
            <v>0</v>
          </cell>
          <cell r="BG2760">
            <v>0</v>
          </cell>
        </row>
        <row r="2761">
          <cell r="AY2761">
            <v>0</v>
          </cell>
          <cell r="AZ2761">
            <v>0</v>
          </cell>
          <cell r="BG2761">
            <v>0</v>
          </cell>
        </row>
        <row r="2762">
          <cell r="AY2762">
            <v>0</v>
          </cell>
          <cell r="AZ2762">
            <v>0</v>
          </cell>
          <cell r="BG2762">
            <v>0</v>
          </cell>
        </row>
        <row r="2763">
          <cell r="AY2763">
            <v>0</v>
          </cell>
          <cell r="AZ2763">
            <v>0</v>
          </cell>
          <cell r="BG2763">
            <v>0</v>
          </cell>
        </row>
        <row r="2764">
          <cell r="AY2764">
            <v>0</v>
          </cell>
          <cell r="AZ2764">
            <v>0</v>
          </cell>
          <cell r="BG2764">
            <v>0</v>
          </cell>
        </row>
        <row r="2765">
          <cell r="AY2765">
            <v>0</v>
          </cell>
          <cell r="AZ2765">
            <v>0</v>
          </cell>
          <cell r="BG2765">
            <v>0</v>
          </cell>
        </row>
        <row r="2766">
          <cell r="AY2766">
            <v>0</v>
          </cell>
          <cell r="AZ2766">
            <v>0</v>
          </cell>
          <cell r="BG2766">
            <v>0</v>
          </cell>
        </row>
        <row r="2767">
          <cell r="AY2767">
            <v>0</v>
          </cell>
          <cell r="AZ2767">
            <v>0</v>
          </cell>
          <cell r="BG2767">
            <v>0</v>
          </cell>
        </row>
        <row r="2768">
          <cell r="AY2768">
            <v>0</v>
          </cell>
          <cell r="AZ2768">
            <v>0</v>
          </cell>
          <cell r="BG2768">
            <v>0</v>
          </cell>
        </row>
        <row r="2769">
          <cell r="AY2769">
            <v>0</v>
          </cell>
          <cell r="AZ2769">
            <v>0</v>
          </cell>
          <cell r="BG2769">
            <v>0</v>
          </cell>
        </row>
        <row r="2770">
          <cell r="AY2770">
            <v>0</v>
          </cell>
          <cell r="AZ2770">
            <v>0</v>
          </cell>
          <cell r="BG2770">
            <v>0</v>
          </cell>
        </row>
        <row r="2771">
          <cell r="AY2771">
            <v>0</v>
          </cell>
          <cell r="AZ2771">
            <v>0</v>
          </cell>
          <cell r="BG2771">
            <v>0</v>
          </cell>
        </row>
        <row r="2772">
          <cell r="AY2772">
            <v>0</v>
          </cell>
          <cell r="AZ2772">
            <v>0</v>
          </cell>
          <cell r="BG2772">
            <v>0</v>
          </cell>
        </row>
        <row r="2773">
          <cell r="AY2773">
            <v>0</v>
          </cell>
          <cell r="AZ2773">
            <v>0</v>
          </cell>
          <cell r="BG2773">
            <v>0</v>
          </cell>
        </row>
        <row r="2774">
          <cell r="AY2774">
            <v>0</v>
          </cell>
          <cell r="AZ2774">
            <v>0</v>
          </cell>
          <cell r="BG2774">
            <v>0</v>
          </cell>
        </row>
        <row r="2775">
          <cell r="AY2775">
            <v>0</v>
          </cell>
          <cell r="AZ2775" t="str">
            <v>x</v>
          </cell>
          <cell r="BG2775">
            <v>0</v>
          </cell>
        </row>
        <row r="2776">
          <cell r="AY2776">
            <v>0</v>
          </cell>
          <cell r="AZ2776" t="str">
            <v>x</v>
          </cell>
          <cell r="BG2776">
            <v>0</v>
          </cell>
        </row>
        <row r="2777">
          <cell r="AY2777">
            <v>0</v>
          </cell>
          <cell r="AZ2777" t="str">
            <v>x</v>
          </cell>
          <cell r="BG2777">
            <v>0</v>
          </cell>
        </row>
        <row r="2778">
          <cell r="AY2778">
            <v>0</v>
          </cell>
          <cell r="AZ2778">
            <v>0</v>
          </cell>
          <cell r="BG2778">
            <v>0</v>
          </cell>
        </row>
        <row r="2779">
          <cell r="AY2779">
            <v>0</v>
          </cell>
          <cell r="AZ2779">
            <v>0</v>
          </cell>
          <cell r="BG2779">
            <v>0</v>
          </cell>
        </row>
        <row r="2780">
          <cell r="AY2780">
            <v>0</v>
          </cell>
          <cell r="AZ2780" t="str">
            <v>x</v>
          </cell>
          <cell r="BG2780">
            <v>0</v>
          </cell>
        </row>
        <row r="2781">
          <cell r="AY2781" t="str">
            <v>1BD</v>
          </cell>
          <cell r="AZ2781">
            <v>-442.42</v>
          </cell>
          <cell r="BG2781">
            <v>0</v>
          </cell>
        </row>
        <row r="2782">
          <cell r="AY2782" t="str">
            <v>1BD</v>
          </cell>
          <cell r="AZ2782">
            <v>-154.06</v>
          </cell>
          <cell r="BG2782">
            <v>0</v>
          </cell>
        </row>
        <row r="2783">
          <cell r="AY2783" t="str">
            <v>1BD</v>
          </cell>
          <cell r="AZ2783">
            <v>-656.63</v>
          </cell>
          <cell r="BG2783">
            <v>0</v>
          </cell>
        </row>
        <row r="2784">
          <cell r="AY2784" t="str">
            <v>1BD</v>
          </cell>
          <cell r="AZ2784">
            <v>-442.42</v>
          </cell>
          <cell r="BG2784">
            <v>0</v>
          </cell>
        </row>
        <row r="2785">
          <cell r="AY2785" t="str">
            <v>1BD</v>
          </cell>
          <cell r="AZ2785">
            <v>-153.05000000000001</v>
          </cell>
          <cell r="BG2785">
            <v>0</v>
          </cell>
        </row>
        <row r="2786">
          <cell r="AY2786" t="str">
            <v>1BD</v>
          </cell>
          <cell r="AZ2786">
            <v>-154.19</v>
          </cell>
          <cell r="BG2786">
            <v>0</v>
          </cell>
        </row>
        <row r="2787">
          <cell r="AY2787" t="str">
            <v>1BD</v>
          </cell>
          <cell r="AZ2787">
            <v>-150.21</v>
          </cell>
          <cell r="BG2787">
            <v>0</v>
          </cell>
        </row>
        <row r="2788">
          <cell r="AY2788" t="str">
            <v>1BD</v>
          </cell>
          <cell r="AZ2788">
            <v>-161.76</v>
          </cell>
          <cell r="BG2788">
            <v>0</v>
          </cell>
        </row>
        <row r="2789">
          <cell r="AY2789" t="str">
            <v>1BD</v>
          </cell>
          <cell r="AZ2789">
            <v>-378.53</v>
          </cell>
          <cell r="BG2789">
            <v>0</v>
          </cell>
        </row>
        <row r="2790">
          <cell r="AY2790" t="str">
            <v>1BD</v>
          </cell>
          <cell r="AZ2790">
            <v>-307.77</v>
          </cell>
          <cell r="BG2790">
            <v>0</v>
          </cell>
        </row>
        <row r="2791">
          <cell r="AY2791" t="str">
            <v>1BD</v>
          </cell>
          <cell r="AZ2791">
            <v>-150.21</v>
          </cell>
          <cell r="BG2791">
            <v>0</v>
          </cell>
        </row>
        <row r="2792">
          <cell r="AY2792" t="str">
            <v>1BD</v>
          </cell>
          <cell r="AZ2792">
            <v>-378.53</v>
          </cell>
          <cell r="BG2792">
            <v>0</v>
          </cell>
        </row>
        <row r="2793">
          <cell r="AY2793" t="str">
            <v>1BD</v>
          </cell>
          <cell r="AZ2793">
            <v>-378.53</v>
          </cell>
          <cell r="BG2793">
            <v>0</v>
          </cell>
        </row>
        <row r="2794">
          <cell r="AY2794" t="str">
            <v>1BD</v>
          </cell>
          <cell r="AZ2794">
            <v>-100.99</v>
          </cell>
          <cell r="BG2794">
            <v>0</v>
          </cell>
        </row>
        <row r="2795">
          <cell r="AY2795" t="str">
            <v>1BD</v>
          </cell>
          <cell r="AZ2795">
            <v>-59.28</v>
          </cell>
          <cell r="BG2795">
            <v>0</v>
          </cell>
        </row>
        <row r="2796">
          <cell r="AY2796" t="str">
            <v>1BD</v>
          </cell>
          <cell r="AZ2796">
            <v>-458.33</v>
          </cell>
          <cell r="BG2796">
            <v>0</v>
          </cell>
        </row>
        <row r="2797">
          <cell r="AY2797" t="str">
            <v>1BD</v>
          </cell>
          <cell r="AZ2797">
            <v>-45.18</v>
          </cell>
          <cell r="BG2797">
            <v>0</v>
          </cell>
        </row>
        <row r="2798">
          <cell r="AY2798" t="str">
            <v>1BD</v>
          </cell>
          <cell r="AZ2798">
            <v>-45.18</v>
          </cell>
          <cell r="BG2798">
            <v>0</v>
          </cell>
        </row>
        <row r="2799">
          <cell r="AY2799" t="str">
            <v>1BD</v>
          </cell>
          <cell r="AZ2799">
            <v>-50.48</v>
          </cell>
          <cell r="BG2799">
            <v>0</v>
          </cell>
        </row>
        <row r="2800">
          <cell r="AY2800" t="str">
            <v>1BD</v>
          </cell>
          <cell r="AZ2800">
            <v>-50.48</v>
          </cell>
          <cell r="BG2800">
            <v>0</v>
          </cell>
        </row>
        <row r="2801">
          <cell r="AY2801" t="str">
            <v>1BD</v>
          </cell>
          <cell r="AZ2801">
            <v>-127.92</v>
          </cell>
          <cell r="BG2801">
            <v>0</v>
          </cell>
        </row>
        <row r="2802">
          <cell r="AY2802" t="str">
            <v>1BD</v>
          </cell>
          <cell r="AZ2802">
            <v>-127.92</v>
          </cell>
          <cell r="BG2802">
            <v>0</v>
          </cell>
        </row>
        <row r="2803">
          <cell r="AY2803" t="str">
            <v>1BD</v>
          </cell>
          <cell r="AZ2803">
            <v>-358.47</v>
          </cell>
          <cell r="BG2803">
            <v>0</v>
          </cell>
        </row>
        <row r="2804">
          <cell r="AY2804" t="str">
            <v>1BD</v>
          </cell>
          <cell r="AZ2804">
            <v>-358.47</v>
          </cell>
          <cell r="BG2804">
            <v>0</v>
          </cell>
        </row>
        <row r="2805">
          <cell r="AY2805" t="str">
            <v>1BD</v>
          </cell>
          <cell r="AZ2805">
            <v>-57.77</v>
          </cell>
          <cell r="BG2805">
            <v>0</v>
          </cell>
        </row>
        <row r="2806">
          <cell r="AY2806" t="str">
            <v>1BD</v>
          </cell>
          <cell r="AZ2806">
            <v>-57.77</v>
          </cell>
          <cell r="BG2806">
            <v>0</v>
          </cell>
        </row>
        <row r="2807">
          <cell r="AY2807" t="str">
            <v>1BD</v>
          </cell>
          <cell r="AZ2807">
            <v>-73.180000000000007</v>
          </cell>
          <cell r="BG2807">
            <v>0</v>
          </cell>
        </row>
        <row r="2808">
          <cell r="AY2808" t="str">
            <v>1BD</v>
          </cell>
          <cell r="AZ2808">
            <v>-80.88</v>
          </cell>
          <cell r="BG2808">
            <v>0</v>
          </cell>
        </row>
        <row r="2809">
          <cell r="AY2809" t="str">
            <v>1BD</v>
          </cell>
          <cell r="AZ2809">
            <v>-57.77</v>
          </cell>
          <cell r="BG2809">
            <v>0</v>
          </cell>
        </row>
        <row r="2810">
          <cell r="AY2810" t="str">
            <v>1BD</v>
          </cell>
          <cell r="AZ2810">
            <v>-57.77</v>
          </cell>
          <cell r="BG2810">
            <v>0</v>
          </cell>
        </row>
        <row r="2811">
          <cell r="AY2811" t="str">
            <v>1BD</v>
          </cell>
          <cell r="AZ2811">
            <v>-73.180000000000007</v>
          </cell>
          <cell r="BG2811">
            <v>0</v>
          </cell>
        </row>
        <row r="2812">
          <cell r="AY2812" t="str">
            <v>1BD</v>
          </cell>
          <cell r="AZ2812">
            <v>-80.88</v>
          </cell>
          <cell r="BG2812">
            <v>0</v>
          </cell>
        </row>
        <row r="2813">
          <cell r="AY2813" t="str">
            <v>1BD</v>
          </cell>
          <cell r="AZ2813">
            <v>-114.68</v>
          </cell>
          <cell r="BG2813">
            <v>0</v>
          </cell>
        </row>
        <row r="2814">
          <cell r="AY2814" t="str">
            <v>1BD</v>
          </cell>
          <cell r="AZ2814">
            <v>-145.79</v>
          </cell>
          <cell r="BG2814">
            <v>0</v>
          </cell>
        </row>
        <row r="2815">
          <cell r="AY2815" t="str">
            <v>1BD</v>
          </cell>
          <cell r="AZ2815">
            <v>-95.91</v>
          </cell>
          <cell r="BG2815">
            <v>0</v>
          </cell>
        </row>
        <row r="2816">
          <cell r="AY2816" t="str">
            <v>1BD</v>
          </cell>
          <cell r="AZ2816">
            <v>-95.91</v>
          </cell>
          <cell r="BG2816">
            <v>0</v>
          </cell>
        </row>
        <row r="2817">
          <cell r="AY2817" t="str">
            <v>1BD</v>
          </cell>
          <cell r="AZ2817">
            <v>-95.91</v>
          </cell>
          <cell r="BG2817">
            <v>0</v>
          </cell>
        </row>
        <row r="2818">
          <cell r="AY2818" t="str">
            <v>1BD</v>
          </cell>
          <cell r="AZ2818">
            <v>-95.91</v>
          </cell>
          <cell r="BG2818">
            <v>0</v>
          </cell>
        </row>
        <row r="2819">
          <cell r="AY2819">
            <v>0</v>
          </cell>
          <cell r="AZ2819" t="str">
            <v>x</v>
          </cell>
          <cell r="BG2819">
            <v>0</v>
          </cell>
        </row>
        <row r="2820">
          <cell r="AY2820" t="str">
            <v>1BD</v>
          </cell>
          <cell r="AZ2820">
            <v>-46.04</v>
          </cell>
          <cell r="BG2820">
            <v>0</v>
          </cell>
        </row>
        <row r="2821">
          <cell r="AY2821" t="str">
            <v>1BD</v>
          </cell>
          <cell r="AZ2821">
            <v>-46.04</v>
          </cell>
          <cell r="BG2821">
            <v>0</v>
          </cell>
        </row>
        <row r="2822">
          <cell r="AY2822" t="str">
            <v>1BD</v>
          </cell>
          <cell r="AZ2822">
            <v>-125.83</v>
          </cell>
          <cell r="BG2822">
            <v>0</v>
          </cell>
        </row>
        <row r="2823">
          <cell r="AY2823" t="str">
            <v>1BD</v>
          </cell>
          <cell r="AZ2823">
            <v>-125.83</v>
          </cell>
          <cell r="BG2823">
            <v>0</v>
          </cell>
        </row>
        <row r="2824">
          <cell r="AY2824" t="str">
            <v>1BD</v>
          </cell>
          <cell r="AZ2824">
            <v>-60.86</v>
          </cell>
          <cell r="BG2824">
            <v>0</v>
          </cell>
        </row>
        <row r="2825">
          <cell r="AY2825" t="str">
            <v>1BD</v>
          </cell>
          <cell r="AZ2825">
            <v>-60.42</v>
          </cell>
          <cell r="BG2825">
            <v>0</v>
          </cell>
        </row>
        <row r="2826">
          <cell r="AY2826" t="str">
            <v>1BD</v>
          </cell>
          <cell r="AZ2826">
            <v>-296.64</v>
          </cell>
          <cell r="BG2826">
            <v>0</v>
          </cell>
        </row>
        <row r="2827">
          <cell r="AY2827" t="str">
            <v>1BD</v>
          </cell>
          <cell r="AZ2827">
            <v>-296.64</v>
          </cell>
          <cell r="BG2827">
            <v>0</v>
          </cell>
        </row>
        <row r="2828">
          <cell r="AY2828" t="str">
            <v>1BD</v>
          </cell>
          <cell r="AZ2828">
            <v>-161.13</v>
          </cell>
          <cell r="BG2828">
            <v>0</v>
          </cell>
        </row>
        <row r="2829">
          <cell r="AY2829" t="str">
            <v>1BD</v>
          </cell>
          <cell r="AZ2829">
            <v>-161.13</v>
          </cell>
          <cell r="BG2829">
            <v>0</v>
          </cell>
        </row>
        <row r="2830">
          <cell r="AY2830" t="str">
            <v>1BD</v>
          </cell>
          <cell r="AZ2830">
            <v>-57.34</v>
          </cell>
          <cell r="BG2830">
            <v>0</v>
          </cell>
        </row>
        <row r="2831">
          <cell r="AY2831" t="str">
            <v>1BD</v>
          </cell>
          <cell r="AZ2831">
            <v>-57.55</v>
          </cell>
          <cell r="BG2831">
            <v>0</v>
          </cell>
        </row>
        <row r="2832">
          <cell r="AY2832" t="str">
            <v>1BD</v>
          </cell>
          <cell r="AZ2832">
            <v>-38.85</v>
          </cell>
          <cell r="BG2832">
            <v>0</v>
          </cell>
        </row>
        <row r="2833">
          <cell r="AY2833" t="str">
            <v>1BD</v>
          </cell>
          <cell r="AZ2833">
            <v>-38.22</v>
          </cell>
          <cell r="BG2833">
            <v>0</v>
          </cell>
        </row>
        <row r="2834">
          <cell r="AY2834" t="str">
            <v>1BD</v>
          </cell>
          <cell r="AZ2834">
            <v>-38.22</v>
          </cell>
          <cell r="BG2834">
            <v>0</v>
          </cell>
        </row>
        <row r="2835">
          <cell r="AY2835" t="str">
            <v>1BD</v>
          </cell>
          <cell r="AZ2835">
            <v>-113.46</v>
          </cell>
          <cell r="BG2835">
            <v>0</v>
          </cell>
        </row>
        <row r="2836">
          <cell r="AY2836" t="str">
            <v>1BD</v>
          </cell>
          <cell r="AZ2836">
            <v>-113.46</v>
          </cell>
          <cell r="BG2836">
            <v>0</v>
          </cell>
        </row>
        <row r="2837">
          <cell r="AY2837" t="str">
            <v>1BD</v>
          </cell>
          <cell r="AZ2837">
            <v>-49.58</v>
          </cell>
          <cell r="BG2837">
            <v>0</v>
          </cell>
        </row>
        <row r="2838">
          <cell r="AY2838" t="str">
            <v>1BD</v>
          </cell>
          <cell r="AZ2838">
            <v>-300</v>
          </cell>
          <cell r="BG2838">
            <v>0</v>
          </cell>
        </row>
        <row r="2839">
          <cell r="AY2839" t="str">
            <v>1BD</v>
          </cell>
          <cell r="AZ2839">
            <v>-357.09</v>
          </cell>
          <cell r="BG2839">
            <v>0</v>
          </cell>
        </row>
        <row r="2840">
          <cell r="AY2840" t="str">
            <v>1BD</v>
          </cell>
          <cell r="AZ2840">
            <v>-119.12</v>
          </cell>
          <cell r="BG2840">
            <v>0</v>
          </cell>
        </row>
        <row r="2841">
          <cell r="AY2841" t="str">
            <v>1BD</v>
          </cell>
          <cell r="AZ2841">
            <v>-57.86</v>
          </cell>
          <cell r="BG2841">
            <v>0</v>
          </cell>
        </row>
        <row r="2842">
          <cell r="AY2842" t="str">
            <v>1BD</v>
          </cell>
          <cell r="AZ2842">
            <v>-155.78</v>
          </cell>
          <cell r="BG2842">
            <v>0</v>
          </cell>
        </row>
        <row r="2843">
          <cell r="AY2843" t="str">
            <v>1BD</v>
          </cell>
          <cell r="AZ2843">
            <v>-68.19</v>
          </cell>
          <cell r="BG2843">
            <v>0</v>
          </cell>
        </row>
        <row r="2844">
          <cell r="AY2844" t="str">
            <v>1BD</v>
          </cell>
          <cell r="AZ2844">
            <v>-368.33</v>
          </cell>
          <cell r="BG2844">
            <v>0</v>
          </cell>
        </row>
        <row r="2845">
          <cell r="AY2845" t="str">
            <v>1BD</v>
          </cell>
          <cell r="AZ2845">
            <v>-581.59</v>
          </cell>
          <cell r="BG2845">
            <v>0</v>
          </cell>
        </row>
        <row r="2846">
          <cell r="AY2846" t="str">
            <v>1BD</v>
          </cell>
          <cell r="AZ2846">
            <v>-264.82</v>
          </cell>
          <cell r="BG2846">
            <v>0</v>
          </cell>
        </row>
        <row r="2847">
          <cell r="AY2847" t="str">
            <v>1BD</v>
          </cell>
          <cell r="AZ2847">
            <v>-96.44</v>
          </cell>
          <cell r="BG2847">
            <v>0</v>
          </cell>
        </row>
        <row r="2848">
          <cell r="AY2848" t="str">
            <v>1BD</v>
          </cell>
          <cell r="AZ2848">
            <v>-133.79</v>
          </cell>
          <cell r="BG2848">
            <v>0</v>
          </cell>
        </row>
        <row r="2849">
          <cell r="AY2849" t="str">
            <v>1BD</v>
          </cell>
          <cell r="AZ2849">
            <v>-368.33</v>
          </cell>
          <cell r="BG2849">
            <v>0</v>
          </cell>
        </row>
        <row r="2850">
          <cell r="AY2850" t="str">
            <v>1BD</v>
          </cell>
          <cell r="AZ2850">
            <v>-144.09</v>
          </cell>
          <cell r="BG2850">
            <v>0</v>
          </cell>
        </row>
        <row r="2851">
          <cell r="AY2851" t="str">
            <v>1BD</v>
          </cell>
          <cell r="AZ2851">
            <v>-59.38</v>
          </cell>
          <cell r="BG2851">
            <v>0</v>
          </cell>
        </row>
        <row r="2852">
          <cell r="AY2852" t="str">
            <v>1BD</v>
          </cell>
          <cell r="AZ2852">
            <v>-75.209999999999994</v>
          </cell>
          <cell r="BG2852">
            <v>0</v>
          </cell>
        </row>
        <row r="2853">
          <cell r="AY2853" t="str">
            <v>1BD</v>
          </cell>
          <cell r="AZ2853">
            <v>-73.989999999999995</v>
          </cell>
          <cell r="BG2853">
            <v>0</v>
          </cell>
        </row>
        <row r="2854">
          <cell r="AY2854" t="str">
            <v>1BD</v>
          </cell>
          <cell r="AZ2854">
            <v>-308.61</v>
          </cell>
          <cell r="BG2854">
            <v>0</v>
          </cell>
        </row>
        <row r="2855">
          <cell r="AY2855" t="str">
            <v>1BD</v>
          </cell>
          <cell r="AZ2855">
            <v>-308.61</v>
          </cell>
          <cell r="BG2855">
            <v>0</v>
          </cell>
        </row>
        <row r="2856">
          <cell r="AY2856" t="str">
            <v>1BD</v>
          </cell>
          <cell r="AZ2856">
            <v>-377.4</v>
          </cell>
          <cell r="BG2856">
            <v>0</v>
          </cell>
        </row>
        <row r="2857">
          <cell r="AY2857" t="str">
            <v>1BD</v>
          </cell>
          <cell r="AZ2857">
            <v>-366.48</v>
          </cell>
          <cell r="BG2857">
            <v>0</v>
          </cell>
        </row>
        <row r="2858">
          <cell r="AY2858" t="str">
            <v>1BD</v>
          </cell>
          <cell r="AZ2858">
            <v>-355.51</v>
          </cell>
          <cell r="BG2858">
            <v>0</v>
          </cell>
        </row>
        <row r="2859">
          <cell r="AY2859" t="str">
            <v>1BD</v>
          </cell>
          <cell r="AZ2859">
            <v>-101.31</v>
          </cell>
          <cell r="BG2859">
            <v>0</v>
          </cell>
        </row>
        <row r="2860">
          <cell r="AY2860" t="str">
            <v>1BD</v>
          </cell>
          <cell r="AZ2860">
            <v>-101.31</v>
          </cell>
          <cell r="BG2860">
            <v>0</v>
          </cell>
        </row>
        <row r="2861">
          <cell r="AY2861" t="str">
            <v>1BD</v>
          </cell>
          <cell r="AZ2861">
            <v>-54.01</v>
          </cell>
          <cell r="BG2861">
            <v>0</v>
          </cell>
        </row>
        <row r="2862">
          <cell r="AY2862" t="str">
            <v>1BD</v>
          </cell>
          <cell r="AZ2862">
            <v>-54.01</v>
          </cell>
          <cell r="BG2862">
            <v>0</v>
          </cell>
        </row>
        <row r="2863">
          <cell r="AY2863" t="str">
            <v>1BD</v>
          </cell>
          <cell r="AZ2863">
            <v>-54.01</v>
          </cell>
          <cell r="BG2863">
            <v>0</v>
          </cell>
        </row>
        <row r="2864">
          <cell r="AY2864" t="str">
            <v>1BD</v>
          </cell>
          <cell r="AZ2864">
            <v>-57.86</v>
          </cell>
          <cell r="BG2864">
            <v>0</v>
          </cell>
        </row>
        <row r="2865">
          <cell r="AY2865" t="str">
            <v>1BD</v>
          </cell>
          <cell r="AZ2865">
            <v>-57.86</v>
          </cell>
          <cell r="BG2865">
            <v>0</v>
          </cell>
        </row>
        <row r="2866">
          <cell r="AY2866">
            <v>0</v>
          </cell>
          <cell r="AZ2866" t="str">
            <v>x</v>
          </cell>
          <cell r="BG2866">
            <v>0</v>
          </cell>
        </row>
        <row r="2867">
          <cell r="AY2867" t="str">
            <v>1BD</v>
          </cell>
          <cell r="AZ2867">
            <v>-54.01</v>
          </cell>
          <cell r="BG2867">
            <v>0</v>
          </cell>
        </row>
        <row r="2868">
          <cell r="AY2868" t="str">
            <v>1BD</v>
          </cell>
          <cell r="AZ2868">
            <v>-54.01</v>
          </cell>
          <cell r="BG2868">
            <v>0</v>
          </cell>
        </row>
        <row r="2869">
          <cell r="AY2869" t="str">
            <v>1BD</v>
          </cell>
          <cell r="AZ2869">
            <v>-48.22</v>
          </cell>
          <cell r="BG2869">
            <v>0</v>
          </cell>
        </row>
        <row r="2870">
          <cell r="AY2870" t="str">
            <v>1BD</v>
          </cell>
          <cell r="AZ2870">
            <v>-48.22</v>
          </cell>
          <cell r="BG2870">
            <v>0</v>
          </cell>
        </row>
        <row r="2871">
          <cell r="AY2871" t="str">
            <v>1BD</v>
          </cell>
          <cell r="AZ2871">
            <v>-48.22</v>
          </cell>
          <cell r="BG2871">
            <v>0</v>
          </cell>
        </row>
        <row r="2872">
          <cell r="AY2872" t="str">
            <v>1BD</v>
          </cell>
          <cell r="AZ2872">
            <v>-185.17</v>
          </cell>
          <cell r="BG2872">
            <v>0</v>
          </cell>
        </row>
        <row r="2873">
          <cell r="AY2873" t="str">
            <v>1BD</v>
          </cell>
          <cell r="AZ2873">
            <v>-185.17</v>
          </cell>
          <cell r="BG2873">
            <v>0</v>
          </cell>
        </row>
        <row r="2874">
          <cell r="AY2874" t="str">
            <v>1BD</v>
          </cell>
          <cell r="AZ2874">
            <v>-164.15</v>
          </cell>
          <cell r="BG2874">
            <v>0</v>
          </cell>
        </row>
        <row r="2875">
          <cell r="AY2875" t="str">
            <v>1BD</v>
          </cell>
          <cell r="AZ2875">
            <v>-164.15</v>
          </cell>
          <cell r="BG2875">
            <v>0</v>
          </cell>
        </row>
        <row r="2876">
          <cell r="AY2876" t="str">
            <v>1BD</v>
          </cell>
          <cell r="AZ2876">
            <v>-179.78</v>
          </cell>
          <cell r="BG2876">
            <v>0</v>
          </cell>
        </row>
        <row r="2877">
          <cell r="AY2877" t="str">
            <v>1BD</v>
          </cell>
          <cell r="AZ2877">
            <v>-179.78</v>
          </cell>
          <cell r="BG2877">
            <v>0</v>
          </cell>
        </row>
        <row r="2878">
          <cell r="AY2878" t="str">
            <v>1BD</v>
          </cell>
          <cell r="AZ2878">
            <v>-151.76</v>
          </cell>
          <cell r="BG2878">
            <v>0</v>
          </cell>
        </row>
        <row r="2879">
          <cell r="AY2879" t="str">
            <v>1BD</v>
          </cell>
          <cell r="AZ2879">
            <v>-98.36</v>
          </cell>
          <cell r="BG2879">
            <v>0</v>
          </cell>
        </row>
        <row r="2880">
          <cell r="AY2880" t="str">
            <v>1BD</v>
          </cell>
          <cell r="AZ2880">
            <v>-98.36</v>
          </cell>
          <cell r="BG2880">
            <v>0</v>
          </cell>
        </row>
        <row r="2881">
          <cell r="AY2881" t="str">
            <v>1BD</v>
          </cell>
          <cell r="AZ2881">
            <v>-98.36</v>
          </cell>
          <cell r="BG2881">
            <v>0</v>
          </cell>
        </row>
        <row r="2882">
          <cell r="AY2882" t="str">
            <v>1BD</v>
          </cell>
          <cell r="AZ2882">
            <v>-366.48</v>
          </cell>
          <cell r="BG2882">
            <v>0</v>
          </cell>
        </row>
        <row r="2883">
          <cell r="AY2883" t="str">
            <v>1BD</v>
          </cell>
          <cell r="AZ2883">
            <v>-366.48</v>
          </cell>
          <cell r="BG2883">
            <v>0</v>
          </cell>
        </row>
        <row r="2884">
          <cell r="AY2884" t="str">
            <v>1BD</v>
          </cell>
          <cell r="AZ2884">
            <v>-183.08</v>
          </cell>
          <cell r="BG2884">
            <v>0</v>
          </cell>
        </row>
        <row r="2885">
          <cell r="AY2885" t="str">
            <v>1BD</v>
          </cell>
          <cell r="AZ2885">
            <v>-183.08</v>
          </cell>
          <cell r="BG2885">
            <v>0</v>
          </cell>
        </row>
        <row r="2886">
          <cell r="AY2886" t="str">
            <v>1BD</v>
          </cell>
          <cell r="AZ2886">
            <v>-183.08</v>
          </cell>
          <cell r="BG2886">
            <v>0</v>
          </cell>
        </row>
        <row r="2887">
          <cell r="AY2887" t="str">
            <v>1BD</v>
          </cell>
          <cell r="AZ2887">
            <v>-183.08</v>
          </cell>
          <cell r="BG2887">
            <v>0</v>
          </cell>
        </row>
        <row r="2888">
          <cell r="AY2888" t="str">
            <v>1BD</v>
          </cell>
          <cell r="AZ2888">
            <v>-289.16000000000003</v>
          </cell>
          <cell r="BG2888">
            <v>0</v>
          </cell>
        </row>
        <row r="2889">
          <cell r="AY2889" t="str">
            <v>1BD</v>
          </cell>
          <cell r="AZ2889">
            <v>-350.39</v>
          </cell>
          <cell r="BG2889">
            <v>0</v>
          </cell>
        </row>
        <row r="2890">
          <cell r="AY2890" t="str">
            <v>1BD</v>
          </cell>
          <cell r="AZ2890">
            <v>-357.08</v>
          </cell>
          <cell r="BG2890">
            <v>0</v>
          </cell>
        </row>
        <row r="2891">
          <cell r="AY2891" t="str">
            <v>1BD</v>
          </cell>
          <cell r="AZ2891">
            <v>-45.26</v>
          </cell>
          <cell r="BG2891">
            <v>0</v>
          </cell>
        </row>
        <row r="2892">
          <cell r="AY2892" t="str">
            <v>1BD</v>
          </cell>
          <cell r="AZ2892">
            <v>-45.25</v>
          </cell>
          <cell r="BG2892">
            <v>0</v>
          </cell>
        </row>
        <row r="2893">
          <cell r="AY2893" t="str">
            <v>1BD</v>
          </cell>
          <cell r="AZ2893">
            <v>-48.83</v>
          </cell>
          <cell r="BG2893">
            <v>0</v>
          </cell>
        </row>
        <row r="2894">
          <cell r="AY2894" t="str">
            <v>1BD</v>
          </cell>
          <cell r="AZ2894">
            <v>-48.83</v>
          </cell>
          <cell r="BG2894">
            <v>0</v>
          </cell>
        </row>
        <row r="2895">
          <cell r="AY2895" t="str">
            <v>1BD</v>
          </cell>
          <cell r="AZ2895">
            <v>-106.93</v>
          </cell>
          <cell r="BG2895">
            <v>0</v>
          </cell>
        </row>
        <row r="2896">
          <cell r="AY2896" t="str">
            <v>1BD</v>
          </cell>
          <cell r="AZ2896">
            <v>-106.93</v>
          </cell>
          <cell r="BG2896">
            <v>0</v>
          </cell>
        </row>
        <row r="2897">
          <cell r="AY2897" t="str">
            <v>1BD</v>
          </cell>
          <cell r="AZ2897">
            <v>-248.47</v>
          </cell>
          <cell r="BG2897">
            <v>0</v>
          </cell>
        </row>
        <row r="2898">
          <cell r="AY2898" t="str">
            <v>1BD</v>
          </cell>
          <cell r="AZ2898">
            <v>-248.47</v>
          </cell>
          <cell r="BG2898">
            <v>0</v>
          </cell>
        </row>
        <row r="2899">
          <cell r="AY2899" t="str">
            <v>1BD</v>
          </cell>
          <cell r="AZ2899">
            <v>-172.75</v>
          </cell>
          <cell r="BG2899">
            <v>0</v>
          </cell>
        </row>
        <row r="2900">
          <cell r="AY2900">
            <v>0</v>
          </cell>
          <cell r="AZ2900" t="str">
            <v>x</v>
          </cell>
          <cell r="BG2900">
            <v>0</v>
          </cell>
        </row>
        <row r="2901">
          <cell r="AY2901">
            <v>0</v>
          </cell>
          <cell r="AZ2901" t="str">
            <v>x</v>
          </cell>
          <cell r="BG2901">
            <v>0</v>
          </cell>
        </row>
        <row r="2902">
          <cell r="AY2902" t="str">
            <v>1BD</v>
          </cell>
          <cell r="AZ2902">
            <v>-254.42</v>
          </cell>
          <cell r="BG2902">
            <v>0</v>
          </cell>
        </row>
        <row r="2903">
          <cell r="AY2903" t="str">
            <v>1BD</v>
          </cell>
          <cell r="AZ2903">
            <v>-248.47</v>
          </cell>
          <cell r="BG2903">
            <v>0</v>
          </cell>
        </row>
        <row r="2904">
          <cell r="AY2904" t="str">
            <v>1BD</v>
          </cell>
          <cell r="AZ2904">
            <v>-1626.67</v>
          </cell>
          <cell r="BG2904">
            <v>0</v>
          </cell>
        </row>
        <row r="2905">
          <cell r="AY2905" t="str">
            <v>1BD</v>
          </cell>
          <cell r="AZ2905">
            <v>-1626.67</v>
          </cell>
          <cell r="BG2905">
            <v>0</v>
          </cell>
        </row>
        <row r="2906">
          <cell r="AY2906" t="str">
            <v>1BD</v>
          </cell>
          <cell r="AZ2906">
            <v>-95.56</v>
          </cell>
          <cell r="BG2906">
            <v>0</v>
          </cell>
        </row>
        <row r="2907">
          <cell r="AY2907" t="str">
            <v>1BD</v>
          </cell>
          <cell r="AZ2907">
            <v>-95.56</v>
          </cell>
          <cell r="BG2907">
            <v>0</v>
          </cell>
        </row>
        <row r="2908">
          <cell r="AY2908" t="str">
            <v>1BD</v>
          </cell>
          <cell r="AZ2908">
            <v>-95.56</v>
          </cell>
          <cell r="BG2908">
            <v>0</v>
          </cell>
        </row>
        <row r="2909">
          <cell r="AY2909" t="str">
            <v>1BD</v>
          </cell>
          <cell r="AZ2909">
            <v>-95.56</v>
          </cell>
          <cell r="BG2909">
            <v>0</v>
          </cell>
        </row>
        <row r="2910">
          <cell r="AY2910" t="str">
            <v>1BD</v>
          </cell>
          <cell r="AZ2910">
            <v>-125.87</v>
          </cell>
          <cell r="BG2910">
            <v>0</v>
          </cell>
        </row>
        <row r="2911">
          <cell r="AY2911" t="str">
            <v>1BD</v>
          </cell>
          <cell r="AZ2911">
            <v>-120.79</v>
          </cell>
          <cell r="BG2911">
            <v>0</v>
          </cell>
        </row>
        <row r="2912">
          <cell r="AY2912" t="str">
            <v>1BD</v>
          </cell>
          <cell r="AZ2912">
            <v>-49.58</v>
          </cell>
          <cell r="BG2912">
            <v>0</v>
          </cell>
        </row>
        <row r="2913">
          <cell r="AY2913" t="str">
            <v>1BD</v>
          </cell>
          <cell r="AZ2913">
            <v>-49.58</v>
          </cell>
          <cell r="BG2913">
            <v>0</v>
          </cell>
        </row>
        <row r="2914">
          <cell r="AY2914" t="str">
            <v>1BD</v>
          </cell>
          <cell r="AZ2914">
            <v>-362.63</v>
          </cell>
          <cell r="BG2914">
            <v>0</v>
          </cell>
        </row>
        <row r="2915">
          <cell r="AY2915">
            <v>0</v>
          </cell>
          <cell r="AZ2915" t="str">
            <v>x</v>
          </cell>
          <cell r="BG2915">
            <v>0</v>
          </cell>
        </row>
        <row r="2916">
          <cell r="AY2916">
            <v>0</v>
          </cell>
          <cell r="AZ2916" t="str">
            <v>x</v>
          </cell>
          <cell r="BG2916">
            <v>0</v>
          </cell>
        </row>
        <row r="2917">
          <cell r="AY2917">
            <v>0</v>
          </cell>
          <cell r="AZ2917" t="str">
            <v>x</v>
          </cell>
          <cell r="BG2917">
            <v>0</v>
          </cell>
        </row>
        <row r="2918">
          <cell r="AY2918" t="str">
            <v>1BD</v>
          </cell>
          <cell r="AZ2918">
            <v>-323.39</v>
          </cell>
          <cell r="BG2918">
            <v>0</v>
          </cell>
        </row>
        <row r="2919">
          <cell r="AY2919" t="str">
            <v>1BD</v>
          </cell>
          <cell r="AZ2919">
            <v>-305.81</v>
          </cell>
          <cell r="BG2919">
            <v>0</v>
          </cell>
        </row>
        <row r="2920">
          <cell r="AY2920" t="str">
            <v>1BD</v>
          </cell>
          <cell r="AZ2920">
            <v>-305.81</v>
          </cell>
          <cell r="BG2920">
            <v>0</v>
          </cell>
        </row>
        <row r="2921">
          <cell r="AY2921" t="str">
            <v>1BD</v>
          </cell>
          <cell r="AZ2921">
            <v>-305.81</v>
          </cell>
          <cell r="BG2921">
            <v>0</v>
          </cell>
        </row>
        <row r="2922">
          <cell r="AY2922" t="str">
            <v>1BD</v>
          </cell>
          <cell r="AZ2922">
            <v>-365.34</v>
          </cell>
          <cell r="BG2922">
            <v>0</v>
          </cell>
        </row>
        <row r="2923">
          <cell r="AY2923" t="str">
            <v>1BD</v>
          </cell>
          <cell r="AZ2923">
            <v>-358.69</v>
          </cell>
          <cell r="BG2923">
            <v>0</v>
          </cell>
        </row>
        <row r="2924">
          <cell r="AY2924" t="str">
            <v>1BD</v>
          </cell>
          <cell r="AZ2924">
            <v>-351.81</v>
          </cell>
          <cell r="BG2924">
            <v>0</v>
          </cell>
        </row>
        <row r="2925">
          <cell r="AY2925" t="str">
            <v>1BD</v>
          </cell>
          <cell r="AZ2925">
            <v>-72.63</v>
          </cell>
          <cell r="BG2925">
            <v>0</v>
          </cell>
        </row>
        <row r="2926">
          <cell r="AY2926" t="str">
            <v>1BD</v>
          </cell>
          <cell r="AZ2926">
            <v>-72.63</v>
          </cell>
          <cell r="BG2926">
            <v>0</v>
          </cell>
        </row>
        <row r="2927">
          <cell r="AY2927" t="str">
            <v>1BD</v>
          </cell>
          <cell r="AZ2927">
            <v>-72.63</v>
          </cell>
          <cell r="BG2927">
            <v>0</v>
          </cell>
        </row>
        <row r="2928">
          <cell r="AY2928" t="str">
            <v>1BD</v>
          </cell>
          <cell r="AZ2928">
            <v>-72.63</v>
          </cell>
          <cell r="BG2928">
            <v>0</v>
          </cell>
        </row>
        <row r="2929">
          <cell r="AY2929" t="str">
            <v>1BD</v>
          </cell>
          <cell r="AZ2929">
            <v>-72.63</v>
          </cell>
          <cell r="BG2929">
            <v>0</v>
          </cell>
        </row>
        <row r="2930">
          <cell r="AY2930" t="str">
            <v>1BD</v>
          </cell>
          <cell r="AZ2930">
            <v>-77.489999999999995</v>
          </cell>
          <cell r="BG2930">
            <v>0</v>
          </cell>
        </row>
        <row r="2931">
          <cell r="AY2931" t="str">
            <v>1BD</v>
          </cell>
          <cell r="AZ2931">
            <v>-72.63</v>
          </cell>
          <cell r="BG2931">
            <v>0</v>
          </cell>
        </row>
        <row r="2932">
          <cell r="AY2932" t="str">
            <v>1BD</v>
          </cell>
          <cell r="AZ2932">
            <v>-73.239999999999995</v>
          </cell>
          <cell r="BG2932">
            <v>0</v>
          </cell>
        </row>
        <row r="2933">
          <cell r="AY2933" t="str">
            <v>1BD</v>
          </cell>
          <cell r="AZ2933">
            <v>-73.239999999999995</v>
          </cell>
          <cell r="BG2933">
            <v>0</v>
          </cell>
        </row>
        <row r="2934">
          <cell r="AY2934" t="str">
            <v>1BD</v>
          </cell>
          <cell r="AZ2934">
            <v>-73.239999999999995</v>
          </cell>
          <cell r="BG2934">
            <v>0</v>
          </cell>
        </row>
        <row r="2935">
          <cell r="AY2935" t="str">
            <v>1BD</v>
          </cell>
          <cell r="AZ2935">
            <v>-73.239999999999995</v>
          </cell>
          <cell r="BG2935">
            <v>0</v>
          </cell>
        </row>
        <row r="2936">
          <cell r="AY2936" t="str">
            <v>1BD</v>
          </cell>
          <cell r="AZ2936">
            <v>-73.239999999999995</v>
          </cell>
          <cell r="BG2936">
            <v>0</v>
          </cell>
        </row>
        <row r="2937">
          <cell r="AY2937" t="str">
            <v>1BD</v>
          </cell>
          <cell r="AZ2937">
            <v>-73.239999999999995</v>
          </cell>
          <cell r="BG2937">
            <v>0</v>
          </cell>
        </row>
        <row r="2938">
          <cell r="AY2938" t="str">
            <v>1BD</v>
          </cell>
          <cell r="AZ2938">
            <v>-73.239999999999995</v>
          </cell>
          <cell r="BG2938">
            <v>0</v>
          </cell>
        </row>
        <row r="2939">
          <cell r="AY2939" t="str">
            <v>1BD</v>
          </cell>
          <cell r="AZ2939">
            <v>-306.99</v>
          </cell>
          <cell r="BG2939">
            <v>0</v>
          </cell>
        </row>
        <row r="2940">
          <cell r="AY2940" t="str">
            <v>1BD</v>
          </cell>
          <cell r="AZ2940">
            <v>-306.99</v>
          </cell>
          <cell r="BG2940">
            <v>0</v>
          </cell>
        </row>
        <row r="2941">
          <cell r="AY2941" t="str">
            <v>1BD</v>
          </cell>
          <cell r="AZ2941">
            <v>-306.99</v>
          </cell>
          <cell r="BG2941">
            <v>0</v>
          </cell>
        </row>
        <row r="2942">
          <cell r="AY2942" t="str">
            <v>1BD</v>
          </cell>
          <cell r="AZ2942">
            <v>-306.99</v>
          </cell>
          <cell r="BG2942">
            <v>0</v>
          </cell>
        </row>
        <row r="2943">
          <cell r="AY2943" t="str">
            <v>1BD</v>
          </cell>
          <cell r="AZ2943">
            <v>-535.16</v>
          </cell>
          <cell r="BG2943">
            <v>0</v>
          </cell>
        </row>
        <row r="2944">
          <cell r="AY2944" t="str">
            <v>1BD</v>
          </cell>
          <cell r="AZ2944">
            <v>-541.13</v>
          </cell>
          <cell r="BG2944">
            <v>0</v>
          </cell>
        </row>
        <row r="2945">
          <cell r="AY2945" t="str">
            <v>1BD</v>
          </cell>
          <cell r="AZ2945">
            <v>-535.16</v>
          </cell>
          <cell r="BG2945">
            <v>0</v>
          </cell>
        </row>
        <row r="2946">
          <cell r="AY2946" t="str">
            <v>1BD</v>
          </cell>
          <cell r="AZ2946">
            <v>-230.24</v>
          </cell>
          <cell r="BG2946">
            <v>0</v>
          </cell>
        </row>
        <row r="2947">
          <cell r="AY2947" t="str">
            <v>1BD</v>
          </cell>
          <cell r="AZ2947">
            <v>-230.24</v>
          </cell>
          <cell r="BG2947">
            <v>0</v>
          </cell>
        </row>
        <row r="2948">
          <cell r="AY2948" t="str">
            <v>1BD</v>
          </cell>
          <cell r="AZ2948">
            <v>-230.24</v>
          </cell>
          <cell r="BG2948">
            <v>0</v>
          </cell>
        </row>
        <row r="2949">
          <cell r="AY2949" t="str">
            <v>1BD</v>
          </cell>
          <cell r="AZ2949">
            <v>-230.24</v>
          </cell>
          <cell r="BG2949">
            <v>0</v>
          </cell>
        </row>
        <row r="2950">
          <cell r="AY2950" t="str">
            <v>1BD</v>
          </cell>
          <cell r="AZ2950">
            <v>-115.12</v>
          </cell>
          <cell r="BG2950">
            <v>0</v>
          </cell>
        </row>
        <row r="2951">
          <cell r="AY2951" t="str">
            <v>1BD</v>
          </cell>
          <cell r="AZ2951">
            <v>-115.12</v>
          </cell>
          <cell r="BG2951">
            <v>0</v>
          </cell>
        </row>
        <row r="2952">
          <cell r="AY2952" t="str">
            <v>1BD</v>
          </cell>
          <cell r="AZ2952">
            <v>-75.069999999999993</v>
          </cell>
          <cell r="BG2952">
            <v>0</v>
          </cell>
        </row>
        <row r="2953">
          <cell r="AY2953" t="str">
            <v>1BD</v>
          </cell>
          <cell r="AZ2953">
            <v>-138.77000000000001</v>
          </cell>
          <cell r="BG2953">
            <v>0</v>
          </cell>
        </row>
        <row r="2954">
          <cell r="AY2954" t="str">
            <v>1BD</v>
          </cell>
          <cell r="AZ2954">
            <v>-290.47000000000003</v>
          </cell>
          <cell r="BG2954">
            <v>0</v>
          </cell>
        </row>
        <row r="2955">
          <cell r="AY2955" t="str">
            <v>1BD</v>
          </cell>
          <cell r="AZ2955">
            <v>-315.14999999999998</v>
          </cell>
          <cell r="BG2955">
            <v>0</v>
          </cell>
        </row>
        <row r="2956">
          <cell r="AY2956" t="str">
            <v>1BD</v>
          </cell>
          <cell r="AZ2956">
            <v>-280.12</v>
          </cell>
          <cell r="BG2956">
            <v>0</v>
          </cell>
        </row>
        <row r="2957">
          <cell r="AY2957" t="str">
            <v>1BD</v>
          </cell>
          <cell r="AZ2957">
            <v>-280.12</v>
          </cell>
          <cell r="BG2957">
            <v>0</v>
          </cell>
        </row>
        <row r="2958">
          <cell r="AY2958" t="str">
            <v>1BD</v>
          </cell>
          <cell r="AZ2958">
            <v>-153.49</v>
          </cell>
          <cell r="BG2958">
            <v>0</v>
          </cell>
        </row>
        <row r="2959">
          <cell r="AY2959" t="str">
            <v>1BD</v>
          </cell>
          <cell r="AZ2959">
            <v>-161.37</v>
          </cell>
          <cell r="BG2959">
            <v>0</v>
          </cell>
        </row>
        <row r="2960">
          <cell r="AY2960" t="str">
            <v>1BD</v>
          </cell>
          <cell r="AZ2960">
            <v>-153.5</v>
          </cell>
          <cell r="BG2960">
            <v>0</v>
          </cell>
        </row>
        <row r="2961">
          <cell r="AY2961" t="str">
            <v>1BD</v>
          </cell>
          <cell r="AZ2961">
            <v>-95.56</v>
          </cell>
          <cell r="BG2961">
            <v>0</v>
          </cell>
        </row>
        <row r="2962">
          <cell r="AY2962" t="str">
            <v>1BD</v>
          </cell>
          <cell r="AZ2962">
            <v>-95.56</v>
          </cell>
          <cell r="BG2962">
            <v>0</v>
          </cell>
        </row>
        <row r="2963">
          <cell r="AY2963" t="str">
            <v>1BD</v>
          </cell>
          <cell r="AZ2963">
            <v>-95.56</v>
          </cell>
          <cell r="BG2963">
            <v>0</v>
          </cell>
        </row>
        <row r="2964">
          <cell r="AY2964" t="str">
            <v>1BD</v>
          </cell>
          <cell r="AZ2964">
            <v>-49.69</v>
          </cell>
          <cell r="BG2964">
            <v>0</v>
          </cell>
        </row>
        <row r="2965">
          <cell r="AY2965" t="str">
            <v>1BD</v>
          </cell>
          <cell r="AZ2965">
            <v>-135.4</v>
          </cell>
          <cell r="BG2965">
            <v>0</v>
          </cell>
        </row>
        <row r="2966">
          <cell r="AY2966">
            <v>0</v>
          </cell>
          <cell r="AZ2966">
            <v>0</v>
          </cell>
          <cell r="BG2966">
            <v>0</v>
          </cell>
        </row>
        <row r="2967">
          <cell r="AY2967" t="str">
            <v>1BD</v>
          </cell>
          <cell r="AZ2967">
            <v>-129.97</v>
          </cell>
          <cell r="BG2967">
            <v>0</v>
          </cell>
        </row>
        <row r="2968">
          <cell r="AY2968" t="str">
            <v>1BD</v>
          </cell>
          <cell r="AZ2968">
            <v>-129.97</v>
          </cell>
          <cell r="BG2968">
            <v>0</v>
          </cell>
        </row>
        <row r="2969">
          <cell r="AY2969" t="str">
            <v>1BD</v>
          </cell>
          <cell r="AZ2969">
            <v>-541.36</v>
          </cell>
          <cell r="BG2969">
            <v>0</v>
          </cell>
        </row>
        <row r="2970">
          <cell r="AY2970" t="str">
            <v>1BD</v>
          </cell>
          <cell r="AZ2970">
            <v>-73.239999999999995</v>
          </cell>
          <cell r="BG2970">
            <v>0</v>
          </cell>
        </row>
        <row r="2971">
          <cell r="AY2971" t="str">
            <v>1BD</v>
          </cell>
          <cell r="AZ2971">
            <v>-61.56</v>
          </cell>
          <cell r="BG2971">
            <v>0</v>
          </cell>
        </row>
        <row r="2972">
          <cell r="AY2972" t="str">
            <v>1BD</v>
          </cell>
          <cell r="AZ2972">
            <v>-61.56</v>
          </cell>
          <cell r="BG2972">
            <v>0</v>
          </cell>
        </row>
        <row r="2973">
          <cell r="AY2973" t="str">
            <v>1BD</v>
          </cell>
          <cell r="AZ2973">
            <v>-80.27</v>
          </cell>
          <cell r="BG2973">
            <v>0</v>
          </cell>
        </row>
        <row r="2974">
          <cell r="AY2974" t="str">
            <v>1BD</v>
          </cell>
          <cell r="AZ2974">
            <v>-80.27</v>
          </cell>
          <cell r="BG2974">
            <v>0</v>
          </cell>
        </row>
        <row r="2975">
          <cell r="AY2975" t="str">
            <v>1BD</v>
          </cell>
          <cell r="AZ2975">
            <v>-80.27</v>
          </cell>
          <cell r="BG2975">
            <v>0</v>
          </cell>
        </row>
        <row r="2976">
          <cell r="AY2976" t="str">
            <v>1BD</v>
          </cell>
          <cell r="AZ2976">
            <v>-80.27</v>
          </cell>
          <cell r="BG2976">
            <v>0</v>
          </cell>
        </row>
        <row r="2977">
          <cell r="AY2977" t="str">
            <v>1BD</v>
          </cell>
          <cell r="AZ2977">
            <v>-250.54</v>
          </cell>
          <cell r="BG2977">
            <v>0</v>
          </cell>
        </row>
        <row r="2978">
          <cell r="AY2978" t="str">
            <v>1BD</v>
          </cell>
          <cell r="AZ2978">
            <v>-250.54</v>
          </cell>
          <cell r="BG2978">
            <v>0</v>
          </cell>
        </row>
        <row r="2979">
          <cell r="AY2979" t="str">
            <v>1BD</v>
          </cell>
          <cell r="AZ2979">
            <v>-250.54</v>
          </cell>
          <cell r="BG2979">
            <v>0</v>
          </cell>
        </row>
        <row r="2980">
          <cell r="AY2980" t="str">
            <v>1BD</v>
          </cell>
          <cell r="AZ2980">
            <v>-250.54</v>
          </cell>
          <cell r="BG2980">
            <v>0</v>
          </cell>
        </row>
        <row r="2981">
          <cell r="AY2981" t="str">
            <v>1BD</v>
          </cell>
          <cell r="AZ2981">
            <v>-138.77000000000001</v>
          </cell>
          <cell r="BG2981">
            <v>0</v>
          </cell>
        </row>
        <row r="2982">
          <cell r="AY2982" t="str">
            <v>1BD</v>
          </cell>
          <cell r="AZ2982">
            <v>-144.65</v>
          </cell>
          <cell r="BG2982">
            <v>0</v>
          </cell>
        </row>
        <row r="2983">
          <cell r="AY2983" t="str">
            <v>1BD</v>
          </cell>
          <cell r="AZ2983">
            <v>-127.33</v>
          </cell>
          <cell r="BG2983">
            <v>0</v>
          </cell>
        </row>
        <row r="2984">
          <cell r="AY2984" t="str">
            <v>1BD</v>
          </cell>
          <cell r="AZ2984">
            <v>-127.33</v>
          </cell>
          <cell r="BG2984">
            <v>0</v>
          </cell>
        </row>
        <row r="2985">
          <cell r="AY2985" t="str">
            <v>1BD</v>
          </cell>
          <cell r="AZ2985">
            <v>-127.33</v>
          </cell>
          <cell r="BG2985">
            <v>0</v>
          </cell>
        </row>
        <row r="2986">
          <cell r="AY2986" t="str">
            <v>1BD</v>
          </cell>
          <cell r="AZ2986">
            <v>-46.16</v>
          </cell>
          <cell r="BG2986">
            <v>0</v>
          </cell>
        </row>
        <row r="2987">
          <cell r="AY2987" t="str">
            <v>1BD</v>
          </cell>
          <cell r="AZ2987">
            <v>-46.16</v>
          </cell>
          <cell r="BG2987">
            <v>0</v>
          </cell>
        </row>
        <row r="2988">
          <cell r="AY2988" t="str">
            <v>1BD</v>
          </cell>
          <cell r="AZ2988">
            <v>-46.16</v>
          </cell>
          <cell r="BG2988">
            <v>0</v>
          </cell>
        </row>
        <row r="2989">
          <cell r="AY2989" t="str">
            <v>1BD</v>
          </cell>
          <cell r="AZ2989">
            <v>-46.16</v>
          </cell>
          <cell r="BG2989">
            <v>0</v>
          </cell>
        </row>
        <row r="2990">
          <cell r="AY2990" t="str">
            <v>1BD</v>
          </cell>
          <cell r="AZ2990">
            <v>-46.16</v>
          </cell>
          <cell r="BG2990">
            <v>0</v>
          </cell>
        </row>
        <row r="2991">
          <cell r="AY2991" t="str">
            <v>1BD</v>
          </cell>
          <cell r="AZ2991">
            <v>-61.56</v>
          </cell>
          <cell r="BG2991">
            <v>0</v>
          </cell>
        </row>
        <row r="2992">
          <cell r="AY2992" t="str">
            <v>1BD</v>
          </cell>
          <cell r="AZ2992">
            <v>-1626.67</v>
          </cell>
          <cell r="BG2992">
            <v>0</v>
          </cell>
        </row>
        <row r="2993">
          <cell r="AY2993" t="str">
            <v>1BD</v>
          </cell>
          <cell r="AZ2993">
            <v>-1626.67</v>
          </cell>
          <cell r="BG2993">
            <v>0</v>
          </cell>
        </row>
        <row r="2994">
          <cell r="AY2994" t="str">
            <v>1BD</v>
          </cell>
          <cell r="AZ2994">
            <v>-1626.67</v>
          </cell>
          <cell r="BG2994">
            <v>0</v>
          </cell>
        </row>
        <row r="2995">
          <cell r="AY2995" t="str">
            <v>1BD</v>
          </cell>
          <cell r="AZ2995">
            <v>-395.94</v>
          </cell>
          <cell r="BG2995">
            <v>0</v>
          </cell>
        </row>
        <row r="2996">
          <cell r="AY2996" t="str">
            <v>1BD</v>
          </cell>
          <cell r="AZ2996">
            <v>-395.94</v>
          </cell>
          <cell r="BG2996">
            <v>0</v>
          </cell>
        </row>
        <row r="2997">
          <cell r="AY2997" t="str">
            <v>1BD</v>
          </cell>
          <cell r="AZ2997">
            <v>-395.94</v>
          </cell>
          <cell r="BG2997">
            <v>0</v>
          </cell>
        </row>
        <row r="2998">
          <cell r="AY2998" t="str">
            <v>1BD</v>
          </cell>
          <cell r="AZ2998">
            <v>-395.94</v>
          </cell>
          <cell r="BG2998">
            <v>0</v>
          </cell>
        </row>
        <row r="2999">
          <cell r="AY2999" t="str">
            <v>1BD</v>
          </cell>
          <cell r="AZ2999">
            <v>-395.94</v>
          </cell>
          <cell r="BG2999">
            <v>0</v>
          </cell>
        </row>
        <row r="3000">
          <cell r="AY3000">
            <v>0</v>
          </cell>
          <cell r="AZ3000" t="str">
            <v>x</v>
          </cell>
          <cell r="BG3000">
            <v>0</v>
          </cell>
        </row>
        <row r="3001">
          <cell r="AY3001" t="str">
            <v>1BD</v>
          </cell>
          <cell r="AZ3001">
            <v>-83.84</v>
          </cell>
          <cell r="BG3001">
            <v>0</v>
          </cell>
        </row>
        <row r="3002">
          <cell r="AY3002" t="str">
            <v>1BD</v>
          </cell>
          <cell r="AZ3002">
            <v>-70.709999999999994</v>
          </cell>
          <cell r="BG3002">
            <v>0</v>
          </cell>
        </row>
        <row r="3003">
          <cell r="AY3003" t="str">
            <v>1BD</v>
          </cell>
          <cell r="AZ3003">
            <v>-70.709999999999994</v>
          </cell>
          <cell r="BG3003">
            <v>0</v>
          </cell>
        </row>
        <row r="3004">
          <cell r="AY3004" t="str">
            <v>1BD</v>
          </cell>
          <cell r="AZ3004">
            <v>-70.709999999999994</v>
          </cell>
          <cell r="BG3004">
            <v>0</v>
          </cell>
        </row>
        <row r="3005">
          <cell r="AY3005" t="str">
            <v>1BD</v>
          </cell>
          <cell r="AZ3005">
            <v>-70.709999999999994</v>
          </cell>
          <cell r="BG3005">
            <v>0</v>
          </cell>
        </row>
        <row r="3006">
          <cell r="AY3006">
            <v>0</v>
          </cell>
          <cell r="AZ3006" t="str">
            <v>x</v>
          </cell>
          <cell r="BG3006">
            <v>0</v>
          </cell>
        </row>
        <row r="3007">
          <cell r="AY3007" t="str">
            <v>1BD</v>
          </cell>
          <cell r="AZ3007">
            <v>-133.79</v>
          </cell>
          <cell r="BG3007">
            <v>0</v>
          </cell>
        </row>
        <row r="3008">
          <cell r="AY3008" t="str">
            <v>1BD</v>
          </cell>
          <cell r="AZ3008">
            <v>-133.79</v>
          </cell>
          <cell r="BG3008">
            <v>0</v>
          </cell>
        </row>
        <row r="3009">
          <cell r="AY3009" t="str">
            <v>1BD</v>
          </cell>
          <cell r="AZ3009">
            <v>-267.58</v>
          </cell>
          <cell r="BG3009">
            <v>0</v>
          </cell>
        </row>
        <row r="3010">
          <cell r="AY3010" t="str">
            <v>1BD</v>
          </cell>
          <cell r="AZ3010">
            <v>-1626.67</v>
          </cell>
          <cell r="BG3010">
            <v>0</v>
          </cell>
        </row>
        <row r="3011">
          <cell r="AY3011" t="str">
            <v>1BD</v>
          </cell>
          <cell r="AZ3011">
            <v>-1626.67</v>
          </cell>
          <cell r="BG3011">
            <v>0</v>
          </cell>
        </row>
        <row r="3012">
          <cell r="AY3012" t="str">
            <v>1BD</v>
          </cell>
          <cell r="AZ3012">
            <v>-1722.92</v>
          </cell>
          <cell r="BG3012">
            <v>0</v>
          </cell>
        </row>
        <row r="3013">
          <cell r="AY3013" t="str">
            <v>1BD</v>
          </cell>
          <cell r="AZ3013">
            <v>-171.91</v>
          </cell>
          <cell r="BG3013">
            <v>0</v>
          </cell>
        </row>
        <row r="3014">
          <cell r="AY3014" t="str">
            <v>1BD</v>
          </cell>
          <cell r="AZ3014">
            <v>-153.53</v>
          </cell>
          <cell r="BG3014">
            <v>0</v>
          </cell>
        </row>
        <row r="3015">
          <cell r="AY3015" t="str">
            <v>1BD</v>
          </cell>
          <cell r="AZ3015">
            <v>-153.53</v>
          </cell>
          <cell r="BG3015">
            <v>0</v>
          </cell>
        </row>
        <row r="3016">
          <cell r="AY3016" t="str">
            <v>1BD</v>
          </cell>
          <cell r="AZ3016">
            <v>-153.53</v>
          </cell>
          <cell r="BG3016">
            <v>0</v>
          </cell>
        </row>
        <row r="3017">
          <cell r="AY3017" t="str">
            <v>1BD</v>
          </cell>
          <cell r="AZ3017">
            <v>-153.53</v>
          </cell>
          <cell r="BG3017">
            <v>0</v>
          </cell>
        </row>
        <row r="3018">
          <cell r="AY3018" t="str">
            <v>1BD</v>
          </cell>
          <cell r="AZ3018">
            <v>-153.53</v>
          </cell>
          <cell r="BG3018">
            <v>0</v>
          </cell>
        </row>
        <row r="3019">
          <cell r="AY3019">
            <v>0</v>
          </cell>
          <cell r="AZ3019">
            <v>0</v>
          </cell>
          <cell r="BG3019">
            <v>0</v>
          </cell>
        </row>
        <row r="3020">
          <cell r="AY3020">
            <v>0</v>
          </cell>
          <cell r="AZ3020">
            <v>0</v>
          </cell>
          <cell r="BG3020">
            <v>0</v>
          </cell>
        </row>
        <row r="3021">
          <cell r="AY3021" t="str">
            <v>1BD</v>
          </cell>
          <cell r="AZ3021">
            <v>-351.81</v>
          </cell>
          <cell r="BG3021">
            <v>0</v>
          </cell>
        </row>
        <row r="3022">
          <cell r="AY3022" t="str">
            <v>1BD</v>
          </cell>
          <cell r="AZ3022">
            <v>-355.12</v>
          </cell>
          <cell r="BG3022">
            <v>0</v>
          </cell>
        </row>
        <row r="3023">
          <cell r="AY3023" t="str">
            <v>1BD</v>
          </cell>
          <cell r="AZ3023">
            <v>-355.12</v>
          </cell>
          <cell r="BG3023">
            <v>0</v>
          </cell>
        </row>
        <row r="3024">
          <cell r="AY3024" t="str">
            <v>1BD</v>
          </cell>
          <cell r="AZ3024">
            <v>-114.67</v>
          </cell>
          <cell r="BG3024">
            <v>0</v>
          </cell>
        </row>
        <row r="3025">
          <cell r="AY3025" t="str">
            <v>1BD</v>
          </cell>
          <cell r="AZ3025">
            <v>-80.27</v>
          </cell>
          <cell r="BG3025">
            <v>0</v>
          </cell>
        </row>
        <row r="3026">
          <cell r="AY3026" t="str">
            <v>1BD</v>
          </cell>
          <cell r="AZ3026">
            <v>-129.97</v>
          </cell>
          <cell r="BG3026">
            <v>0</v>
          </cell>
        </row>
        <row r="3027">
          <cell r="AY3027" t="str">
            <v>1BD</v>
          </cell>
          <cell r="AZ3027">
            <v>-80.27</v>
          </cell>
          <cell r="BG3027">
            <v>0</v>
          </cell>
        </row>
        <row r="3028">
          <cell r="AY3028" t="str">
            <v>1BD</v>
          </cell>
          <cell r="AZ3028">
            <v>-86.3</v>
          </cell>
          <cell r="BG3028">
            <v>0</v>
          </cell>
        </row>
        <row r="3029">
          <cell r="AY3029" t="str">
            <v>1BD</v>
          </cell>
          <cell r="AZ3029">
            <v>-80.27</v>
          </cell>
          <cell r="BG3029">
            <v>0</v>
          </cell>
        </row>
        <row r="3030">
          <cell r="AY3030" t="str">
            <v>1BD</v>
          </cell>
          <cell r="AZ3030">
            <v>-1626.67</v>
          </cell>
          <cell r="BG3030">
            <v>0</v>
          </cell>
        </row>
        <row r="3031">
          <cell r="AY3031" t="str">
            <v>1BD</v>
          </cell>
          <cell r="AZ3031">
            <v>-396.67</v>
          </cell>
          <cell r="BG3031">
            <v>0</v>
          </cell>
        </row>
        <row r="3032">
          <cell r="AY3032" t="str">
            <v>1BD</v>
          </cell>
          <cell r="AZ3032">
            <v>-396.67</v>
          </cell>
          <cell r="BG3032">
            <v>0</v>
          </cell>
        </row>
        <row r="3033">
          <cell r="AY3033" t="str">
            <v>1BD</v>
          </cell>
          <cell r="AZ3033">
            <v>-396.67</v>
          </cell>
          <cell r="BG3033">
            <v>0</v>
          </cell>
        </row>
        <row r="3034">
          <cell r="AY3034" t="str">
            <v>1BD</v>
          </cell>
          <cell r="AZ3034">
            <v>-396.67</v>
          </cell>
          <cell r="BG3034">
            <v>0</v>
          </cell>
        </row>
        <row r="3035">
          <cell r="AY3035" t="str">
            <v>1BD</v>
          </cell>
          <cell r="AZ3035">
            <v>-1626.67</v>
          </cell>
          <cell r="BG3035">
            <v>0</v>
          </cell>
        </row>
        <row r="3036">
          <cell r="AY3036" t="str">
            <v>1BD</v>
          </cell>
          <cell r="AZ3036">
            <v>-1107.6199999999999</v>
          </cell>
          <cell r="BG3036" t="str">
            <v>1BD</v>
          </cell>
        </row>
        <row r="3037">
          <cell r="AY3037" t="str">
            <v>1BD</v>
          </cell>
          <cell r="AZ3037">
            <v>-1107.6199999999999</v>
          </cell>
          <cell r="BG3037" t="str">
            <v>1BD</v>
          </cell>
        </row>
        <row r="3038">
          <cell r="AY3038" t="str">
            <v>1BD</v>
          </cell>
          <cell r="AZ3038">
            <v>-113.47</v>
          </cell>
          <cell r="BG3038" t="str">
            <v>1BD</v>
          </cell>
        </row>
        <row r="3039">
          <cell r="AY3039" t="str">
            <v>1BD</v>
          </cell>
          <cell r="AZ3039">
            <v>-357.09</v>
          </cell>
          <cell r="BG3039" t="str">
            <v>1BD</v>
          </cell>
        </row>
        <row r="3040">
          <cell r="AY3040" t="str">
            <v>1BD</v>
          </cell>
          <cell r="AZ3040">
            <v>-351.81</v>
          </cell>
          <cell r="BG3040">
            <v>0</v>
          </cell>
        </row>
        <row r="3041">
          <cell r="AY3041" t="str">
            <v>1BD</v>
          </cell>
          <cell r="AZ3041">
            <v>-351.81</v>
          </cell>
          <cell r="BG3041">
            <v>0</v>
          </cell>
        </row>
        <row r="3042">
          <cell r="AY3042" t="str">
            <v>1BD</v>
          </cell>
          <cell r="AZ3042">
            <v>-1118.32</v>
          </cell>
          <cell r="BG3042">
            <v>0</v>
          </cell>
        </row>
        <row r="3043">
          <cell r="AY3043" t="str">
            <v>1BD</v>
          </cell>
          <cell r="AZ3043">
            <v>-1123.75</v>
          </cell>
          <cell r="BG3043">
            <v>0</v>
          </cell>
        </row>
        <row r="3044">
          <cell r="AY3044" t="str">
            <v>1BD</v>
          </cell>
          <cell r="AZ3044">
            <v>-1123.75</v>
          </cell>
          <cell r="BG3044">
            <v>0</v>
          </cell>
        </row>
        <row r="3045">
          <cell r="AY3045" t="str">
            <v>1BD</v>
          </cell>
          <cell r="AZ3045">
            <v>-1123.75</v>
          </cell>
          <cell r="BG3045">
            <v>0</v>
          </cell>
        </row>
        <row r="3046">
          <cell r="AY3046" t="str">
            <v>1BD</v>
          </cell>
          <cell r="AZ3046">
            <v>-1123.75</v>
          </cell>
          <cell r="BG3046">
            <v>0</v>
          </cell>
        </row>
        <row r="3047">
          <cell r="AY3047" t="str">
            <v>1BD</v>
          </cell>
          <cell r="AZ3047">
            <v>-113.12</v>
          </cell>
          <cell r="BG3047" t="str">
            <v>1BD</v>
          </cell>
        </row>
        <row r="3048">
          <cell r="AY3048" t="str">
            <v>1BD</v>
          </cell>
          <cell r="AZ3048">
            <v>-113.12</v>
          </cell>
          <cell r="BG3048" t="str">
            <v>1BD</v>
          </cell>
        </row>
        <row r="3049">
          <cell r="AY3049" t="str">
            <v>1BD</v>
          </cell>
          <cell r="AZ3049">
            <v>-113.12</v>
          </cell>
          <cell r="BG3049" t="str">
            <v>1BD</v>
          </cell>
        </row>
        <row r="3050">
          <cell r="AY3050" t="str">
            <v>1BD</v>
          </cell>
          <cell r="AZ3050">
            <v>-113.12</v>
          </cell>
          <cell r="BG3050" t="str">
            <v>1BD</v>
          </cell>
        </row>
        <row r="3051">
          <cell r="AY3051" t="str">
            <v>1BD</v>
          </cell>
          <cell r="AZ3051">
            <v>-112.79</v>
          </cell>
          <cell r="BG3051">
            <v>0</v>
          </cell>
        </row>
        <row r="3052">
          <cell r="AY3052" t="str">
            <v>1BD</v>
          </cell>
          <cell r="AZ3052">
            <v>-119.23</v>
          </cell>
          <cell r="BG3052" t="str">
            <v>1BD</v>
          </cell>
        </row>
        <row r="3053">
          <cell r="AY3053" t="str">
            <v>1BD</v>
          </cell>
          <cell r="AZ3053">
            <v>-119.23</v>
          </cell>
          <cell r="BG3053" t="str">
            <v>1BD</v>
          </cell>
        </row>
        <row r="3054">
          <cell r="AY3054" t="str">
            <v>1BD</v>
          </cell>
          <cell r="AZ3054">
            <v>-131.02000000000001</v>
          </cell>
          <cell r="BG3054" t="str">
            <v>1BD</v>
          </cell>
        </row>
        <row r="3055">
          <cell r="AY3055" t="str">
            <v>1BD</v>
          </cell>
          <cell r="AZ3055">
            <v>-119.23</v>
          </cell>
          <cell r="BG3055" t="str">
            <v>1BD</v>
          </cell>
        </row>
        <row r="3056">
          <cell r="AY3056" t="str">
            <v>1BD</v>
          </cell>
          <cell r="AZ3056">
            <v>-437.09</v>
          </cell>
          <cell r="BG3056">
            <v>0</v>
          </cell>
        </row>
        <row r="3057">
          <cell r="AY3057" t="str">
            <v>1BD</v>
          </cell>
          <cell r="AZ3057">
            <v>-437.09</v>
          </cell>
          <cell r="BG3057" t="str">
            <v>1BD</v>
          </cell>
        </row>
        <row r="3058">
          <cell r="AY3058" t="str">
            <v>1BD</v>
          </cell>
          <cell r="AZ3058">
            <v>-49.7</v>
          </cell>
          <cell r="BG3058">
            <v>0</v>
          </cell>
        </row>
        <row r="3059">
          <cell r="AY3059" t="str">
            <v>1BD</v>
          </cell>
          <cell r="AZ3059">
            <v>-49.7</v>
          </cell>
          <cell r="BG3059">
            <v>0</v>
          </cell>
        </row>
        <row r="3060">
          <cell r="AY3060" t="str">
            <v>1BD</v>
          </cell>
          <cell r="AZ3060">
            <v>-49.7</v>
          </cell>
          <cell r="BG3060">
            <v>0</v>
          </cell>
        </row>
        <row r="3061">
          <cell r="AY3061" t="str">
            <v>1BD</v>
          </cell>
          <cell r="AZ3061">
            <v>-49.7</v>
          </cell>
          <cell r="BG3061">
            <v>0</v>
          </cell>
        </row>
        <row r="3062">
          <cell r="AY3062" t="str">
            <v>1BD</v>
          </cell>
          <cell r="AZ3062">
            <v>-81.39</v>
          </cell>
          <cell r="BG3062" t="str">
            <v>1BD</v>
          </cell>
        </row>
        <row r="3063">
          <cell r="AY3063" t="str">
            <v>1BD</v>
          </cell>
          <cell r="AZ3063">
            <v>-81.39</v>
          </cell>
          <cell r="BG3063" t="str">
            <v>1BD</v>
          </cell>
        </row>
        <row r="3064">
          <cell r="AY3064" t="str">
            <v>1BD</v>
          </cell>
          <cell r="AZ3064">
            <v>-294.32</v>
          </cell>
          <cell r="BG3064" t="str">
            <v>1BD</v>
          </cell>
        </row>
        <row r="3065">
          <cell r="AY3065" t="str">
            <v>1BD</v>
          </cell>
          <cell r="AZ3065">
            <v>-81.39</v>
          </cell>
          <cell r="BG3065">
            <v>0</v>
          </cell>
        </row>
        <row r="3066">
          <cell r="AY3066" t="str">
            <v>1BD</v>
          </cell>
          <cell r="AZ3066">
            <v>-81.39</v>
          </cell>
          <cell r="BG3066" t="str">
            <v>1BD</v>
          </cell>
        </row>
        <row r="3067">
          <cell r="AY3067" t="str">
            <v>1BD</v>
          </cell>
          <cell r="AZ3067">
            <v>-81.39</v>
          </cell>
          <cell r="BG3067" t="str">
            <v>1BD</v>
          </cell>
        </row>
        <row r="3068">
          <cell r="AY3068" t="str">
            <v>1BD</v>
          </cell>
          <cell r="AZ3068">
            <v>-95.57</v>
          </cell>
          <cell r="BG3068">
            <v>0</v>
          </cell>
        </row>
        <row r="3069">
          <cell r="AY3069" t="str">
            <v>1BD</v>
          </cell>
          <cell r="AZ3069">
            <v>-95.57</v>
          </cell>
          <cell r="BG3069" t="str">
            <v>1BD</v>
          </cell>
        </row>
        <row r="3070">
          <cell r="AY3070" t="str">
            <v>1BD</v>
          </cell>
          <cell r="AZ3070">
            <v>-95.57</v>
          </cell>
          <cell r="BG3070">
            <v>0</v>
          </cell>
        </row>
        <row r="3071">
          <cell r="AY3071" t="str">
            <v>1BD</v>
          </cell>
          <cell r="AZ3071">
            <v>-84.1</v>
          </cell>
          <cell r="BG3071" t="str">
            <v>1BD</v>
          </cell>
        </row>
        <row r="3072">
          <cell r="AY3072" t="str">
            <v>1BD</v>
          </cell>
          <cell r="AZ3072">
            <v>-84.1</v>
          </cell>
          <cell r="BG3072" t="str">
            <v>1BD</v>
          </cell>
        </row>
        <row r="3073">
          <cell r="AY3073">
            <v>0</v>
          </cell>
          <cell r="AZ3073" t="str">
            <v>x</v>
          </cell>
          <cell r="BG3073">
            <v>0</v>
          </cell>
        </row>
        <row r="3074">
          <cell r="AY3074" t="str">
            <v>1BD</v>
          </cell>
          <cell r="AZ3074">
            <v>-275.23</v>
          </cell>
          <cell r="BG3074" t="str">
            <v>1BD</v>
          </cell>
        </row>
        <row r="3075">
          <cell r="AY3075" t="str">
            <v>1BD</v>
          </cell>
          <cell r="AZ3075">
            <v>-275.23</v>
          </cell>
          <cell r="BG3075" t="str">
            <v>1BD</v>
          </cell>
        </row>
        <row r="3076">
          <cell r="AY3076" t="str">
            <v>1BD</v>
          </cell>
          <cell r="AZ3076">
            <v>-275.23</v>
          </cell>
          <cell r="BG3076" t="str">
            <v>1BD</v>
          </cell>
        </row>
        <row r="3077">
          <cell r="AY3077" t="str">
            <v>1BD</v>
          </cell>
          <cell r="AZ3077">
            <v>-49.7</v>
          </cell>
          <cell r="BG3077" t="str">
            <v>1BD</v>
          </cell>
        </row>
        <row r="3078">
          <cell r="AY3078" t="str">
            <v>1BD</v>
          </cell>
          <cell r="AZ3078">
            <v>-90.51</v>
          </cell>
          <cell r="BG3078" t="str">
            <v>1BD</v>
          </cell>
        </row>
        <row r="3079">
          <cell r="AY3079" t="str">
            <v>1BD</v>
          </cell>
          <cell r="AZ3079">
            <v>-49.7</v>
          </cell>
          <cell r="BG3079" t="str">
            <v>1BD</v>
          </cell>
        </row>
        <row r="3080">
          <cell r="AY3080" t="str">
            <v>1BD</v>
          </cell>
          <cell r="AZ3080">
            <v>-72.63</v>
          </cell>
          <cell r="BG3080" t="str">
            <v>1BD</v>
          </cell>
        </row>
        <row r="3081">
          <cell r="AY3081" t="str">
            <v>1BD</v>
          </cell>
          <cell r="AZ3081">
            <v>-72.63</v>
          </cell>
          <cell r="BG3081" t="str">
            <v>1BD</v>
          </cell>
        </row>
        <row r="3082">
          <cell r="AY3082" t="str">
            <v>1BD</v>
          </cell>
          <cell r="AZ3082">
            <v>-72.63</v>
          </cell>
          <cell r="BG3082" t="str">
            <v>1BD</v>
          </cell>
        </row>
        <row r="3083">
          <cell r="AY3083" t="str">
            <v>1BD</v>
          </cell>
          <cell r="AZ3083">
            <v>-72.63</v>
          </cell>
          <cell r="BG3083" t="str">
            <v>1BD</v>
          </cell>
        </row>
        <row r="3084">
          <cell r="AY3084" t="str">
            <v>1BD</v>
          </cell>
          <cell r="AZ3084">
            <v>-72.63</v>
          </cell>
          <cell r="BG3084" t="str">
            <v>1BD</v>
          </cell>
        </row>
        <row r="3085">
          <cell r="AY3085" t="str">
            <v>1BD</v>
          </cell>
          <cell r="AZ3085">
            <v>-72.63</v>
          </cell>
          <cell r="BG3085" t="str">
            <v>1BD</v>
          </cell>
        </row>
        <row r="3086">
          <cell r="AY3086" t="str">
            <v>1BD</v>
          </cell>
          <cell r="AZ3086">
            <v>-72.63</v>
          </cell>
          <cell r="BG3086" t="str">
            <v>1BD</v>
          </cell>
        </row>
        <row r="3087">
          <cell r="AY3087" t="str">
            <v>1BD</v>
          </cell>
          <cell r="AZ3087">
            <v>-72.63</v>
          </cell>
          <cell r="BG3087" t="str">
            <v>1BD</v>
          </cell>
        </row>
        <row r="3088">
          <cell r="AY3088" t="str">
            <v>1BD</v>
          </cell>
          <cell r="AZ3088">
            <v>-72.63</v>
          </cell>
          <cell r="BG3088" t="str">
            <v>1BD</v>
          </cell>
        </row>
        <row r="3089">
          <cell r="AY3089" t="str">
            <v>1BD</v>
          </cell>
          <cell r="AZ3089">
            <v>-72.63</v>
          </cell>
          <cell r="BG3089" t="str">
            <v>1BD</v>
          </cell>
        </row>
        <row r="3090">
          <cell r="AY3090" t="str">
            <v>1BD</v>
          </cell>
          <cell r="AZ3090">
            <v>-72.63</v>
          </cell>
          <cell r="BG3090" t="str">
            <v>1BD</v>
          </cell>
        </row>
        <row r="3091">
          <cell r="AY3091" t="str">
            <v>1BD</v>
          </cell>
          <cell r="AZ3091">
            <v>-73.28</v>
          </cell>
          <cell r="BG3091">
            <v>0</v>
          </cell>
        </row>
        <row r="3092">
          <cell r="AY3092" t="str">
            <v>1BD</v>
          </cell>
          <cell r="AZ3092">
            <v>-48.92</v>
          </cell>
          <cell r="BG3092">
            <v>0</v>
          </cell>
        </row>
        <row r="3093">
          <cell r="AY3093" t="str">
            <v>1BD</v>
          </cell>
          <cell r="AZ3093">
            <v>-42.05</v>
          </cell>
          <cell r="BG3093" t="str">
            <v>1BD</v>
          </cell>
        </row>
        <row r="3094">
          <cell r="AY3094" t="str">
            <v>1BD</v>
          </cell>
          <cell r="AZ3094">
            <v>-42.05</v>
          </cell>
          <cell r="BG3094" t="str">
            <v>1BD</v>
          </cell>
        </row>
        <row r="3095">
          <cell r="AY3095" t="str">
            <v>1BD</v>
          </cell>
          <cell r="AZ3095">
            <v>-45.87</v>
          </cell>
          <cell r="BG3095" t="str">
            <v>1BD</v>
          </cell>
        </row>
        <row r="3096">
          <cell r="AY3096">
            <v>0</v>
          </cell>
          <cell r="AZ3096" t="str">
            <v>x</v>
          </cell>
          <cell r="BG3096">
            <v>0</v>
          </cell>
        </row>
        <row r="3097">
          <cell r="AY3097">
            <v>0</v>
          </cell>
          <cell r="AZ3097" t="str">
            <v>x</v>
          </cell>
          <cell r="BG3097">
            <v>0</v>
          </cell>
        </row>
        <row r="3098">
          <cell r="AY3098" t="str">
            <v>1BD</v>
          </cell>
          <cell r="AZ3098">
            <v>-279.05</v>
          </cell>
          <cell r="BG3098">
            <v>0</v>
          </cell>
        </row>
        <row r="3099">
          <cell r="AY3099" t="str">
            <v>1BD</v>
          </cell>
          <cell r="AZ3099">
            <v>-53.52</v>
          </cell>
          <cell r="BG3099" t="str">
            <v>1BD</v>
          </cell>
        </row>
        <row r="3100">
          <cell r="AY3100" t="str">
            <v>1BD</v>
          </cell>
          <cell r="AZ3100">
            <v>-53.52</v>
          </cell>
          <cell r="BG3100" t="str">
            <v>1BD</v>
          </cell>
        </row>
        <row r="3101">
          <cell r="AY3101" t="str">
            <v>1BD</v>
          </cell>
          <cell r="AZ3101">
            <v>-53.52</v>
          </cell>
          <cell r="BG3101">
            <v>0</v>
          </cell>
        </row>
        <row r="3102">
          <cell r="AY3102" t="str">
            <v>1BD</v>
          </cell>
          <cell r="AZ3102">
            <v>-70.72</v>
          </cell>
          <cell r="BG3102" t="str">
            <v>1BD</v>
          </cell>
        </row>
        <row r="3103">
          <cell r="AY3103" t="str">
            <v>1BD</v>
          </cell>
          <cell r="AZ3103">
            <v>-70.72</v>
          </cell>
          <cell r="BG3103" t="str">
            <v>1BD</v>
          </cell>
        </row>
        <row r="3104">
          <cell r="AY3104">
            <v>0</v>
          </cell>
          <cell r="AZ3104" t="str">
            <v>x</v>
          </cell>
          <cell r="BG3104">
            <v>0</v>
          </cell>
        </row>
        <row r="3105">
          <cell r="AY3105">
            <v>0</v>
          </cell>
          <cell r="AZ3105" t="str">
            <v>x</v>
          </cell>
          <cell r="BG3105">
            <v>0</v>
          </cell>
        </row>
        <row r="3106">
          <cell r="AY3106" t="str">
            <v>1BD</v>
          </cell>
          <cell r="AZ3106">
            <v>-70.72</v>
          </cell>
          <cell r="BG3106" t="str">
            <v>1BD</v>
          </cell>
        </row>
        <row r="3107">
          <cell r="AY3107" t="str">
            <v>1BD</v>
          </cell>
          <cell r="AZ3107">
            <v>-70.72</v>
          </cell>
          <cell r="BG3107" t="str">
            <v>1BD</v>
          </cell>
        </row>
        <row r="3108">
          <cell r="AY3108" t="str">
            <v>1BD</v>
          </cell>
          <cell r="AZ3108">
            <v>-70.72</v>
          </cell>
          <cell r="BG3108" t="str">
            <v>1BD</v>
          </cell>
        </row>
        <row r="3109">
          <cell r="AY3109">
            <v>0</v>
          </cell>
          <cell r="AZ3109" t="str">
            <v>x</v>
          </cell>
          <cell r="BG3109">
            <v>0</v>
          </cell>
        </row>
        <row r="3110">
          <cell r="AY3110" t="str">
            <v>1BD</v>
          </cell>
          <cell r="AZ3110">
            <v>-70.72</v>
          </cell>
          <cell r="BG3110" t="str">
            <v>1BD</v>
          </cell>
        </row>
        <row r="3111">
          <cell r="AY3111" t="str">
            <v>1BD</v>
          </cell>
          <cell r="AZ3111">
            <v>-70.72</v>
          </cell>
          <cell r="BG3111" t="str">
            <v>1BD</v>
          </cell>
        </row>
        <row r="3112">
          <cell r="AY3112" t="str">
            <v>1BD</v>
          </cell>
          <cell r="AZ3112">
            <v>-70.72</v>
          </cell>
          <cell r="BG3112" t="str">
            <v>1BD</v>
          </cell>
        </row>
        <row r="3113">
          <cell r="AY3113">
            <v>0</v>
          </cell>
          <cell r="AZ3113" t="str">
            <v>x</v>
          </cell>
          <cell r="BG3113">
            <v>0</v>
          </cell>
        </row>
        <row r="3114">
          <cell r="AY3114">
            <v>0</v>
          </cell>
          <cell r="AZ3114" t="str">
            <v>x</v>
          </cell>
          <cell r="BG3114">
            <v>0</v>
          </cell>
        </row>
        <row r="3115">
          <cell r="AY3115" t="str">
            <v>1BD</v>
          </cell>
          <cell r="AZ3115">
            <v>-175.84</v>
          </cell>
          <cell r="BG3115" t="str">
            <v>1BD</v>
          </cell>
        </row>
        <row r="3116">
          <cell r="AY3116" t="str">
            <v>1BD</v>
          </cell>
          <cell r="AZ3116">
            <v>-175.84</v>
          </cell>
          <cell r="BG3116">
            <v>0</v>
          </cell>
        </row>
        <row r="3117">
          <cell r="AY3117">
            <v>0</v>
          </cell>
          <cell r="AZ3117" t="str">
            <v>x</v>
          </cell>
          <cell r="BG3117">
            <v>0</v>
          </cell>
        </row>
        <row r="3118">
          <cell r="AY3118">
            <v>0</v>
          </cell>
          <cell r="AZ3118" t="str">
            <v>x</v>
          </cell>
          <cell r="BG3118">
            <v>0</v>
          </cell>
        </row>
        <row r="3119">
          <cell r="AY3119" t="str">
            <v>1BD</v>
          </cell>
          <cell r="AZ3119">
            <v>-153.55000000000001</v>
          </cell>
          <cell r="BG3119">
            <v>0</v>
          </cell>
        </row>
        <row r="3120">
          <cell r="AY3120" t="str">
            <v>1BD</v>
          </cell>
          <cell r="AZ3120">
            <v>-110.54</v>
          </cell>
          <cell r="BG3120">
            <v>0</v>
          </cell>
        </row>
        <row r="3121">
          <cell r="AY3121" t="str">
            <v>1BD</v>
          </cell>
          <cell r="AZ3121">
            <v>-110.54</v>
          </cell>
          <cell r="BG3121" t="str">
            <v>1BD</v>
          </cell>
        </row>
        <row r="3122">
          <cell r="AY3122" t="str">
            <v>1BD</v>
          </cell>
          <cell r="AZ3122">
            <v>-110.54</v>
          </cell>
          <cell r="BG3122" t="str">
            <v>1BD</v>
          </cell>
        </row>
        <row r="3123">
          <cell r="AY3123" t="str">
            <v>1BD</v>
          </cell>
          <cell r="AZ3123">
            <v>-110.54</v>
          </cell>
          <cell r="BG3123" t="str">
            <v>1BD</v>
          </cell>
        </row>
        <row r="3124">
          <cell r="AY3124" t="str">
            <v>1BD</v>
          </cell>
          <cell r="AZ3124">
            <v>-110.54</v>
          </cell>
          <cell r="BG3124" t="str">
            <v>1BD</v>
          </cell>
        </row>
        <row r="3125">
          <cell r="AY3125" t="str">
            <v>1BD</v>
          </cell>
          <cell r="AZ3125">
            <v>-110.54</v>
          </cell>
          <cell r="BG3125" t="str">
            <v>1BD</v>
          </cell>
        </row>
        <row r="3126">
          <cell r="AY3126" t="str">
            <v>1BD</v>
          </cell>
          <cell r="AZ3126">
            <v>-110.54</v>
          </cell>
          <cell r="BG3126">
            <v>0</v>
          </cell>
        </row>
        <row r="3127">
          <cell r="AY3127" t="str">
            <v>1BD</v>
          </cell>
          <cell r="AZ3127">
            <v>-110.54</v>
          </cell>
          <cell r="BG3127" t="str">
            <v>1BD</v>
          </cell>
        </row>
        <row r="3128">
          <cell r="AY3128" t="str">
            <v>1BD</v>
          </cell>
          <cell r="AZ3128">
            <v>-137.61000000000001</v>
          </cell>
          <cell r="BG3128" t="str">
            <v>1BD</v>
          </cell>
        </row>
        <row r="3129">
          <cell r="AY3129" t="str">
            <v>1BD</v>
          </cell>
          <cell r="AZ3129">
            <v>-137.61000000000001</v>
          </cell>
          <cell r="BG3129" t="str">
            <v>1BD</v>
          </cell>
        </row>
        <row r="3130">
          <cell r="AY3130" t="str">
            <v>1BD</v>
          </cell>
          <cell r="AZ3130">
            <v>-137.62</v>
          </cell>
          <cell r="BG3130">
            <v>0</v>
          </cell>
        </row>
        <row r="3131">
          <cell r="AY3131" t="str">
            <v>1BD</v>
          </cell>
          <cell r="AZ3131">
            <v>-286.7</v>
          </cell>
          <cell r="BG3131">
            <v>0</v>
          </cell>
        </row>
        <row r="3132">
          <cell r="AY3132" t="str">
            <v>1BD</v>
          </cell>
          <cell r="AZ3132">
            <v>-286.7</v>
          </cell>
          <cell r="BG3132">
            <v>0</v>
          </cell>
        </row>
        <row r="3133">
          <cell r="AY3133" t="str">
            <v>1BD</v>
          </cell>
          <cell r="AZ3133">
            <v>-293.36</v>
          </cell>
          <cell r="BG3133" t="str">
            <v>1BD</v>
          </cell>
        </row>
        <row r="3134">
          <cell r="AY3134" t="str">
            <v>1BD</v>
          </cell>
          <cell r="AZ3134">
            <v>-345</v>
          </cell>
          <cell r="BG3134">
            <v>0</v>
          </cell>
        </row>
        <row r="3135">
          <cell r="AY3135" t="str">
            <v>1BD</v>
          </cell>
          <cell r="AZ3135">
            <v>-329.59</v>
          </cell>
          <cell r="BG3135" t="str">
            <v>1BD</v>
          </cell>
        </row>
        <row r="3136">
          <cell r="AY3136" t="str">
            <v>1BD</v>
          </cell>
          <cell r="AZ3136">
            <v>-329.59</v>
          </cell>
          <cell r="BG3136">
            <v>0</v>
          </cell>
        </row>
        <row r="3137">
          <cell r="AY3137" t="str">
            <v>1BD</v>
          </cell>
          <cell r="AZ3137">
            <v>-329.59</v>
          </cell>
          <cell r="BG3137" t="str">
            <v>1BD</v>
          </cell>
        </row>
        <row r="3138">
          <cell r="AY3138" t="str">
            <v>1BD</v>
          </cell>
          <cell r="AZ3138">
            <v>-1626.67</v>
          </cell>
          <cell r="BG3138" t="str">
            <v>1BD</v>
          </cell>
        </row>
        <row r="3139">
          <cell r="AY3139" t="str">
            <v>1BD</v>
          </cell>
          <cell r="AZ3139">
            <v>-1608.34</v>
          </cell>
          <cell r="BG3139" t="str">
            <v>1BD</v>
          </cell>
        </row>
        <row r="3140">
          <cell r="AY3140" t="str">
            <v>1BD</v>
          </cell>
          <cell r="AZ3140">
            <v>-80.27</v>
          </cell>
          <cell r="BG3140" t="str">
            <v>1BD</v>
          </cell>
        </row>
        <row r="3141">
          <cell r="AY3141" t="str">
            <v>1BD</v>
          </cell>
          <cell r="AZ3141">
            <v>-80.27</v>
          </cell>
          <cell r="BG3141" t="str">
            <v>1BD</v>
          </cell>
        </row>
        <row r="3142">
          <cell r="AY3142" t="str">
            <v>1BD</v>
          </cell>
          <cell r="AZ3142">
            <v>-80.27</v>
          </cell>
          <cell r="BG3142" t="str">
            <v>1BD</v>
          </cell>
        </row>
        <row r="3143">
          <cell r="AY3143" t="str">
            <v>1BD</v>
          </cell>
          <cell r="AZ3143">
            <v>-80.27</v>
          </cell>
          <cell r="BG3143" t="str">
            <v>1BD</v>
          </cell>
        </row>
        <row r="3144">
          <cell r="AY3144" t="str">
            <v>1BD</v>
          </cell>
          <cell r="AZ3144">
            <v>-80.27</v>
          </cell>
          <cell r="BG3144" t="str">
            <v>1BD</v>
          </cell>
        </row>
        <row r="3145">
          <cell r="AY3145" t="str">
            <v>1BD</v>
          </cell>
          <cell r="AZ3145">
            <v>-80.27</v>
          </cell>
          <cell r="BG3145" t="str">
            <v>1BD</v>
          </cell>
        </row>
        <row r="3146">
          <cell r="AY3146" t="str">
            <v>1BD</v>
          </cell>
          <cell r="AZ3146">
            <v>-80.27</v>
          </cell>
          <cell r="BG3146" t="str">
            <v>1BD</v>
          </cell>
        </row>
        <row r="3147">
          <cell r="AY3147" t="str">
            <v>1BD</v>
          </cell>
          <cell r="AZ3147">
            <v>-281.07</v>
          </cell>
          <cell r="BG3147" t="str">
            <v>1BD</v>
          </cell>
        </row>
        <row r="3148">
          <cell r="AY3148" t="str">
            <v>1BD</v>
          </cell>
          <cell r="AZ3148">
            <v>-275.23</v>
          </cell>
          <cell r="BG3148">
            <v>0</v>
          </cell>
        </row>
        <row r="3149">
          <cell r="AY3149" t="str">
            <v>1BD</v>
          </cell>
          <cell r="AZ3149">
            <v>-275.23</v>
          </cell>
          <cell r="BG3149">
            <v>0</v>
          </cell>
        </row>
        <row r="3150">
          <cell r="AY3150" t="str">
            <v>1BD</v>
          </cell>
          <cell r="AZ3150">
            <v>-1132.92</v>
          </cell>
          <cell r="BG3150">
            <v>0</v>
          </cell>
        </row>
        <row r="3151">
          <cell r="AY3151" t="str">
            <v>1BD</v>
          </cell>
          <cell r="AZ3151">
            <v>-254.06</v>
          </cell>
          <cell r="BG3151" t="str">
            <v>1BD</v>
          </cell>
        </row>
        <row r="3152">
          <cell r="AY3152" t="str">
            <v>1BD</v>
          </cell>
          <cell r="AZ3152">
            <v>-248.47</v>
          </cell>
          <cell r="BG3152" t="str">
            <v>1BD</v>
          </cell>
        </row>
        <row r="3153">
          <cell r="AY3153" t="str">
            <v>1BD</v>
          </cell>
          <cell r="AZ3153">
            <v>-248.47</v>
          </cell>
          <cell r="BG3153" t="str">
            <v>1BD</v>
          </cell>
        </row>
        <row r="3154">
          <cell r="AY3154" t="str">
            <v>1BD</v>
          </cell>
          <cell r="AZ3154">
            <v>-275.23</v>
          </cell>
          <cell r="BG3154" t="str">
            <v>1BD</v>
          </cell>
        </row>
        <row r="3155">
          <cell r="AY3155" t="str">
            <v>1BD</v>
          </cell>
          <cell r="AZ3155">
            <v>-275.23</v>
          </cell>
          <cell r="BG3155" t="str">
            <v>1BD</v>
          </cell>
        </row>
        <row r="3156">
          <cell r="AY3156" t="str">
            <v>1BD</v>
          </cell>
          <cell r="AZ3156">
            <v>-256.12</v>
          </cell>
          <cell r="BG3156" t="str">
            <v>1BD</v>
          </cell>
        </row>
        <row r="3157">
          <cell r="AY3157" t="str">
            <v>1BD</v>
          </cell>
          <cell r="AZ3157">
            <v>-256.12</v>
          </cell>
          <cell r="BG3157" t="str">
            <v>1BD</v>
          </cell>
        </row>
        <row r="3158">
          <cell r="AY3158" t="str">
            <v>1BD</v>
          </cell>
          <cell r="AZ3158">
            <v>-256.12</v>
          </cell>
          <cell r="BG3158" t="str">
            <v>1BD</v>
          </cell>
        </row>
        <row r="3159">
          <cell r="AY3159" t="str">
            <v>1BD</v>
          </cell>
          <cell r="AZ3159">
            <v>-256.12</v>
          </cell>
          <cell r="BG3159" t="str">
            <v>1BD</v>
          </cell>
        </row>
        <row r="3160">
          <cell r="AY3160" t="str">
            <v>1BD</v>
          </cell>
          <cell r="AZ3160">
            <v>-256.12</v>
          </cell>
          <cell r="BG3160" t="str">
            <v>1BD</v>
          </cell>
        </row>
        <row r="3161">
          <cell r="AY3161" t="str">
            <v>1BD</v>
          </cell>
          <cell r="AZ3161">
            <v>-262.08999999999997</v>
          </cell>
          <cell r="BG3161" t="str">
            <v>1BD</v>
          </cell>
        </row>
        <row r="3162">
          <cell r="AY3162" t="str">
            <v>1BD</v>
          </cell>
          <cell r="AZ3162">
            <v>-256.12</v>
          </cell>
          <cell r="BG3162" t="str">
            <v>1BD</v>
          </cell>
        </row>
        <row r="3163">
          <cell r="AY3163" t="str">
            <v>1BD</v>
          </cell>
          <cell r="AZ3163">
            <v>-256.12</v>
          </cell>
          <cell r="BG3163" t="str">
            <v>1BD</v>
          </cell>
        </row>
        <row r="3164">
          <cell r="AY3164" t="str">
            <v>1BD</v>
          </cell>
          <cell r="AZ3164">
            <v>-256.12</v>
          </cell>
          <cell r="BG3164" t="str">
            <v>1BD</v>
          </cell>
        </row>
        <row r="3165">
          <cell r="AY3165" t="str">
            <v>1BD</v>
          </cell>
          <cell r="AZ3165">
            <v>-256.12</v>
          </cell>
          <cell r="BG3165" t="str">
            <v>1BD</v>
          </cell>
        </row>
        <row r="3166">
          <cell r="AY3166" t="str">
            <v>1BD</v>
          </cell>
          <cell r="AZ3166">
            <v>-256.12</v>
          </cell>
          <cell r="BG3166" t="str">
            <v>1BD</v>
          </cell>
        </row>
        <row r="3167">
          <cell r="AY3167" t="str">
            <v>1BD</v>
          </cell>
          <cell r="AZ3167">
            <v>-129.97</v>
          </cell>
          <cell r="BG3167" t="str">
            <v>1BD</v>
          </cell>
        </row>
        <row r="3168">
          <cell r="AY3168" t="str">
            <v>1BD</v>
          </cell>
          <cell r="AZ3168">
            <v>-129.97</v>
          </cell>
          <cell r="BG3168">
            <v>0</v>
          </cell>
        </row>
        <row r="3169">
          <cell r="AY3169" t="str">
            <v>1BD</v>
          </cell>
          <cell r="AZ3169">
            <v>-129.97</v>
          </cell>
          <cell r="BG3169" t="str">
            <v>1BD</v>
          </cell>
        </row>
        <row r="3170">
          <cell r="AY3170" t="str">
            <v>1BD</v>
          </cell>
          <cell r="AZ3170">
            <v>-129.97</v>
          </cell>
          <cell r="BG3170" t="str">
            <v>1BD</v>
          </cell>
        </row>
        <row r="3171">
          <cell r="AY3171" t="str">
            <v>1BD</v>
          </cell>
          <cell r="AZ3171">
            <v>-1129.23</v>
          </cell>
          <cell r="BG3171">
            <v>0</v>
          </cell>
        </row>
        <row r="3172">
          <cell r="AY3172" t="str">
            <v>1BD</v>
          </cell>
          <cell r="AZ3172">
            <v>-1129.23</v>
          </cell>
          <cell r="BG3172">
            <v>0</v>
          </cell>
        </row>
        <row r="3173">
          <cell r="AY3173" t="str">
            <v>1BD</v>
          </cell>
          <cell r="AZ3173">
            <v>-1628.32</v>
          </cell>
          <cell r="BG3173" t="str">
            <v>1BD</v>
          </cell>
        </row>
        <row r="3174">
          <cell r="AY3174" t="str">
            <v>1BD</v>
          </cell>
          <cell r="AZ3174">
            <v>-80.27</v>
          </cell>
          <cell r="BG3174" t="str">
            <v>1BD</v>
          </cell>
        </row>
        <row r="3175">
          <cell r="AY3175" t="str">
            <v>1BD</v>
          </cell>
          <cell r="AZ3175">
            <v>-80.27</v>
          </cell>
          <cell r="BG3175">
            <v>0</v>
          </cell>
        </row>
        <row r="3176">
          <cell r="AY3176" t="str">
            <v>1BD</v>
          </cell>
          <cell r="AZ3176">
            <v>-80.27</v>
          </cell>
          <cell r="BG3176" t="str">
            <v>1BD</v>
          </cell>
        </row>
        <row r="3177">
          <cell r="AY3177" t="str">
            <v>1BD</v>
          </cell>
          <cell r="AZ3177">
            <v>-80.27</v>
          </cell>
          <cell r="BG3177">
            <v>0</v>
          </cell>
        </row>
        <row r="3178">
          <cell r="AY3178" t="str">
            <v>1BD</v>
          </cell>
          <cell r="AZ3178">
            <v>-80.27</v>
          </cell>
          <cell r="BG3178" t="str">
            <v>1BD</v>
          </cell>
        </row>
        <row r="3179">
          <cell r="AY3179" t="str">
            <v>1BD</v>
          </cell>
          <cell r="AZ3179">
            <v>-248.47</v>
          </cell>
          <cell r="BG3179" t="str">
            <v>1BD</v>
          </cell>
        </row>
        <row r="3180">
          <cell r="AY3180" t="str">
            <v>1BD</v>
          </cell>
          <cell r="AZ3180">
            <v>-275.23</v>
          </cell>
          <cell r="BG3180" t="str">
            <v>1BD</v>
          </cell>
        </row>
        <row r="3181">
          <cell r="AY3181" t="str">
            <v>1BD</v>
          </cell>
          <cell r="AZ3181">
            <v>-275.23</v>
          </cell>
          <cell r="BG3181">
            <v>0</v>
          </cell>
        </row>
        <row r="3182">
          <cell r="AY3182" t="str">
            <v>1BD</v>
          </cell>
          <cell r="AZ3182">
            <v>-275.23</v>
          </cell>
          <cell r="BG3182">
            <v>0</v>
          </cell>
        </row>
        <row r="3183">
          <cell r="AY3183" t="str">
            <v>1BD</v>
          </cell>
          <cell r="AZ3183">
            <v>-122.33</v>
          </cell>
          <cell r="BG3183">
            <v>0</v>
          </cell>
        </row>
        <row r="3184">
          <cell r="AY3184" t="str">
            <v>1BD</v>
          </cell>
          <cell r="AZ3184">
            <v>-122.33</v>
          </cell>
          <cell r="BG3184">
            <v>0</v>
          </cell>
        </row>
        <row r="3185">
          <cell r="AY3185" t="str">
            <v>1BD</v>
          </cell>
          <cell r="AZ3185">
            <v>-122.33</v>
          </cell>
          <cell r="BG3185" t="str">
            <v>1BD</v>
          </cell>
        </row>
        <row r="3186">
          <cell r="AY3186" t="str">
            <v>1BD</v>
          </cell>
          <cell r="AZ3186">
            <v>-122.33</v>
          </cell>
          <cell r="BG3186" t="str">
            <v>1BD</v>
          </cell>
        </row>
        <row r="3187">
          <cell r="AY3187" t="str">
            <v>1BD</v>
          </cell>
          <cell r="AZ3187">
            <v>-53.52</v>
          </cell>
          <cell r="BG3187">
            <v>0</v>
          </cell>
        </row>
        <row r="3188">
          <cell r="AY3188" t="str">
            <v>1BD</v>
          </cell>
          <cell r="AZ3188">
            <v>-53.52</v>
          </cell>
          <cell r="BG3188">
            <v>0</v>
          </cell>
        </row>
        <row r="3189">
          <cell r="AY3189" t="str">
            <v>1BD</v>
          </cell>
          <cell r="AZ3189">
            <v>-53.52</v>
          </cell>
          <cell r="BG3189" t="str">
            <v>1BD</v>
          </cell>
        </row>
        <row r="3190">
          <cell r="AY3190" t="str">
            <v>1BD</v>
          </cell>
          <cell r="AZ3190">
            <v>-53.52</v>
          </cell>
          <cell r="BG3190" t="str">
            <v>1BD</v>
          </cell>
        </row>
        <row r="3191">
          <cell r="AY3191" t="str">
            <v>1BD</v>
          </cell>
          <cell r="AZ3191">
            <v>-210.25</v>
          </cell>
          <cell r="BG3191" t="str">
            <v>1BD</v>
          </cell>
        </row>
        <row r="3192">
          <cell r="AY3192" t="str">
            <v>1BD</v>
          </cell>
          <cell r="AZ3192">
            <v>-210.25</v>
          </cell>
          <cell r="BG3192">
            <v>0</v>
          </cell>
        </row>
        <row r="3193">
          <cell r="AY3193" t="str">
            <v>1BD</v>
          </cell>
          <cell r="AZ3193">
            <v>-210.25</v>
          </cell>
          <cell r="BG3193">
            <v>0</v>
          </cell>
        </row>
        <row r="3194">
          <cell r="AY3194" t="str">
            <v>1BD</v>
          </cell>
          <cell r="AZ3194">
            <v>-210.25</v>
          </cell>
          <cell r="BG3194">
            <v>0</v>
          </cell>
        </row>
        <row r="3195">
          <cell r="AY3195" t="str">
            <v>1BD</v>
          </cell>
          <cell r="AZ3195">
            <v>-210.25</v>
          </cell>
          <cell r="BG3195">
            <v>0</v>
          </cell>
        </row>
        <row r="3196">
          <cell r="AY3196" t="str">
            <v>1BD</v>
          </cell>
          <cell r="AZ3196">
            <v>-210.25</v>
          </cell>
          <cell r="BG3196">
            <v>0</v>
          </cell>
        </row>
        <row r="3197">
          <cell r="AY3197" t="str">
            <v>1BD</v>
          </cell>
          <cell r="AZ3197">
            <v>-72.63</v>
          </cell>
          <cell r="BG3197" t="str">
            <v>1BD</v>
          </cell>
        </row>
        <row r="3198">
          <cell r="AY3198" t="str">
            <v>1BD</v>
          </cell>
          <cell r="AZ3198">
            <v>-248.47</v>
          </cell>
          <cell r="BG3198">
            <v>0</v>
          </cell>
        </row>
        <row r="3199">
          <cell r="AY3199" t="str">
            <v>1BD</v>
          </cell>
          <cell r="AZ3199">
            <v>-103.21</v>
          </cell>
          <cell r="BG3199">
            <v>0</v>
          </cell>
        </row>
        <row r="3200">
          <cell r="AY3200" t="str">
            <v>1BD</v>
          </cell>
          <cell r="AZ3200">
            <v>-103.21</v>
          </cell>
          <cell r="BG3200">
            <v>0</v>
          </cell>
        </row>
        <row r="3201">
          <cell r="AY3201" t="str">
            <v>1BD</v>
          </cell>
          <cell r="AZ3201">
            <v>-95.57</v>
          </cell>
          <cell r="BG3201">
            <v>0</v>
          </cell>
        </row>
        <row r="3202">
          <cell r="AY3202" t="str">
            <v>1BD</v>
          </cell>
          <cell r="AZ3202">
            <v>-95.57</v>
          </cell>
          <cell r="BG3202">
            <v>0</v>
          </cell>
        </row>
        <row r="3203">
          <cell r="AY3203" t="str">
            <v>1BD</v>
          </cell>
          <cell r="AZ3203">
            <v>-95.57</v>
          </cell>
          <cell r="BG3203">
            <v>0</v>
          </cell>
        </row>
        <row r="3204">
          <cell r="AY3204" t="str">
            <v>1BD</v>
          </cell>
          <cell r="AZ3204">
            <v>-42.05</v>
          </cell>
          <cell r="BG3204" t="str">
            <v>1BD</v>
          </cell>
        </row>
        <row r="3205">
          <cell r="AY3205" t="str">
            <v>1BD</v>
          </cell>
          <cell r="AZ3205">
            <v>-42.05</v>
          </cell>
          <cell r="BG3205" t="str">
            <v>1BD</v>
          </cell>
        </row>
        <row r="3206">
          <cell r="AY3206" t="str">
            <v>1BD</v>
          </cell>
          <cell r="AZ3206">
            <v>-42.05</v>
          </cell>
          <cell r="BG3206" t="str">
            <v>1BD</v>
          </cell>
        </row>
        <row r="3207">
          <cell r="AY3207" t="str">
            <v>1BD</v>
          </cell>
          <cell r="AZ3207">
            <v>-42.05</v>
          </cell>
          <cell r="BG3207" t="str">
            <v>1BD</v>
          </cell>
        </row>
        <row r="3208">
          <cell r="AY3208" t="str">
            <v>1BD</v>
          </cell>
          <cell r="AZ3208">
            <v>-42.05</v>
          </cell>
          <cell r="BG3208" t="str">
            <v>1BD</v>
          </cell>
        </row>
        <row r="3209">
          <cell r="AY3209" t="str">
            <v>1BD</v>
          </cell>
          <cell r="AZ3209">
            <v>-42.05</v>
          </cell>
          <cell r="BG3209" t="str">
            <v>1BD</v>
          </cell>
        </row>
        <row r="3210">
          <cell r="AY3210" t="str">
            <v>1BD</v>
          </cell>
          <cell r="AZ3210">
            <v>-45.87</v>
          </cell>
          <cell r="BG3210">
            <v>0</v>
          </cell>
        </row>
        <row r="3211">
          <cell r="AY3211" t="str">
            <v>1BD</v>
          </cell>
          <cell r="AZ3211">
            <v>-45.87</v>
          </cell>
          <cell r="BG3211">
            <v>0</v>
          </cell>
        </row>
        <row r="3212">
          <cell r="AY3212" t="str">
            <v>1BD</v>
          </cell>
          <cell r="AZ3212">
            <v>-45.87</v>
          </cell>
          <cell r="BG3212">
            <v>0</v>
          </cell>
        </row>
        <row r="3213">
          <cell r="AY3213" t="str">
            <v>1BD</v>
          </cell>
          <cell r="AZ3213">
            <v>-279.05</v>
          </cell>
          <cell r="BG3213">
            <v>0</v>
          </cell>
        </row>
        <row r="3214">
          <cell r="AY3214" t="str">
            <v>1BD</v>
          </cell>
          <cell r="AZ3214">
            <v>-279.05</v>
          </cell>
          <cell r="BG3214">
            <v>0</v>
          </cell>
        </row>
        <row r="3215">
          <cell r="AY3215" t="str">
            <v>1BD</v>
          </cell>
          <cell r="AZ3215">
            <v>-279.05</v>
          </cell>
          <cell r="BG3215">
            <v>0</v>
          </cell>
        </row>
        <row r="3216">
          <cell r="AY3216" t="str">
            <v>1BD</v>
          </cell>
          <cell r="AZ3216">
            <v>-279.05</v>
          </cell>
          <cell r="BG3216">
            <v>0</v>
          </cell>
        </row>
        <row r="3217">
          <cell r="AY3217" t="str">
            <v>1BD</v>
          </cell>
          <cell r="AZ3217">
            <v>-133.79</v>
          </cell>
          <cell r="BG3217" t="str">
            <v>1BD</v>
          </cell>
        </row>
        <row r="3218">
          <cell r="AY3218" t="str">
            <v>1BD</v>
          </cell>
          <cell r="AZ3218">
            <v>-133.79</v>
          </cell>
          <cell r="BG3218">
            <v>0</v>
          </cell>
        </row>
        <row r="3219">
          <cell r="AY3219" t="str">
            <v>1BD</v>
          </cell>
          <cell r="AZ3219">
            <v>-133.79</v>
          </cell>
          <cell r="BG3219">
            <v>0</v>
          </cell>
        </row>
        <row r="3220">
          <cell r="AY3220" t="str">
            <v>1BD</v>
          </cell>
          <cell r="AZ3220">
            <v>-133.79</v>
          </cell>
          <cell r="BG3220">
            <v>0</v>
          </cell>
        </row>
        <row r="3221">
          <cell r="AY3221" t="str">
            <v>1BD</v>
          </cell>
          <cell r="AZ3221">
            <v>-133.79</v>
          </cell>
          <cell r="BG3221">
            <v>0</v>
          </cell>
        </row>
        <row r="3222">
          <cell r="AY3222" t="str">
            <v>1BD</v>
          </cell>
          <cell r="AZ3222">
            <v>-133.79</v>
          </cell>
          <cell r="BG3222">
            <v>0</v>
          </cell>
        </row>
        <row r="3223">
          <cell r="AY3223" t="str">
            <v>1BD</v>
          </cell>
          <cell r="AZ3223">
            <v>-133.79</v>
          </cell>
          <cell r="BG3223">
            <v>0</v>
          </cell>
        </row>
        <row r="3224">
          <cell r="AY3224" t="str">
            <v>1BD</v>
          </cell>
          <cell r="AZ3224">
            <v>-49.7</v>
          </cell>
          <cell r="BG3224" t="str">
            <v>1BD</v>
          </cell>
        </row>
        <row r="3225">
          <cell r="AY3225" t="str">
            <v>1BD</v>
          </cell>
          <cell r="AZ3225">
            <v>-496.94</v>
          </cell>
          <cell r="BG3225">
            <v>0</v>
          </cell>
        </row>
        <row r="3226">
          <cell r="AY3226" t="str">
            <v>1BD</v>
          </cell>
          <cell r="AZ3226">
            <v>-496.94</v>
          </cell>
          <cell r="BG3226">
            <v>0</v>
          </cell>
        </row>
        <row r="3227">
          <cell r="AY3227" t="str">
            <v>1BD</v>
          </cell>
          <cell r="AZ3227">
            <v>-137.61000000000001</v>
          </cell>
          <cell r="BG3227" t="str">
            <v>1BD</v>
          </cell>
        </row>
        <row r="3228">
          <cell r="AY3228" t="str">
            <v>1BD</v>
          </cell>
          <cell r="AZ3228">
            <v>-137.61000000000001</v>
          </cell>
          <cell r="BG3228" t="str">
            <v>1BD</v>
          </cell>
        </row>
        <row r="3229">
          <cell r="AY3229">
            <v>0</v>
          </cell>
          <cell r="AZ3229" t="str">
            <v>x</v>
          </cell>
          <cell r="BG3229">
            <v>0</v>
          </cell>
        </row>
        <row r="3230">
          <cell r="AY3230">
            <v>0</v>
          </cell>
          <cell r="AZ3230" t="str">
            <v>x</v>
          </cell>
          <cell r="BG3230">
            <v>0</v>
          </cell>
        </row>
        <row r="3231">
          <cell r="AY3231" t="str">
            <v>1BD</v>
          </cell>
          <cell r="AZ3231">
            <v>-137.62</v>
          </cell>
          <cell r="BG3231" t="str">
            <v>1BD</v>
          </cell>
        </row>
        <row r="3232">
          <cell r="AY3232">
            <v>0</v>
          </cell>
          <cell r="AZ3232" t="str">
            <v>x</v>
          </cell>
          <cell r="BG3232">
            <v>0</v>
          </cell>
        </row>
        <row r="3233">
          <cell r="AY3233" t="str">
            <v>1BD</v>
          </cell>
          <cell r="AZ3233">
            <v>-122.33</v>
          </cell>
          <cell r="BG3233" t="str">
            <v>1BD</v>
          </cell>
        </row>
        <row r="3234">
          <cell r="AY3234" t="str">
            <v>1BD</v>
          </cell>
          <cell r="AZ3234">
            <v>-122.33</v>
          </cell>
          <cell r="BG3234" t="str">
            <v>1BD</v>
          </cell>
        </row>
        <row r="3235">
          <cell r="AY3235" t="str">
            <v>1BD</v>
          </cell>
          <cell r="AZ3235">
            <v>-122.33</v>
          </cell>
          <cell r="BG3235" t="str">
            <v>1BD</v>
          </cell>
        </row>
        <row r="3236">
          <cell r="AY3236" t="str">
            <v>1BD</v>
          </cell>
          <cell r="AZ3236">
            <v>-122.33</v>
          </cell>
          <cell r="BG3236" t="str">
            <v>1BD</v>
          </cell>
        </row>
        <row r="3237">
          <cell r="AY3237" t="str">
            <v>1BD</v>
          </cell>
          <cell r="AZ3237">
            <v>-141.44</v>
          </cell>
          <cell r="BG3237" t="str">
            <v>1BD</v>
          </cell>
        </row>
        <row r="3238">
          <cell r="AY3238" t="str">
            <v>1BD</v>
          </cell>
          <cell r="AZ3238">
            <v>-129.97</v>
          </cell>
          <cell r="BG3238">
            <v>0</v>
          </cell>
        </row>
        <row r="3239">
          <cell r="AY3239" t="str">
            <v>1BD</v>
          </cell>
          <cell r="AZ3239">
            <v>-129.97</v>
          </cell>
          <cell r="BG3239" t="str">
            <v>1BD</v>
          </cell>
        </row>
        <row r="3240">
          <cell r="AY3240">
            <v>0</v>
          </cell>
          <cell r="AZ3240" t="str">
            <v>x</v>
          </cell>
          <cell r="BG3240">
            <v>0</v>
          </cell>
        </row>
        <row r="3241">
          <cell r="AY3241" t="str">
            <v>1BD</v>
          </cell>
          <cell r="AZ3241">
            <v>-129.97</v>
          </cell>
          <cell r="BG3241" t="str">
            <v>1BD</v>
          </cell>
        </row>
        <row r="3242">
          <cell r="AY3242">
            <v>0</v>
          </cell>
          <cell r="AZ3242" t="str">
            <v>x</v>
          </cell>
          <cell r="BG3242">
            <v>0</v>
          </cell>
        </row>
        <row r="3243">
          <cell r="AY3243" t="str">
            <v>1BD</v>
          </cell>
          <cell r="AZ3243">
            <v>-80.27</v>
          </cell>
          <cell r="BG3243">
            <v>0</v>
          </cell>
        </row>
        <row r="3244">
          <cell r="AY3244" t="str">
            <v>1BD</v>
          </cell>
          <cell r="AZ3244">
            <v>-80.27</v>
          </cell>
          <cell r="BG3244" t="str">
            <v>1BD</v>
          </cell>
        </row>
        <row r="3245">
          <cell r="AY3245" t="str">
            <v>1BD</v>
          </cell>
          <cell r="AZ3245">
            <v>-80.27</v>
          </cell>
          <cell r="BG3245">
            <v>0</v>
          </cell>
        </row>
        <row r="3246">
          <cell r="AY3246" t="str">
            <v>1BD</v>
          </cell>
          <cell r="AZ3246">
            <v>-80.27</v>
          </cell>
          <cell r="BG3246" t="str">
            <v>1BD</v>
          </cell>
        </row>
        <row r="3247">
          <cell r="AY3247" t="str">
            <v>1BD</v>
          </cell>
          <cell r="AZ3247">
            <v>-80.27</v>
          </cell>
          <cell r="BG3247" t="str">
            <v>1BD</v>
          </cell>
        </row>
        <row r="3248">
          <cell r="AY3248" t="str">
            <v>1BD</v>
          </cell>
          <cell r="AZ3248">
            <v>-80.27</v>
          </cell>
          <cell r="BG3248" t="str">
            <v>1BD</v>
          </cell>
        </row>
        <row r="3249">
          <cell r="AY3249" t="str">
            <v>1BD</v>
          </cell>
          <cell r="AZ3249">
            <v>-80.27</v>
          </cell>
          <cell r="BG3249" t="str">
            <v>1BD</v>
          </cell>
        </row>
        <row r="3250">
          <cell r="AY3250" t="str">
            <v>1BD</v>
          </cell>
          <cell r="AZ3250">
            <v>-80.27</v>
          </cell>
          <cell r="BG3250" t="str">
            <v>1BD</v>
          </cell>
        </row>
        <row r="3251">
          <cell r="AY3251" t="str">
            <v>1BD</v>
          </cell>
          <cell r="AZ3251">
            <v>-80.27</v>
          </cell>
          <cell r="BG3251" t="str">
            <v>1BD</v>
          </cell>
        </row>
        <row r="3252">
          <cell r="AY3252" t="str">
            <v>1BD</v>
          </cell>
          <cell r="AZ3252">
            <v>-80.27</v>
          </cell>
          <cell r="BG3252" t="str">
            <v>1BD</v>
          </cell>
        </row>
        <row r="3253">
          <cell r="AY3253" t="str">
            <v>1BD</v>
          </cell>
          <cell r="AZ3253">
            <v>-80.27</v>
          </cell>
          <cell r="BG3253" t="str">
            <v>1BD</v>
          </cell>
        </row>
        <row r="3254">
          <cell r="AY3254" t="str">
            <v>1BD</v>
          </cell>
          <cell r="AZ3254">
            <v>-80.27</v>
          </cell>
          <cell r="BG3254" t="str">
            <v>1BD</v>
          </cell>
        </row>
        <row r="3255">
          <cell r="AY3255" t="str">
            <v>1BD</v>
          </cell>
          <cell r="AZ3255">
            <v>-80.27</v>
          </cell>
          <cell r="BG3255" t="str">
            <v>1BD</v>
          </cell>
        </row>
        <row r="3256">
          <cell r="AY3256" t="str">
            <v>1BD</v>
          </cell>
          <cell r="AZ3256">
            <v>-80.27</v>
          </cell>
          <cell r="BG3256" t="str">
            <v>1BD</v>
          </cell>
        </row>
        <row r="3257">
          <cell r="AY3257" t="str">
            <v>1BD</v>
          </cell>
          <cell r="AZ3257">
            <v>-496.94</v>
          </cell>
          <cell r="BG3257">
            <v>0</v>
          </cell>
        </row>
        <row r="3258">
          <cell r="AY3258" t="str">
            <v>1BD</v>
          </cell>
          <cell r="AZ3258">
            <v>-496.94</v>
          </cell>
          <cell r="BG3258">
            <v>0</v>
          </cell>
        </row>
        <row r="3259">
          <cell r="AY3259" t="str">
            <v>1BD</v>
          </cell>
          <cell r="AZ3259">
            <v>-496.94</v>
          </cell>
          <cell r="BG3259">
            <v>0</v>
          </cell>
        </row>
        <row r="3260">
          <cell r="AY3260" t="str">
            <v>1BD</v>
          </cell>
          <cell r="AZ3260">
            <v>-541.74</v>
          </cell>
          <cell r="BG3260">
            <v>0</v>
          </cell>
        </row>
        <row r="3261">
          <cell r="AY3261" t="str">
            <v>1BD</v>
          </cell>
          <cell r="AZ3261">
            <v>-44.17</v>
          </cell>
          <cell r="BG3261">
            <v>0</v>
          </cell>
        </row>
        <row r="3262">
          <cell r="AY3262" t="str">
            <v>1BD</v>
          </cell>
          <cell r="AZ3262">
            <v>-44.17</v>
          </cell>
          <cell r="BG3262">
            <v>0</v>
          </cell>
        </row>
        <row r="3263">
          <cell r="AY3263" t="str">
            <v>1BD</v>
          </cell>
          <cell r="AZ3263">
            <v>-68.81</v>
          </cell>
          <cell r="BG3263">
            <v>0</v>
          </cell>
        </row>
        <row r="3264">
          <cell r="AY3264" t="str">
            <v>1BD</v>
          </cell>
          <cell r="AZ3264">
            <v>-68.81</v>
          </cell>
          <cell r="BG3264">
            <v>0</v>
          </cell>
        </row>
        <row r="3265">
          <cell r="AY3265" t="str">
            <v>1BD</v>
          </cell>
          <cell r="AZ3265">
            <v>-68.81</v>
          </cell>
          <cell r="BG3265">
            <v>0</v>
          </cell>
        </row>
        <row r="3266">
          <cell r="AY3266" t="str">
            <v>1BD</v>
          </cell>
          <cell r="AZ3266">
            <v>-68.81</v>
          </cell>
          <cell r="BG3266">
            <v>0</v>
          </cell>
        </row>
        <row r="3267">
          <cell r="AY3267" t="str">
            <v>1BD</v>
          </cell>
          <cell r="AZ3267">
            <v>-68.81</v>
          </cell>
          <cell r="BG3267">
            <v>0</v>
          </cell>
        </row>
        <row r="3268">
          <cell r="AY3268" t="str">
            <v>1BD</v>
          </cell>
          <cell r="AZ3268">
            <v>-68.81</v>
          </cell>
          <cell r="BG3268">
            <v>0</v>
          </cell>
        </row>
        <row r="3269">
          <cell r="AY3269" t="str">
            <v>1BD</v>
          </cell>
          <cell r="AZ3269">
            <v>-68.81</v>
          </cell>
          <cell r="BG3269">
            <v>0</v>
          </cell>
        </row>
        <row r="3270">
          <cell r="AY3270" t="str">
            <v>1BD</v>
          </cell>
          <cell r="AZ3270">
            <v>-68.81</v>
          </cell>
          <cell r="BG3270">
            <v>0</v>
          </cell>
        </row>
        <row r="3271">
          <cell r="AY3271" t="str">
            <v>1BD</v>
          </cell>
          <cell r="AZ3271">
            <v>-68.81</v>
          </cell>
          <cell r="BG3271" t="str">
            <v>1BD</v>
          </cell>
        </row>
        <row r="3272">
          <cell r="AY3272" t="str">
            <v>1BD</v>
          </cell>
          <cell r="AZ3272">
            <v>-68.81</v>
          </cell>
          <cell r="BG3272">
            <v>0</v>
          </cell>
        </row>
        <row r="3273">
          <cell r="AY3273" t="str">
            <v>1BD</v>
          </cell>
          <cell r="AZ3273">
            <v>-68.81</v>
          </cell>
          <cell r="BG3273" t="str">
            <v>1BD</v>
          </cell>
        </row>
        <row r="3274">
          <cell r="AY3274" t="str">
            <v>1BD</v>
          </cell>
          <cell r="AZ3274">
            <v>-68.81</v>
          </cell>
          <cell r="BG3274">
            <v>0</v>
          </cell>
        </row>
        <row r="3275">
          <cell r="AY3275" t="str">
            <v>1BD</v>
          </cell>
          <cell r="AZ3275">
            <v>-68.81</v>
          </cell>
          <cell r="BG3275">
            <v>0</v>
          </cell>
        </row>
        <row r="3276">
          <cell r="AY3276" t="str">
            <v>1BD</v>
          </cell>
          <cell r="AZ3276">
            <v>-68.81</v>
          </cell>
          <cell r="BG3276">
            <v>0</v>
          </cell>
        </row>
        <row r="3277">
          <cell r="AY3277" t="str">
            <v>1BD</v>
          </cell>
          <cell r="AZ3277">
            <v>-68.81</v>
          </cell>
          <cell r="BG3277">
            <v>0</v>
          </cell>
        </row>
        <row r="3278">
          <cell r="AY3278" t="str">
            <v>1BD</v>
          </cell>
          <cell r="AZ3278">
            <v>-68.81</v>
          </cell>
          <cell r="BG3278">
            <v>0</v>
          </cell>
        </row>
        <row r="3279">
          <cell r="AY3279" t="str">
            <v>1BD</v>
          </cell>
          <cell r="AZ3279">
            <v>-68.81</v>
          </cell>
          <cell r="BG3279">
            <v>0</v>
          </cell>
        </row>
        <row r="3280">
          <cell r="AY3280" t="str">
            <v>1BD</v>
          </cell>
          <cell r="AZ3280">
            <v>-68.81</v>
          </cell>
          <cell r="BG3280">
            <v>0</v>
          </cell>
        </row>
        <row r="3281">
          <cell r="AY3281" t="str">
            <v>1BD</v>
          </cell>
          <cell r="AZ3281">
            <v>-68.81</v>
          </cell>
          <cell r="BG3281">
            <v>0</v>
          </cell>
        </row>
        <row r="3282">
          <cell r="AY3282" t="str">
            <v>1BD</v>
          </cell>
          <cell r="AZ3282">
            <v>-68.81</v>
          </cell>
          <cell r="BG3282">
            <v>0</v>
          </cell>
        </row>
        <row r="3283">
          <cell r="AY3283" t="str">
            <v>1BD</v>
          </cell>
          <cell r="AZ3283">
            <v>-68.81</v>
          </cell>
          <cell r="BG3283">
            <v>0</v>
          </cell>
        </row>
        <row r="3284">
          <cell r="AY3284" t="str">
            <v>1BD</v>
          </cell>
          <cell r="AZ3284">
            <v>-68.81</v>
          </cell>
          <cell r="BG3284">
            <v>0</v>
          </cell>
        </row>
        <row r="3285">
          <cell r="AY3285" t="str">
            <v>1BD</v>
          </cell>
          <cell r="AZ3285">
            <v>-68.81</v>
          </cell>
          <cell r="BG3285">
            <v>0</v>
          </cell>
        </row>
        <row r="3286">
          <cell r="AY3286" t="str">
            <v>1BD</v>
          </cell>
          <cell r="AZ3286">
            <v>-68.81</v>
          </cell>
          <cell r="BG3286">
            <v>0</v>
          </cell>
        </row>
        <row r="3287">
          <cell r="AY3287" t="str">
            <v>1BD</v>
          </cell>
          <cell r="AZ3287">
            <v>-68.81</v>
          </cell>
          <cell r="BG3287">
            <v>0</v>
          </cell>
        </row>
        <row r="3288">
          <cell r="AY3288" t="str">
            <v>1BD</v>
          </cell>
          <cell r="AZ3288">
            <v>-68.81</v>
          </cell>
          <cell r="BG3288">
            <v>0</v>
          </cell>
        </row>
        <row r="3289">
          <cell r="AY3289" t="str">
            <v>1BD</v>
          </cell>
          <cell r="AZ3289">
            <v>-68.81</v>
          </cell>
          <cell r="BG3289">
            <v>0</v>
          </cell>
        </row>
        <row r="3290">
          <cell r="AY3290" t="str">
            <v>1BD</v>
          </cell>
          <cell r="AZ3290">
            <v>-275.22000000000003</v>
          </cell>
          <cell r="BG3290">
            <v>0</v>
          </cell>
        </row>
        <row r="3291">
          <cell r="AY3291" t="str">
            <v>1BD</v>
          </cell>
          <cell r="AZ3291">
            <v>-275.23</v>
          </cell>
          <cell r="BG3291">
            <v>0</v>
          </cell>
        </row>
        <row r="3292">
          <cell r="AY3292" t="str">
            <v>1BD</v>
          </cell>
          <cell r="AZ3292">
            <v>-275.22000000000003</v>
          </cell>
          <cell r="BG3292">
            <v>0</v>
          </cell>
        </row>
        <row r="3293">
          <cell r="AY3293" t="str">
            <v>1BD</v>
          </cell>
          <cell r="AZ3293">
            <v>-275.22000000000003</v>
          </cell>
          <cell r="BG3293">
            <v>0</v>
          </cell>
        </row>
        <row r="3294">
          <cell r="AY3294" t="str">
            <v>1BD</v>
          </cell>
          <cell r="AZ3294">
            <v>-275.23</v>
          </cell>
          <cell r="BG3294">
            <v>0</v>
          </cell>
        </row>
        <row r="3295">
          <cell r="AY3295" t="str">
            <v>1BD</v>
          </cell>
          <cell r="AZ3295">
            <v>-275.23</v>
          </cell>
          <cell r="BG3295">
            <v>0</v>
          </cell>
        </row>
        <row r="3296">
          <cell r="AY3296" t="str">
            <v>1BD</v>
          </cell>
          <cell r="AZ3296">
            <v>-275.23</v>
          </cell>
          <cell r="BG3296">
            <v>0</v>
          </cell>
        </row>
        <row r="3297">
          <cell r="AY3297" t="str">
            <v>1BD</v>
          </cell>
          <cell r="AZ3297">
            <v>-44.17</v>
          </cell>
          <cell r="BG3297" t="str">
            <v>1BD</v>
          </cell>
        </row>
        <row r="3298">
          <cell r="AY3298" t="str">
            <v>1BD</v>
          </cell>
          <cell r="AZ3298">
            <v>-44.17</v>
          </cell>
          <cell r="BG3298">
            <v>0</v>
          </cell>
        </row>
        <row r="3299">
          <cell r="AY3299" t="str">
            <v>1BD</v>
          </cell>
          <cell r="AZ3299">
            <v>-44.17</v>
          </cell>
          <cell r="BG3299">
            <v>0</v>
          </cell>
        </row>
        <row r="3300">
          <cell r="AY3300" t="str">
            <v>1BD</v>
          </cell>
          <cell r="AZ3300">
            <v>-275.23</v>
          </cell>
          <cell r="BG3300">
            <v>0</v>
          </cell>
        </row>
        <row r="3301">
          <cell r="AY3301" t="str">
            <v>1BD</v>
          </cell>
          <cell r="AZ3301">
            <v>-275.23</v>
          </cell>
          <cell r="BG3301" t="str">
            <v>1BD</v>
          </cell>
        </row>
        <row r="3302">
          <cell r="AY3302" t="str">
            <v>1BD</v>
          </cell>
          <cell r="AZ3302">
            <v>-275.23</v>
          </cell>
          <cell r="BG3302" t="str">
            <v>1BD</v>
          </cell>
        </row>
        <row r="3303">
          <cell r="AY3303" t="str">
            <v>1BD</v>
          </cell>
          <cell r="AZ3303">
            <v>-256.11</v>
          </cell>
          <cell r="BG3303" t="str">
            <v>1BD</v>
          </cell>
        </row>
        <row r="3304">
          <cell r="AY3304" t="str">
            <v>1BD</v>
          </cell>
          <cell r="AZ3304">
            <v>-256.11</v>
          </cell>
          <cell r="BG3304" t="str">
            <v>1BD</v>
          </cell>
        </row>
        <row r="3305">
          <cell r="AY3305" t="str">
            <v>1BD</v>
          </cell>
          <cell r="AZ3305">
            <v>-256.11</v>
          </cell>
          <cell r="BG3305" t="str">
            <v>1BD</v>
          </cell>
        </row>
        <row r="3306">
          <cell r="AY3306">
            <v>0</v>
          </cell>
          <cell r="AZ3306" t="str">
            <v>x</v>
          </cell>
          <cell r="BG3306">
            <v>0</v>
          </cell>
        </row>
        <row r="3307">
          <cell r="AY3307">
            <v>0</v>
          </cell>
          <cell r="AZ3307" t="str">
            <v>x</v>
          </cell>
          <cell r="BG3307">
            <v>0</v>
          </cell>
        </row>
        <row r="3308">
          <cell r="AY3308" t="str">
            <v>1BD</v>
          </cell>
          <cell r="AZ3308">
            <v>-84.1</v>
          </cell>
          <cell r="BG3308" t="str">
            <v>1BD</v>
          </cell>
        </row>
        <row r="3309">
          <cell r="AY3309" t="str">
            <v>1BD</v>
          </cell>
          <cell r="AZ3309">
            <v>-84.1</v>
          </cell>
          <cell r="BG3309" t="str">
            <v>1BD</v>
          </cell>
        </row>
        <row r="3310">
          <cell r="AY3310">
            <v>0</v>
          </cell>
          <cell r="AZ3310" t="str">
            <v>x</v>
          </cell>
          <cell r="BG3310">
            <v>0</v>
          </cell>
        </row>
        <row r="3311">
          <cell r="AY3311" t="str">
            <v>1BD</v>
          </cell>
          <cell r="AZ3311">
            <v>-84.1</v>
          </cell>
          <cell r="BG3311" t="str">
            <v>1BD</v>
          </cell>
        </row>
        <row r="3312">
          <cell r="AY3312" t="str">
            <v>1BD</v>
          </cell>
          <cell r="AZ3312">
            <v>-248.47</v>
          </cell>
          <cell r="BG3312" t="str">
            <v>1BD</v>
          </cell>
        </row>
        <row r="3313">
          <cell r="AY3313" t="str">
            <v>1BD</v>
          </cell>
          <cell r="AZ3313">
            <v>-248.47</v>
          </cell>
          <cell r="BG3313" t="str">
            <v>1BD</v>
          </cell>
        </row>
        <row r="3314">
          <cell r="AY3314" t="str">
            <v>1BD</v>
          </cell>
          <cell r="AZ3314">
            <v>-248.47</v>
          </cell>
          <cell r="BG3314">
            <v>0</v>
          </cell>
        </row>
        <row r="3315">
          <cell r="AY3315" t="str">
            <v>1BD</v>
          </cell>
          <cell r="AZ3315">
            <v>-248.47</v>
          </cell>
          <cell r="BG3315" t="str">
            <v>1BD</v>
          </cell>
        </row>
        <row r="3316">
          <cell r="AY3316" t="str">
            <v>1BD</v>
          </cell>
          <cell r="AZ3316">
            <v>-248.47</v>
          </cell>
          <cell r="BG3316" t="str">
            <v>1BD</v>
          </cell>
        </row>
        <row r="3317">
          <cell r="AY3317" t="str">
            <v>1BD</v>
          </cell>
          <cell r="AZ3317">
            <v>-248.47</v>
          </cell>
          <cell r="BG3317" t="str">
            <v>1BD</v>
          </cell>
        </row>
        <row r="3318">
          <cell r="AY3318" t="str">
            <v>1BD</v>
          </cell>
          <cell r="AZ3318">
            <v>-267.58999999999997</v>
          </cell>
          <cell r="BG3318" t="str">
            <v>1BD</v>
          </cell>
        </row>
        <row r="3319">
          <cell r="AY3319" t="str">
            <v>1BD</v>
          </cell>
          <cell r="AZ3319">
            <v>-267.58999999999997</v>
          </cell>
          <cell r="BG3319" t="str">
            <v>1BD</v>
          </cell>
        </row>
        <row r="3320">
          <cell r="AY3320" t="str">
            <v>1BD</v>
          </cell>
          <cell r="AZ3320">
            <v>-267.58999999999997</v>
          </cell>
          <cell r="BG3320" t="str">
            <v>1BD</v>
          </cell>
        </row>
        <row r="3321">
          <cell r="AY3321" t="str">
            <v>1BD</v>
          </cell>
          <cell r="AZ3321">
            <v>-122.33</v>
          </cell>
          <cell r="BG3321" t="str">
            <v>1BD</v>
          </cell>
        </row>
        <row r="3322">
          <cell r="AY3322" t="str">
            <v>1BD</v>
          </cell>
          <cell r="AZ3322">
            <v>-122.33</v>
          </cell>
          <cell r="BG3322" t="str">
            <v>1BD</v>
          </cell>
        </row>
        <row r="3323">
          <cell r="AY3323" t="str">
            <v>1BD</v>
          </cell>
          <cell r="AZ3323">
            <v>-53.52</v>
          </cell>
          <cell r="BG3323" t="str">
            <v>1BD</v>
          </cell>
        </row>
        <row r="3324">
          <cell r="AY3324" t="str">
            <v>1BD</v>
          </cell>
          <cell r="AZ3324">
            <v>-58.46</v>
          </cell>
          <cell r="BG3324" t="str">
            <v>1BD</v>
          </cell>
        </row>
        <row r="3325">
          <cell r="AY3325" t="str">
            <v>1BD</v>
          </cell>
          <cell r="AZ3325">
            <v>-45.87</v>
          </cell>
          <cell r="BG3325">
            <v>0</v>
          </cell>
        </row>
        <row r="3326">
          <cell r="AY3326" t="str">
            <v>1BD</v>
          </cell>
          <cell r="AZ3326">
            <v>-45.87</v>
          </cell>
          <cell r="BG3326" t="str">
            <v>1BD</v>
          </cell>
        </row>
        <row r="3327">
          <cell r="AY3327" t="str">
            <v>1BD</v>
          </cell>
          <cell r="AZ3327">
            <v>-42.05</v>
          </cell>
          <cell r="BG3327" t="str">
            <v>1BD</v>
          </cell>
        </row>
        <row r="3328">
          <cell r="AY3328" t="str">
            <v>1BD</v>
          </cell>
          <cell r="AZ3328">
            <v>-42.04</v>
          </cell>
          <cell r="BG3328">
            <v>0</v>
          </cell>
        </row>
        <row r="3329">
          <cell r="AY3329" t="str">
            <v>1BD</v>
          </cell>
          <cell r="AZ3329">
            <v>-42.05</v>
          </cell>
          <cell r="BG3329" t="str">
            <v>1BD</v>
          </cell>
        </row>
        <row r="3330">
          <cell r="AY3330" t="str">
            <v>1BD</v>
          </cell>
          <cell r="AZ3330">
            <v>-42.04</v>
          </cell>
          <cell r="BG3330">
            <v>0</v>
          </cell>
        </row>
        <row r="3331">
          <cell r="AY3331" t="str">
            <v>1BD</v>
          </cell>
          <cell r="AZ3331">
            <v>-42.04</v>
          </cell>
          <cell r="BG3331">
            <v>0</v>
          </cell>
        </row>
        <row r="3332">
          <cell r="AY3332" t="str">
            <v>1BD</v>
          </cell>
          <cell r="AZ3332">
            <v>-42.05</v>
          </cell>
          <cell r="BG3332" t="str">
            <v>1BD</v>
          </cell>
        </row>
        <row r="3333">
          <cell r="AY3333" t="str">
            <v>1BD</v>
          </cell>
          <cell r="AZ3333">
            <v>-45.87</v>
          </cell>
          <cell r="BG3333">
            <v>0</v>
          </cell>
        </row>
        <row r="3334">
          <cell r="AY3334" t="str">
            <v>1BD</v>
          </cell>
          <cell r="AZ3334">
            <v>-45.87</v>
          </cell>
          <cell r="BG3334">
            <v>0</v>
          </cell>
        </row>
        <row r="3335">
          <cell r="AY3335" t="str">
            <v>1BD</v>
          </cell>
          <cell r="AZ3335">
            <v>-45.87</v>
          </cell>
          <cell r="BG3335">
            <v>0</v>
          </cell>
        </row>
        <row r="3336">
          <cell r="AY3336" t="str">
            <v>1BD</v>
          </cell>
          <cell r="AZ3336">
            <v>-53.52</v>
          </cell>
          <cell r="BG3336" t="str">
            <v>1BD</v>
          </cell>
        </row>
        <row r="3337">
          <cell r="AY3337" t="str">
            <v>1BD</v>
          </cell>
          <cell r="AZ3337">
            <v>-286.7</v>
          </cell>
          <cell r="BG3337" t="str">
            <v>1BD</v>
          </cell>
        </row>
        <row r="3338">
          <cell r="AY3338" t="str">
            <v>1BD</v>
          </cell>
          <cell r="AZ3338">
            <v>-286.7</v>
          </cell>
          <cell r="BG3338">
            <v>0</v>
          </cell>
        </row>
        <row r="3339">
          <cell r="AY3339" t="str">
            <v>1BD</v>
          </cell>
          <cell r="AZ3339">
            <v>-286.7</v>
          </cell>
          <cell r="BG3339">
            <v>0</v>
          </cell>
        </row>
        <row r="3340">
          <cell r="AY3340" t="str">
            <v>1BD</v>
          </cell>
          <cell r="AZ3340">
            <v>-286.7</v>
          </cell>
          <cell r="BG3340">
            <v>0</v>
          </cell>
        </row>
        <row r="3341">
          <cell r="AY3341" t="str">
            <v>1BD</v>
          </cell>
          <cell r="AZ3341">
            <v>-286.7</v>
          </cell>
          <cell r="BG3341">
            <v>0</v>
          </cell>
        </row>
        <row r="3342">
          <cell r="AY3342" t="str">
            <v>1BD</v>
          </cell>
          <cell r="AZ3342">
            <v>-122.33</v>
          </cell>
          <cell r="BG3342" t="str">
            <v>1BD</v>
          </cell>
        </row>
        <row r="3343">
          <cell r="AY3343" t="str">
            <v>1BD</v>
          </cell>
          <cell r="AZ3343">
            <v>-122.33</v>
          </cell>
          <cell r="BG3343" t="str">
            <v>1BD</v>
          </cell>
        </row>
        <row r="3344">
          <cell r="AY3344" t="str">
            <v>1BD</v>
          </cell>
          <cell r="AZ3344">
            <v>-286.7</v>
          </cell>
          <cell r="BG3344">
            <v>0</v>
          </cell>
        </row>
        <row r="3345">
          <cell r="AY3345" t="str">
            <v>1BD</v>
          </cell>
          <cell r="AZ3345">
            <v>-68.81</v>
          </cell>
          <cell r="BG3345">
            <v>0</v>
          </cell>
        </row>
        <row r="3346">
          <cell r="AY3346" t="str">
            <v>1BD</v>
          </cell>
          <cell r="AZ3346">
            <v>-68.81</v>
          </cell>
          <cell r="BG3346">
            <v>0</v>
          </cell>
        </row>
        <row r="3347">
          <cell r="AY3347" t="str">
            <v>1BD</v>
          </cell>
          <cell r="AZ3347">
            <v>-110.54</v>
          </cell>
          <cell r="BG3347">
            <v>0</v>
          </cell>
        </row>
        <row r="3348">
          <cell r="AY3348" t="str">
            <v>1BD</v>
          </cell>
          <cell r="AZ3348">
            <v>-112.79</v>
          </cell>
          <cell r="BG3348" t="str">
            <v>1BD</v>
          </cell>
        </row>
        <row r="3349">
          <cell r="AY3349" t="str">
            <v>1BD</v>
          </cell>
          <cell r="AZ3349">
            <v>-256.12</v>
          </cell>
          <cell r="BG3349" t="str">
            <v>1BD</v>
          </cell>
        </row>
        <row r="3350">
          <cell r="AY3350">
            <v>0</v>
          </cell>
          <cell r="AZ3350" t="str">
            <v>x</v>
          </cell>
          <cell r="BG3350">
            <v>0</v>
          </cell>
        </row>
        <row r="3351">
          <cell r="AY3351">
            <v>0</v>
          </cell>
          <cell r="AZ3351" t="str">
            <v>x</v>
          </cell>
          <cell r="BG3351">
            <v>0</v>
          </cell>
        </row>
        <row r="3352">
          <cell r="AY3352">
            <v>0</v>
          </cell>
          <cell r="AZ3352" t="str">
            <v>x</v>
          </cell>
          <cell r="BG3352">
            <v>0</v>
          </cell>
        </row>
        <row r="3353">
          <cell r="AY3353" t="str">
            <v>1BD</v>
          </cell>
          <cell r="AZ3353">
            <v>-84.1</v>
          </cell>
          <cell r="BG3353" t="str">
            <v>1BD</v>
          </cell>
        </row>
        <row r="3354">
          <cell r="AY3354">
            <v>0</v>
          </cell>
          <cell r="AZ3354" t="str">
            <v>x</v>
          </cell>
          <cell r="BG3354">
            <v>0</v>
          </cell>
        </row>
        <row r="3355">
          <cell r="AY3355">
            <v>0</v>
          </cell>
          <cell r="AZ3355" t="str">
            <v>x</v>
          </cell>
          <cell r="BG3355">
            <v>0</v>
          </cell>
        </row>
        <row r="3356">
          <cell r="AY3356" t="str">
            <v>1BD</v>
          </cell>
          <cell r="AZ3356">
            <v>-49.7</v>
          </cell>
          <cell r="BG3356" t="str">
            <v>1BD</v>
          </cell>
        </row>
        <row r="3357">
          <cell r="AY3357" t="str">
            <v>1BD</v>
          </cell>
          <cell r="AZ3357">
            <v>-49.7</v>
          </cell>
          <cell r="BG3357" t="str">
            <v>1BD</v>
          </cell>
        </row>
        <row r="3358">
          <cell r="AY3358" t="str">
            <v>1BD</v>
          </cell>
          <cell r="AZ3358">
            <v>-279.05</v>
          </cell>
          <cell r="BG3358">
            <v>0</v>
          </cell>
        </row>
        <row r="3359">
          <cell r="AY3359" t="str">
            <v>1BD</v>
          </cell>
          <cell r="AZ3359">
            <v>-74.58</v>
          </cell>
          <cell r="BG3359" t="str">
            <v>1BD</v>
          </cell>
        </row>
        <row r="3360">
          <cell r="AY3360" t="str">
            <v>1BD</v>
          </cell>
          <cell r="AZ3360">
            <v>-74.58</v>
          </cell>
          <cell r="BG3360" t="str">
            <v>1BD</v>
          </cell>
        </row>
        <row r="3361">
          <cell r="AY3361" t="str">
            <v>1BD</v>
          </cell>
          <cell r="AZ3361">
            <v>-175.84</v>
          </cell>
          <cell r="BG3361" t="str">
            <v>1BD</v>
          </cell>
        </row>
        <row r="3362">
          <cell r="AY3362" t="str">
            <v>1BD</v>
          </cell>
          <cell r="AZ3362">
            <v>-73.540000000000006</v>
          </cell>
          <cell r="BG3362" t="str">
            <v>1BD</v>
          </cell>
        </row>
        <row r="3363">
          <cell r="AY3363" t="str">
            <v>1BD</v>
          </cell>
          <cell r="AZ3363">
            <v>-73.540000000000006</v>
          </cell>
          <cell r="BG3363" t="str">
            <v>1BD</v>
          </cell>
        </row>
        <row r="3364">
          <cell r="AY3364" t="str">
            <v>1BD</v>
          </cell>
          <cell r="AZ3364">
            <v>-73.540000000000006</v>
          </cell>
          <cell r="BG3364" t="str">
            <v>1BD</v>
          </cell>
        </row>
        <row r="3365">
          <cell r="AY3365" t="str">
            <v>1BD</v>
          </cell>
          <cell r="AZ3365">
            <v>-73.540000000000006</v>
          </cell>
          <cell r="BG3365" t="str">
            <v>1BD</v>
          </cell>
        </row>
        <row r="3366">
          <cell r="AY3366" t="str">
            <v>1BD</v>
          </cell>
          <cell r="AZ3366">
            <v>-275.23</v>
          </cell>
          <cell r="BG3366">
            <v>0</v>
          </cell>
        </row>
        <row r="3367">
          <cell r="AY3367" t="str">
            <v>1BD</v>
          </cell>
          <cell r="AZ3367">
            <v>-286.7</v>
          </cell>
          <cell r="BG3367">
            <v>0</v>
          </cell>
        </row>
        <row r="3368">
          <cell r="AY3368" t="str">
            <v>1BD</v>
          </cell>
          <cell r="AZ3368">
            <v>-53.52</v>
          </cell>
          <cell r="BG3368">
            <v>0</v>
          </cell>
        </row>
        <row r="3369">
          <cell r="AY3369" t="str">
            <v>1BD</v>
          </cell>
          <cell r="AZ3369">
            <v>-68.81</v>
          </cell>
          <cell r="BG3369" t="str">
            <v>1BD</v>
          </cell>
        </row>
        <row r="3370">
          <cell r="AY3370" t="str">
            <v>1BD</v>
          </cell>
          <cell r="AZ3370">
            <v>-68.81</v>
          </cell>
          <cell r="BG3370">
            <v>0</v>
          </cell>
        </row>
        <row r="3371">
          <cell r="AY3371" t="str">
            <v>1BD</v>
          </cell>
          <cell r="AZ3371">
            <v>-286.7</v>
          </cell>
          <cell r="BG3371">
            <v>0</v>
          </cell>
        </row>
        <row r="3372">
          <cell r="AY3372" t="str">
            <v>1BD</v>
          </cell>
          <cell r="AZ3372">
            <v>-68.81</v>
          </cell>
          <cell r="BG3372">
            <v>0</v>
          </cell>
        </row>
        <row r="3373">
          <cell r="AY3373" t="str">
            <v>1BD</v>
          </cell>
          <cell r="AZ3373">
            <v>-275.23</v>
          </cell>
          <cell r="BG3373">
            <v>0</v>
          </cell>
        </row>
        <row r="3374">
          <cell r="AY3374" t="str">
            <v>1BD</v>
          </cell>
          <cell r="AZ3374">
            <v>-70.73</v>
          </cell>
          <cell r="BG3374">
            <v>0</v>
          </cell>
        </row>
        <row r="3375">
          <cell r="AY3375" t="str">
            <v>1BD</v>
          </cell>
          <cell r="AZ3375">
            <v>-500.5</v>
          </cell>
          <cell r="BG3375">
            <v>0</v>
          </cell>
        </row>
        <row r="3376">
          <cell r="AY3376" t="str">
            <v>1BD</v>
          </cell>
          <cell r="AZ3376">
            <v>-210.25</v>
          </cell>
          <cell r="BG3376">
            <v>0</v>
          </cell>
        </row>
        <row r="3377">
          <cell r="AY3377" t="str">
            <v>1BD</v>
          </cell>
          <cell r="AZ3377">
            <v>-68.81</v>
          </cell>
          <cell r="BG3377">
            <v>0</v>
          </cell>
        </row>
        <row r="3378">
          <cell r="AY3378" t="str">
            <v>1BD</v>
          </cell>
          <cell r="AZ3378">
            <v>-133.79</v>
          </cell>
          <cell r="BG3378">
            <v>0</v>
          </cell>
        </row>
        <row r="3379">
          <cell r="AY3379" t="str">
            <v>1BD</v>
          </cell>
          <cell r="AZ3379">
            <v>-350</v>
          </cell>
          <cell r="BG3379">
            <v>0</v>
          </cell>
        </row>
        <row r="3380">
          <cell r="AY3380">
            <v>0</v>
          </cell>
          <cell r="AZ3380" t="str">
            <v>x</v>
          </cell>
          <cell r="BG3380">
            <v>0</v>
          </cell>
        </row>
        <row r="3381">
          <cell r="AY3381" t="str">
            <v>1BD</v>
          </cell>
          <cell r="AZ3381">
            <v>-344.79</v>
          </cell>
          <cell r="BG3381" t="str">
            <v>1BD</v>
          </cell>
        </row>
        <row r="3382">
          <cell r="AY3382" t="str">
            <v>1BD</v>
          </cell>
          <cell r="AZ3382">
            <v>-344.79</v>
          </cell>
          <cell r="BG3382" t="str">
            <v>1BD</v>
          </cell>
        </row>
        <row r="3383">
          <cell r="AY3383" t="str">
            <v>1BD</v>
          </cell>
          <cell r="AZ3383">
            <v>-344.79</v>
          </cell>
          <cell r="BG3383">
            <v>0</v>
          </cell>
        </row>
        <row r="3384">
          <cell r="AY3384" t="str">
            <v>1BD</v>
          </cell>
          <cell r="AZ3384">
            <v>-350.75</v>
          </cell>
          <cell r="BG3384" t="str">
            <v>1BD</v>
          </cell>
        </row>
        <row r="3385">
          <cell r="AY3385">
            <v>0</v>
          </cell>
          <cell r="AZ3385" t="str">
            <v>x</v>
          </cell>
          <cell r="BG3385">
            <v>0</v>
          </cell>
        </row>
        <row r="3386">
          <cell r="AY3386" t="str">
            <v>1BD</v>
          </cell>
          <cell r="AZ3386">
            <v>-112.79</v>
          </cell>
          <cell r="BG3386" t="str">
            <v>1BD</v>
          </cell>
        </row>
        <row r="3387">
          <cell r="AY3387" t="str">
            <v>1BD</v>
          </cell>
          <cell r="AZ3387">
            <v>-112.79</v>
          </cell>
          <cell r="BG3387" t="str">
            <v>1BD</v>
          </cell>
        </row>
        <row r="3388">
          <cell r="AY3388" t="str">
            <v>1BD</v>
          </cell>
          <cell r="AZ3388">
            <v>-112.79</v>
          </cell>
          <cell r="BG3388" t="str">
            <v>1BD</v>
          </cell>
        </row>
        <row r="3389">
          <cell r="AY3389" t="str">
            <v>1BD</v>
          </cell>
          <cell r="AZ3389">
            <v>-112.79</v>
          </cell>
          <cell r="BG3389" t="str">
            <v>1BD</v>
          </cell>
        </row>
        <row r="3390">
          <cell r="AY3390" t="str">
            <v>1BD</v>
          </cell>
          <cell r="AZ3390">
            <v>-112.79</v>
          </cell>
          <cell r="BG3390" t="str">
            <v>1BD</v>
          </cell>
        </row>
        <row r="3391">
          <cell r="AY3391" t="str">
            <v>1BD</v>
          </cell>
          <cell r="AZ3391">
            <v>-112.79</v>
          </cell>
          <cell r="BG3391" t="str">
            <v>1BD</v>
          </cell>
        </row>
        <row r="3392">
          <cell r="AY3392" t="str">
            <v>1BD</v>
          </cell>
          <cell r="AZ3392">
            <v>-112.79</v>
          </cell>
          <cell r="BG3392">
            <v>0</v>
          </cell>
        </row>
        <row r="3393">
          <cell r="AY3393" t="str">
            <v>1BD</v>
          </cell>
          <cell r="AZ3393">
            <v>-112.79</v>
          </cell>
          <cell r="BG3393" t="str">
            <v>1BD</v>
          </cell>
        </row>
        <row r="3394">
          <cell r="AY3394" t="str">
            <v>1BD</v>
          </cell>
          <cell r="AZ3394">
            <v>-113.12</v>
          </cell>
          <cell r="BG3394" t="str">
            <v>1BD</v>
          </cell>
        </row>
        <row r="3395">
          <cell r="AY3395" t="str">
            <v>1BD</v>
          </cell>
          <cell r="AZ3395">
            <v>-113.12</v>
          </cell>
          <cell r="BG3395" t="str">
            <v>1BD</v>
          </cell>
        </row>
        <row r="3396">
          <cell r="AY3396">
            <v>0</v>
          </cell>
          <cell r="AZ3396" t="str">
            <v>x</v>
          </cell>
          <cell r="BG3396">
            <v>0</v>
          </cell>
        </row>
        <row r="3397">
          <cell r="AY3397" t="str">
            <v>1BD</v>
          </cell>
          <cell r="AZ3397">
            <v>-49.7</v>
          </cell>
          <cell r="BG3397" t="str">
            <v>1BD</v>
          </cell>
        </row>
        <row r="3398">
          <cell r="AY3398" t="str">
            <v>1BD</v>
          </cell>
          <cell r="AZ3398">
            <v>-49.7</v>
          </cell>
          <cell r="BG3398" t="str">
            <v>1BD</v>
          </cell>
        </row>
        <row r="3399">
          <cell r="AY3399" t="str">
            <v>1BD</v>
          </cell>
          <cell r="AZ3399">
            <v>-49.7</v>
          </cell>
          <cell r="BG3399" t="str">
            <v>1BD</v>
          </cell>
        </row>
        <row r="3400">
          <cell r="AY3400" t="str">
            <v>1BD</v>
          </cell>
          <cell r="AZ3400">
            <v>-49.7</v>
          </cell>
          <cell r="BG3400" t="str">
            <v>1BD</v>
          </cell>
        </row>
        <row r="3401">
          <cell r="AY3401" t="str">
            <v>1BD</v>
          </cell>
          <cell r="AZ3401">
            <v>-248.47</v>
          </cell>
          <cell r="BG3401" t="str">
            <v>1BD</v>
          </cell>
        </row>
        <row r="3402">
          <cell r="AY3402" t="str">
            <v>1BD</v>
          </cell>
          <cell r="AZ3402">
            <v>-53.52</v>
          </cell>
          <cell r="BG3402" t="str">
            <v>1BD</v>
          </cell>
        </row>
        <row r="3403">
          <cell r="AY3403" t="str">
            <v>1BD</v>
          </cell>
          <cell r="AZ3403">
            <v>-53.52</v>
          </cell>
          <cell r="BG3403" t="str">
            <v>1BD</v>
          </cell>
        </row>
        <row r="3404">
          <cell r="AY3404" t="str">
            <v>1BD</v>
          </cell>
          <cell r="AZ3404">
            <v>-286.7</v>
          </cell>
          <cell r="BG3404">
            <v>0</v>
          </cell>
        </row>
        <row r="3405">
          <cell r="AY3405" t="str">
            <v>1BD</v>
          </cell>
          <cell r="AZ3405">
            <v>-122.33</v>
          </cell>
          <cell r="BG3405" t="str">
            <v>1BD</v>
          </cell>
        </row>
        <row r="3406">
          <cell r="AY3406" t="str">
            <v>1BD</v>
          </cell>
          <cell r="AZ3406">
            <v>-122.33</v>
          </cell>
          <cell r="BG3406" t="str">
            <v>1BD</v>
          </cell>
        </row>
        <row r="3407">
          <cell r="AY3407" t="str">
            <v>1BD</v>
          </cell>
          <cell r="AZ3407">
            <v>-122.33</v>
          </cell>
          <cell r="BG3407" t="str">
            <v>1BD</v>
          </cell>
        </row>
        <row r="3408">
          <cell r="AY3408" t="str">
            <v>1BD</v>
          </cell>
          <cell r="AZ3408">
            <v>-122.33</v>
          </cell>
          <cell r="BG3408" t="str">
            <v>1BD</v>
          </cell>
        </row>
        <row r="3409">
          <cell r="AY3409" t="str">
            <v>1BD</v>
          </cell>
          <cell r="AZ3409">
            <v>-68.81</v>
          </cell>
          <cell r="BG3409">
            <v>0</v>
          </cell>
        </row>
        <row r="3410">
          <cell r="AY3410" t="str">
            <v>1BD</v>
          </cell>
          <cell r="AZ3410">
            <v>-1608.33</v>
          </cell>
          <cell r="BG3410" t="str">
            <v>1BD</v>
          </cell>
        </row>
        <row r="3411">
          <cell r="AY3411" t="str">
            <v>1BD</v>
          </cell>
          <cell r="AZ3411">
            <v>-73.540000000000006</v>
          </cell>
          <cell r="BG3411" t="str">
            <v>1BD</v>
          </cell>
        </row>
        <row r="3412">
          <cell r="AY3412" t="str">
            <v>1BD</v>
          </cell>
          <cell r="AZ3412">
            <v>-73.540000000000006</v>
          </cell>
          <cell r="BG3412" t="str">
            <v>1BD</v>
          </cell>
        </row>
        <row r="3413">
          <cell r="AY3413" t="str">
            <v>1BD</v>
          </cell>
          <cell r="AZ3413">
            <v>-73.540000000000006</v>
          </cell>
          <cell r="BG3413" t="str">
            <v>1BD</v>
          </cell>
        </row>
        <row r="3414">
          <cell r="AY3414" t="str">
            <v>1BD</v>
          </cell>
          <cell r="AZ3414">
            <v>-73.540000000000006</v>
          </cell>
          <cell r="BG3414" t="str">
            <v>1BD</v>
          </cell>
        </row>
        <row r="3415">
          <cell r="AY3415" t="str">
            <v>1BD</v>
          </cell>
          <cell r="AZ3415">
            <v>-73.540000000000006</v>
          </cell>
          <cell r="BG3415" t="str">
            <v>1BD</v>
          </cell>
        </row>
        <row r="3416">
          <cell r="AY3416" t="str">
            <v>1BD</v>
          </cell>
          <cell r="AZ3416">
            <v>-84.1</v>
          </cell>
          <cell r="BG3416" t="str">
            <v>1BD</v>
          </cell>
        </row>
        <row r="3417">
          <cell r="AY3417" t="str">
            <v>1BD</v>
          </cell>
          <cell r="AZ3417">
            <v>-84.1</v>
          </cell>
          <cell r="BG3417">
            <v>0</v>
          </cell>
        </row>
        <row r="3418">
          <cell r="AY3418" t="str">
            <v>1BD</v>
          </cell>
          <cell r="AZ3418">
            <v>-129.97</v>
          </cell>
          <cell r="BG3418" t="str">
            <v>1BD</v>
          </cell>
        </row>
        <row r="3419">
          <cell r="AY3419" t="str">
            <v>1BD</v>
          </cell>
          <cell r="AZ3419">
            <v>-129.97</v>
          </cell>
          <cell r="BG3419" t="str">
            <v>1BD</v>
          </cell>
        </row>
        <row r="3420">
          <cell r="AY3420" t="str">
            <v>1BD</v>
          </cell>
          <cell r="AZ3420">
            <v>-137.62</v>
          </cell>
          <cell r="BG3420" t="str">
            <v>1BD</v>
          </cell>
        </row>
        <row r="3421">
          <cell r="AY3421" t="str">
            <v>1BD</v>
          </cell>
          <cell r="AZ3421">
            <v>-137.62</v>
          </cell>
          <cell r="BG3421" t="str">
            <v>1BD</v>
          </cell>
        </row>
        <row r="3422">
          <cell r="AY3422" t="str">
            <v>1BD</v>
          </cell>
          <cell r="AZ3422">
            <v>-116.52</v>
          </cell>
          <cell r="BG3422">
            <v>0</v>
          </cell>
        </row>
        <row r="3423">
          <cell r="AY3423" t="str">
            <v>1BD</v>
          </cell>
          <cell r="AZ3423">
            <v>-240.11</v>
          </cell>
          <cell r="BG3423">
            <v>0</v>
          </cell>
        </row>
        <row r="3424">
          <cell r="AY3424" t="str">
            <v>1BD</v>
          </cell>
          <cell r="AZ3424">
            <v>-240.11</v>
          </cell>
          <cell r="BG3424" t="str">
            <v>1BD</v>
          </cell>
        </row>
        <row r="3425">
          <cell r="AY3425" t="str">
            <v>1BD</v>
          </cell>
          <cell r="AZ3425">
            <v>-60.02</v>
          </cell>
          <cell r="BG3425">
            <v>0</v>
          </cell>
        </row>
        <row r="3426">
          <cell r="AY3426" t="str">
            <v>1BD</v>
          </cell>
          <cell r="AZ3426">
            <v>-60.02</v>
          </cell>
          <cell r="BG3426">
            <v>0</v>
          </cell>
        </row>
        <row r="3427">
          <cell r="AY3427" t="str">
            <v>1BD</v>
          </cell>
          <cell r="AZ3427">
            <v>-63.56</v>
          </cell>
          <cell r="BG3427" t="str">
            <v>1BD</v>
          </cell>
        </row>
        <row r="3428">
          <cell r="AY3428" t="str">
            <v>1BD</v>
          </cell>
          <cell r="AZ3428">
            <v>-63.56</v>
          </cell>
          <cell r="BG3428">
            <v>0</v>
          </cell>
        </row>
        <row r="3429">
          <cell r="AY3429" t="str">
            <v>1BD</v>
          </cell>
          <cell r="AZ3429">
            <v>-60.02</v>
          </cell>
          <cell r="BG3429" t="str">
            <v>1BD</v>
          </cell>
        </row>
        <row r="3430">
          <cell r="AY3430" t="str">
            <v>1BD</v>
          </cell>
          <cell r="AZ3430">
            <v>-60.02</v>
          </cell>
          <cell r="BG3430" t="str">
            <v>1BD</v>
          </cell>
        </row>
        <row r="3431">
          <cell r="AY3431" t="str">
            <v>1BD</v>
          </cell>
          <cell r="AZ3431">
            <v>-441.39</v>
          </cell>
          <cell r="BG3431" t="str">
            <v>1BD</v>
          </cell>
        </row>
        <row r="3432">
          <cell r="AY3432" t="str">
            <v>1BD</v>
          </cell>
          <cell r="AZ3432">
            <v>-441.39</v>
          </cell>
          <cell r="BG3432" t="str">
            <v>1BD</v>
          </cell>
        </row>
        <row r="3433">
          <cell r="AY3433" t="str">
            <v>1BD</v>
          </cell>
          <cell r="AZ3433">
            <v>-176.55</v>
          </cell>
          <cell r="BG3433" t="str">
            <v>1BD</v>
          </cell>
        </row>
        <row r="3434">
          <cell r="AY3434" t="str">
            <v>1BD</v>
          </cell>
          <cell r="AZ3434">
            <v>-176.55</v>
          </cell>
          <cell r="BG3434" t="str">
            <v>1BD</v>
          </cell>
        </row>
        <row r="3435">
          <cell r="AY3435" t="str">
            <v>1BD</v>
          </cell>
          <cell r="AZ3435">
            <v>-60.02</v>
          </cell>
          <cell r="BG3435" t="str">
            <v>1BD</v>
          </cell>
        </row>
        <row r="3436">
          <cell r="AY3436" t="str">
            <v>1BD</v>
          </cell>
          <cell r="AZ3436">
            <v>-60.02</v>
          </cell>
          <cell r="BG3436" t="str">
            <v>1BD</v>
          </cell>
        </row>
        <row r="3437">
          <cell r="AY3437" t="str">
            <v>1BD</v>
          </cell>
          <cell r="AZ3437">
            <v>-127.11</v>
          </cell>
          <cell r="BG3437" t="str">
            <v>1BD</v>
          </cell>
        </row>
        <row r="3438">
          <cell r="AY3438" t="str">
            <v>1BD</v>
          </cell>
          <cell r="AZ3438">
            <v>-127.11</v>
          </cell>
          <cell r="BG3438" t="str">
            <v>1BD</v>
          </cell>
        </row>
        <row r="3439">
          <cell r="AY3439" t="str">
            <v>1BD</v>
          </cell>
          <cell r="AZ3439">
            <v>-127.11</v>
          </cell>
          <cell r="BG3439" t="str">
            <v>1BD</v>
          </cell>
        </row>
        <row r="3440">
          <cell r="AY3440">
            <v>0</v>
          </cell>
          <cell r="AZ3440" t="str">
            <v>x</v>
          </cell>
          <cell r="BG3440">
            <v>0</v>
          </cell>
        </row>
        <row r="3441">
          <cell r="AY3441" t="str">
            <v>1BD</v>
          </cell>
          <cell r="AZ3441">
            <v>-127.11</v>
          </cell>
          <cell r="BG3441">
            <v>0</v>
          </cell>
        </row>
        <row r="3442">
          <cell r="AY3442" t="str">
            <v>1BD</v>
          </cell>
          <cell r="AZ3442">
            <v>-141.24</v>
          </cell>
          <cell r="BG3442" t="str">
            <v>1BD</v>
          </cell>
        </row>
        <row r="3443">
          <cell r="AY3443">
            <v>0</v>
          </cell>
          <cell r="AZ3443" t="str">
            <v>x</v>
          </cell>
          <cell r="BG3443">
            <v>0</v>
          </cell>
        </row>
        <row r="3444">
          <cell r="AY3444" t="str">
            <v>1BD</v>
          </cell>
          <cell r="AZ3444">
            <v>-254.24</v>
          </cell>
          <cell r="BG3444">
            <v>0</v>
          </cell>
        </row>
        <row r="3445">
          <cell r="AY3445" t="str">
            <v>1BD</v>
          </cell>
          <cell r="AZ3445">
            <v>-254.24</v>
          </cell>
          <cell r="BG3445" t="str">
            <v>1BD</v>
          </cell>
        </row>
        <row r="3446">
          <cell r="AY3446" t="str">
            <v>1BD</v>
          </cell>
          <cell r="AZ3446">
            <v>-254.24</v>
          </cell>
          <cell r="BG3446">
            <v>0</v>
          </cell>
        </row>
        <row r="3447">
          <cell r="AY3447" t="str">
            <v>1BD</v>
          </cell>
          <cell r="AZ3447">
            <v>-254.24</v>
          </cell>
          <cell r="BG3447">
            <v>0</v>
          </cell>
        </row>
        <row r="3448">
          <cell r="AY3448" t="str">
            <v>1BD</v>
          </cell>
          <cell r="AZ3448">
            <v>-84.74</v>
          </cell>
          <cell r="BG3448">
            <v>0</v>
          </cell>
        </row>
        <row r="3449">
          <cell r="AY3449" t="str">
            <v>1BD</v>
          </cell>
          <cell r="AZ3449">
            <v>-85.54</v>
          </cell>
          <cell r="BG3449">
            <v>0</v>
          </cell>
        </row>
        <row r="3450">
          <cell r="AY3450" t="str">
            <v>1BD</v>
          </cell>
          <cell r="AZ3450">
            <v>-212.66</v>
          </cell>
          <cell r="BG3450" t="str">
            <v>1BD</v>
          </cell>
        </row>
        <row r="3451">
          <cell r="AY3451" t="str">
            <v>1BD</v>
          </cell>
          <cell r="AZ3451">
            <v>-212.66</v>
          </cell>
          <cell r="BG3451">
            <v>0</v>
          </cell>
        </row>
        <row r="3452">
          <cell r="AY3452" t="str">
            <v>1BD</v>
          </cell>
          <cell r="AZ3452">
            <v>-42.37</v>
          </cell>
          <cell r="BG3452" t="str">
            <v>1BD</v>
          </cell>
        </row>
        <row r="3453">
          <cell r="AY3453" t="str">
            <v>1BD</v>
          </cell>
          <cell r="AZ3453">
            <v>-42.37</v>
          </cell>
          <cell r="BG3453" t="str">
            <v>1BD</v>
          </cell>
        </row>
        <row r="3454">
          <cell r="AY3454" t="str">
            <v>1BD</v>
          </cell>
          <cell r="AZ3454">
            <v>-42.37</v>
          </cell>
          <cell r="BG3454" t="str">
            <v>1BD</v>
          </cell>
        </row>
        <row r="3455">
          <cell r="AY3455" t="str">
            <v>1BD</v>
          </cell>
          <cell r="AZ3455">
            <v>-554.28</v>
          </cell>
          <cell r="BG3455" t="str">
            <v>1BD</v>
          </cell>
        </row>
        <row r="3456">
          <cell r="AY3456" t="str">
            <v>1BD</v>
          </cell>
          <cell r="AZ3456">
            <v>-554.28</v>
          </cell>
          <cell r="BG3456" t="str">
            <v>1BD</v>
          </cell>
        </row>
        <row r="3457">
          <cell r="AY3457" t="str">
            <v>1BD</v>
          </cell>
          <cell r="AZ3457">
            <v>-554.28</v>
          </cell>
          <cell r="BG3457" t="str">
            <v>1BD</v>
          </cell>
        </row>
        <row r="3458">
          <cell r="AY3458" t="str">
            <v>1BD</v>
          </cell>
          <cell r="AZ3458">
            <v>-554.28</v>
          </cell>
          <cell r="BG3458" t="str">
            <v>1BD</v>
          </cell>
        </row>
        <row r="3459">
          <cell r="AY3459" t="str">
            <v>1BG</v>
          </cell>
          <cell r="AZ3459">
            <v>-147.85</v>
          </cell>
          <cell r="BG3459" t="str">
            <v>1BG</v>
          </cell>
        </row>
        <row r="3460">
          <cell r="AY3460" t="str">
            <v>1BG</v>
          </cell>
          <cell r="AZ3460">
            <v>-147.85</v>
          </cell>
          <cell r="BG3460" t="str">
            <v>1BG</v>
          </cell>
        </row>
        <row r="3461">
          <cell r="AY3461" t="str">
            <v>1BG</v>
          </cell>
          <cell r="AZ3461">
            <v>-147.85</v>
          </cell>
          <cell r="BG3461" t="str">
            <v>1BG</v>
          </cell>
        </row>
        <row r="3462">
          <cell r="AY3462" t="str">
            <v>1BG</v>
          </cell>
          <cell r="AZ3462">
            <v>-147.85</v>
          </cell>
          <cell r="BG3462" t="str">
            <v>1BG</v>
          </cell>
        </row>
        <row r="3463">
          <cell r="AY3463" t="str">
            <v>1BG</v>
          </cell>
          <cell r="AZ3463">
            <v>-147.85</v>
          </cell>
          <cell r="BG3463" t="str">
            <v>1BG</v>
          </cell>
        </row>
        <row r="3464">
          <cell r="AY3464" t="str">
            <v>1BG</v>
          </cell>
          <cell r="AZ3464">
            <v>-147.85</v>
          </cell>
          <cell r="BG3464" t="str">
            <v>1BG</v>
          </cell>
        </row>
        <row r="3465">
          <cell r="AY3465" t="str">
            <v>1BG</v>
          </cell>
          <cell r="AZ3465">
            <v>-147.85</v>
          </cell>
          <cell r="BG3465" t="str">
            <v>1BG</v>
          </cell>
        </row>
        <row r="3466">
          <cell r="AY3466" t="str">
            <v>1BG</v>
          </cell>
          <cell r="AZ3466">
            <v>-147.85</v>
          </cell>
          <cell r="BG3466" t="str">
            <v>1BG</v>
          </cell>
        </row>
        <row r="3467">
          <cell r="AY3467" t="str">
            <v>1BG</v>
          </cell>
          <cell r="AZ3467">
            <v>-147.85</v>
          </cell>
          <cell r="BG3467" t="str">
            <v>1BG</v>
          </cell>
        </row>
        <row r="3468">
          <cell r="AY3468" t="str">
            <v>1BG</v>
          </cell>
          <cell r="AZ3468">
            <v>-147.85</v>
          </cell>
          <cell r="BG3468" t="str">
            <v>1BG</v>
          </cell>
        </row>
        <row r="3469">
          <cell r="AY3469" t="str">
            <v>1BD</v>
          </cell>
          <cell r="AZ3469">
            <v>-42.04</v>
          </cell>
          <cell r="BG3469" t="str">
            <v>1BD</v>
          </cell>
        </row>
        <row r="3470">
          <cell r="AY3470" t="str">
            <v>1BD</v>
          </cell>
          <cell r="AZ3470">
            <v>-80.27</v>
          </cell>
          <cell r="BG3470" t="str">
            <v>1BD</v>
          </cell>
        </row>
        <row r="3471">
          <cell r="AY3471" t="str">
            <v>1BD</v>
          </cell>
          <cell r="AZ3471">
            <v>-80.27</v>
          </cell>
          <cell r="BG3471" t="str">
            <v>1BD</v>
          </cell>
        </row>
        <row r="3472">
          <cell r="AY3472" t="str">
            <v>1BD</v>
          </cell>
          <cell r="AZ3472">
            <v>-80.27</v>
          </cell>
          <cell r="BG3472" t="str">
            <v>1BD</v>
          </cell>
        </row>
        <row r="3473">
          <cell r="AY3473" t="str">
            <v>1BD</v>
          </cell>
          <cell r="AZ3473">
            <v>-80.27</v>
          </cell>
          <cell r="BG3473" t="str">
            <v>1BD</v>
          </cell>
        </row>
        <row r="3474">
          <cell r="AY3474" t="str">
            <v>1BD</v>
          </cell>
          <cell r="AZ3474">
            <v>-80.27</v>
          </cell>
          <cell r="BG3474" t="str">
            <v>1BD</v>
          </cell>
        </row>
        <row r="3475">
          <cell r="AY3475" t="str">
            <v>1BD</v>
          </cell>
          <cell r="AZ3475">
            <v>-80.27</v>
          </cell>
          <cell r="BG3475" t="str">
            <v>1BD</v>
          </cell>
        </row>
        <row r="3476">
          <cell r="AY3476" t="str">
            <v>1BD</v>
          </cell>
          <cell r="AZ3476">
            <v>-80.27</v>
          </cell>
          <cell r="BG3476" t="str">
            <v>1BD</v>
          </cell>
        </row>
        <row r="3477">
          <cell r="AY3477" t="str">
            <v>1BD</v>
          </cell>
          <cell r="AZ3477">
            <v>-60.02</v>
          </cell>
          <cell r="BG3477" t="str">
            <v>1BD</v>
          </cell>
        </row>
        <row r="3478">
          <cell r="AY3478" t="str">
            <v>1BD</v>
          </cell>
          <cell r="AZ3478">
            <v>-60.02</v>
          </cell>
          <cell r="BG3478" t="str">
            <v>1BD</v>
          </cell>
        </row>
        <row r="3479">
          <cell r="AY3479" t="str">
            <v>1BD</v>
          </cell>
          <cell r="AZ3479">
            <v>-116.52</v>
          </cell>
          <cell r="BG3479" t="str">
            <v>1BD</v>
          </cell>
        </row>
        <row r="3480">
          <cell r="AY3480" t="str">
            <v>1BD</v>
          </cell>
          <cell r="AZ3480">
            <v>-60.02</v>
          </cell>
          <cell r="BG3480" t="str">
            <v>1BD</v>
          </cell>
        </row>
        <row r="3481">
          <cell r="AY3481" t="str">
            <v>1BD</v>
          </cell>
          <cell r="AZ3481">
            <v>-60.02</v>
          </cell>
          <cell r="BG3481" t="str">
            <v>1BD</v>
          </cell>
        </row>
        <row r="3482">
          <cell r="AY3482" t="str">
            <v>1BD</v>
          </cell>
          <cell r="AZ3482">
            <v>-441.39</v>
          </cell>
          <cell r="BG3482">
            <v>0</v>
          </cell>
        </row>
        <row r="3483">
          <cell r="AY3483" t="str">
            <v>1BD</v>
          </cell>
          <cell r="AZ3483">
            <v>-441.39</v>
          </cell>
          <cell r="BG3483" t="str">
            <v>1BD</v>
          </cell>
        </row>
        <row r="3484">
          <cell r="AY3484" t="str">
            <v>1BD</v>
          </cell>
          <cell r="AZ3484">
            <v>-63.56</v>
          </cell>
          <cell r="BG3484" t="str">
            <v>1BD</v>
          </cell>
        </row>
        <row r="3485">
          <cell r="AY3485" t="str">
            <v>1BD</v>
          </cell>
          <cell r="AZ3485">
            <v>-63.56</v>
          </cell>
          <cell r="BG3485">
            <v>0</v>
          </cell>
        </row>
        <row r="3486">
          <cell r="AY3486" t="str">
            <v>1BD</v>
          </cell>
          <cell r="AZ3486">
            <v>-116.52</v>
          </cell>
          <cell r="BG3486" t="str">
            <v>1BD</v>
          </cell>
        </row>
        <row r="3487">
          <cell r="AY3487" t="str">
            <v>1BD</v>
          </cell>
          <cell r="AZ3487">
            <v>-116.52</v>
          </cell>
          <cell r="BG3487">
            <v>0</v>
          </cell>
        </row>
        <row r="3488">
          <cell r="AY3488" t="str">
            <v>1BD</v>
          </cell>
          <cell r="AZ3488">
            <v>-88.28</v>
          </cell>
          <cell r="BG3488" t="str">
            <v>1BD</v>
          </cell>
        </row>
        <row r="3489">
          <cell r="AY3489" t="str">
            <v>1BD</v>
          </cell>
          <cell r="AZ3489">
            <v>-67.09</v>
          </cell>
          <cell r="BG3489" t="str">
            <v>1BD</v>
          </cell>
        </row>
        <row r="3490">
          <cell r="AY3490" t="str">
            <v>1BD</v>
          </cell>
          <cell r="AZ3490">
            <v>-67.09</v>
          </cell>
          <cell r="BG3490" t="str">
            <v>1BD</v>
          </cell>
        </row>
        <row r="3491">
          <cell r="AY3491" t="str">
            <v>1BD</v>
          </cell>
          <cell r="AZ3491">
            <v>-67.09</v>
          </cell>
          <cell r="BG3491" t="str">
            <v>1BD</v>
          </cell>
        </row>
        <row r="3492">
          <cell r="AY3492" t="str">
            <v>1BD</v>
          </cell>
          <cell r="AZ3492">
            <v>-67.09</v>
          </cell>
          <cell r="BG3492" t="str">
            <v>1BD</v>
          </cell>
        </row>
        <row r="3493">
          <cell r="AY3493" t="str">
            <v>1BD</v>
          </cell>
          <cell r="AZ3493">
            <v>-67.09</v>
          </cell>
          <cell r="BG3493" t="str">
            <v>1BD</v>
          </cell>
        </row>
        <row r="3494">
          <cell r="AY3494" t="str">
            <v>1BD</v>
          </cell>
          <cell r="AZ3494">
            <v>-60.02</v>
          </cell>
          <cell r="BG3494" t="str">
            <v>1BD</v>
          </cell>
        </row>
        <row r="3495">
          <cell r="AY3495" t="str">
            <v>1BD</v>
          </cell>
          <cell r="AZ3495">
            <v>-60.02</v>
          </cell>
          <cell r="BG3495" t="str">
            <v>1BD</v>
          </cell>
        </row>
        <row r="3496">
          <cell r="AY3496" t="str">
            <v>1BD</v>
          </cell>
          <cell r="AZ3496">
            <v>-176.55</v>
          </cell>
          <cell r="BG3496" t="str">
            <v>1BD</v>
          </cell>
        </row>
        <row r="3497">
          <cell r="AY3497" t="str">
            <v>1BD</v>
          </cell>
          <cell r="AZ3497">
            <v>-176.55</v>
          </cell>
          <cell r="BG3497" t="str">
            <v>1BD</v>
          </cell>
        </row>
        <row r="3498">
          <cell r="AY3498" t="str">
            <v>1BD</v>
          </cell>
          <cell r="AZ3498">
            <v>-257.76</v>
          </cell>
          <cell r="BG3498" t="str">
            <v>1BD</v>
          </cell>
        </row>
        <row r="3499">
          <cell r="AY3499" t="str">
            <v>1BD</v>
          </cell>
          <cell r="AZ3499">
            <v>-275.23</v>
          </cell>
          <cell r="BG3499" t="str">
            <v>1BD</v>
          </cell>
        </row>
        <row r="3500">
          <cell r="AY3500" t="str">
            <v>1BD</v>
          </cell>
          <cell r="AZ3500">
            <v>-240.11</v>
          </cell>
          <cell r="BG3500" t="str">
            <v>1BD</v>
          </cell>
        </row>
        <row r="3501">
          <cell r="AY3501" t="str">
            <v>1BD</v>
          </cell>
          <cell r="AZ3501">
            <v>-240.11</v>
          </cell>
          <cell r="BG3501" t="str">
            <v>1BD</v>
          </cell>
        </row>
        <row r="3502">
          <cell r="AY3502">
            <v>0</v>
          </cell>
          <cell r="AZ3502" t="str">
            <v>x</v>
          </cell>
          <cell r="BG3502">
            <v>0</v>
          </cell>
        </row>
        <row r="3503">
          <cell r="AY3503">
            <v>0</v>
          </cell>
          <cell r="AZ3503" t="str">
            <v>x</v>
          </cell>
          <cell r="BG3503">
            <v>0</v>
          </cell>
        </row>
        <row r="3504">
          <cell r="AY3504" t="str">
            <v>1BD</v>
          </cell>
          <cell r="AZ3504">
            <v>-74.150000000000006</v>
          </cell>
          <cell r="BG3504" t="str">
            <v>1BD</v>
          </cell>
        </row>
        <row r="3505">
          <cell r="AY3505" t="str">
            <v>1BD</v>
          </cell>
          <cell r="AZ3505">
            <v>-74.150000000000006</v>
          </cell>
          <cell r="BG3505" t="str">
            <v>1BD</v>
          </cell>
        </row>
        <row r="3506">
          <cell r="AY3506" t="str">
            <v>1BD</v>
          </cell>
          <cell r="AZ3506">
            <v>-74.150000000000006</v>
          </cell>
          <cell r="BG3506" t="str">
            <v>1BD</v>
          </cell>
        </row>
        <row r="3507">
          <cell r="AY3507" t="str">
            <v>1BD</v>
          </cell>
          <cell r="AZ3507">
            <v>-74.150000000000006</v>
          </cell>
          <cell r="BG3507" t="str">
            <v>1BD</v>
          </cell>
        </row>
        <row r="3508">
          <cell r="AY3508" t="str">
            <v>1BD</v>
          </cell>
          <cell r="AZ3508">
            <v>-74.150000000000006</v>
          </cell>
          <cell r="BG3508" t="str">
            <v>1BD</v>
          </cell>
        </row>
        <row r="3509">
          <cell r="AY3509" t="str">
            <v>1BD</v>
          </cell>
          <cell r="AZ3509">
            <v>-312.5</v>
          </cell>
          <cell r="BG3509" t="str">
            <v>1BD</v>
          </cell>
        </row>
        <row r="3510">
          <cell r="AY3510" t="str">
            <v>1BD</v>
          </cell>
          <cell r="AZ3510">
            <v>-312.5</v>
          </cell>
          <cell r="BG3510" t="str">
            <v>1BD</v>
          </cell>
        </row>
        <row r="3511">
          <cell r="AY3511" t="str">
            <v>1BD</v>
          </cell>
          <cell r="AZ3511">
            <v>-60.02</v>
          </cell>
          <cell r="BG3511" t="str">
            <v>1BD</v>
          </cell>
        </row>
        <row r="3512">
          <cell r="AY3512" t="str">
            <v>1BD</v>
          </cell>
          <cell r="AZ3512">
            <v>-60.02</v>
          </cell>
          <cell r="BG3512" t="str">
            <v>1BD</v>
          </cell>
        </row>
        <row r="3513">
          <cell r="AY3513" t="str">
            <v>1BD</v>
          </cell>
          <cell r="AZ3513">
            <v>-123.59</v>
          </cell>
          <cell r="BG3513" t="str">
            <v>1BD</v>
          </cell>
        </row>
        <row r="3514">
          <cell r="AY3514" t="str">
            <v>1BD</v>
          </cell>
          <cell r="AZ3514">
            <v>-123.59</v>
          </cell>
          <cell r="BG3514" t="str">
            <v>1BD</v>
          </cell>
        </row>
        <row r="3515">
          <cell r="AY3515">
            <v>0</v>
          </cell>
          <cell r="AZ3515" t="str">
            <v>x</v>
          </cell>
          <cell r="BG3515">
            <v>0</v>
          </cell>
        </row>
        <row r="3516">
          <cell r="AY3516" t="str">
            <v>1BD</v>
          </cell>
          <cell r="AZ3516">
            <v>-60.02</v>
          </cell>
          <cell r="BG3516" t="str">
            <v>1BD</v>
          </cell>
        </row>
        <row r="3517">
          <cell r="AY3517" t="str">
            <v>1BD</v>
          </cell>
          <cell r="AZ3517">
            <v>-60.02</v>
          </cell>
          <cell r="BG3517">
            <v>0</v>
          </cell>
        </row>
        <row r="3518">
          <cell r="AY3518" t="str">
            <v>1BD</v>
          </cell>
          <cell r="AZ3518">
            <v>-254.96</v>
          </cell>
          <cell r="BG3518" t="str">
            <v>1BD</v>
          </cell>
        </row>
        <row r="3519">
          <cell r="AY3519" t="str">
            <v>1BD</v>
          </cell>
          <cell r="AZ3519">
            <v>-254.96</v>
          </cell>
          <cell r="BG3519" t="str">
            <v>1BD</v>
          </cell>
        </row>
        <row r="3520">
          <cell r="AY3520" t="str">
            <v>1BD</v>
          </cell>
          <cell r="AZ3520">
            <v>-254.96</v>
          </cell>
          <cell r="BG3520" t="str">
            <v>1BD</v>
          </cell>
        </row>
        <row r="3521">
          <cell r="AY3521" t="str">
            <v>1BD</v>
          </cell>
          <cell r="AZ3521">
            <v>-254.24</v>
          </cell>
          <cell r="BG3521" t="str">
            <v>1BD</v>
          </cell>
        </row>
        <row r="3522">
          <cell r="AY3522" t="str">
            <v>1BD</v>
          </cell>
          <cell r="AZ3522">
            <v>-254.24</v>
          </cell>
          <cell r="BG3522" t="str">
            <v>1BD</v>
          </cell>
        </row>
        <row r="3523">
          <cell r="AY3523" t="str">
            <v>1BD</v>
          </cell>
          <cell r="AZ3523">
            <v>-254.24</v>
          </cell>
          <cell r="BG3523" t="str">
            <v>1BD</v>
          </cell>
        </row>
        <row r="3524">
          <cell r="AY3524" t="str">
            <v>1BD</v>
          </cell>
          <cell r="AZ3524">
            <v>-254.24</v>
          </cell>
          <cell r="BG3524" t="str">
            <v>1BD</v>
          </cell>
        </row>
        <row r="3525">
          <cell r="AY3525" t="str">
            <v>1BD</v>
          </cell>
          <cell r="AZ3525">
            <v>-254.24</v>
          </cell>
          <cell r="BG3525" t="str">
            <v>1BD</v>
          </cell>
        </row>
        <row r="3526">
          <cell r="AY3526" t="str">
            <v>1BD</v>
          </cell>
          <cell r="AZ3526">
            <v>-506.25</v>
          </cell>
          <cell r="BG3526">
            <v>0</v>
          </cell>
        </row>
        <row r="3527">
          <cell r="AY3527" t="str">
            <v>1BD</v>
          </cell>
          <cell r="AZ3527">
            <v>-506.25</v>
          </cell>
          <cell r="BG3527">
            <v>0</v>
          </cell>
        </row>
        <row r="3528">
          <cell r="AY3528" t="str">
            <v>1BD</v>
          </cell>
          <cell r="AZ3528">
            <v>-506.25</v>
          </cell>
          <cell r="BG3528">
            <v>0</v>
          </cell>
        </row>
        <row r="3529">
          <cell r="AY3529" t="str">
            <v>1BD</v>
          </cell>
          <cell r="AZ3529">
            <v>-523.33000000000004</v>
          </cell>
          <cell r="BG3529" t="str">
            <v>1BD</v>
          </cell>
        </row>
        <row r="3530">
          <cell r="AY3530" t="str">
            <v>1BD</v>
          </cell>
          <cell r="AZ3530">
            <v>-325</v>
          </cell>
          <cell r="BG3530" t="str">
            <v>1BD</v>
          </cell>
        </row>
        <row r="3531">
          <cell r="AY3531" t="str">
            <v>1BD</v>
          </cell>
          <cell r="AZ3531">
            <v>-325</v>
          </cell>
          <cell r="BG3531" t="str">
            <v>1BD</v>
          </cell>
        </row>
        <row r="3532">
          <cell r="AY3532" t="str">
            <v>1BD</v>
          </cell>
          <cell r="AZ3532">
            <v>-254.24</v>
          </cell>
          <cell r="BG3532" t="str">
            <v>1BD</v>
          </cell>
        </row>
        <row r="3533">
          <cell r="AY3533" t="str">
            <v>1BD</v>
          </cell>
          <cell r="AZ3533">
            <v>-254.24</v>
          </cell>
          <cell r="BG3533" t="str">
            <v>1BD</v>
          </cell>
        </row>
        <row r="3534">
          <cell r="AY3534" t="str">
            <v>1BD</v>
          </cell>
          <cell r="AZ3534">
            <v>-254.24</v>
          </cell>
          <cell r="BG3534" t="str">
            <v>1BD</v>
          </cell>
        </row>
        <row r="3535">
          <cell r="AY3535" t="str">
            <v>1BD</v>
          </cell>
          <cell r="AZ3535">
            <v>-229.52</v>
          </cell>
          <cell r="BG3535" t="str">
            <v>1BD</v>
          </cell>
        </row>
        <row r="3536">
          <cell r="AY3536" t="str">
            <v>1BD</v>
          </cell>
          <cell r="AZ3536">
            <v>-229.52</v>
          </cell>
          <cell r="BG3536" t="str">
            <v>1BD</v>
          </cell>
        </row>
        <row r="3537">
          <cell r="AY3537" t="str">
            <v>1BD</v>
          </cell>
          <cell r="AZ3537">
            <v>-229.52</v>
          </cell>
          <cell r="BG3537" t="str">
            <v>1BD</v>
          </cell>
        </row>
        <row r="3538">
          <cell r="AY3538" t="str">
            <v>1BD</v>
          </cell>
          <cell r="AZ3538">
            <v>-229.52</v>
          </cell>
          <cell r="BG3538" t="str">
            <v>1BD</v>
          </cell>
        </row>
        <row r="3539">
          <cell r="AY3539">
            <v>0</v>
          </cell>
          <cell r="AZ3539" t="str">
            <v>x</v>
          </cell>
          <cell r="BG3539">
            <v>0</v>
          </cell>
        </row>
        <row r="3540">
          <cell r="AY3540">
            <v>0</v>
          </cell>
          <cell r="AZ3540" t="str">
            <v>x</v>
          </cell>
          <cell r="BG3540">
            <v>0</v>
          </cell>
        </row>
        <row r="3541">
          <cell r="AY3541">
            <v>0</v>
          </cell>
          <cell r="AZ3541" t="str">
            <v>x</v>
          </cell>
          <cell r="BG3541">
            <v>0</v>
          </cell>
        </row>
        <row r="3542">
          <cell r="AY3542">
            <v>0</v>
          </cell>
          <cell r="AZ3542" t="str">
            <v>x</v>
          </cell>
          <cell r="BG3542">
            <v>0</v>
          </cell>
        </row>
        <row r="3543">
          <cell r="AY3543" t="str">
            <v>1BD</v>
          </cell>
          <cell r="AZ3543">
            <v>-74.150000000000006</v>
          </cell>
          <cell r="BG3543" t="str">
            <v>1BD</v>
          </cell>
        </row>
        <row r="3544">
          <cell r="AY3544" t="str">
            <v>1BD</v>
          </cell>
          <cell r="AZ3544">
            <v>-74.150000000000006</v>
          </cell>
          <cell r="BG3544" t="str">
            <v>1BD</v>
          </cell>
        </row>
        <row r="3545">
          <cell r="AY3545" t="str">
            <v>1BD</v>
          </cell>
          <cell r="AZ3545">
            <v>-74.150000000000006</v>
          </cell>
          <cell r="BG3545" t="str">
            <v>1BD</v>
          </cell>
        </row>
        <row r="3546">
          <cell r="AY3546" t="str">
            <v>1BD</v>
          </cell>
          <cell r="AZ3546">
            <v>-74.150000000000006</v>
          </cell>
          <cell r="BG3546" t="str">
            <v>1BD</v>
          </cell>
        </row>
        <row r="3547">
          <cell r="AY3547" t="str">
            <v>1BD</v>
          </cell>
          <cell r="AZ3547">
            <v>-74.150000000000006</v>
          </cell>
          <cell r="BG3547" t="str">
            <v>1BD</v>
          </cell>
        </row>
        <row r="3548">
          <cell r="AY3548" t="str">
            <v>1BD</v>
          </cell>
          <cell r="AZ3548">
            <v>-74.150000000000006</v>
          </cell>
          <cell r="BG3548" t="str">
            <v>1BD</v>
          </cell>
        </row>
        <row r="3549">
          <cell r="AY3549" t="str">
            <v>1BD</v>
          </cell>
          <cell r="AZ3549">
            <v>-74.150000000000006</v>
          </cell>
          <cell r="BG3549" t="str">
            <v>1BD</v>
          </cell>
        </row>
        <row r="3550">
          <cell r="AY3550" t="str">
            <v>1BD</v>
          </cell>
          <cell r="AZ3550">
            <v>-74.150000000000006</v>
          </cell>
          <cell r="BG3550" t="str">
            <v>1BD</v>
          </cell>
        </row>
        <row r="3551">
          <cell r="AY3551" t="str">
            <v>1BD</v>
          </cell>
          <cell r="AZ3551">
            <v>-110</v>
          </cell>
          <cell r="BG3551" t="str">
            <v>1BD</v>
          </cell>
        </row>
        <row r="3552">
          <cell r="AY3552" t="str">
            <v>1BD</v>
          </cell>
          <cell r="AZ3552">
            <v>-110</v>
          </cell>
          <cell r="BG3552" t="str">
            <v>1BD</v>
          </cell>
        </row>
        <row r="3553">
          <cell r="AY3553" t="str">
            <v>1BD</v>
          </cell>
          <cell r="AZ3553">
            <v>-110</v>
          </cell>
          <cell r="BG3553" t="str">
            <v>1BD</v>
          </cell>
        </row>
        <row r="3554">
          <cell r="AY3554" t="str">
            <v>1BD</v>
          </cell>
          <cell r="AZ3554">
            <v>-110</v>
          </cell>
          <cell r="BG3554" t="str">
            <v>1BD</v>
          </cell>
        </row>
        <row r="3555">
          <cell r="AY3555" t="str">
            <v>1BD</v>
          </cell>
          <cell r="AZ3555">
            <v>-110</v>
          </cell>
          <cell r="BG3555" t="str">
            <v>1BD</v>
          </cell>
        </row>
        <row r="3556">
          <cell r="AY3556" t="str">
            <v>1BD</v>
          </cell>
          <cell r="AZ3556">
            <v>-110</v>
          </cell>
          <cell r="BG3556" t="str">
            <v>1BD</v>
          </cell>
        </row>
        <row r="3557">
          <cell r="AY3557" t="str">
            <v>1BD</v>
          </cell>
          <cell r="AZ3557">
            <v>-110</v>
          </cell>
          <cell r="BG3557" t="str">
            <v>1BD</v>
          </cell>
        </row>
        <row r="3558">
          <cell r="AY3558" t="str">
            <v>1BD</v>
          </cell>
          <cell r="AZ3558">
            <v>-110</v>
          </cell>
          <cell r="BG3558" t="str">
            <v>1BD</v>
          </cell>
        </row>
        <row r="3559">
          <cell r="AY3559" t="str">
            <v>1BD</v>
          </cell>
          <cell r="AZ3559">
            <v>-187.15</v>
          </cell>
          <cell r="BG3559" t="str">
            <v>1BD</v>
          </cell>
        </row>
        <row r="3560">
          <cell r="AY3560" t="str">
            <v>1BD</v>
          </cell>
          <cell r="AZ3560">
            <v>-187.15</v>
          </cell>
          <cell r="BG3560" t="str">
            <v>1BD</v>
          </cell>
        </row>
        <row r="3561">
          <cell r="AY3561" t="str">
            <v>1BD</v>
          </cell>
          <cell r="AZ3561">
            <v>-187.15</v>
          </cell>
          <cell r="BG3561">
            <v>0</v>
          </cell>
        </row>
        <row r="3562">
          <cell r="AY3562" t="str">
            <v>1BD</v>
          </cell>
          <cell r="AZ3562">
            <v>-187.15</v>
          </cell>
          <cell r="BG3562">
            <v>0</v>
          </cell>
        </row>
        <row r="3563">
          <cell r="AY3563" t="str">
            <v>1BD</v>
          </cell>
          <cell r="AZ3563">
            <v>-120.06</v>
          </cell>
          <cell r="BG3563" t="str">
            <v>1BD</v>
          </cell>
        </row>
        <row r="3564">
          <cell r="AY3564" t="str">
            <v>1BD</v>
          </cell>
          <cell r="AZ3564">
            <v>-120.06</v>
          </cell>
          <cell r="BG3564" t="str">
            <v>1BD</v>
          </cell>
        </row>
        <row r="3565">
          <cell r="AY3565" t="str">
            <v>1BD</v>
          </cell>
          <cell r="AZ3565">
            <v>-230.24</v>
          </cell>
          <cell r="BG3565">
            <v>0</v>
          </cell>
        </row>
        <row r="3566">
          <cell r="AY3566" t="str">
            <v>1BD</v>
          </cell>
          <cell r="AZ3566">
            <v>-230.24</v>
          </cell>
          <cell r="BG3566" t="str">
            <v>1BD</v>
          </cell>
        </row>
        <row r="3567">
          <cell r="AY3567" t="str">
            <v>1BD</v>
          </cell>
          <cell r="AZ3567">
            <v>-1552.29</v>
          </cell>
          <cell r="BG3567" t="str">
            <v>1BD</v>
          </cell>
        </row>
        <row r="3568">
          <cell r="AY3568" t="str">
            <v>1BD</v>
          </cell>
          <cell r="AZ3568">
            <v>-338.33</v>
          </cell>
          <cell r="BG3568" t="str">
            <v>1BD</v>
          </cell>
        </row>
        <row r="3569">
          <cell r="AY3569" t="str">
            <v>1BD</v>
          </cell>
          <cell r="AZ3569">
            <v>-265.55</v>
          </cell>
          <cell r="BG3569" t="str">
            <v>1BD</v>
          </cell>
        </row>
        <row r="3570">
          <cell r="AY3570" t="str">
            <v>1BD</v>
          </cell>
          <cell r="AZ3570">
            <v>-50.15</v>
          </cell>
          <cell r="BG3570" t="str">
            <v>1BD</v>
          </cell>
        </row>
        <row r="3571">
          <cell r="AY3571" t="str">
            <v>1BD</v>
          </cell>
          <cell r="AZ3571">
            <v>-45.9</v>
          </cell>
          <cell r="BG3571" t="str">
            <v>1BD</v>
          </cell>
        </row>
        <row r="3572">
          <cell r="AY3572" t="str">
            <v>1BD</v>
          </cell>
          <cell r="AZ3572">
            <v>-254.95</v>
          </cell>
          <cell r="BG3572" t="str">
            <v>1BD</v>
          </cell>
        </row>
        <row r="3573">
          <cell r="AY3573" t="str">
            <v>1BD</v>
          </cell>
          <cell r="AZ3573">
            <v>-67.09</v>
          </cell>
          <cell r="BG3573" t="str">
            <v>1BD</v>
          </cell>
        </row>
        <row r="3574">
          <cell r="AY3574" t="str">
            <v>1BD</v>
          </cell>
          <cell r="AZ3574">
            <v>-67.09</v>
          </cell>
          <cell r="BG3574" t="str">
            <v>1BD</v>
          </cell>
        </row>
        <row r="3575">
          <cell r="AY3575" t="str">
            <v>1BD</v>
          </cell>
          <cell r="AZ3575">
            <v>-119.93</v>
          </cell>
          <cell r="BG3575" t="str">
            <v>1BD</v>
          </cell>
        </row>
        <row r="3576">
          <cell r="AY3576" t="str">
            <v>1BD</v>
          </cell>
          <cell r="AZ3576">
            <v>-52.96</v>
          </cell>
          <cell r="BG3576" t="str">
            <v>1BD</v>
          </cell>
        </row>
        <row r="3577">
          <cell r="AY3577" t="str">
            <v>1BD</v>
          </cell>
          <cell r="AZ3577">
            <v>-52.96</v>
          </cell>
          <cell r="BG3577" t="str">
            <v>1BD</v>
          </cell>
        </row>
        <row r="3578">
          <cell r="AY3578" t="str">
            <v>1BD</v>
          </cell>
          <cell r="AZ3578">
            <v>-300.14</v>
          </cell>
          <cell r="BG3578" t="str">
            <v>1BD</v>
          </cell>
        </row>
        <row r="3579">
          <cell r="AY3579" t="str">
            <v>1BD</v>
          </cell>
          <cell r="AZ3579">
            <v>-300.14</v>
          </cell>
          <cell r="BG3579" t="str">
            <v>1BD</v>
          </cell>
        </row>
        <row r="3580">
          <cell r="AY3580" t="str">
            <v>1BD</v>
          </cell>
          <cell r="AZ3580">
            <v>-197.74</v>
          </cell>
          <cell r="BG3580" t="str">
            <v>1BD</v>
          </cell>
        </row>
        <row r="3581">
          <cell r="AY3581" t="str">
            <v>1BD</v>
          </cell>
          <cell r="AZ3581">
            <v>-134.18</v>
          </cell>
          <cell r="BG3581" t="str">
            <v>1BD</v>
          </cell>
        </row>
        <row r="3582">
          <cell r="AY3582" t="str">
            <v>1BD</v>
          </cell>
          <cell r="AZ3582">
            <v>-197.74</v>
          </cell>
          <cell r="BG3582" t="str">
            <v>1BD</v>
          </cell>
        </row>
        <row r="3583">
          <cell r="AY3583" t="str">
            <v>1BD</v>
          </cell>
          <cell r="AZ3583">
            <v>-134.18</v>
          </cell>
          <cell r="BG3583" t="str">
            <v>1BD</v>
          </cell>
        </row>
        <row r="3584">
          <cell r="AY3584" t="str">
            <v>1BD</v>
          </cell>
          <cell r="AZ3584">
            <v>-134.18</v>
          </cell>
          <cell r="BG3584" t="str">
            <v>1BD</v>
          </cell>
        </row>
        <row r="3585">
          <cell r="AY3585" t="str">
            <v>1BD</v>
          </cell>
          <cell r="AZ3585">
            <v>-77.680000000000007</v>
          </cell>
          <cell r="BG3585" t="str">
            <v>1BD</v>
          </cell>
        </row>
        <row r="3586">
          <cell r="AY3586" t="str">
            <v>1BD</v>
          </cell>
          <cell r="AZ3586">
            <v>-77.680000000000007</v>
          </cell>
          <cell r="BG3586" t="str">
            <v>1BD</v>
          </cell>
        </row>
        <row r="3587">
          <cell r="AY3587" t="str">
            <v>1BD</v>
          </cell>
          <cell r="AZ3587">
            <v>-42.37</v>
          </cell>
          <cell r="BG3587" t="str">
            <v>1BD</v>
          </cell>
        </row>
        <row r="3588">
          <cell r="AY3588" t="str">
            <v>1BD</v>
          </cell>
          <cell r="AZ3588">
            <v>-45.9</v>
          </cell>
          <cell r="BG3588" t="str">
            <v>1BD</v>
          </cell>
        </row>
        <row r="3589">
          <cell r="AY3589" t="str">
            <v>1BD</v>
          </cell>
          <cell r="AZ3589">
            <v>-240.11</v>
          </cell>
          <cell r="BG3589" t="str">
            <v>1BD</v>
          </cell>
        </row>
        <row r="3590">
          <cell r="AY3590" t="str">
            <v>1BD</v>
          </cell>
          <cell r="AZ3590">
            <v>-240.11</v>
          </cell>
          <cell r="BG3590" t="str">
            <v>1BD</v>
          </cell>
        </row>
        <row r="3591">
          <cell r="AY3591" t="str">
            <v>1BD</v>
          </cell>
          <cell r="AZ3591">
            <v>-77.680000000000007</v>
          </cell>
          <cell r="BG3591" t="str">
            <v>1BD</v>
          </cell>
        </row>
        <row r="3592">
          <cell r="AY3592">
            <v>0</v>
          </cell>
          <cell r="AZ3592" t="str">
            <v>x</v>
          </cell>
          <cell r="BG3592">
            <v>0</v>
          </cell>
        </row>
        <row r="3593">
          <cell r="AY3593">
            <v>0</v>
          </cell>
          <cell r="AZ3593" t="str">
            <v>x</v>
          </cell>
          <cell r="BG3593">
            <v>0</v>
          </cell>
        </row>
        <row r="3594">
          <cell r="AY3594" t="str">
            <v>1BD</v>
          </cell>
          <cell r="AZ3594">
            <v>-45.9</v>
          </cell>
          <cell r="BG3594" t="str">
            <v>1BD</v>
          </cell>
        </row>
        <row r="3595">
          <cell r="AY3595" t="str">
            <v>1BD</v>
          </cell>
          <cell r="AZ3595">
            <v>-74.150000000000006</v>
          </cell>
          <cell r="BG3595" t="str">
            <v>1BD</v>
          </cell>
        </row>
        <row r="3596">
          <cell r="AY3596" t="str">
            <v>1BD</v>
          </cell>
          <cell r="AZ3596">
            <v>-74.150000000000006</v>
          </cell>
          <cell r="BG3596" t="str">
            <v>1BD</v>
          </cell>
        </row>
        <row r="3597">
          <cell r="AY3597" t="str">
            <v>1BD</v>
          </cell>
          <cell r="AZ3597">
            <v>-74.150000000000006</v>
          </cell>
          <cell r="BG3597" t="str">
            <v>1BD</v>
          </cell>
        </row>
        <row r="3598">
          <cell r="AY3598" t="str">
            <v>1BD</v>
          </cell>
          <cell r="AZ3598">
            <v>-74.150000000000006</v>
          </cell>
          <cell r="BG3598" t="str">
            <v>1BD</v>
          </cell>
        </row>
        <row r="3599">
          <cell r="AY3599" t="str">
            <v>1BD</v>
          </cell>
          <cell r="AZ3599">
            <v>-120.06</v>
          </cell>
          <cell r="BG3599" t="str">
            <v>1BD</v>
          </cell>
        </row>
        <row r="3600">
          <cell r="AY3600" t="str">
            <v>1BD</v>
          </cell>
          <cell r="AZ3600">
            <v>-236.58</v>
          </cell>
          <cell r="BG3600" t="str">
            <v>1BD</v>
          </cell>
        </row>
        <row r="3601">
          <cell r="AY3601" t="str">
            <v>1BD</v>
          </cell>
          <cell r="AZ3601">
            <v>-236.58</v>
          </cell>
          <cell r="BG3601" t="str">
            <v>1BD</v>
          </cell>
        </row>
        <row r="3602">
          <cell r="AY3602" t="str">
            <v>1BD</v>
          </cell>
          <cell r="AZ3602">
            <v>-236.58</v>
          </cell>
          <cell r="BG3602" t="str">
            <v>1BD</v>
          </cell>
        </row>
        <row r="3603">
          <cell r="AY3603" t="str">
            <v>1BD</v>
          </cell>
          <cell r="AZ3603">
            <v>-236.58</v>
          </cell>
          <cell r="BG3603" t="str">
            <v>1BD</v>
          </cell>
        </row>
        <row r="3604">
          <cell r="AY3604" t="str">
            <v>1BD</v>
          </cell>
          <cell r="AZ3604">
            <v>-334.04</v>
          </cell>
          <cell r="BG3604" t="str">
            <v>1BD</v>
          </cell>
        </row>
        <row r="3605">
          <cell r="AY3605" t="str">
            <v>1BD</v>
          </cell>
          <cell r="AZ3605">
            <v>-406.07</v>
          </cell>
          <cell r="BG3605" t="str">
            <v>1BD</v>
          </cell>
        </row>
        <row r="3606">
          <cell r="AY3606" t="str">
            <v>1BD</v>
          </cell>
          <cell r="AZ3606">
            <v>-123.59</v>
          </cell>
          <cell r="BG3606" t="str">
            <v>1BD</v>
          </cell>
        </row>
        <row r="3607">
          <cell r="AY3607" t="str">
            <v>1BD</v>
          </cell>
          <cell r="AZ3607">
            <v>-78.489999999999995</v>
          </cell>
          <cell r="BG3607" t="str">
            <v>1BD</v>
          </cell>
        </row>
        <row r="3608">
          <cell r="AY3608" t="str">
            <v>1BD</v>
          </cell>
          <cell r="AZ3608">
            <v>-78.489999999999995</v>
          </cell>
          <cell r="BG3608" t="str">
            <v>1BD</v>
          </cell>
        </row>
        <row r="3609">
          <cell r="AY3609" t="str">
            <v>1BD</v>
          </cell>
          <cell r="AZ3609">
            <v>-254.96</v>
          </cell>
          <cell r="BG3609" t="str">
            <v>1BD</v>
          </cell>
        </row>
        <row r="3610">
          <cell r="AY3610" t="str">
            <v>1BD</v>
          </cell>
          <cell r="AZ3610">
            <v>-254.96</v>
          </cell>
          <cell r="BG3610" t="str">
            <v>1BD</v>
          </cell>
        </row>
        <row r="3611">
          <cell r="AY3611" t="str">
            <v>1BD</v>
          </cell>
          <cell r="AZ3611">
            <v>-254.96</v>
          </cell>
          <cell r="BG3611" t="str">
            <v>1BD</v>
          </cell>
        </row>
        <row r="3612">
          <cell r="AY3612" t="str">
            <v>1BD</v>
          </cell>
          <cell r="AZ3612">
            <v>-67.09</v>
          </cell>
          <cell r="BG3612" t="str">
            <v>1BD</v>
          </cell>
        </row>
        <row r="3613">
          <cell r="AY3613" t="str">
            <v>1BD</v>
          </cell>
          <cell r="AZ3613">
            <v>-254.24</v>
          </cell>
          <cell r="BG3613" t="str">
            <v>1BD</v>
          </cell>
        </row>
        <row r="3614">
          <cell r="AY3614" t="str">
            <v>1BD</v>
          </cell>
          <cell r="AZ3614">
            <v>-254.24</v>
          </cell>
          <cell r="BG3614" t="str">
            <v>1BD</v>
          </cell>
        </row>
        <row r="3615">
          <cell r="AY3615" t="str">
            <v>1BD</v>
          </cell>
          <cell r="AZ3615">
            <v>-254.24</v>
          </cell>
          <cell r="BG3615" t="str">
            <v>1BD</v>
          </cell>
        </row>
        <row r="3616">
          <cell r="AY3616" t="str">
            <v>1BD</v>
          </cell>
          <cell r="AZ3616">
            <v>-123.59</v>
          </cell>
          <cell r="BG3616" t="str">
            <v>1BD</v>
          </cell>
        </row>
        <row r="3617">
          <cell r="AY3617" t="str">
            <v>1BD</v>
          </cell>
          <cell r="AZ3617">
            <v>-77.69</v>
          </cell>
          <cell r="BG3617" t="str">
            <v>1BD</v>
          </cell>
        </row>
        <row r="3618">
          <cell r="AY3618" t="str">
            <v>1BD</v>
          </cell>
          <cell r="AZ3618">
            <v>-1552.29</v>
          </cell>
          <cell r="BG3618" t="str">
            <v>1BD</v>
          </cell>
        </row>
        <row r="3619">
          <cell r="AY3619" t="str">
            <v>1BD</v>
          </cell>
          <cell r="AZ3619">
            <v>-324.45</v>
          </cell>
          <cell r="BG3619" t="str">
            <v>1BD</v>
          </cell>
        </row>
        <row r="3620">
          <cell r="AY3620" t="str">
            <v>1BD</v>
          </cell>
          <cell r="AZ3620">
            <v>-1565.69</v>
          </cell>
          <cell r="BG3620" t="str">
            <v>1BD</v>
          </cell>
        </row>
        <row r="3621">
          <cell r="AY3621" t="str">
            <v>1BD</v>
          </cell>
          <cell r="AZ3621">
            <v>-1572.74</v>
          </cell>
          <cell r="BG3621" t="str">
            <v>1BD</v>
          </cell>
        </row>
        <row r="3622">
          <cell r="AY3622" t="str">
            <v>1BD</v>
          </cell>
          <cell r="AZ3622">
            <v>-45.9</v>
          </cell>
          <cell r="BG3622" t="str">
            <v>1BD</v>
          </cell>
        </row>
        <row r="3623">
          <cell r="AY3623" t="str">
            <v>1BD</v>
          </cell>
          <cell r="AZ3623">
            <v>-45.9</v>
          </cell>
          <cell r="BG3623" t="str">
            <v>1BD</v>
          </cell>
        </row>
        <row r="3624">
          <cell r="AY3624" t="str">
            <v>1BD</v>
          </cell>
          <cell r="AZ3624">
            <v>-105.93</v>
          </cell>
          <cell r="BG3624" t="str">
            <v>1BD</v>
          </cell>
        </row>
        <row r="3625">
          <cell r="AY3625" t="str">
            <v>1BD</v>
          </cell>
          <cell r="AZ3625">
            <v>-105.93</v>
          </cell>
          <cell r="BG3625" t="str">
            <v>1BD</v>
          </cell>
        </row>
        <row r="3626">
          <cell r="AY3626" t="str">
            <v>1BD</v>
          </cell>
          <cell r="AZ3626">
            <v>-53.53</v>
          </cell>
          <cell r="BG3626" t="str">
            <v>1BD</v>
          </cell>
        </row>
        <row r="3627">
          <cell r="AY3627" t="str">
            <v>1BD</v>
          </cell>
          <cell r="AZ3627">
            <v>-53.54</v>
          </cell>
          <cell r="BG3627" t="str">
            <v>1BD</v>
          </cell>
        </row>
        <row r="3628">
          <cell r="AY3628" t="str">
            <v>1BD</v>
          </cell>
          <cell r="AZ3628">
            <v>-127.11</v>
          </cell>
          <cell r="BG3628">
            <v>0</v>
          </cell>
        </row>
        <row r="3629">
          <cell r="AY3629" t="str">
            <v>1BD</v>
          </cell>
          <cell r="AZ3629">
            <v>-254.68</v>
          </cell>
          <cell r="BG3629" t="str">
            <v>1BD</v>
          </cell>
        </row>
        <row r="3630">
          <cell r="AY3630" t="str">
            <v>1BD</v>
          </cell>
          <cell r="AZ3630">
            <v>-254.68</v>
          </cell>
          <cell r="BG3630" t="str">
            <v>1BD</v>
          </cell>
        </row>
        <row r="3631">
          <cell r="AY3631" t="str">
            <v>1BD</v>
          </cell>
          <cell r="AZ3631">
            <v>-254.68</v>
          </cell>
          <cell r="BG3631" t="str">
            <v>1BD</v>
          </cell>
        </row>
        <row r="3632">
          <cell r="AY3632" t="str">
            <v>1BD</v>
          </cell>
          <cell r="AZ3632">
            <v>-254.68</v>
          </cell>
          <cell r="BG3632" t="str">
            <v>1BD</v>
          </cell>
        </row>
        <row r="3633">
          <cell r="AY3633" t="str">
            <v>1BD</v>
          </cell>
          <cell r="AZ3633">
            <v>-254.68</v>
          </cell>
          <cell r="BG3633" t="str">
            <v>1BD</v>
          </cell>
        </row>
        <row r="3634">
          <cell r="AY3634" t="str">
            <v>1BD</v>
          </cell>
          <cell r="AZ3634">
            <v>-45.9</v>
          </cell>
          <cell r="BG3634" t="str">
            <v>1BD</v>
          </cell>
        </row>
        <row r="3635">
          <cell r="AY3635" t="str">
            <v>1BD</v>
          </cell>
          <cell r="AZ3635">
            <v>-45.9</v>
          </cell>
          <cell r="BG3635">
            <v>0</v>
          </cell>
        </row>
        <row r="3636">
          <cell r="AY3636" t="str">
            <v>1BD</v>
          </cell>
          <cell r="AZ3636">
            <v>-45.9</v>
          </cell>
          <cell r="BG3636" t="str">
            <v>1BD</v>
          </cell>
        </row>
        <row r="3637">
          <cell r="AY3637" t="str">
            <v>1BD</v>
          </cell>
          <cell r="AZ3637">
            <v>-105.93</v>
          </cell>
          <cell r="BG3637" t="str">
            <v>1BD</v>
          </cell>
        </row>
        <row r="3638">
          <cell r="AY3638" t="str">
            <v>1BD</v>
          </cell>
          <cell r="AZ3638">
            <v>-105.93</v>
          </cell>
          <cell r="BG3638" t="str">
            <v>1BD</v>
          </cell>
        </row>
        <row r="3639">
          <cell r="AY3639" t="str">
            <v>1BD</v>
          </cell>
          <cell r="AZ3639">
            <v>-67.09</v>
          </cell>
          <cell r="BG3639" t="str">
            <v>1BD</v>
          </cell>
        </row>
        <row r="3640">
          <cell r="AY3640" t="str">
            <v>1BD</v>
          </cell>
          <cell r="AZ3640">
            <v>-67.09</v>
          </cell>
          <cell r="BG3640" t="str">
            <v>1BD</v>
          </cell>
        </row>
        <row r="3641">
          <cell r="AY3641" t="str">
            <v>1BD</v>
          </cell>
          <cell r="AZ3641">
            <v>-67.09</v>
          </cell>
          <cell r="BG3641" t="str">
            <v>1BD</v>
          </cell>
        </row>
        <row r="3642">
          <cell r="AY3642" t="str">
            <v>1BD</v>
          </cell>
          <cell r="AZ3642">
            <v>-74.98</v>
          </cell>
          <cell r="BG3642" t="str">
            <v>1BD</v>
          </cell>
        </row>
        <row r="3643">
          <cell r="AY3643" t="str">
            <v>1BD</v>
          </cell>
          <cell r="AZ3643">
            <v>-74.98</v>
          </cell>
          <cell r="BG3643" t="str">
            <v>1BD</v>
          </cell>
        </row>
        <row r="3644">
          <cell r="AY3644" t="str">
            <v>1BD</v>
          </cell>
          <cell r="AZ3644">
            <v>-77.680000000000007</v>
          </cell>
          <cell r="BG3644" t="str">
            <v>1BD</v>
          </cell>
        </row>
        <row r="3645">
          <cell r="AY3645" t="str">
            <v>1BD</v>
          </cell>
          <cell r="AZ3645">
            <v>-113.82</v>
          </cell>
          <cell r="BG3645" t="str">
            <v>1BD</v>
          </cell>
        </row>
        <row r="3646">
          <cell r="AY3646" t="str">
            <v>1BD</v>
          </cell>
          <cell r="AZ3646">
            <v>-139.77000000000001</v>
          </cell>
          <cell r="BG3646" t="str">
            <v>1BD</v>
          </cell>
        </row>
        <row r="3647">
          <cell r="AY3647" t="str">
            <v>1BD</v>
          </cell>
          <cell r="AZ3647">
            <v>-52.96</v>
          </cell>
          <cell r="BG3647" t="str">
            <v>1BD</v>
          </cell>
        </row>
        <row r="3648">
          <cell r="AY3648" t="str">
            <v>1BD</v>
          </cell>
          <cell r="AZ3648">
            <v>-52.96</v>
          </cell>
          <cell r="BG3648" t="str">
            <v>1BD</v>
          </cell>
        </row>
        <row r="3649">
          <cell r="AY3649" t="str">
            <v>1BD</v>
          </cell>
          <cell r="AZ3649">
            <v>-123.59</v>
          </cell>
          <cell r="BG3649" t="str">
            <v>1BD</v>
          </cell>
        </row>
        <row r="3650">
          <cell r="AY3650" t="str">
            <v>1BD</v>
          </cell>
          <cell r="AZ3650">
            <v>-123.59</v>
          </cell>
          <cell r="BG3650" t="str">
            <v>1BD</v>
          </cell>
        </row>
        <row r="3651">
          <cell r="AY3651" t="str">
            <v>1BD</v>
          </cell>
          <cell r="AZ3651">
            <v>-74.150000000000006</v>
          </cell>
          <cell r="BG3651" t="str">
            <v>1BD</v>
          </cell>
        </row>
        <row r="3652">
          <cell r="AY3652" t="str">
            <v>1BD</v>
          </cell>
          <cell r="AZ3652">
            <v>-74.150000000000006</v>
          </cell>
          <cell r="BG3652" t="str">
            <v>1BD</v>
          </cell>
        </row>
        <row r="3653">
          <cell r="AY3653" t="str">
            <v>1BD</v>
          </cell>
          <cell r="AZ3653">
            <v>-74.150000000000006</v>
          </cell>
          <cell r="BG3653" t="str">
            <v>1BD</v>
          </cell>
        </row>
        <row r="3654">
          <cell r="AY3654" t="str">
            <v>1BD</v>
          </cell>
          <cell r="AZ3654">
            <v>-74.150000000000006</v>
          </cell>
          <cell r="BG3654" t="str">
            <v>1BD</v>
          </cell>
        </row>
        <row r="3655">
          <cell r="AY3655" t="str">
            <v>1BD</v>
          </cell>
          <cell r="AZ3655">
            <v>-139.77000000000001</v>
          </cell>
          <cell r="BG3655" t="str">
            <v>1BD</v>
          </cell>
        </row>
        <row r="3656">
          <cell r="AY3656" t="str">
            <v>1BD</v>
          </cell>
          <cell r="AZ3656">
            <v>-203.33</v>
          </cell>
          <cell r="BG3656" t="str">
            <v>1BD</v>
          </cell>
        </row>
        <row r="3657">
          <cell r="AY3657" t="str">
            <v>1BD</v>
          </cell>
          <cell r="AZ3657">
            <v>-300.14</v>
          </cell>
          <cell r="BG3657">
            <v>0</v>
          </cell>
        </row>
        <row r="3658">
          <cell r="AY3658" t="str">
            <v>1BD</v>
          </cell>
          <cell r="AZ3658">
            <v>-197.74</v>
          </cell>
          <cell r="BG3658" t="str">
            <v>1BD</v>
          </cell>
        </row>
        <row r="3659">
          <cell r="AY3659" t="str">
            <v>1BD</v>
          </cell>
          <cell r="AZ3659">
            <v>-67.09</v>
          </cell>
          <cell r="BG3659" t="str">
            <v>1BD</v>
          </cell>
        </row>
        <row r="3660">
          <cell r="AY3660" t="str">
            <v>1BD</v>
          </cell>
          <cell r="AZ3660">
            <v>-67.09</v>
          </cell>
          <cell r="BG3660" t="str">
            <v>1BD</v>
          </cell>
        </row>
        <row r="3661">
          <cell r="AY3661" t="str">
            <v>1BD</v>
          </cell>
          <cell r="AZ3661">
            <v>-49.43</v>
          </cell>
          <cell r="BG3661" t="str">
            <v>1BD</v>
          </cell>
        </row>
        <row r="3662">
          <cell r="AY3662" t="str">
            <v>1BD</v>
          </cell>
          <cell r="AZ3662">
            <v>-254.24</v>
          </cell>
          <cell r="BG3662" t="str">
            <v>1BD</v>
          </cell>
        </row>
        <row r="3663">
          <cell r="AY3663" t="str">
            <v>1BD</v>
          </cell>
          <cell r="AZ3663">
            <v>-42.7</v>
          </cell>
          <cell r="BG3663" t="str">
            <v>1BD</v>
          </cell>
        </row>
        <row r="3664">
          <cell r="AY3664" t="str">
            <v>1BD</v>
          </cell>
          <cell r="AZ3664">
            <v>-42.7</v>
          </cell>
          <cell r="BG3664" t="str">
            <v>1BD</v>
          </cell>
        </row>
        <row r="3665">
          <cell r="AY3665" t="str">
            <v>1BD</v>
          </cell>
          <cell r="AZ3665">
            <v>-324.85000000000002</v>
          </cell>
          <cell r="BG3665" t="str">
            <v>1BD</v>
          </cell>
        </row>
        <row r="3666">
          <cell r="AY3666" t="str">
            <v>1BD</v>
          </cell>
          <cell r="AZ3666">
            <v>-287.16000000000003</v>
          </cell>
          <cell r="BG3666" t="str">
            <v>1BD</v>
          </cell>
        </row>
        <row r="3667">
          <cell r="AY3667" t="str">
            <v>1BD</v>
          </cell>
          <cell r="AZ3667">
            <v>-77.680000000000007</v>
          </cell>
          <cell r="BG3667" t="str">
            <v>1BD</v>
          </cell>
        </row>
        <row r="3668">
          <cell r="AY3668" t="str">
            <v>1BD</v>
          </cell>
          <cell r="AZ3668">
            <v>-347.92</v>
          </cell>
          <cell r="BG3668" t="str">
            <v>1BD</v>
          </cell>
        </row>
        <row r="3669">
          <cell r="AY3669" t="str">
            <v>1BD</v>
          </cell>
          <cell r="AZ3669">
            <v>-147</v>
          </cell>
          <cell r="BG3669" t="str">
            <v>1BD</v>
          </cell>
        </row>
        <row r="3670">
          <cell r="AY3670" t="str">
            <v>1BD</v>
          </cell>
          <cell r="AZ3670">
            <v>-141.24</v>
          </cell>
          <cell r="BG3670" t="str">
            <v>1BD</v>
          </cell>
        </row>
        <row r="3671">
          <cell r="AY3671" t="str">
            <v>1BD</v>
          </cell>
          <cell r="AZ3671">
            <v>-319.17</v>
          </cell>
          <cell r="BG3671" t="str">
            <v>1BD</v>
          </cell>
        </row>
        <row r="3672">
          <cell r="AY3672" t="str">
            <v>1BD</v>
          </cell>
          <cell r="AZ3672">
            <v>-319.17</v>
          </cell>
          <cell r="BG3672" t="str">
            <v>1BD</v>
          </cell>
        </row>
        <row r="3673">
          <cell r="AY3673" t="str">
            <v>1BD</v>
          </cell>
          <cell r="AZ3673">
            <v>-105.93</v>
          </cell>
          <cell r="BG3673" t="str">
            <v>1BD</v>
          </cell>
        </row>
        <row r="3674">
          <cell r="AY3674" t="str">
            <v>1BD</v>
          </cell>
          <cell r="AZ3674">
            <v>-105.93</v>
          </cell>
          <cell r="BG3674" t="str">
            <v>1BD</v>
          </cell>
        </row>
        <row r="3675">
          <cell r="AY3675" t="str">
            <v>1BD</v>
          </cell>
          <cell r="AZ3675">
            <v>-124.98</v>
          </cell>
          <cell r="BG3675" t="str">
            <v>1BD</v>
          </cell>
        </row>
        <row r="3676">
          <cell r="AY3676" t="str">
            <v>1BD</v>
          </cell>
          <cell r="AZ3676">
            <v>-124.98</v>
          </cell>
          <cell r="BG3676" t="str">
            <v>1BD</v>
          </cell>
        </row>
        <row r="3677">
          <cell r="AY3677" t="str">
            <v>1BD</v>
          </cell>
          <cell r="AZ3677">
            <v>-229.52</v>
          </cell>
          <cell r="BG3677" t="str">
            <v>1BD</v>
          </cell>
        </row>
        <row r="3678">
          <cell r="AY3678" t="str">
            <v>1BD</v>
          </cell>
          <cell r="AZ3678">
            <v>-229.52</v>
          </cell>
          <cell r="BG3678" t="str">
            <v>1BD</v>
          </cell>
        </row>
        <row r="3679">
          <cell r="AY3679" t="str">
            <v>1BD</v>
          </cell>
          <cell r="AZ3679">
            <v>-120.06</v>
          </cell>
          <cell r="BG3679" t="str">
            <v>1BD</v>
          </cell>
        </row>
        <row r="3680">
          <cell r="AY3680" t="str">
            <v>1BD</v>
          </cell>
          <cell r="AZ3680">
            <v>-45.9</v>
          </cell>
          <cell r="BG3680" t="str">
            <v>1BD</v>
          </cell>
        </row>
        <row r="3681">
          <cell r="AY3681" t="str">
            <v>1BD</v>
          </cell>
          <cell r="AZ3681">
            <v>-45.9</v>
          </cell>
          <cell r="BG3681" t="str">
            <v>1BD</v>
          </cell>
        </row>
        <row r="3682">
          <cell r="AY3682" t="str">
            <v>1BD</v>
          </cell>
          <cell r="AZ3682">
            <v>-50.2</v>
          </cell>
          <cell r="BG3682" t="str">
            <v>1BD</v>
          </cell>
        </row>
        <row r="3683">
          <cell r="AY3683" t="str">
            <v>1BD</v>
          </cell>
          <cell r="AZ3683">
            <v>-114.68</v>
          </cell>
          <cell r="BG3683">
            <v>0</v>
          </cell>
        </row>
        <row r="3684">
          <cell r="AY3684" t="str">
            <v>1BD</v>
          </cell>
          <cell r="AZ3684">
            <v>-211.87</v>
          </cell>
          <cell r="BG3684" t="str">
            <v>1BD</v>
          </cell>
        </row>
        <row r="3685">
          <cell r="AY3685" t="str">
            <v>1BD</v>
          </cell>
          <cell r="AZ3685">
            <v>-211.87</v>
          </cell>
          <cell r="BG3685" t="str">
            <v>1BD</v>
          </cell>
        </row>
        <row r="3686">
          <cell r="AY3686" t="str">
            <v>1BD</v>
          </cell>
          <cell r="AZ3686">
            <v>-160.15</v>
          </cell>
          <cell r="BG3686">
            <v>0</v>
          </cell>
        </row>
        <row r="3687">
          <cell r="AY3687" t="str">
            <v>1BD</v>
          </cell>
          <cell r="AZ3687">
            <v>-160.15</v>
          </cell>
          <cell r="BG3687" t="str">
            <v>1BD</v>
          </cell>
        </row>
        <row r="3688">
          <cell r="AY3688" t="str">
            <v>1BD</v>
          </cell>
          <cell r="AZ3688">
            <v>-160.15</v>
          </cell>
          <cell r="BG3688">
            <v>0</v>
          </cell>
        </row>
        <row r="3689">
          <cell r="AY3689" t="str">
            <v>1BD</v>
          </cell>
          <cell r="AZ3689">
            <v>-160.15</v>
          </cell>
          <cell r="BG3689">
            <v>0</v>
          </cell>
        </row>
        <row r="3690">
          <cell r="AY3690" t="str">
            <v>1BD</v>
          </cell>
          <cell r="AZ3690">
            <v>-160.15</v>
          </cell>
          <cell r="BG3690">
            <v>0</v>
          </cell>
        </row>
        <row r="3691">
          <cell r="AY3691" t="str">
            <v>1BD</v>
          </cell>
          <cell r="AZ3691">
            <v>-160.15</v>
          </cell>
          <cell r="BG3691" t="str">
            <v>1BD</v>
          </cell>
        </row>
        <row r="3692">
          <cell r="AY3692" t="str">
            <v>1BD</v>
          </cell>
          <cell r="AZ3692">
            <v>-160.15</v>
          </cell>
          <cell r="BG3692" t="str">
            <v>1BD</v>
          </cell>
        </row>
        <row r="3693">
          <cell r="AY3693" t="str">
            <v>1BD</v>
          </cell>
          <cell r="AZ3693">
            <v>-160.15</v>
          </cell>
          <cell r="BG3693" t="str">
            <v>1BD</v>
          </cell>
        </row>
        <row r="3694">
          <cell r="AY3694" t="str">
            <v>1BD</v>
          </cell>
          <cell r="AZ3694">
            <v>-119.48</v>
          </cell>
          <cell r="BG3694" t="str">
            <v>1BD</v>
          </cell>
        </row>
        <row r="3695">
          <cell r="AY3695" t="str">
            <v>1BD</v>
          </cell>
          <cell r="AZ3695">
            <v>-235.73</v>
          </cell>
          <cell r="BG3695" t="str">
            <v>1BD</v>
          </cell>
        </row>
        <row r="3696">
          <cell r="AY3696" t="str">
            <v>1BD</v>
          </cell>
          <cell r="AZ3696">
            <v>-231.19</v>
          </cell>
          <cell r="BG3696">
            <v>0</v>
          </cell>
        </row>
        <row r="3697">
          <cell r="AY3697" t="str">
            <v>1BD</v>
          </cell>
          <cell r="AZ3697">
            <v>-330.92</v>
          </cell>
          <cell r="BG3697" t="str">
            <v>1BD</v>
          </cell>
        </row>
        <row r="3698">
          <cell r="AY3698" t="str">
            <v>1BD</v>
          </cell>
          <cell r="AZ3698">
            <v>-345.53</v>
          </cell>
          <cell r="BG3698" t="str">
            <v>1BD</v>
          </cell>
        </row>
        <row r="3699">
          <cell r="AY3699" t="str">
            <v>1BD</v>
          </cell>
          <cell r="AZ3699">
            <v>-74.150000000000006</v>
          </cell>
          <cell r="BG3699" t="str">
            <v>1BD</v>
          </cell>
        </row>
        <row r="3700">
          <cell r="AY3700" t="str">
            <v>1BD</v>
          </cell>
          <cell r="AZ3700">
            <v>-74.150000000000006</v>
          </cell>
          <cell r="BG3700" t="str">
            <v>1BD</v>
          </cell>
        </row>
        <row r="3701">
          <cell r="AY3701" t="str">
            <v>1BD</v>
          </cell>
          <cell r="AZ3701">
            <v>-70.03</v>
          </cell>
          <cell r="BG3701" t="str">
            <v>1BD</v>
          </cell>
        </row>
        <row r="3702">
          <cell r="AY3702" t="str">
            <v>1BD</v>
          </cell>
          <cell r="AZ3702">
            <v>-50.67</v>
          </cell>
          <cell r="BG3702" t="str">
            <v>1BD</v>
          </cell>
        </row>
        <row r="3703">
          <cell r="AY3703" t="str">
            <v>1BD</v>
          </cell>
          <cell r="AZ3703">
            <v>-176.56</v>
          </cell>
          <cell r="BG3703" t="str">
            <v>1BD</v>
          </cell>
        </row>
        <row r="3704">
          <cell r="AY3704" t="str">
            <v>1BD</v>
          </cell>
          <cell r="AZ3704">
            <v>-176.56</v>
          </cell>
          <cell r="BG3704" t="str">
            <v>1BD</v>
          </cell>
        </row>
        <row r="3705">
          <cell r="AY3705" t="str">
            <v>1BD</v>
          </cell>
          <cell r="AZ3705">
            <v>-282.48</v>
          </cell>
          <cell r="BG3705" t="str">
            <v>1BD</v>
          </cell>
        </row>
        <row r="3706">
          <cell r="AY3706" t="str">
            <v>1BD</v>
          </cell>
          <cell r="AZ3706">
            <v>-176.56</v>
          </cell>
          <cell r="BG3706" t="str">
            <v>1BD</v>
          </cell>
        </row>
        <row r="3707">
          <cell r="AY3707" t="str">
            <v>1BD</v>
          </cell>
          <cell r="AZ3707">
            <v>-158.88999999999999</v>
          </cell>
          <cell r="BG3707" t="str">
            <v>1BD</v>
          </cell>
        </row>
        <row r="3708">
          <cell r="AY3708" t="str">
            <v>1BD</v>
          </cell>
          <cell r="AZ3708">
            <v>-68.09</v>
          </cell>
          <cell r="BG3708" t="str">
            <v>1BD</v>
          </cell>
        </row>
        <row r="3709">
          <cell r="AY3709" t="str">
            <v>1BD</v>
          </cell>
          <cell r="AZ3709">
            <v>-158.88999999999999</v>
          </cell>
          <cell r="BG3709" t="str">
            <v>1BD</v>
          </cell>
        </row>
        <row r="3710">
          <cell r="AY3710" t="str">
            <v>1BC</v>
          </cell>
          <cell r="AZ3710">
            <v>-45.72</v>
          </cell>
          <cell r="BG3710" t="str">
            <v>1BC</v>
          </cell>
        </row>
        <row r="3711">
          <cell r="AY3711" t="str">
            <v>1BC</v>
          </cell>
          <cell r="AZ3711">
            <v>-103.63</v>
          </cell>
          <cell r="BG3711" t="str">
            <v>1BC</v>
          </cell>
        </row>
        <row r="3712">
          <cell r="AY3712" t="str">
            <v>1BC</v>
          </cell>
          <cell r="AZ3712">
            <v>-97.71</v>
          </cell>
          <cell r="BG3712" t="str">
            <v>1BC</v>
          </cell>
        </row>
        <row r="3713">
          <cell r="AY3713" t="str">
            <v>1BD</v>
          </cell>
          <cell r="AZ3713">
            <v>-229.52</v>
          </cell>
          <cell r="BG3713">
            <v>0</v>
          </cell>
        </row>
        <row r="3714">
          <cell r="AY3714" t="str">
            <v>1BD</v>
          </cell>
          <cell r="AZ3714">
            <v>-229.52</v>
          </cell>
          <cell r="BG3714" t="str">
            <v>1BD</v>
          </cell>
        </row>
        <row r="3715">
          <cell r="AY3715" t="str">
            <v>1BD</v>
          </cell>
          <cell r="AZ3715">
            <v>-48.33</v>
          </cell>
          <cell r="BG3715">
            <v>0</v>
          </cell>
        </row>
        <row r="3716">
          <cell r="AY3716" t="str">
            <v>1BD</v>
          </cell>
          <cell r="AZ3716">
            <v>-48.33</v>
          </cell>
          <cell r="BG3716">
            <v>0</v>
          </cell>
        </row>
        <row r="3717">
          <cell r="AY3717" t="str">
            <v>1BD</v>
          </cell>
          <cell r="AZ3717">
            <v>-84.74</v>
          </cell>
          <cell r="BG3717" t="str">
            <v>1BD</v>
          </cell>
        </row>
        <row r="3718">
          <cell r="AY3718" t="str">
            <v>1BD</v>
          </cell>
          <cell r="AZ3718">
            <v>-105.93</v>
          </cell>
          <cell r="BG3718" t="str">
            <v>1BD</v>
          </cell>
        </row>
        <row r="3719">
          <cell r="AY3719" t="str">
            <v>1BD</v>
          </cell>
          <cell r="AZ3719">
            <v>-51.29</v>
          </cell>
          <cell r="BG3719" t="str">
            <v>1BD</v>
          </cell>
        </row>
        <row r="3720">
          <cell r="AY3720" t="str">
            <v>1BD</v>
          </cell>
          <cell r="AZ3720">
            <v>-330.65</v>
          </cell>
          <cell r="BG3720" t="str">
            <v>1BD</v>
          </cell>
        </row>
        <row r="3721">
          <cell r="AY3721" t="str">
            <v>1BD</v>
          </cell>
          <cell r="AZ3721">
            <v>-107.69</v>
          </cell>
          <cell r="BG3721" t="str">
            <v>1BD</v>
          </cell>
        </row>
        <row r="3722">
          <cell r="AY3722" t="str">
            <v>1BG</v>
          </cell>
          <cell r="AZ3722">
            <v>-163.33000000000001</v>
          </cell>
          <cell r="BG3722">
            <v>0</v>
          </cell>
        </row>
        <row r="3723">
          <cell r="AY3723" t="str">
            <v>1BD</v>
          </cell>
          <cell r="AZ3723">
            <v>-123.59</v>
          </cell>
          <cell r="BG3723" t="str">
            <v>1BD</v>
          </cell>
        </row>
        <row r="3724">
          <cell r="AY3724" t="str">
            <v>1BD</v>
          </cell>
          <cell r="AZ3724">
            <v>-123.59</v>
          </cell>
          <cell r="BG3724" t="str">
            <v>1BD</v>
          </cell>
        </row>
        <row r="3725">
          <cell r="AY3725" t="str">
            <v>1BD</v>
          </cell>
          <cell r="AZ3725">
            <v>-123.59</v>
          </cell>
          <cell r="BG3725" t="str">
            <v>1BD</v>
          </cell>
        </row>
        <row r="3726">
          <cell r="AY3726" t="str">
            <v>1BD</v>
          </cell>
          <cell r="AZ3726">
            <v>-123.59</v>
          </cell>
          <cell r="BG3726" t="str">
            <v>1BD</v>
          </cell>
        </row>
        <row r="3727">
          <cell r="AY3727" t="str">
            <v>1BD</v>
          </cell>
          <cell r="AZ3727">
            <v>-301.35000000000002</v>
          </cell>
          <cell r="BG3727" t="str">
            <v>1BD</v>
          </cell>
        </row>
        <row r="3728">
          <cell r="AY3728" t="str">
            <v>1BD</v>
          </cell>
          <cell r="AZ3728">
            <v>-74.150000000000006</v>
          </cell>
          <cell r="BG3728" t="str">
            <v>1BD</v>
          </cell>
        </row>
        <row r="3729">
          <cell r="AY3729" t="str">
            <v>1BD</v>
          </cell>
          <cell r="AZ3729">
            <v>-74.150000000000006</v>
          </cell>
          <cell r="BG3729" t="str">
            <v>1BD</v>
          </cell>
        </row>
        <row r="3730">
          <cell r="AY3730" t="str">
            <v>1BD</v>
          </cell>
          <cell r="AZ3730">
            <v>-254.24</v>
          </cell>
          <cell r="BG3730" t="str">
            <v>1BD</v>
          </cell>
        </row>
        <row r="3731">
          <cell r="AY3731" t="str">
            <v>1BD</v>
          </cell>
          <cell r="AZ3731">
            <v>-254.24</v>
          </cell>
          <cell r="BG3731" t="str">
            <v>1BD</v>
          </cell>
        </row>
        <row r="3732">
          <cell r="AY3732" t="str">
            <v>1BD</v>
          </cell>
          <cell r="AZ3732">
            <v>-254.24</v>
          </cell>
          <cell r="BG3732" t="str">
            <v>1BD</v>
          </cell>
        </row>
        <row r="3733">
          <cell r="AY3733" t="str">
            <v>1BD</v>
          </cell>
          <cell r="AZ3733">
            <v>-240.11</v>
          </cell>
          <cell r="BG3733" t="str">
            <v>1BD</v>
          </cell>
        </row>
        <row r="3734">
          <cell r="AY3734" t="str">
            <v>1BD</v>
          </cell>
          <cell r="AZ3734">
            <v>-240.11</v>
          </cell>
          <cell r="BG3734" t="str">
            <v>1BD</v>
          </cell>
        </row>
        <row r="3735">
          <cell r="AY3735" t="str">
            <v>1BD</v>
          </cell>
          <cell r="AZ3735">
            <v>-254.24</v>
          </cell>
          <cell r="BG3735" t="str">
            <v>1BD</v>
          </cell>
        </row>
        <row r="3736">
          <cell r="AY3736" t="str">
            <v>1BD</v>
          </cell>
          <cell r="AZ3736">
            <v>-254.24</v>
          </cell>
          <cell r="BG3736" t="str">
            <v>1BD</v>
          </cell>
        </row>
        <row r="3737">
          <cell r="AY3737" t="str">
            <v>1BD</v>
          </cell>
          <cell r="AZ3737">
            <v>-240.11</v>
          </cell>
          <cell r="BG3737" t="str">
            <v>1BD</v>
          </cell>
        </row>
        <row r="3738">
          <cell r="AY3738" t="str">
            <v>1BD</v>
          </cell>
          <cell r="AZ3738">
            <v>-240.11</v>
          </cell>
          <cell r="BG3738" t="str">
            <v>1BD</v>
          </cell>
        </row>
        <row r="3739">
          <cell r="AY3739" t="str">
            <v>1BD</v>
          </cell>
          <cell r="AZ3739">
            <v>-240.11</v>
          </cell>
          <cell r="BG3739" t="str">
            <v>1BD</v>
          </cell>
        </row>
        <row r="3740">
          <cell r="AY3740" t="str">
            <v>1BD</v>
          </cell>
          <cell r="AZ3740">
            <v>-240.11</v>
          </cell>
          <cell r="BG3740" t="str">
            <v>1BD</v>
          </cell>
        </row>
        <row r="3741">
          <cell r="AY3741" t="str">
            <v>1BD</v>
          </cell>
          <cell r="AZ3741">
            <v>-254.24</v>
          </cell>
          <cell r="BG3741" t="str">
            <v>1BD</v>
          </cell>
        </row>
        <row r="3742">
          <cell r="AY3742" t="str">
            <v>1BD</v>
          </cell>
          <cell r="AZ3742">
            <v>-254.24</v>
          </cell>
          <cell r="BG3742" t="str">
            <v>1BD</v>
          </cell>
        </row>
        <row r="3743">
          <cell r="AY3743" t="str">
            <v>1BD</v>
          </cell>
          <cell r="AZ3743">
            <v>-74.150000000000006</v>
          </cell>
          <cell r="BG3743" t="str">
            <v>1BD</v>
          </cell>
        </row>
        <row r="3744">
          <cell r="AY3744" t="str">
            <v>1BD</v>
          </cell>
          <cell r="AZ3744">
            <v>-74.150000000000006</v>
          </cell>
          <cell r="BG3744" t="str">
            <v>1BD</v>
          </cell>
        </row>
        <row r="3745">
          <cell r="AY3745" t="str">
            <v>1BD</v>
          </cell>
          <cell r="AZ3745">
            <v>-74.150000000000006</v>
          </cell>
          <cell r="BG3745" t="str">
            <v>1BD</v>
          </cell>
        </row>
        <row r="3746">
          <cell r="AY3746" t="str">
            <v>1BD</v>
          </cell>
          <cell r="AZ3746">
            <v>-74.150000000000006</v>
          </cell>
          <cell r="BG3746" t="str">
            <v>1BD</v>
          </cell>
        </row>
        <row r="3747">
          <cell r="AY3747" t="str">
            <v>1BD</v>
          </cell>
          <cell r="AZ3747">
            <v>-79.430000000000007</v>
          </cell>
          <cell r="BG3747" t="str">
            <v>1BD</v>
          </cell>
        </row>
        <row r="3748">
          <cell r="AY3748" t="str">
            <v>1BD</v>
          </cell>
          <cell r="AZ3748">
            <v>-105.93</v>
          </cell>
          <cell r="BG3748" t="str">
            <v>1BD</v>
          </cell>
        </row>
        <row r="3749">
          <cell r="AY3749" t="str">
            <v>1BD</v>
          </cell>
          <cell r="AZ3749">
            <v>-45.91</v>
          </cell>
          <cell r="BG3749" t="str">
            <v>1BD</v>
          </cell>
        </row>
        <row r="3750">
          <cell r="AY3750" t="str">
            <v>1BD</v>
          </cell>
          <cell r="AZ3750">
            <v>-125.28</v>
          </cell>
          <cell r="BG3750" t="str">
            <v>1BD</v>
          </cell>
        </row>
        <row r="3751">
          <cell r="AY3751" t="str">
            <v>1BD</v>
          </cell>
          <cell r="AZ3751">
            <v>-70.010000000000005</v>
          </cell>
          <cell r="BG3751" t="str">
            <v>1BD</v>
          </cell>
        </row>
        <row r="3752">
          <cell r="AY3752" t="str">
            <v>1BD</v>
          </cell>
          <cell r="AZ3752">
            <v>-70.010000000000005</v>
          </cell>
          <cell r="BG3752" t="str">
            <v>1BD</v>
          </cell>
        </row>
        <row r="3753">
          <cell r="AY3753" t="str">
            <v>1BD</v>
          </cell>
          <cell r="AZ3753">
            <v>-110.54</v>
          </cell>
          <cell r="BG3753" t="str">
            <v>1BD</v>
          </cell>
        </row>
        <row r="3754">
          <cell r="AY3754" t="str">
            <v>1BD</v>
          </cell>
          <cell r="AZ3754">
            <v>-298.26</v>
          </cell>
          <cell r="BG3754" t="str">
            <v>1BD</v>
          </cell>
        </row>
        <row r="3755">
          <cell r="AY3755" t="str">
            <v>1BD</v>
          </cell>
          <cell r="AZ3755">
            <v>-70.62</v>
          </cell>
          <cell r="BG3755" t="str">
            <v>1BD</v>
          </cell>
        </row>
        <row r="3756">
          <cell r="AY3756" t="str">
            <v>1BD</v>
          </cell>
          <cell r="AZ3756">
            <v>-70.62</v>
          </cell>
          <cell r="BG3756" t="str">
            <v>1BD</v>
          </cell>
        </row>
        <row r="3757">
          <cell r="AY3757" t="str">
            <v>1BD</v>
          </cell>
          <cell r="AZ3757">
            <v>-158.88999999999999</v>
          </cell>
          <cell r="BG3757" t="str">
            <v>1BD</v>
          </cell>
        </row>
        <row r="3758">
          <cell r="AY3758" t="str">
            <v>1BD</v>
          </cell>
          <cell r="AZ3758">
            <v>-211.86</v>
          </cell>
          <cell r="BG3758" t="str">
            <v>1BD</v>
          </cell>
        </row>
        <row r="3759">
          <cell r="AY3759" t="str">
            <v>1BD</v>
          </cell>
          <cell r="AZ3759">
            <v>-211.86</v>
          </cell>
          <cell r="BG3759" t="str">
            <v>1BD</v>
          </cell>
        </row>
        <row r="3760">
          <cell r="AY3760" t="str">
            <v>1BD</v>
          </cell>
          <cell r="AZ3760">
            <v>-211.86</v>
          </cell>
          <cell r="BG3760" t="str">
            <v>1BD</v>
          </cell>
        </row>
        <row r="3761">
          <cell r="AY3761" t="str">
            <v>1BD</v>
          </cell>
          <cell r="AZ3761">
            <v>-45.91</v>
          </cell>
          <cell r="BG3761" t="str">
            <v>1BD</v>
          </cell>
        </row>
        <row r="3762">
          <cell r="AY3762" t="str">
            <v>1BD</v>
          </cell>
          <cell r="AZ3762">
            <v>-45.91</v>
          </cell>
          <cell r="BG3762" t="str">
            <v>1BD</v>
          </cell>
        </row>
        <row r="3763">
          <cell r="AY3763" t="str">
            <v>1BD</v>
          </cell>
          <cell r="AZ3763">
            <v>-205.3</v>
          </cell>
          <cell r="BG3763" t="str">
            <v>1BD</v>
          </cell>
        </row>
        <row r="3764">
          <cell r="AY3764" t="str">
            <v>1BD</v>
          </cell>
          <cell r="AZ3764">
            <v>-176.56</v>
          </cell>
          <cell r="BG3764" t="str">
            <v>1BD</v>
          </cell>
        </row>
        <row r="3765">
          <cell r="AY3765" t="str">
            <v>1BD</v>
          </cell>
          <cell r="AZ3765">
            <v>-176.56</v>
          </cell>
          <cell r="BG3765" t="str">
            <v>1BD</v>
          </cell>
        </row>
        <row r="3766">
          <cell r="AY3766" t="str">
            <v>1BD</v>
          </cell>
          <cell r="AZ3766">
            <v>-157.13</v>
          </cell>
          <cell r="BG3766" t="str">
            <v>1BD</v>
          </cell>
        </row>
        <row r="3767">
          <cell r="AY3767" t="str">
            <v>1BD</v>
          </cell>
          <cell r="AZ3767">
            <v>-296.61</v>
          </cell>
          <cell r="BG3767" t="str">
            <v>1BD</v>
          </cell>
        </row>
        <row r="3768">
          <cell r="AY3768" t="str">
            <v>1BD</v>
          </cell>
          <cell r="AZ3768">
            <v>-356.15</v>
          </cell>
          <cell r="BG3768" t="str">
            <v>1BD</v>
          </cell>
        </row>
        <row r="3769">
          <cell r="AY3769" t="str">
            <v>1BD</v>
          </cell>
          <cell r="AZ3769">
            <v>-397.12</v>
          </cell>
          <cell r="BG3769" t="str">
            <v>1BD</v>
          </cell>
        </row>
        <row r="3770">
          <cell r="AY3770" t="str">
            <v>1BD</v>
          </cell>
          <cell r="AZ3770">
            <v>-60.02</v>
          </cell>
          <cell r="BG3770" t="str">
            <v>1BD</v>
          </cell>
        </row>
        <row r="3771">
          <cell r="AY3771" t="str">
            <v>1BD</v>
          </cell>
          <cell r="AZ3771">
            <v>-60.02</v>
          </cell>
          <cell r="BG3771" t="str">
            <v>1BD</v>
          </cell>
        </row>
        <row r="3772">
          <cell r="AY3772" t="str">
            <v>1BD</v>
          </cell>
          <cell r="AZ3772">
            <v>-254.24</v>
          </cell>
          <cell r="BG3772" t="str">
            <v>1BD</v>
          </cell>
        </row>
        <row r="3773">
          <cell r="AY3773" t="str">
            <v>1BD</v>
          </cell>
          <cell r="AZ3773">
            <v>-197.74</v>
          </cell>
          <cell r="BG3773" t="str">
            <v>1BD</v>
          </cell>
        </row>
        <row r="3774">
          <cell r="AY3774" t="str">
            <v>1BD</v>
          </cell>
          <cell r="AZ3774">
            <v>-197.74</v>
          </cell>
          <cell r="BG3774" t="str">
            <v>1BD</v>
          </cell>
        </row>
        <row r="3775">
          <cell r="AY3775" t="str">
            <v>1BD</v>
          </cell>
          <cell r="AZ3775">
            <v>-133.33000000000001</v>
          </cell>
          <cell r="BG3775">
            <v>0</v>
          </cell>
        </row>
        <row r="3776">
          <cell r="AY3776" t="str">
            <v>1BD</v>
          </cell>
          <cell r="AZ3776">
            <v>-20.2</v>
          </cell>
          <cell r="BG3776">
            <v>0</v>
          </cell>
        </row>
        <row r="3777">
          <cell r="AY3777" t="str">
            <v>1BD</v>
          </cell>
          <cell r="AZ3777">
            <v>-133.33000000000001</v>
          </cell>
          <cell r="BG3777">
            <v>0</v>
          </cell>
        </row>
        <row r="3778">
          <cell r="AY3778" t="str">
            <v>1BD</v>
          </cell>
          <cell r="AZ3778">
            <v>-20.2</v>
          </cell>
          <cell r="BG3778">
            <v>0</v>
          </cell>
        </row>
        <row r="3779">
          <cell r="AY3779" t="str">
            <v>1BD</v>
          </cell>
          <cell r="AZ3779">
            <v>-133.33000000000001</v>
          </cell>
          <cell r="BG3779" t="str">
            <v>1BD</v>
          </cell>
        </row>
        <row r="3780">
          <cell r="AY3780" t="str">
            <v>1BD</v>
          </cell>
          <cell r="AZ3780">
            <v>-20.2</v>
          </cell>
          <cell r="BG3780" t="str">
            <v>1BD</v>
          </cell>
        </row>
        <row r="3781">
          <cell r="AY3781" t="str">
            <v>1BD</v>
          </cell>
          <cell r="AZ3781">
            <v>-133.33000000000001</v>
          </cell>
          <cell r="BG3781" t="str">
            <v>1BD</v>
          </cell>
        </row>
        <row r="3782">
          <cell r="AY3782" t="str">
            <v>1BD</v>
          </cell>
          <cell r="AZ3782">
            <v>-20.2</v>
          </cell>
          <cell r="BG3782" t="str">
            <v>1BD</v>
          </cell>
        </row>
        <row r="3783">
          <cell r="AY3783" t="str">
            <v>1BD</v>
          </cell>
          <cell r="AZ3783">
            <v>-133.33000000000001</v>
          </cell>
          <cell r="BG3783" t="str">
            <v>1BD</v>
          </cell>
        </row>
        <row r="3784">
          <cell r="AY3784" t="str">
            <v>1BD</v>
          </cell>
          <cell r="AZ3784">
            <v>-20.2</v>
          </cell>
          <cell r="BG3784" t="str">
            <v>1BD</v>
          </cell>
        </row>
        <row r="3785">
          <cell r="AY3785" t="str">
            <v>1BD</v>
          </cell>
          <cell r="AZ3785">
            <v>-133.33000000000001</v>
          </cell>
          <cell r="BG3785" t="str">
            <v>1BD</v>
          </cell>
        </row>
        <row r="3786">
          <cell r="AY3786" t="str">
            <v>1BD</v>
          </cell>
          <cell r="AZ3786">
            <v>-20.2</v>
          </cell>
          <cell r="BG3786" t="str">
            <v>1BD</v>
          </cell>
        </row>
        <row r="3787">
          <cell r="AY3787" t="str">
            <v>1BD</v>
          </cell>
          <cell r="AZ3787">
            <v>-133.33000000000001</v>
          </cell>
          <cell r="BG3787" t="str">
            <v>1BD</v>
          </cell>
        </row>
        <row r="3788">
          <cell r="AY3788" t="str">
            <v>1BD</v>
          </cell>
          <cell r="AZ3788">
            <v>-20.2</v>
          </cell>
          <cell r="BG3788" t="str">
            <v>1BD</v>
          </cell>
        </row>
        <row r="3789">
          <cell r="AY3789" t="str">
            <v>1BD</v>
          </cell>
          <cell r="AZ3789">
            <v>-133.33000000000001</v>
          </cell>
          <cell r="BG3789" t="str">
            <v>1BD</v>
          </cell>
        </row>
        <row r="3790">
          <cell r="AY3790" t="str">
            <v>1BD</v>
          </cell>
          <cell r="AZ3790">
            <v>-20.2</v>
          </cell>
          <cell r="BG3790" t="str">
            <v>1BD</v>
          </cell>
        </row>
        <row r="3791">
          <cell r="AY3791" t="str">
            <v>1BD</v>
          </cell>
          <cell r="AZ3791">
            <v>-133.33000000000001</v>
          </cell>
          <cell r="BG3791" t="str">
            <v>1BD</v>
          </cell>
        </row>
        <row r="3792">
          <cell r="AY3792" t="str">
            <v>1BD</v>
          </cell>
          <cell r="AZ3792">
            <v>-20.2</v>
          </cell>
          <cell r="BG3792" t="str">
            <v>1BD</v>
          </cell>
        </row>
        <row r="3793">
          <cell r="AY3793" t="str">
            <v>1BD</v>
          </cell>
          <cell r="AZ3793">
            <v>-133.33000000000001</v>
          </cell>
          <cell r="BG3793" t="str">
            <v>1BD</v>
          </cell>
        </row>
        <row r="3794">
          <cell r="AY3794" t="str">
            <v>1BD</v>
          </cell>
          <cell r="AZ3794">
            <v>-20.2</v>
          </cell>
          <cell r="BG3794" t="str">
            <v>1BD</v>
          </cell>
        </row>
        <row r="3795">
          <cell r="AY3795" t="str">
            <v>1BD</v>
          </cell>
          <cell r="AZ3795">
            <v>-133.33000000000001</v>
          </cell>
          <cell r="BG3795" t="str">
            <v>1BD</v>
          </cell>
        </row>
        <row r="3796">
          <cell r="AY3796" t="str">
            <v>1BD</v>
          </cell>
          <cell r="AZ3796">
            <v>-20.2</v>
          </cell>
          <cell r="BG3796" t="str">
            <v>1BD</v>
          </cell>
        </row>
        <row r="3797">
          <cell r="AY3797" t="str">
            <v>1BD</v>
          </cell>
          <cell r="AZ3797">
            <v>-133.33000000000001</v>
          </cell>
          <cell r="BG3797" t="str">
            <v>1BD</v>
          </cell>
        </row>
        <row r="3798">
          <cell r="AY3798" t="str">
            <v>1BD</v>
          </cell>
          <cell r="AZ3798">
            <v>-20.2</v>
          </cell>
          <cell r="BG3798">
            <v>0</v>
          </cell>
        </row>
        <row r="3799">
          <cell r="AY3799" t="str">
            <v>1BD</v>
          </cell>
          <cell r="AZ3799">
            <v>-133.33000000000001</v>
          </cell>
          <cell r="BG3799" t="str">
            <v>1BD</v>
          </cell>
        </row>
        <row r="3800">
          <cell r="AY3800" t="str">
            <v>1BD</v>
          </cell>
          <cell r="AZ3800">
            <v>-20.2</v>
          </cell>
          <cell r="BG3800">
            <v>0</v>
          </cell>
        </row>
        <row r="3801">
          <cell r="AY3801" t="str">
            <v>1BD</v>
          </cell>
          <cell r="AZ3801">
            <v>-133.33000000000001</v>
          </cell>
          <cell r="BG3801" t="str">
            <v>1BD</v>
          </cell>
        </row>
        <row r="3802">
          <cell r="AY3802" t="str">
            <v>1BD</v>
          </cell>
          <cell r="AZ3802">
            <v>-20.2</v>
          </cell>
          <cell r="BG3802" t="str">
            <v>1BD</v>
          </cell>
        </row>
        <row r="3803">
          <cell r="AY3803" t="str">
            <v>1BD</v>
          </cell>
          <cell r="AZ3803">
            <v>-133.33000000000001</v>
          </cell>
          <cell r="BG3803" t="str">
            <v>1BD</v>
          </cell>
        </row>
        <row r="3804">
          <cell r="AY3804" t="str">
            <v>1BD</v>
          </cell>
          <cell r="AZ3804">
            <v>-20.2</v>
          </cell>
          <cell r="BG3804" t="str">
            <v>1BD</v>
          </cell>
        </row>
        <row r="3805">
          <cell r="AY3805" t="str">
            <v>1BD</v>
          </cell>
          <cell r="AZ3805">
            <v>-161.02000000000001</v>
          </cell>
          <cell r="BG3805" t="str">
            <v>1BD</v>
          </cell>
        </row>
        <row r="3806">
          <cell r="AY3806" t="str">
            <v>1BD</v>
          </cell>
          <cell r="AZ3806">
            <v>-304.06</v>
          </cell>
          <cell r="BG3806" t="str">
            <v>1BD</v>
          </cell>
        </row>
        <row r="3807">
          <cell r="AY3807" t="str">
            <v>2DB</v>
          </cell>
          <cell r="AZ3807">
            <v>-109.82</v>
          </cell>
          <cell r="BG3807" t="str">
            <v>2DB</v>
          </cell>
        </row>
        <row r="3808">
          <cell r="AY3808" t="str">
            <v>2DB</v>
          </cell>
          <cell r="AZ3808">
            <v>-109.82</v>
          </cell>
          <cell r="BG3808" t="str">
            <v>2DB</v>
          </cell>
        </row>
        <row r="3809">
          <cell r="AY3809" t="str">
            <v>1BD</v>
          </cell>
          <cell r="AZ3809">
            <v>-120.06</v>
          </cell>
          <cell r="BG3809" t="str">
            <v>1BD</v>
          </cell>
        </row>
        <row r="3810">
          <cell r="AY3810" t="str">
            <v>1BD</v>
          </cell>
          <cell r="AZ3810">
            <v>-120.06</v>
          </cell>
          <cell r="BG3810" t="str">
            <v>1BD</v>
          </cell>
        </row>
        <row r="3811">
          <cell r="AY3811" t="str">
            <v>1BD</v>
          </cell>
          <cell r="AZ3811">
            <v>-206.19</v>
          </cell>
          <cell r="BG3811" t="str">
            <v>1BD</v>
          </cell>
        </row>
        <row r="3812">
          <cell r="AY3812" t="str">
            <v>1BD</v>
          </cell>
          <cell r="AZ3812">
            <v>-134.18</v>
          </cell>
          <cell r="BG3812" t="str">
            <v>1BD</v>
          </cell>
        </row>
        <row r="3813">
          <cell r="AY3813" t="str">
            <v>1BD</v>
          </cell>
          <cell r="AZ3813">
            <v>-300.14999999999998</v>
          </cell>
          <cell r="BG3813" t="str">
            <v>1BD</v>
          </cell>
        </row>
        <row r="3814">
          <cell r="AY3814" t="str">
            <v>1BD</v>
          </cell>
          <cell r="AZ3814">
            <v>-307.3</v>
          </cell>
          <cell r="BG3814" t="str">
            <v>1BD</v>
          </cell>
        </row>
        <row r="3815">
          <cell r="AY3815" t="str">
            <v>1BD</v>
          </cell>
          <cell r="AZ3815">
            <v>-307.3</v>
          </cell>
          <cell r="BG3815" t="str">
            <v>1BD</v>
          </cell>
        </row>
        <row r="3816">
          <cell r="AY3816" t="str">
            <v>1BD</v>
          </cell>
          <cell r="AZ3816">
            <v>-185.48</v>
          </cell>
          <cell r="BG3816" t="str">
            <v>1BD</v>
          </cell>
        </row>
        <row r="3817">
          <cell r="AY3817" t="str">
            <v>1BD</v>
          </cell>
          <cell r="AZ3817">
            <v>-185.49</v>
          </cell>
          <cell r="BG3817" t="str">
            <v>1BD</v>
          </cell>
        </row>
        <row r="3818">
          <cell r="AY3818" t="str">
            <v>1BD</v>
          </cell>
          <cell r="AZ3818">
            <v>-139.58000000000001</v>
          </cell>
          <cell r="BG3818" t="str">
            <v>1BD</v>
          </cell>
        </row>
        <row r="3819">
          <cell r="AY3819" t="str">
            <v>1BD</v>
          </cell>
          <cell r="AZ3819">
            <v>-139.58000000000001</v>
          </cell>
          <cell r="BG3819" t="str">
            <v>1BD</v>
          </cell>
        </row>
        <row r="3820">
          <cell r="AY3820" t="str">
            <v>1BD</v>
          </cell>
          <cell r="AZ3820">
            <v>-158.88999999999999</v>
          </cell>
          <cell r="BG3820" t="str">
            <v>1BD</v>
          </cell>
        </row>
        <row r="3821">
          <cell r="AY3821" t="str">
            <v>1BD</v>
          </cell>
          <cell r="AZ3821">
            <v>-158.88999999999999</v>
          </cell>
          <cell r="BG3821" t="str">
            <v>1BD</v>
          </cell>
        </row>
        <row r="3822">
          <cell r="AY3822" t="str">
            <v>1BD</v>
          </cell>
          <cell r="AZ3822">
            <v>-158.88999999999999</v>
          </cell>
          <cell r="BG3822" t="str">
            <v>1BD</v>
          </cell>
        </row>
        <row r="3823">
          <cell r="AY3823" t="str">
            <v>1BD</v>
          </cell>
          <cell r="AZ3823">
            <v>-67.09</v>
          </cell>
          <cell r="BG3823" t="str">
            <v>1BD</v>
          </cell>
        </row>
        <row r="3824">
          <cell r="AY3824" t="str">
            <v>1BD</v>
          </cell>
          <cell r="AZ3824">
            <v>-67.09</v>
          </cell>
          <cell r="BG3824" t="str">
            <v>1BD</v>
          </cell>
        </row>
        <row r="3825">
          <cell r="AY3825" t="str">
            <v>1BD</v>
          </cell>
          <cell r="AZ3825">
            <v>-45.91</v>
          </cell>
          <cell r="BG3825" t="str">
            <v>1BD</v>
          </cell>
        </row>
        <row r="3826">
          <cell r="AY3826" t="str">
            <v>1BD</v>
          </cell>
          <cell r="AZ3826">
            <v>-45.91</v>
          </cell>
          <cell r="BG3826" t="str">
            <v>1BD</v>
          </cell>
        </row>
        <row r="3827">
          <cell r="AY3827" t="str">
            <v>1BD</v>
          </cell>
          <cell r="AZ3827">
            <v>-45.91</v>
          </cell>
          <cell r="BG3827" t="str">
            <v>1BD</v>
          </cell>
        </row>
        <row r="3828">
          <cell r="AY3828" t="str">
            <v>1BD</v>
          </cell>
          <cell r="AZ3828">
            <v>-120.06</v>
          </cell>
          <cell r="BG3828" t="str">
            <v>1BD</v>
          </cell>
        </row>
        <row r="3829">
          <cell r="AY3829" t="str">
            <v>1BD</v>
          </cell>
          <cell r="AZ3829">
            <v>-282.49</v>
          </cell>
          <cell r="BG3829" t="str">
            <v>1BD</v>
          </cell>
        </row>
        <row r="3830">
          <cell r="AY3830" t="str">
            <v>1BD</v>
          </cell>
          <cell r="AZ3830">
            <v>-282.49</v>
          </cell>
          <cell r="BG3830" t="str">
            <v>1BD</v>
          </cell>
        </row>
        <row r="3831">
          <cell r="AY3831" t="str">
            <v>1BD</v>
          </cell>
          <cell r="AZ3831">
            <v>-282.49</v>
          </cell>
          <cell r="BG3831" t="str">
            <v>1BD</v>
          </cell>
        </row>
        <row r="3832">
          <cell r="AY3832" t="str">
            <v>1BD</v>
          </cell>
          <cell r="AZ3832">
            <v>-67.09</v>
          </cell>
          <cell r="BG3832" t="str">
            <v>1BD</v>
          </cell>
        </row>
        <row r="3833">
          <cell r="AY3833" t="str">
            <v>1BD</v>
          </cell>
          <cell r="AZ3833">
            <v>-67.09</v>
          </cell>
          <cell r="BG3833" t="str">
            <v>1BD</v>
          </cell>
        </row>
        <row r="3834">
          <cell r="AY3834" t="str">
            <v>1BD</v>
          </cell>
          <cell r="AZ3834">
            <v>-67.09</v>
          </cell>
          <cell r="BG3834" t="str">
            <v>1BD</v>
          </cell>
        </row>
        <row r="3835">
          <cell r="AY3835" t="str">
            <v>1BD</v>
          </cell>
          <cell r="AZ3835">
            <v>-67.09</v>
          </cell>
          <cell r="BG3835" t="str">
            <v>1BD</v>
          </cell>
        </row>
        <row r="3836">
          <cell r="AY3836" t="str">
            <v>1BD</v>
          </cell>
          <cell r="AZ3836">
            <v>-337.91</v>
          </cell>
          <cell r="BG3836" t="str">
            <v>1BD</v>
          </cell>
        </row>
        <row r="3837">
          <cell r="AY3837" t="str">
            <v>1BD</v>
          </cell>
          <cell r="AZ3837">
            <v>-319.83</v>
          </cell>
          <cell r="BG3837" t="str">
            <v>1BD</v>
          </cell>
        </row>
        <row r="3838">
          <cell r="AY3838" t="str">
            <v>1BD</v>
          </cell>
          <cell r="AZ3838">
            <v>-67.09</v>
          </cell>
          <cell r="BG3838" t="str">
            <v>1BD</v>
          </cell>
        </row>
        <row r="3839">
          <cell r="AY3839" t="str">
            <v>1BD</v>
          </cell>
          <cell r="AZ3839">
            <v>-67.09</v>
          </cell>
          <cell r="BG3839" t="str">
            <v>1BD</v>
          </cell>
        </row>
        <row r="3840">
          <cell r="AY3840" t="str">
            <v>1BD</v>
          </cell>
          <cell r="AZ3840">
            <v>-211.87</v>
          </cell>
          <cell r="BG3840" t="str">
            <v>1BD</v>
          </cell>
        </row>
        <row r="3841">
          <cell r="AY3841" t="str">
            <v>1BD</v>
          </cell>
          <cell r="AZ3841">
            <v>-256.92</v>
          </cell>
          <cell r="BG3841" t="str">
            <v>1BD</v>
          </cell>
        </row>
        <row r="3842">
          <cell r="AY3842" t="str">
            <v>1BD</v>
          </cell>
          <cell r="AZ3842">
            <v>-337.5</v>
          </cell>
          <cell r="BG3842" t="str">
            <v>1BD</v>
          </cell>
        </row>
        <row r="3843">
          <cell r="AY3843" t="str">
            <v>1BD</v>
          </cell>
          <cell r="AZ3843">
            <v>-858.19</v>
          </cell>
          <cell r="BG3843" t="str">
            <v>1BD</v>
          </cell>
        </row>
        <row r="3844">
          <cell r="AY3844" t="str">
            <v>1BD</v>
          </cell>
          <cell r="AZ3844">
            <v>-386.66</v>
          </cell>
          <cell r="BG3844" t="str">
            <v>1BD</v>
          </cell>
        </row>
        <row r="3845">
          <cell r="AY3845" t="str">
            <v>1BD</v>
          </cell>
          <cell r="AZ3845">
            <v>-67.09</v>
          </cell>
          <cell r="BG3845" t="str">
            <v>1BD</v>
          </cell>
        </row>
        <row r="3846">
          <cell r="AY3846" t="str">
            <v>1BD</v>
          </cell>
          <cell r="AZ3846">
            <v>-110.51</v>
          </cell>
          <cell r="BG3846" t="str">
            <v>1BD</v>
          </cell>
        </row>
        <row r="3847">
          <cell r="AY3847" t="str">
            <v>1BD</v>
          </cell>
          <cell r="AZ3847">
            <v>-110.51</v>
          </cell>
          <cell r="BG3847" t="str">
            <v>1BD</v>
          </cell>
        </row>
        <row r="3848">
          <cell r="AY3848" t="str">
            <v>1BD</v>
          </cell>
          <cell r="AZ3848">
            <v>-110.51</v>
          </cell>
          <cell r="BG3848" t="str">
            <v>1BD</v>
          </cell>
        </row>
        <row r="3849">
          <cell r="AY3849" t="str">
            <v>1BD</v>
          </cell>
          <cell r="AZ3849">
            <v>-158.9</v>
          </cell>
          <cell r="BG3849" t="str">
            <v>1BD</v>
          </cell>
        </row>
        <row r="3850">
          <cell r="AY3850" t="str">
            <v>1BD</v>
          </cell>
          <cell r="AZ3850">
            <v>-74.760000000000005</v>
          </cell>
          <cell r="BG3850" t="str">
            <v>1BD</v>
          </cell>
        </row>
        <row r="3851">
          <cell r="AY3851" t="str">
            <v>1BD</v>
          </cell>
          <cell r="AZ3851">
            <v>-49.44</v>
          </cell>
          <cell r="BG3851" t="str">
            <v>1BD</v>
          </cell>
        </row>
        <row r="3852">
          <cell r="AY3852" t="str">
            <v>1BD</v>
          </cell>
          <cell r="AZ3852">
            <v>-77.69</v>
          </cell>
          <cell r="BG3852" t="str">
            <v>1BD</v>
          </cell>
        </row>
        <row r="3853">
          <cell r="AY3853" t="str">
            <v>1BD</v>
          </cell>
          <cell r="AZ3853">
            <v>-120.06</v>
          </cell>
          <cell r="BG3853" t="str">
            <v>1BD</v>
          </cell>
        </row>
        <row r="3854">
          <cell r="AY3854" t="str">
            <v>1BC</v>
          </cell>
          <cell r="AZ3854">
            <v>-175</v>
          </cell>
          <cell r="BG3854" t="str">
            <v>1BC</v>
          </cell>
        </row>
        <row r="3855">
          <cell r="AY3855" t="str">
            <v>1BC</v>
          </cell>
          <cell r="AZ3855">
            <v>-175</v>
          </cell>
          <cell r="BG3855" t="str">
            <v>1BC</v>
          </cell>
        </row>
        <row r="3856">
          <cell r="AY3856" t="str">
            <v>1BD</v>
          </cell>
          <cell r="AZ3856">
            <v>-119.27</v>
          </cell>
          <cell r="BG3856" t="str">
            <v>1BD</v>
          </cell>
        </row>
        <row r="3857">
          <cell r="AY3857" t="str">
            <v>1BD</v>
          </cell>
          <cell r="AZ3857">
            <v>-119.27</v>
          </cell>
          <cell r="BG3857" t="str">
            <v>1BD</v>
          </cell>
        </row>
        <row r="3858">
          <cell r="AY3858" t="str">
            <v>1BD</v>
          </cell>
          <cell r="AZ3858">
            <v>-105.94</v>
          </cell>
          <cell r="BG3858" t="str">
            <v>1BD</v>
          </cell>
        </row>
        <row r="3859">
          <cell r="AY3859" t="str">
            <v>1BD</v>
          </cell>
          <cell r="AZ3859">
            <v>-105.94</v>
          </cell>
          <cell r="BG3859" t="str">
            <v>1BD</v>
          </cell>
        </row>
        <row r="3860">
          <cell r="AY3860" t="str">
            <v>1BD</v>
          </cell>
          <cell r="AZ3860">
            <v>-105.94</v>
          </cell>
          <cell r="BG3860" t="str">
            <v>1BD</v>
          </cell>
        </row>
        <row r="3861">
          <cell r="AY3861" t="str">
            <v>1BD</v>
          </cell>
          <cell r="AZ3861">
            <v>-77.69</v>
          </cell>
          <cell r="BG3861" t="str">
            <v>1BD</v>
          </cell>
        </row>
        <row r="3862">
          <cell r="AY3862" t="str">
            <v>1BD</v>
          </cell>
          <cell r="AZ3862">
            <v>-77.69</v>
          </cell>
          <cell r="BG3862" t="str">
            <v>1BD</v>
          </cell>
        </row>
        <row r="3863">
          <cell r="AY3863" t="str">
            <v>1BD</v>
          </cell>
          <cell r="AZ3863">
            <v>-163.63</v>
          </cell>
          <cell r="BG3863" t="str">
            <v>1BD</v>
          </cell>
        </row>
        <row r="3864">
          <cell r="AY3864" t="str">
            <v>1BD</v>
          </cell>
          <cell r="AZ3864">
            <v>-163.47</v>
          </cell>
          <cell r="BG3864" t="str">
            <v>1BD</v>
          </cell>
        </row>
        <row r="3865">
          <cell r="AY3865" t="str">
            <v>1BD</v>
          </cell>
          <cell r="AZ3865">
            <v>-282.48</v>
          </cell>
          <cell r="BG3865" t="str">
            <v>1BD</v>
          </cell>
        </row>
        <row r="3866">
          <cell r="AY3866" t="str">
            <v>1BD</v>
          </cell>
          <cell r="AZ3866">
            <v>-282.48</v>
          </cell>
          <cell r="BG3866" t="str">
            <v>1BD</v>
          </cell>
        </row>
        <row r="3867">
          <cell r="AY3867" t="str">
            <v>1BD</v>
          </cell>
          <cell r="AZ3867">
            <v>-158.9</v>
          </cell>
          <cell r="BG3867" t="str">
            <v>1BD</v>
          </cell>
        </row>
        <row r="3868">
          <cell r="AY3868" t="str">
            <v>1BD</v>
          </cell>
          <cell r="AZ3868">
            <v>-362.73</v>
          </cell>
          <cell r="BG3868" t="str">
            <v>1BD</v>
          </cell>
        </row>
        <row r="3869">
          <cell r="AY3869" t="str">
            <v>1BD</v>
          </cell>
          <cell r="AZ3869">
            <v>-240.12</v>
          </cell>
          <cell r="BG3869" t="str">
            <v>1BD</v>
          </cell>
        </row>
        <row r="3870">
          <cell r="AY3870" t="str">
            <v>1BD</v>
          </cell>
          <cell r="AZ3870">
            <v>-240.12</v>
          </cell>
          <cell r="BG3870" t="str">
            <v>1BD</v>
          </cell>
        </row>
        <row r="3871">
          <cell r="AY3871" t="str">
            <v>1BD</v>
          </cell>
          <cell r="AZ3871">
            <v>-240.12</v>
          </cell>
          <cell r="BG3871" t="str">
            <v>1BD</v>
          </cell>
        </row>
        <row r="3872">
          <cell r="AY3872" t="str">
            <v>1BD</v>
          </cell>
          <cell r="AZ3872">
            <v>-240.12</v>
          </cell>
          <cell r="BG3872" t="str">
            <v>1BD</v>
          </cell>
        </row>
        <row r="3873">
          <cell r="AY3873" t="str">
            <v>1BD</v>
          </cell>
          <cell r="AZ3873">
            <v>-254.24</v>
          </cell>
          <cell r="BG3873" t="str">
            <v>1BD</v>
          </cell>
        </row>
        <row r="3874">
          <cell r="AY3874" t="str">
            <v>1BD</v>
          </cell>
          <cell r="AZ3874">
            <v>-254.24</v>
          </cell>
          <cell r="BG3874" t="str">
            <v>1BD</v>
          </cell>
        </row>
        <row r="3875">
          <cell r="AY3875" t="str">
            <v>1BD</v>
          </cell>
          <cell r="AZ3875">
            <v>-254.24</v>
          </cell>
          <cell r="BG3875" t="str">
            <v>1BD</v>
          </cell>
        </row>
        <row r="3876">
          <cell r="AY3876" t="str">
            <v>1BD</v>
          </cell>
          <cell r="AZ3876">
            <v>-254.24</v>
          </cell>
          <cell r="BG3876" t="str">
            <v>1BD</v>
          </cell>
        </row>
        <row r="3877">
          <cell r="AY3877" t="str">
            <v>1BD</v>
          </cell>
          <cell r="AZ3877">
            <v>-42.37</v>
          </cell>
          <cell r="BG3877" t="str">
            <v>1BD</v>
          </cell>
        </row>
        <row r="3878">
          <cell r="AY3878" t="str">
            <v>1BD</v>
          </cell>
          <cell r="AZ3878">
            <v>-102.4</v>
          </cell>
          <cell r="BG3878" t="str">
            <v>1BD</v>
          </cell>
        </row>
        <row r="3879">
          <cell r="AY3879" t="str">
            <v>1BD</v>
          </cell>
          <cell r="AZ3879">
            <v>-107.46</v>
          </cell>
          <cell r="BG3879" t="str">
            <v>1BD</v>
          </cell>
        </row>
        <row r="3880">
          <cell r="AY3880" t="str">
            <v>1BD</v>
          </cell>
          <cell r="AZ3880">
            <v>-45.9</v>
          </cell>
          <cell r="BG3880" t="str">
            <v>1BD</v>
          </cell>
        </row>
        <row r="3881">
          <cell r="AY3881" t="str">
            <v>1BD</v>
          </cell>
          <cell r="AZ3881">
            <v>-240.11</v>
          </cell>
          <cell r="BG3881" t="str">
            <v>1BD</v>
          </cell>
        </row>
        <row r="3882">
          <cell r="AY3882" t="str">
            <v>1BD</v>
          </cell>
          <cell r="AZ3882">
            <v>-240.11</v>
          </cell>
          <cell r="BG3882" t="str">
            <v>1BD</v>
          </cell>
        </row>
        <row r="3883">
          <cell r="AY3883">
            <v>0</v>
          </cell>
          <cell r="AZ3883" t="str">
            <v>x</v>
          </cell>
          <cell r="BG3883" t="str">
            <v>1BD</v>
          </cell>
        </row>
        <row r="3884">
          <cell r="AY3884">
            <v>0</v>
          </cell>
          <cell r="AZ3884" t="str">
            <v>x</v>
          </cell>
          <cell r="BG3884" t="str">
            <v>1BD</v>
          </cell>
        </row>
        <row r="3885">
          <cell r="AY3885">
            <v>0</v>
          </cell>
          <cell r="AZ3885" t="str">
            <v>x</v>
          </cell>
          <cell r="BG3885" t="str">
            <v>1BD</v>
          </cell>
        </row>
        <row r="3886">
          <cell r="AY3886">
            <v>0</v>
          </cell>
          <cell r="AZ3886" t="str">
            <v>x</v>
          </cell>
          <cell r="BG3886" t="str">
            <v>1BD</v>
          </cell>
        </row>
        <row r="3887">
          <cell r="AY3887">
            <v>0</v>
          </cell>
          <cell r="AZ3887" t="str">
            <v>x</v>
          </cell>
          <cell r="BG3887" t="str">
            <v>1BD</v>
          </cell>
        </row>
        <row r="3888">
          <cell r="AY3888">
            <v>0</v>
          </cell>
          <cell r="AZ3888" t="str">
            <v>x</v>
          </cell>
          <cell r="BG3888" t="str">
            <v>1BD</v>
          </cell>
        </row>
        <row r="3889">
          <cell r="AY3889">
            <v>0</v>
          </cell>
          <cell r="AZ3889" t="str">
            <v>x</v>
          </cell>
          <cell r="BG3889" t="str">
            <v>1BD</v>
          </cell>
        </row>
        <row r="3890">
          <cell r="AY3890">
            <v>0</v>
          </cell>
          <cell r="AZ3890" t="str">
            <v>x</v>
          </cell>
          <cell r="BG3890" t="str">
            <v>1BD</v>
          </cell>
        </row>
        <row r="3891">
          <cell r="AY3891">
            <v>0</v>
          </cell>
          <cell r="AZ3891" t="str">
            <v>Y</v>
          </cell>
          <cell r="BG3891">
            <v>0</v>
          </cell>
        </row>
        <row r="3892">
          <cell r="AY3892">
            <v>0</v>
          </cell>
          <cell r="AZ3892" t="str">
            <v>Y</v>
          </cell>
          <cell r="BG3892">
            <v>0</v>
          </cell>
        </row>
        <row r="3893">
          <cell r="AY3893">
            <v>0</v>
          </cell>
          <cell r="AZ3893" t="str">
            <v>Y</v>
          </cell>
          <cell r="BG3893">
            <v>0</v>
          </cell>
        </row>
        <row r="3894">
          <cell r="AY3894">
            <v>0</v>
          </cell>
          <cell r="AZ3894" t="str">
            <v>Y</v>
          </cell>
          <cell r="BG3894">
            <v>0</v>
          </cell>
        </row>
        <row r="3895">
          <cell r="AY3895">
            <v>0</v>
          </cell>
          <cell r="AZ3895" t="str">
            <v>Y</v>
          </cell>
          <cell r="BG3895">
            <v>0</v>
          </cell>
        </row>
        <row r="3896">
          <cell r="AY3896">
            <v>0</v>
          </cell>
          <cell r="AZ3896" t="str">
            <v>Y</v>
          </cell>
          <cell r="BG3896">
            <v>0</v>
          </cell>
        </row>
        <row r="3897">
          <cell r="AY3897">
            <v>0</v>
          </cell>
          <cell r="AZ3897" t="str">
            <v>Y</v>
          </cell>
          <cell r="BG3897">
            <v>0</v>
          </cell>
        </row>
        <row r="3898">
          <cell r="AY3898">
            <v>0</v>
          </cell>
          <cell r="AZ3898" t="str">
            <v>Y</v>
          </cell>
          <cell r="BG3898">
            <v>0</v>
          </cell>
        </row>
        <row r="3899">
          <cell r="AY3899">
            <v>0</v>
          </cell>
          <cell r="AZ3899" t="str">
            <v>Y</v>
          </cell>
          <cell r="BG3899">
            <v>0</v>
          </cell>
        </row>
        <row r="3900">
          <cell r="AY3900">
            <v>0</v>
          </cell>
          <cell r="AZ3900" t="str">
            <v>Y</v>
          </cell>
          <cell r="BG3900">
            <v>0</v>
          </cell>
        </row>
        <row r="3901">
          <cell r="AY3901">
            <v>0</v>
          </cell>
          <cell r="AZ3901" t="str">
            <v>Y</v>
          </cell>
          <cell r="BG3901">
            <v>0</v>
          </cell>
        </row>
        <row r="3902">
          <cell r="AY3902">
            <v>0</v>
          </cell>
          <cell r="AZ3902" t="str">
            <v>Y</v>
          </cell>
          <cell r="BG3902">
            <v>0</v>
          </cell>
        </row>
        <row r="3903">
          <cell r="AY3903">
            <v>0</v>
          </cell>
          <cell r="AZ3903" t="str">
            <v>Y</v>
          </cell>
          <cell r="BG3903">
            <v>0</v>
          </cell>
        </row>
        <row r="3904">
          <cell r="AY3904">
            <v>0</v>
          </cell>
          <cell r="AZ3904" t="str">
            <v>Y</v>
          </cell>
          <cell r="BG3904">
            <v>0</v>
          </cell>
        </row>
        <row r="3905">
          <cell r="AY3905">
            <v>0</v>
          </cell>
          <cell r="AZ3905" t="str">
            <v>Y</v>
          </cell>
          <cell r="BG3905">
            <v>0</v>
          </cell>
        </row>
        <row r="3906">
          <cell r="AY3906">
            <v>0</v>
          </cell>
          <cell r="AZ3906" t="str">
            <v>Y</v>
          </cell>
          <cell r="BG3906">
            <v>0</v>
          </cell>
        </row>
        <row r="3907">
          <cell r="AY3907">
            <v>0</v>
          </cell>
          <cell r="AZ3907" t="str">
            <v>Y</v>
          </cell>
          <cell r="BG3907">
            <v>0</v>
          </cell>
        </row>
        <row r="3908">
          <cell r="AY3908">
            <v>0</v>
          </cell>
          <cell r="AZ3908" t="str">
            <v>Y</v>
          </cell>
          <cell r="BG3908">
            <v>0</v>
          </cell>
        </row>
        <row r="3909">
          <cell r="AY3909">
            <v>0</v>
          </cell>
          <cell r="AZ3909" t="str">
            <v>Y</v>
          </cell>
          <cell r="BG3909">
            <v>0</v>
          </cell>
        </row>
        <row r="3910">
          <cell r="AY3910">
            <v>0</v>
          </cell>
          <cell r="AZ3910" t="str">
            <v>Y</v>
          </cell>
          <cell r="BG3910">
            <v>0</v>
          </cell>
        </row>
        <row r="3911">
          <cell r="AY3911">
            <v>0</v>
          </cell>
          <cell r="AZ3911" t="str">
            <v>Y</v>
          </cell>
          <cell r="BG3911">
            <v>0</v>
          </cell>
        </row>
        <row r="3912">
          <cell r="AY3912">
            <v>0</v>
          </cell>
          <cell r="AZ3912" t="str">
            <v>Y</v>
          </cell>
          <cell r="BG3912">
            <v>0</v>
          </cell>
        </row>
        <row r="3913">
          <cell r="AY3913">
            <v>0</v>
          </cell>
          <cell r="AZ3913" t="str">
            <v>Y</v>
          </cell>
          <cell r="BG3913">
            <v>0</v>
          </cell>
        </row>
        <row r="3914">
          <cell r="AY3914">
            <v>0</v>
          </cell>
          <cell r="AZ3914" t="str">
            <v>Y</v>
          </cell>
          <cell r="BG3914">
            <v>0</v>
          </cell>
        </row>
        <row r="3915">
          <cell r="AY3915">
            <v>0</v>
          </cell>
          <cell r="AZ3915" t="str">
            <v>Y</v>
          </cell>
          <cell r="BG3915">
            <v>0</v>
          </cell>
        </row>
        <row r="3916">
          <cell r="AY3916" t="str">
            <v>1BD</v>
          </cell>
          <cell r="AZ3916">
            <v>-8.77</v>
          </cell>
          <cell r="BG3916" t="str">
            <v>1BD</v>
          </cell>
        </row>
        <row r="3917">
          <cell r="AY3917">
            <v>0</v>
          </cell>
          <cell r="AZ3917" t="str">
            <v>Y</v>
          </cell>
          <cell r="BG3917">
            <v>0</v>
          </cell>
        </row>
        <row r="3918">
          <cell r="AY3918">
            <v>0</v>
          </cell>
          <cell r="AZ3918" t="str">
            <v>Y</v>
          </cell>
          <cell r="BG3918">
            <v>0</v>
          </cell>
        </row>
        <row r="3919">
          <cell r="AY3919">
            <v>0</v>
          </cell>
          <cell r="AZ3919" t="str">
            <v>Y</v>
          </cell>
          <cell r="BG3919">
            <v>0</v>
          </cell>
        </row>
        <row r="3920">
          <cell r="AY3920">
            <v>0</v>
          </cell>
          <cell r="AZ3920" t="str">
            <v>Y</v>
          </cell>
          <cell r="BG3920">
            <v>0</v>
          </cell>
        </row>
        <row r="3921">
          <cell r="AY3921">
            <v>0</v>
          </cell>
          <cell r="AZ3921" t="str">
            <v>Y</v>
          </cell>
          <cell r="BG3921">
            <v>0</v>
          </cell>
        </row>
        <row r="3922">
          <cell r="AY3922">
            <v>0</v>
          </cell>
          <cell r="AZ3922" t="str">
            <v>Y</v>
          </cell>
          <cell r="BG3922">
            <v>0</v>
          </cell>
        </row>
        <row r="3923">
          <cell r="AY3923">
            <v>0</v>
          </cell>
          <cell r="AZ3923" t="str">
            <v>Y</v>
          </cell>
          <cell r="BG3923">
            <v>0</v>
          </cell>
        </row>
        <row r="3924">
          <cell r="AY3924">
            <v>0</v>
          </cell>
          <cell r="AZ3924" t="str">
            <v>Y</v>
          </cell>
          <cell r="BG3924">
            <v>0</v>
          </cell>
        </row>
        <row r="3925">
          <cell r="AY3925">
            <v>0</v>
          </cell>
          <cell r="AZ3925" t="str">
            <v>Y</v>
          </cell>
          <cell r="BG3925">
            <v>0</v>
          </cell>
        </row>
        <row r="3926">
          <cell r="AY3926">
            <v>0</v>
          </cell>
          <cell r="AZ3926" t="str">
            <v>Y</v>
          </cell>
          <cell r="BG3926">
            <v>0</v>
          </cell>
        </row>
        <row r="3927">
          <cell r="AY3927">
            <v>0</v>
          </cell>
          <cell r="AZ3927" t="str">
            <v>Y</v>
          </cell>
          <cell r="BG3927">
            <v>0</v>
          </cell>
        </row>
        <row r="3928">
          <cell r="AY3928">
            <v>0</v>
          </cell>
          <cell r="AZ3928" t="str">
            <v>Y</v>
          </cell>
          <cell r="BG3928">
            <v>0</v>
          </cell>
        </row>
        <row r="3929">
          <cell r="AY3929">
            <v>0</v>
          </cell>
          <cell r="AZ3929" t="str">
            <v>Y</v>
          </cell>
          <cell r="BG3929">
            <v>0</v>
          </cell>
        </row>
        <row r="3930">
          <cell r="AY3930">
            <v>0</v>
          </cell>
          <cell r="AZ3930" t="str">
            <v>Y</v>
          </cell>
          <cell r="BG3930">
            <v>0</v>
          </cell>
        </row>
        <row r="3931">
          <cell r="AY3931">
            <v>0</v>
          </cell>
          <cell r="AZ3931" t="str">
            <v>Y</v>
          </cell>
          <cell r="BG3931">
            <v>0</v>
          </cell>
        </row>
        <row r="3932">
          <cell r="AY3932">
            <v>0</v>
          </cell>
          <cell r="AZ3932" t="str">
            <v>Y</v>
          </cell>
          <cell r="BG3932">
            <v>0</v>
          </cell>
        </row>
        <row r="3933">
          <cell r="AY3933">
            <v>0</v>
          </cell>
          <cell r="AZ3933" t="str">
            <v>Y</v>
          </cell>
          <cell r="BG3933">
            <v>0</v>
          </cell>
        </row>
        <row r="3934">
          <cell r="AY3934">
            <v>0</v>
          </cell>
          <cell r="AZ3934" t="str">
            <v>Y</v>
          </cell>
          <cell r="BG3934">
            <v>0</v>
          </cell>
        </row>
        <row r="3935">
          <cell r="AY3935">
            <v>0</v>
          </cell>
          <cell r="AZ3935" t="str">
            <v>Y</v>
          </cell>
          <cell r="BG3935">
            <v>0</v>
          </cell>
        </row>
        <row r="3936">
          <cell r="AY3936">
            <v>0</v>
          </cell>
          <cell r="AZ3936" t="str">
            <v>Y</v>
          </cell>
          <cell r="BG3936">
            <v>0</v>
          </cell>
        </row>
        <row r="3937">
          <cell r="AY3937">
            <v>0</v>
          </cell>
          <cell r="AZ3937" t="str">
            <v>Y</v>
          </cell>
          <cell r="BG3937">
            <v>0</v>
          </cell>
        </row>
        <row r="3938">
          <cell r="AY3938">
            <v>0</v>
          </cell>
          <cell r="AZ3938" t="str">
            <v>Y</v>
          </cell>
          <cell r="BG3938">
            <v>0</v>
          </cell>
        </row>
        <row r="3939">
          <cell r="AY3939">
            <v>0</v>
          </cell>
          <cell r="AZ3939" t="str">
            <v>Y</v>
          </cell>
          <cell r="BG3939">
            <v>0</v>
          </cell>
        </row>
        <row r="3940">
          <cell r="AY3940">
            <v>0</v>
          </cell>
          <cell r="AZ3940" t="str">
            <v>Y</v>
          </cell>
          <cell r="BG3940">
            <v>0</v>
          </cell>
        </row>
        <row r="3941">
          <cell r="AY3941">
            <v>0</v>
          </cell>
          <cell r="AZ3941" t="str">
            <v>Y</v>
          </cell>
          <cell r="BG3941">
            <v>0</v>
          </cell>
        </row>
        <row r="3942">
          <cell r="AY3942">
            <v>0</v>
          </cell>
          <cell r="AZ3942" t="str">
            <v>Y</v>
          </cell>
          <cell r="BG3942">
            <v>0</v>
          </cell>
        </row>
        <row r="3943">
          <cell r="AY3943">
            <v>0</v>
          </cell>
          <cell r="AZ3943" t="str">
            <v>Y</v>
          </cell>
          <cell r="BG3943">
            <v>0</v>
          </cell>
        </row>
        <row r="3944">
          <cell r="AY3944">
            <v>0</v>
          </cell>
          <cell r="AZ3944" t="str">
            <v>Y</v>
          </cell>
          <cell r="BG3944">
            <v>0</v>
          </cell>
        </row>
        <row r="3945">
          <cell r="AY3945">
            <v>0</v>
          </cell>
          <cell r="AZ3945" t="str">
            <v>Y</v>
          </cell>
          <cell r="BG3945">
            <v>0</v>
          </cell>
        </row>
        <row r="3946">
          <cell r="AY3946">
            <v>0</v>
          </cell>
          <cell r="AZ3946" t="str">
            <v>Y</v>
          </cell>
          <cell r="BG3946">
            <v>0</v>
          </cell>
        </row>
        <row r="3947">
          <cell r="AY3947">
            <v>0</v>
          </cell>
          <cell r="AZ3947" t="str">
            <v>Y</v>
          </cell>
          <cell r="BG3947">
            <v>0</v>
          </cell>
        </row>
        <row r="3948">
          <cell r="AY3948">
            <v>0</v>
          </cell>
          <cell r="AZ3948" t="str">
            <v>Y</v>
          </cell>
          <cell r="BG3948">
            <v>0</v>
          </cell>
        </row>
        <row r="3949">
          <cell r="AY3949">
            <v>0</v>
          </cell>
          <cell r="AZ3949" t="str">
            <v>Y</v>
          </cell>
          <cell r="BG3949">
            <v>0</v>
          </cell>
        </row>
        <row r="3950">
          <cell r="AY3950">
            <v>0</v>
          </cell>
          <cell r="AZ3950" t="str">
            <v>Y</v>
          </cell>
          <cell r="BG3950">
            <v>0</v>
          </cell>
        </row>
        <row r="3951">
          <cell r="AY3951">
            <v>0</v>
          </cell>
          <cell r="AZ3951" t="str">
            <v>Y</v>
          </cell>
          <cell r="BG3951">
            <v>0</v>
          </cell>
        </row>
        <row r="3952">
          <cell r="AY3952">
            <v>0</v>
          </cell>
          <cell r="AZ3952" t="str">
            <v>Y</v>
          </cell>
          <cell r="BG3952">
            <v>0</v>
          </cell>
        </row>
        <row r="3953">
          <cell r="AY3953">
            <v>0</v>
          </cell>
          <cell r="AZ3953" t="str">
            <v>Y</v>
          </cell>
          <cell r="BG3953">
            <v>0</v>
          </cell>
        </row>
        <row r="3954">
          <cell r="AY3954">
            <v>0</v>
          </cell>
          <cell r="AZ3954" t="str">
            <v>Y</v>
          </cell>
          <cell r="BG3954">
            <v>0</v>
          </cell>
        </row>
        <row r="3955">
          <cell r="AY3955">
            <v>0</v>
          </cell>
          <cell r="AZ3955" t="str">
            <v>Y</v>
          </cell>
          <cell r="BG3955">
            <v>0</v>
          </cell>
        </row>
        <row r="3956">
          <cell r="AY3956" t="str">
            <v>1BD</v>
          </cell>
          <cell r="AZ3956">
            <v>-1.1599999999999999</v>
          </cell>
          <cell r="BG3956" t="str">
            <v>1BD</v>
          </cell>
        </row>
        <row r="3957">
          <cell r="AY3957" t="str">
            <v>1BD</v>
          </cell>
          <cell r="AZ3957">
            <v>-20.329999999999998</v>
          </cell>
          <cell r="BG3957" t="str">
            <v>1BD</v>
          </cell>
        </row>
        <row r="3958">
          <cell r="AY3958">
            <v>0</v>
          </cell>
          <cell r="AZ3958" t="str">
            <v>Y</v>
          </cell>
          <cell r="BG3958">
            <v>0</v>
          </cell>
        </row>
        <row r="3959">
          <cell r="AY3959" t="str">
            <v>1BD</v>
          </cell>
          <cell r="AZ3959">
            <v>-1.1599999999999999</v>
          </cell>
          <cell r="BG3959" t="str">
            <v>1BD</v>
          </cell>
        </row>
        <row r="3960">
          <cell r="AY3960" t="str">
            <v>1BD</v>
          </cell>
          <cell r="AZ3960">
            <v>-20.329999999999998</v>
          </cell>
          <cell r="BG3960" t="str">
            <v>1BD</v>
          </cell>
        </row>
        <row r="3961">
          <cell r="AY3961">
            <v>0</v>
          </cell>
          <cell r="AZ3961" t="str">
            <v>Y</v>
          </cell>
          <cell r="BG3961">
            <v>0</v>
          </cell>
        </row>
        <row r="3962">
          <cell r="AY3962">
            <v>0</v>
          </cell>
          <cell r="AZ3962" t="str">
            <v>Y</v>
          </cell>
          <cell r="BG3962">
            <v>0</v>
          </cell>
        </row>
        <row r="3963">
          <cell r="AY3963" t="str">
            <v>1BD</v>
          </cell>
          <cell r="AZ3963">
            <v>-1.1599999999999999</v>
          </cell>
          <cell r="BG3963" t="str">
            <v>1BD</v>
          </cell>
        </row>
        <row r="3964">
          <cell r="AY3964" t="str">
            <v>1BD</v>
          </cell>
          <cell r="AZ3964">
            <v>-20.329999999999998</v>
          </cell>
          <cell r="BG3964" t="str">
            <v>1BD</v>
          </cell>
        </row>
        <row r="3965">
          <cell r="AY3965">
            <v>0</v>
          </cell>
          <cell r="AZ3965" t="str">
            <v>Y</v>
          </cell>
          <cell r="BG3965">
            <v>0</v>
          </cell>
        </row>
        <row r="3966">
          <cell r="AY3966">
            <v>0</v>
          </cell>
          <cell r="AZ3966" t="str">
            <v>Y</v>
          </cell>
          <cell r="BG3966">
            <v>0</v>
          </cell>
        </row>
        <row r="3967">
          <cell r="AY3967">
            <v>0</v>
          </cell>
          <cell r="AZ3967" t="str">
            <v>Y</v>
          </cell>
          <cell r="BG3967">
            <v>0</v>
          </cell>
        </row>
        <row r="3968">
          <cell r="AY3968">
            <v>0</v>
          </cell>
          <cell r="AZ3968" t="str">
            <v>Y</v>
          </cell>
          <cell r="BG3968">
            <v>0</v>
          </cell>
        </row>
        <row r="3969">
          <cell r="AY3969">
            <v>0</v>
          </cell>
          <cell r="AZ3969" t="str">
            <v>Y</v>
          </cell>
          <cell r="BG3969">
            <v>0</v>
          </cell>
        </row>
        <row r="3970">
          <cell r="AY3970">
            <v>0</v>
          </cell>
          <cell r="AZ3970" t="str">
            <v>Y</v>
          </cell>
          <cell r="BG3970">
            <v>0</v>
          </cell>
        </row>
        <row r="3971">
          <cell r="AY3971">
            <v>0</v>
          </cell>
          <cell r="AZ3971" t="str">
            <v>Y</v>
          </cell>
          <cell r="BG3971">
            <v>0</v>
          </cell>
        </row>
        <row r="3972">
          <cell r="AY3972">
            <v>0</v>
          </cell>
          <cell r="AZ3972" t="str">
            <v>Y</v>
          </cell>
          <cell r="BG3972">
            <v>0</v>
          </cell>
        </row>
        <row r="3973">
          <cell r="AY3973">
            <v>0</v>
          </cell>
          <cell r="AZ3973" t="str">
            <v>Y</v>
          </cell>
          <cell r="BG3973">
            <v>0</v>
          </cell>
        </row>
        <row r="3974">
          <cell r="AY3974">
            <v>0</v>
          </cell>
          <cell r="AZ3974" t="str">
            <v>Y</v>
          </cell>
          <cell r="BG3974">
            <v>0</v>
          </cell>
        </row>
        <row r="3975">
          <cell r="AY3975">
            <v>0</v>
          </cell>
          <cell r="AZ3975" t="str">
            <v>Y</v>
          </cell>
          <cell r="BG3975">
            <v>0</v>
          </cell>
        </row>
        <row r="3976">
          <cell r="AY3976">
            <v>0</v>
          </cell>
          <cell r="AZ3976" t="str">
            <v>Y</v>
          </cell>
          <cell r="BG3976">
            <v>0</v>
          </cell>
        </row>
        <row r="3977">
          <cell r="AY3977" t="str">
            <v>1BC</v>
          </cell>
          <cell r="AZ3977">
            <v>-8.9600000000000009</v>
          </cell>
          <cell r="BG3977" t="str">
            <v>1BC</v>
          </cell>
        </row>
        <row r="3978">
          <cell r="AY3978">
            <v>0</v>
          </cell>
          <cell r="AZ3978" t="str">
            <v>Y</v>
          </cell>
          <cell r="BG3978">
            <v>0</v>
          </cell>
        </row>
        <row r="3979">
          <cell r="AY3979">
            <v>0</v>
          </cell>
          <cell r="AZ3979" t="str">
            <v>Y</v>
          </cell>
          <cell r="BG3979">
            <v>0</v>
          </cell>
        </row>
        <row r="3980">
          <cell r="AY3980">
            <v>0</v>
          </cell>
          <cell r="AZ3980" t="str">
            <v>Y</v>
          </cell>
          <cell r="BG3980">
            <v>0</v>
          </cell>
        </row>
        <row r="3981">
          <cell r="AY3981">
            <v>0</v>
          </cell>
          <cell r="AZ3981" t="str">
            <v>Y</v>
          </cell>
          <cell r="BG3981">
            <v>0</v>
          </cell>
        </row>
        <row r="3982">
          <cell r="AY3982">
            <v>0</v>
          </cell>
          <cell r="AZ3982" t="str">
            <v>Y</v>
          </cell>
          <cell r="BG3982">
            <v>0</v>
          </cell>
        </row>
        <row r="3983">
          <cell r="AY3983">
            <v>0</v>
          </cell>
          <cell r="AZ3983" t="str">
            <v>Y</v>
          </cell>
          <cell r="BG3983">
            <v>0</v>
          </cell>
        </row>
        <row r="3984">
          <cell r="AY3984">
            <v>0</v>
          </cell>
          <cell r="AZ3984" t="str">
            <v>Y</v>
          </cell>
          <cell r="BG3984">
            <v>0</v>
          </cell>
        </row>
        <row r="3985">
          <cell r="AY3985">
            <v>0</v>
          </cell>
          <cell r="AZ3985" t="str">
            <v>Y</v>
          </cell>
          <cell r="BG3985">
            <v>0</v>
          </cell>
        </row>
        <row r="3986">
          <cell r="AY3986" t="str">
            <v>1BD</v>
          </cell>
          <cell r="AZ3986">
            <v>-1.1599999999999999</v>
          </cell>
          <cell r="BG3986" t="str">
            <v>1BD</v>
          </cell>
        </row>
        <row r="3987">
          <cell r="AY3987" t="str">
            <v>1BD</v>
          </cell>
          <cell r="AZ3987">
            <v>-20.329999999999998</v>
          </cell>
          <cell r="BG3987" t="str">
            <v>1BD</v>
          </cell>
        </row>
        <row r="3988">
          <cell r="AY3988">
            <v>0</v>
          </cell>
          <cell r="AZ3988" t="str">
            <v>Y</v>
          </cell>
          <cell r="BG3988">
            <v>0</v>
          </cell>
        </row>
        <row r="3989">
          <cell r="AY3989">
            <v>0</v>
          </cell>
          <cell r="AZ3989" t="str">
            <v>Y</v>
          </cell>
          <cell r="BG3989">
            <v>0</v>
          </cell>
        </row>
        <row r="3990">
          <cell r="AY3990" t="str">
            <v>1BD</v>
          </cell>
          <cell r="AZ3990">
            <v>-9.8000000000000007</v>
          </cell>
          <cell r="BG3990" t="str">
            <v>1BD</v>
          </cell>
        </row>
        <row r="3991">
          <cell r="AY3991">
            <v>0</v>
          </cell>
          <cell r="AZ3991" t="str">
            <v>Y</v>
          </cell>
          <cell r="BG3991">
            <v>0</v>
          </cell>
        </row>
        <row r="3992">
          <cell r="AY3992">
            <v>0</v>
          </cell>
          <cell r="AZ3992" t="str">
            <v>Y</v>
          </cell>
          <cell r="BG3992">
            <v>0</v>
          </cell>
        </row>
        <row r="3993">
          <cell r="AY3993">
            <v>0</v>
          </cell>
          <cell r="AZ3993" t="str">
            <v>Y</v>
          </cell>
          <cell r="BG3993">
            <v>0</v>
          </cell>
        </row>
        <row r="3994">
          <cell r="AY3994">
            <v>0</v>
          </cell>
          <cell r="AZ3994" t="str">
            <v>Y</v>
          </cell>
          <cell r="BG3994">
            <v>0</v>
          </cell>
        </row>
        <row r="3995">
          <cell r="AY3995" t="str">
            <v>1BD</v>
          </cell>
          <cell r="AZ3995">
            <v>-8.92</v>
          </cell>
          <cell r="BG3995" t="str">
            <v>1BD</v>
          </cell>
        </row>
        <row r="3996">
          <cell r="AY3996">
            <v>0</v>
          </cell>
          <cell r="AZ3996" t="str">
            <v>Y</v>
          </cell>
          <cell r="BG3996">
            <v>0</v>
          </cell>
        </row>
        <row r="3997">
          <cell r="AY3997">
            <v>0</v>
          </cell>
          <cell r="AZ3997" t="str">
            <v>Y</v>
          </cell>
          <cell r="BG3997">
            <v>0</v>
          </cell>
        </row>
        <row r="3998">
          <cell r="AY3998">
            <v>0</v>
          </cell>
          <cell r="AZ3998" t="str">
            <v>Y</v>
          </cell>
          <cell r="BG3998">
            <v>0</v>
          </cell>
        </row>
        <row r="3999">
          <cell r="AY3999">
            <v>0</v>
          </cell>
          <cell r="AZ3999" t="str">
            <v>Y</v>
          </cell>
          <cell r="BG3999">
            <v>0</v>
          </cell>
        </row>
        <row r="4000">
          <cell r="AY4000">
            <v>0</v>
          </cell>
          <cell r="AZ4000" t="str">
            <v>Y</v>
          </cell>
          <cell r="BG4000">
            <v>0</v>
          </cell>
        </row>
        <row r="4001">
          <cell r="AY4001">
            <v>0</v>
          </cell>
          <cell r="AZ4001" t="str">
            <v>Y</v>
          </cell>
          <cell r="BG4001">
            <v>0</v>
          </cell>
        </row>
        <row r="4002">
          <cell r="AY4002">
            <v>0</v>
          </cell>
          <cell r="AZ4002" t="str">
            <v>Y</v>
          </cell>
          <cell r="BG4002">
            <v>0</v>
          </cell>
        </row>
        <row r="4003">
          <cell r="AY4003">
            <v>0</v>
          </cell>
          <cell r="AZ4003" t="str">
            <v>Y</v>
          </cell>
          <cell r="BG4003">
            <v>0</v>
          </cell>
        </row>
        <row r="4004">
          <cell r="AY4004">
            <v>0</v>
          </cell>
          <cell r="AZ4004" t="str">
            <v>Y</v>
          </cell>
          <cell r="BG4004">
            <v>0</v>
          </cell>
        </row>
        <row r="4005">
          <cell r="AY4005">
            <v>0</v>
          </cell>
          <cell r="AZ4005" t="str">
            <v>Y</v>
          </cell>
          <cell r="BG4005">
            <v>0</v>
          </cell>
        </row>
        <row r="4006">
          <cell r="AY4006">
            <v>0</v>
          </cell>
          <cell r="AZ4006" t="str">
            <v>Y</v>
          </cell>
          <cell r="BG4006">
            <v>0</v>
          </cell>
        </row>
        <row r="4007">
          <cell r="AY4007">
            <v>0</v>
          </cell>
          <cell r="AZ4007" t="str">
            <v>Y</v>
          </cell>
          <cell r="BG4007">
            <v>0</v>
          </cell>
        </row>
        <row r="4008">
          <cell r="AY4008">
            <v>0</v>
          </cell>
          <cell r="AZ4008" t="str">
            <v>Y</v>
          </cell>
          <cell r="BG4008">
            <v>0</v>
          </cell>
        </row>
        <row r="4009">
          <cell r="AY4009">
            <v>0</v>
          </cell>
          <cell r="AZ4009" t="str">
            <v>Y</v>
          </cell>
          <cell r="BG4009">
            <v>0</v>
          </cell>
        </row>
        <row r="4010">
          <cell r="AY4010">
            <v>0</v>
          </cell>
          <cell r="AZ4010" t="str">
            <v>Y</v>
          </cell>
          <cell r="BG4010">
            <v>0</v>
          </cell>
        </row>
        <row r="4011">
          <cell r="AY4011">
            <v>0</v>
          </cell>
          <cell r="AZ4011" t="str">
            <v>Y</v>
          </cell>
          <cell r="BG4011">
            <v>0</v>
          </cell>
        </row>
        <row r="4012">
          <cell r="AY4012">
            <v>0</v>
          </cell>
          <cell r="AZ4012" t="str">
            <v>Y</v>
          </cell>
          <cell r="BG4012">
            <v>0</v>
          </cell>
        </row>
        <row r="4013">
          <cell r="AY4013">
            <v>0</v>
          </cell>
          <cell r="AZ4013" t="str">
            <v>Y</v>
          </cell>
          <cell r="BG4013">
            <v>0</v>
          </cell>
        </row>
        <row r="4014">
          <cell r="AY4014">
            <v>0</v>
          </cell>
          <cell r="AZ4014" t="str">
            <v>Y</v>
          </cell>
          <cell r="BG4014">
            <v>0</v>
          </cell>
        </row>
        <row r="4015">
          <cell r="AY4015" t="str">
            <v>1BC</v>
          </cell>
          <cell r="AZ4015">
            <v>-8.9600000000000009</v>
          </cell>
          <cell r="BG4015" t="str">
            <v>1BC</v>
          </cell>
        </row>
        <row r="4016">
          <cell r="AY4016">
            <v>0</v>
          </cell>
          <cell r="AZ4016" t="str">
            <v>Y</v>
          </cell>
          <cell r="BG4016">
            <v>0</v>
          </cell>
        </row>
        <row r="4017">
          <cell r="AY4017">
            <v>0</v>
          </cell>
          <cell r="AZ4017" t="str">
            <v>Y</v>
          </cell>
          <cell r="BG4017">
            <v>0</v>
          </cell>
        </row>
        <row r="4018">
          <cell r="AY4018">
            <v>0</v>
          </cell>
          <cell r="AZ4018" t="str">
            <v>Y</v>
          </cell>
          <cell r="BG4018">
            <v>0</v>
          </cell>
        </row>
        <row r="4019">
          <cell r="AY4019" t="str">
            <v>1BD</v>
          </cell>
          <cell r="AZ4019">
            <v>-20.54</v>
          </cell>
          <cell r="BG4019">
            <v>0</v>
          </cell>
        </row>
        <row r="4020">
          <cell r="AY4020" t="str">
            <v>2DB</v>
          </cell>
          <cell r="AZ4020">
            <v>-20.54</v>
          </cell>
          <cell r="BG4020">
            <v>0</v>
          </cell>
        </row>
        <row r="4021">
          <cell r="AY4021" t="str">
            <v>2DB</v>
          </cell>
          <cell r="AZ4021">
            <v>-20.54</v>
          </cell>
          <cell r="BG4021">
            <v>0</v>
          </cell>
        </row>
        <row r="4022">
          <cell r="AY4022" t="str">
            <v>1BD</v>
          </cell>
          <cell r="AZ4022">
            <v>-20.54</v>
          </cell>
          <cell r="BG4022">
            <v>0</v>
          </cell>
        </row>
        <row r="4023">
          <cell r="AY4023" t="str">
            <v>1BD</v>
          </cell>
          <cell r="AZ4023">
            <v>-20.54</v>
          </cell>
          <cell r="BG4023">
            <v>0</v>
          </cell>
        </row>
        <row r="4024">
          <cell r="AY4024" t="str">
            <v>1BD</v>
          </cell>
          <cell r="AZ4024">
            <v>-20.54</v>
          </cell>
          <cell r="BG4024">
            <v>0</v>
          </cell>
        </row>
        <row r="4025">
          <cell r="AY4025" t="str">
            <v>2DB</v>
          </cell>
          <cell r="AZ4025">
            <v>-20.54</v>
          </cell>
          <cell r="BG4025">
            <v>0</v>
          </cell>
        </row>
        <row r="4026">
          <cell r="AY4026" t="str">
            <v>1BD</v>
          </cell>
          <cell r="AZ4026">
            <v>-20.54</v>
          </cell>
          <cell r="BG4026">
            <v>0</v>
          </cell>
        </row>
        <row r="4027">
          <cell r="AY4027" t="str">
            <v>2DB</v>
          </cell>
          <cell r="AZ4027">
            <v>-20.54</v>
          </cell>
          <cell r="BG4027">
            <v>0</v>
          </cell>
        </row>
        <row r="4028">
          <cell r="AY4028" t="str">
            <v>1BD</v>
          </cell>
          <cell r="AZ4028">
            <v>-20.54</v>
          </cell>
          <cell r="BG4028">
            <v>0</v>
          </cell>
        </row>
        <row r="4029">
          <cell r="AY4029" t="str">
            <v>2DB</v>
          </cell>
          <cell r="AZ4029">
            <v>-20.54</v>
          </cell>
          <cell r="BG4029">
            <v>0</v>
          </cell>
        </row>
        <row r="4030">
          <cell r="AY4030" t="str">
            <v>1BD</v>
          </cell>
          <cell r="AZ4030">
            <v>-20.54</v>
          </cell>
          <cell r="BG4030">
            <v>0</v>
          </cell>
        </row>
        <row r="4031">
          <cell r="AY4031" t="str">
            <v>1BD</v>
          </cell>
          <cell r="AZ4031">
            <v>-20.54</v>
          </cell>
          <cell r="BG4031">
            <v>0</v>
          </cell>
        </row>
        <row r="4032">
          <cell r="AY4032" t="str">
            <v>1BD</v>
          </cell>
          <cell r="AZ4032">
            <v>-20.54</v>
          </cell>
          <cell r="BG4032">
            <v>0</v>
          </cell>
        </row>
        <row r="4033">
          <cell r="AY4033" t="str">
            <v>1BD</v>
          </cell>
          <cell r="AZ4033">
            <v>-20.54</v>
          </cell>
          <cell r="BG4033">
            <v>0</v>
          </cell>
        </row>
        <row r="4034">
          <cell r="AY4034" t="str">
            <v>2DB</v>
          </cell>
          <cell r="AZ4034">
            <v>-20.54</v>
          </cell>
          <cell r="BG4034">
            <v>0</v>
          </cell>
        </row>
        <row r="4035">
          <cell r="AY4035" t="str">
            <v>1BD</v>
          </cell>
          <cell r="AZ4035">
            <v>-9.1999999999999993</v>
          </cell>
          <cell r="BG4035" t="str">
            <v>1BD</v>
          </cell>
        </row>
        <row r="4036">
          <cell r="AY4036">
            <v>0</v>
          </cell>
          <cell r="AZ4036">
            <v>0</v>
          </cell>
          <cell r="BG4036">
            <v>0</v>
          </cell>
        </row>
        <row r="4037">
          <cell r="AY4037">
            <v>0</v>
          </cell>
          <cell r="AZ4037">
            <v>0</v>
          </cell>
          <cell r="BG4037">
            <v>0</v>
          </cell>
        </row>
        <row r="4038">
          <cell r="AY4038" t="str">
            <v>1BD</v>
          </cell>
          <cell r="AZ4038">
            <v>-117.41</v>
          </cell>
          <cell r="BG4038" t="str">
            <v>1BD</v>
          </cell>
        </row>
        <row r="4039">
          <cell r="AY4039" t="str">
            <v>1BD</v>
          </cell>
          <cell r="AZ4039">
            <v>-117.41</v>
          </cell>
          <cell r="BG4039" t="str">
            <v>1BD</v>
          </cell>
        </row>
        <row r="4040">
          <cell r="AY4040" t="str">
            <v>1BD</v>
          </cell>
          <cell r="AZ4040">
            <v>-150.36000000000001</v>
          </cell>
          <cell r="BG4040" t="str">
            <v>1BD</v>
          </cell>
        </row>
        <row r="4041">
          <cell r="AY4041" t="str">
            <v>1BD</v>
          </cell>
          <cell r="AZ4041">
            <v>-70.7</v>
          </cell>
          <cell r="BG4041" t="str">
            <v>1BD</v>
          </cell>
        </row>
        <row r="4042">
          <cell r="AY4042" t="str">
            <v>1BD</v>
          </cell>
          <cell r="AZ4042">
            <v>-31.25</v>
          </cell>
          <cell r="BG4042" t="str">
            <v>1BD</v>
          </cell>
        </row>
        <row r="4043">
          <cell r="AY4043" t="str">
            <v>1BD</v>
          </cell>
          <cell r="AZ4043">
            <v>-18.63</v>
          </cell>
          <cell r="BG4043" t="str">
            <v>1BD</v>
          </cell>
        </row>
        <row r="4044">
          <cell r="AY4044" t="str">
            <v>1BD</v>
          </cell>
          <cell r="AZ4044">
            <v>-5.81</v>
          </cell>
          <cell r="BG4044" t="str">
            <v>1BD</v>
          </cell>
        </row>
        <row r="4045">
          <cell r="AY4045" t="str">
            <v>1BC</v>
          </cell>
          <cell r="AZ4045">
            <v>-8.94</v>
          </cell>
          <cell r="BG4045" t="str">
            <v>1BC</v>
          </cell>
        </row>
        <row r="4046">
          <cell r="AY4046" t="str">
            <v>1BD</v>
          </cell>
          <cell r="AZ4046">
            <v>-18.63</v>
          </cell>
          <cell r="BG4046" t="str">
            <v>1BD</v>
          </cell>
        </row>
        <row r="4047">
          <cell r="AY4047" t="str">
            <v>1BD</v>
          </cell>
          <cell r="AZ4047">
            <v>-5.85</v>
          </cell>
          <cell r="BG4047" t="str">
            <v>1BD</v>
          </cell>
        </row>
        <row r="4048">
          <cell r="AY4048" t="str">
            <v>1BD</v>
          </cell>
          <cell r="AZ4048">
            <v>-8.77</v>
          </cell>
          <cell r="BG4048" t="str">
            <v>1BD</v>
          </cell>
        </row>
        <row r="4049">
          <cell r="AY4049" t="str">
            <v>1BD</v>
          </cell>
          <cell r="AZ4049">
            <v>-18.63</v>
          </cell>
          <cell r="BG4049" t="str">
            <v>1BD</v>
          </cell>
        </row>
        <row r="4050">
          <cell r="AY4050" t="str">
            <v>1BD</v>
          </cell>
          <cell r="AZ4050">
            <v>-5.85</v>
          </cell>
          <cell r="BG4050" t="str">
            <v>1BD</v>
          </cell>
        </row>
        <row r="4051">
          <cell r="AY4051" t="str">
            <v>1BD</v>
          </cell>
          <cell r="AZ4051">
            <v>-8.77</v>
          </cell>
          <cell r="BG4051" t="str">
            <v>1BD</v>
          </cell>
        </row>
        <row r="4052">
          <cell r="AY4052" t="str">
            <v>1BD</v>
          </cell>
          <cell r="AZ4052">
            <v>-18.63</v>
          </cell>
          <cell r="BG4052" t="str">
            <v>1BD</v>
          </cell>
        </row>
        <row r="4053">
          <cell r="AY4053" t="str">
            <v>1BD</v>
          </cell>
          <cell r="AZ4053">
            <v>-5.85</v>
          </cell>
          <cell r="BG4053" t="str">
            <v>1BD</v>
          </cell>
        </row>
        <row r="4054">
          <cell r="AY4054" t="str">
            <v>1BD</v>
          </cell>
          <cell r="AZ4054">
            <v>-8.77</v>
          </cell>
          <cell r="BG4054" t="str">
            <v>1BD</v>
          </cell>
        </row>
        <row r="4055">
          <cell r="AY4055" t="str">
            <v>1BD</v>
          </cell>
          <cell r="AZ4055">
            <v>-18.63</v>
          </cell>
          <cell r="BG4055" t="str">
            <v>1BD</v>
          </cell>
        </row>
        <row r="4056">
          <cell r="AY4056" t="str">
            <v>1BD</v>
          </cell>
          <cell r="AZ4056">
            <v>-5.85</v>
          </cell>
          <cell r="BG4056" t="str">
            <v>1BD</v>
          </cell>
        </row>
        <row r="4057">
          <cell r="AY4057" t="str">
            <v>1BD</v>
          </cell>
          <cell r="AZ4057">
            <v>-8.77</v>
          </cell>
          <cell r="BG4057" t="str">
            <v>1BD</v>
          </cell>
        </row>
        <row r="4058">
          <cell r="AY4058" t="str">
            <v>1BD</v>
          </cell>
          <cell r="AZ4058">
            <v>-18.63</v>
          </cell>
          <cell r="BG4058" t="str">
            <v>1BD</v>
          </cell>
        </row>
        <row r="4059">
          <cell r="AY4059" t="str">
            <v>1BD</v>
          </cell>
          <cell r="AZ4059">
            <v>-5.85</v>
          </cell>
          <cell r="BG4059" t="str">
            <v>1BD</v>
          </cell>
        </row>
        <row r="4060">
          <cell r="AY4060" t="str">
            <v>1BD</v>
          </cell>
          <cell r="AZ4060">
            <v>-8.77</v>
          </cell>
          <cell r="BG4060" t="str">
            <v>1BD</v>
          </cell>
        </row>
        <row r="4061">
          <cell r="AY4061" t="str">
            <v>1BD</v>
          </cell>
          <cell r="AZ4061">
            <v>-18.63</v>
          </cell>
          <cell r="BG4061" t="str">
            <v>1BD</v>
          </cell>
        </row>
        <row r="4062">
          <cell r="AY4062" t="str">
            <v>1BD</v>
          </cell>
          <cell r="AZ4062">
            <v>-5.85</v>
          </cell>
          <cell r="BG4062" t="str">
            <v>1BD</v>
          </cell>
        </row>
        <row r="4063">
          <cell r="AY4063" t="str">
            <v>1BD</v>
          </cell>
          <cell r="AZ4063">
            <v>-8.77</v>
          </cell>
          <cell r="BG4063" t="str">
            <v>1BD</v>
          </cell>
        </row>
        <row r="4064">
          <cell r="AY4064" t="str">
            <v>1BD</v>
          </cell>
          <cell r="AZ4064">
            <v>-18.63</v>
          </cell>
          <cell r="BG4064" t="str">
            <v>1BD</v>
          </cell>
        </row>
        <row r="4065">
          <cell r="AY4065" t="str">
            <v>1BD</v>
          </cell>
          <cell r="AZ4065">
            <v>-5.85</v>
          </cell>
          <cell r="BG4065" t="str">
            <v>1BD</v>
          </cell>
        </row>
        <row r="4066">
          <cell r="AY4066" t="str">
            <v>1BD</v>
          </cell>
          <cell r="AZ4066">
            <v>-9.85</v>
          </cell>
          <cell r="BG4066" t="str">
            <v>1BD</v>
          </cell>
        </row>
        <row r="4067">
          <cell r="AY4067" t="str">
            <v>1BD</v>
          </cell>
          <cell r="AZ4067">
            <v>-13.61</v>
          </cell>
          <cell r="BG4067" t="str">
            <v>1BD</v>
          </cell>
        </row>
        <row r="4068">
          <cell r="AY4068" t="str">
            <v>1BD</v>
          </cell>
          <cell r="AZ4068">
            <v>-18.63</v>
          </cell>
          <cell r="BG4068" t="str">
            <v>1BD</v>
          </cell>
        </row>
        <row r="4069">
          <cell r="AY4069" t="str">
            <v>1BD</v>
          </cell>
          <cell r="AZ4069">
            <v>-5.85</v>
          </cell>
          <cell r="BG4069" t="str">
            <v>1BD</v>
          </cell>
        </row>
        <row r="4070">
          <cell r="AY4070" t="str">
            <v>1BC</v>
          </cell>
          <cell r="AZ4070">
            <v>-8.9600000000000009</v>
          </cell>
          <cell r="BG4070" t="str">
            <v>1BC</v>
          </cell>
        </row>
        <row r="4071">
          <cell r="AY4071" t="str">
            <v>1BD</v>
          </cell>
          <cell r="AZ4071">
            <v>-18.63</v>
          </cell>
          <cell r="BG4071" t="str">
            <v>1BD</v>
          </cell>
        </row>
        <row r="4072">
          <cell r="AY4072" t="str">
            <v>1BD</v>
          </cell>
          <cell r="AZ4072">
            <v>-5.85</v>
          </cell>
          <cell r="BG4072" t="str">
            <v>1BD</v>
          </cell>
        </row>
        <row r="4073">
          <cell r="AY4073" t="str">
            <v>1BD</v>
          </cell>
          <cell r="AZ4073">
            <v>-9.85</v>
          </cell>
          <cell r="BG4073" t="str">
            <v>1BD</v>
          </cell>
        </row>
        <row r="4074">
          <cell r="AY4074" t="str">
            <v>1BD</v>
          </cell>
          <cell r="AZ4074">
            <v>-18.63</v>
          </cell>
          <cell r="BG4074" t="str">
            <v>1BD</v>
          </cell>
        </row>
        <row r="4075">
          <cell r="AY4075" t="str">
            <v>1BD</v>
          </cell>
          <cell r="AZ4075">
            <v>-5.85</v>
          </cell>
          <cell r="BG4075" t="str">
            <v>1BD</v>
          </cell>
        </row>
        <row r="4076">
          <cell r="AY4076" t="str">
            <v>1BC</v>
          </cell>
          <cell r="AZ4076">
            <v>-8.9600000000000009</v>
          </cell>
          <cell r="BG4076" t="str">
            <v>1BC</v>
          </cell>
        </row>
        <row r="4077">
          <cell r="AY4077" t="str">
            <v>1BD</v>
          </cell>
          <cell r="AZ4077">
            <v>-18.63</v>
          </cell>
          <cell r="BG4077" t="str">
            <v>1BD</v>
          </cell>
        </row>
        <row r="4078">
          <cell r="AY4078" t="str">
            <v>1BD</v>
          </cell>
          <cell r="AZ4078">
            <v>-5.85</v>
          </cell>
          <cell r="BG4078" t="str">
            <v>1BD</v>
          </cell>
        </row>
        <row r="4079">
          <cell r="AY4079" t="str">
            <v>1BD</v>
          </cell>
          <cell r="AZ4079">
            <v>-9.85</v>
          </cell>
          <cell r="BG4079" t="str">
            <v>1BD</v>
          </cell>
        </row>
        <row r="4080">
          <cell r="AY4080" t="str">
            <v>1BD</v>
          </cell>
          <cell r="AZ4080">
            <v>-18.63</v>
          </cell>
          <cell r="BG4080" t="str">
            <v>1BD</v>
          </cell>
        </row>
        <row r="4081">
          <cell r="AY4081" t="str">
            <v>1BD</v>
          </cell>
          <cell r="AZ4081">
            <v>-5.85</v>
          </cell>
          <cell r="BG4081" t="str">
            <v>1BD</v>
          </cell>
        </row>
        <row r="4082">
          <cell r="AY4082" t="str">
            <v>1BD</v>
          </cell>
          <cell r="AZ4082">
            <v>-8.77</v>
          </cell>
          <cell r="BG4082" t="str">
            <v>1BD</v>
          </cell>
        </row>
        <row r="4083">
          <cell r="AY4083" t="str">
            <v>1BD</v>
          </cell>
          <cell r="AZ4083">
            <v>-18.63</v>
          </cell>
          <cell r="BG4083" t="str">
            <v>1BD</v>
          </cell>
        </row>
        <row r="4084">
          <cell r="AY4084" t="str">
            <v>1BD</v>
          </cell>
          <cell r="AZ4084">
            <v>-5.85</v>
          </cell>
          <cell r="BG4084" t="str">
            <v>1BD</v>
          </cell>
        </row>
        <row r="4085">
          <cell r="AY4085" t="str">
            <v>1BC</v>
          </cell>
          <cell r="AZ4085">
            <v>-8.9600000000000009</v>
          </cell>
          <cell r="BG4085" t="str">
            <v>1BC</v>
          </cell>
        </row>
        <row r="4086">
          <cell r="AY4086" t="str">
            <v>1BD</v>
          </cell>
          <cell r="AZ4086">
            <v>-18.63</v>
          </cell>
          <cell r="BG4086" t="str">
            <v>1BD</v>
          </cell>
        </row>
        <row r="4087">
          <cell r="AY4087" t="str">
            <v>1BD</v>
          </cell>
          <cell r="AZ4087">
            <v>-5.85</v>
          </cell>
          <cell r="BG4087" t="str">
            <v>1BD</v>
          </cell>
        </row>
        <row r="4088">
          <cell r="AY4088" t="str">
            <v>1BC</v>
          </cell>
          <cell r="AZ4088">
            <v>-8.9600000000000009</v>
          </cell>
          <cell r="BG4088" t="str">
            <v>1BC</v>
          </cell>
        </row>
        <row r="4089">
          <cell r="AY4089" t="str">
            <v>1BD</v>
          </cell>
          <cell r="AZ4089">
            <v>-18.63</v>
          </cell>
          <cell r="BG4089" t="str">
            <v>1BD</v>
          </cell>
        </row>
        <row r="4090">
          <cell r="AY4090" t="str">
            <v>1BD</v>
          </cell>
          <cell r="AZ4090">
            <v>-5.85</v>
          </cell>
          <cell r="BG4090" t="str">
            <v>1BD</v>
          </cell>
        </row>
        <row r="4091">
          <cell r="AY4091" t="str">
            <v>1BC</v>
          </cell>
          <cell r="AZ4091">
            <v>-8.9600000000000009</v>
          </cell>
          <cell r="BG4091" t="str">
            <v>1BC</v>
          </cell>
        </row>
        <row r="4092">
          <cell r="AY4092" t="str">
            <v>1BD</v>
          </cell>
          <cell r="AZ4092">
            <v>-18.63</v>
          </cell>
          <cell r="BG4092" t="str">
            <v>1BD</v>
          </cell>
        </row>
        <row r="4093">
          <cell r="AY4093" t="str">
            <v>1BD</v>
          </cell>
          <cell r="AZ4093">
            <v>-5.85</v>
          </cell>
          <cell r="BG4093" t="str">
            <v>1BD</v>
          </cell>
        </row>
        <row r="4094">
          <cell r="AY4094" t="str">
            <v>1BC</v>
          </cell>
          <cell r="AZ4094">
            <v>-8.9600000000000009</v>
          </cell>
          <cell r="BG4094" t="str">
            <v>1BC</v>
          </cell>
        </row>
        <row r="4095">
          <cell r="AY4095" t="str">
            <v>1BD</v>
          </cell>
          <cell r="AZ4095">
            <v>-18.63</v>
          </cell>
          <cell r="BG4095" t="str">
            <v>1BD</v>
          </cell>
        </row>
        <row r="4096">
          <cell r="AY4096" t="str">
            <v>1BD</v>
          </cell>
          <cell r="AZ4096">
            <v>-5.85</v>
          </cell>
          <cell r="BG4096" t="str">
            <v>1BD</v>
          </cell>
        </row>
        <row r="4097">
          <cell r="AY4097" t="str">
            <v>1BD</v>
          </cell>
          <cell r="AZ4097">
            <v>-9.85</v>
          </cell>
          <cell r="BG4097" t="str">
            <v>1BD</v>
          </cell>
        </row>
        <row r="4098">
          <cell r="AY4098" t="str">
            <v>1BD</v>
          </cell>
          <cell r="AZ4098">
            <v>-18.63</v>
          </cell>
          <cell r="BG4098" t="str">
            <v>1BD</v>
          </cell>
        </row>
        <row r="4099">
          <cell r="AY4099" t="str">
            <v>1BD</v>
          </cell>
          <cell r="AZ4099">
            <v>-5.85</v>
          </cell>
          <cell r="BG4099" t="str">
            <v>1BD</v>
          </cell>
        </row>
        <row r="4100">
          <cell r="AY4100" t="str">
            <v>1BD</v>
          </cell>
          <cell r="AZ4100">
            <v>-8.77</v>
          </cell>
          <cell r="BG4100" t="str">
            <v>1BD</v>
          </cell>
        </row>
        <row r="4101">
          <cell r="AY4101" t="str">
            <v>1BD</v>
          </cell>
          <cell r="AZ4101">
            <v>-18.63</v>
          </cell>
          <cell r="BG4101" t="str">
            <v>1BD</v>
          </cell>
        </row>
        <row r="4102">
          <cell r="AY4102" t="str">
            <v>1BD</v>
          </cell>
          <cell r="AZ4102">
            <v>-5.85</v>
          </cell>
          <cell r="BG4102" t="str">
            <v>1BD</v>
          </cell>
        </row>
        <row r="4103">
          <cell r="AY4103" t="str">
            <v>1BD</v>
          </cell>
          <cell r="AZ4103">
            <v>-8.77</v>
          </cell>
          <cell r="BG4103" t="str">
            <v>1BD</v>
          </cell>
        </row>
        <row r="4104">
          <cell r="AY4104" t="str">
            <v>1BD</v>
          </cell>
          <cell r="AZ4104">
            <v>-18.63</v>
          </cell>
          <cell r="BG4104" t="str">
            <v>1BD</v>
          </cell>
        </row>
        <row r="4105">
          <cell r="AY4105" t="str">
            <v>1BD</v>
          </cell>
          <cell r="AZ4105">
            <v>-5.85</v>
          </cell>
          <cell r="BG4105" t="str">
            <v>1BD</v>
          </cell>
        </row>
        <row r="4106">
          <cell r="AY4106" t="str">
            <v>1BD</v>
          </cell>
          <cell r="AZ4106">
            <v>-8.77</v>
          </cell>
          <cell r="BG4106" t="str">
            <v>1BD</v>
          </cell>
        </row>
        <row r="4107">
          <cell r="AY4107" t="str">
            <v>1BD</v>
          </cell>
          <cell r="AZ4107">
            <v>-2.08</v>
          </cell>
          <cell r="BG4107" t="str">
            <v>1BD</v>
          </cell>
        </row>
        <row r="4108">
          <cell r="AY4108" t="str">
            <v>1BD</v>
          </cell>
          <cell r="AZ4108">
            <v>-18.63</v>
          </cell>
          <cell r="BG4108" t="str">
            <v>1BD</v>
          </cell>
        </row>
        <row r="4109">
          <cell r="AY4109" t="str">
            <v>1BD</v>
          </cell>
          <cell r="AZ4109">
            <v>-5.85</v>
          </cell>
          <cell r="BG4109" t="str">
            <v>1BD</v>
          </cell>
        </row>
        <row r="4110">
          <cell r="AY4110" t="str">
            <v>1BD</v>
          </cell>
          <cell r="AZ4110">
            <v>-9.85</v>
          </cell>
          <cell r="BG4110" t="str">
            <v>1BD</v>
          </cell>
        </row>
        <row r="4111">
          <cell r="AY4111" t="str">
            <v>1BD</v>
          </cell>
          <cell r="AZ4111">
            <v>-18.63</v>
          </cell>
          <cell r="BG4111" t="str">
            <v>1BD</v>
          </cell>
        </row>
        <row r="4112">
          <cell r="AY4112" t="str">
            <v>1BD</v>
          </cell>
          <cell r="AZ4112">
            <v>-5.85</v>
          </cell>
          <cell r="BG4112" t="str">
            <v>1BD</v>
          </cell>
        </row>
        <row r="4113">
          <cell r="AY4113" t="str">
            <v>1BC</v>
          </cell>
          <cell r="AZ4113">
            <v>-8.9600000000000009</v>
          </cell>
          <cell r="BG4113" t="str">
            <v>1BC</v>
          </cell>
        </row>
        <row r="4114">
          <cell r="AY4114" t="str">
            <v>1BD</v>
          </cell>
          <cell r="AZ4114">
            <v>-18.63</v>
          </cell>
          <cell r="BG4114" t="str">
            <v>1BD</v>
          </cell>
        </row>
        <row r="4115">
          <cell r="AY4115" t="str">
            <v>1BD</v>
          </cell>
          <cell r="AZ4115">
            <v>-5.85</v>
          </cell>
          <cell r="BG4115" t="str">
            <v>1BD</v>
          </cell>
        </row>
        <row r="4116">
          <cell r="AY4116" t="str">
            <v>1BC</v>
          </cell>
          <cell r="AZ4116">
            <v>-8.9600000000000009</v>
          </cell>
          <cell r="BG4116" t="str">
            <v>1BC</v>
          </cell>
        </row>
        <row r="4117">
          <cell r="AY4117" t="str">
            <v>1BD</v>
          </cell>
          <cell r="AZ4117">
            <v>-18.63</v>
          </cell>
          <cell r="BG4117" t="str">
            <v>1BD</v>
          </cell>
        </row>
        <row r="4118">
          <cell r="AY4118" t="str">
            <v>1BD</v>
          </cell>
          <cell r="AZ4118">
            <v>-5.85</v>
          </cell>
          <cell r="BG4118" t="str">
            <v>1BD</v>
          </cell>
        </row>
        <row r="4119">
          <cell r="AY4119" t="str">
            <v>1BC</v>
          </cell>
          <cell r="AZ4119">
            <v>-8.9600000000000009</v>
          </cell>
          <cell r="BG4119" t="str">
            <v>1BC</v>
          </cell>
        </row>
        <row r="4120">
          <cell r="AY4120" t="str">
            <v>1BD</v>
          </cell>
          <cell r="AZ4120">
            <v>-18.63</v>
          </cell>
          <cell r="BG4120" t="str">
            <v>1BD</v>
          </cell>
        </row>
        <row r="4121">
          <cell r="AY4121" t="str">
            <v>1BC</v>
          </cell>
          <cell r="AZ4121">
            <v>-8.9600000000000009</v>
          </cell>
          <cell r="BG4121" t="str">
            <v>1BC</v>
          </cell>
        </row>
        <row r="4122">
          <cell r="AY4122" t="str">
            <v>1BD</v>
          </cell>
          <cell r="AZ4122">
            <v>-5.85</v>
          </cell>
          <cell r="BG4122" t="str">
            <v>1BD</v>
          </cell>
        </row>
        <row r="4123">
          <cell r="AY4123" t="str">
            <v>2DF</v>
          </cell>
          <cell r="AZ4123">
            <v>-33.950000000000003</v>
          </cell>
          <cell r="BG4123" t="str">
            <v>2DF</v>
          </cell>
        </row>
        <row r="4124">
          <cell r="AY4124" t="str">
            <v>1BD</v>
          </cell>
          <cell r="AZ4124">
            <v>-34.17</v>
          </cell>
          <cell r="BG4124" t="str">
            <v>1BD</v>
          </cell>
        </row>
        <row r="4125">
          <cell r="AY4125" t="str">
            <v>1BD</v>
          </cell>
          <cell r="AZ4125">
            <v>-34.17</v>
          </cell>
          <cell r="BG4125" t="str">
            <v>1BD</v>
          </cell>
        </row>
        <row r="4126">
          <cell r="AY4126" t="str">
            <v>1BD</v>
          </cell>
          <cell r="AZ4126">
            <v>-34.17</v>
          </cell>
          <cell r="BG4126" t="str">
            <v>1BD</v>
          </cell>
        </row>
        <row r="4127">
          <cell r="AY4127" t="str">
            <v>1BD</v>
          </cell>
          <cell r="AZ4127">
            <v>-34.17</v>
          </cell>
          <cell r="BG4127" t="str">
            <v>1BD</v>
          </cell>
        </row>
        <row r="4128">
          <cell r="AY4128" t="str">
            <v>1BD</v>
          </cell>
          <cell r="AZ4128">
            <v>-34.17</v>
          </cell>
          <cell r="BG4128" t="str">
            <v>1BD</v>
          </cell>
        </row>
        <row r="4129">
          <cell r="AY4129" t="str">
            <v>1BD</v>
          </cell>
          <cell r="AZ4129">
            <v>-34.17</v>
          </cell>
          <cell r="BG4129" t="str">
            <v>1BD</v>
          </cell>
        </row>
        <row r="4130">
          <cell r="AY4130" t="str">
            <v>1BD</v>
          </cell>
          <cell r="AZ4130">
            <v>-34.17</v>
          </cell>
          <cell r="BG4130" t="str">
            <v>1BD</v>
          </cell>
        </row>
        <row r="4131">
          <cell r="AY4131" t="str">
            <v>1BD</v>
          </cell>
          <cell r="AZ4131">
            <v>-34.17</v>
          </cell>
          <cell r="BG4131" t="str">
            <v>1BD</v>
          </cell>
        </row>
        <row r="4132">
          <cell r="AY4132" t="str">
            <v>1BD</v>
          </cell>
          <cell r="AZ4132">
            <v>-19.739999999999998</v>
          </cell>
          <cell r="BG4132" t="str">
            <v>1BD</v>
          </cell>
        </row>
        <row r="4133">
          <cell r="AY4133" t="str">
            <v>1BD</v>
          </cell>
          <cell r="AZ4133">
            <v>-13.61</v>
          </cell>
          <cell r="BG4133" t="str">
            <v>1BD</v>
          </cell>
        </row>
        <row r="4134">
          <cell r="AY4134" t="str">
            <v>1BD</v>
          </cell>
          <cell r="AZ4134">
            <v>-19.739999999999998</v>
          </cell>
          <cell r="BG4134" t="str">
            <v>1BD</v>
          </cell>
        </row>
        <row r="4135">
          <cell r="AY4135" t="str">
            <v>1BD</v>
          </cell>
          <cell r="AZ4135">
            <v>-13.61</v>
          </cell>
          <cell r="BG4135" t="str">
            <v>1BD</v>
          </cell>
        </row>
        <row r="4136">
          <cell r="AY4136" t="str">
            <v>1BD</v>
          </cell>
          <cell r="AZ4136">
            <v>-19.739999999999998</v>
          </cell>
          <cell r="BG4136" t="str">
            <v>1BD</v>
          </cell>
        </row>
        <row r="4137">
          <cell r="AY4137" t="str">
            <v>1BD</v>
          </cell>
          <cell r="AZ4137">
            <v>-13.61</v>
          </cell>
          <cell r="BG4137" t="str">
            <v>1BD</v>
          </cell>
        </row>
        <row r="4138">
          <cell r="AY4138" t="str">
            <v>1BD</v>
          </cell>
          <cell r="AZ4138">
            <v>-19.739999999999998</v>
          </cell>
          <cell r="BG4138" t="str">
            <v>1BD</v>
          </cell>
        </row>
        <row r="4139">
          <cell r="AY4139" t="str">
            <v>1BD</v>
          </cell>
          <cell r="AZ4139">
            <v>-13.61</v>
          </cell>
          <cell r="BG4139" t="str">
            <v>1BD</v>
          </cell>
        </row>
        <row r="4140">
          <cell r="AY4140" t="str">
            <v>1BD</v>
          </cell>
          <cell r="AZ4140">
            <v>-19.739999999999998</v>
          </cell>
          <cell r="BG4140" t="str">
            <v>1BD</v>
          </cell>
        </row>
        <row r="4141">
          <cell r="AY4141" t="str">
            <v>1BD</v>
          </cell>
          <cell r="AZ4141">
            <v>-13.61</v>
          </cell>
          <cell r="BG4141" t="str">
            <v>1BD</v>
          </cell>
        </row>
        <row r="4142">
          <cell r="AY4142" t="str">
            <v>1BD</v>
          </cell>
          <cell r="AZ4142">
            <v>-19.739999999999998</v>
          </cell>
          <cell r="BG4142" t="str">
            <v>1BD</v>
          </cell>
        </row>
        <row r="4143">
          <cell r="AY4143" t="str">
            <v>1BD</v>
          </cell>
          <cell r="AZ4143">
            <v>-13.61</v>
          </cell>
          <cell r="BG4143" t="str">
            <v>1BD</v>
          </cell>
        </row>
        <row r="4144">
          <cell r="AZ4144" t="str">
            <v>x</v>
          </cell>
        </row>
        <row r="4145">
          <cell r="AZ4145" t="str">
            <v>x</v>
          </cell>
        </row>
        <row r="4146">
          <cell r="AZ4146" t="str">
            <v>x</v>
          </cell>
        </row>
        <row r="4147">
          <cell r="AZ4147" t="str">
            <v>x</v>
          </cell>
        </row>
        <row r="4148">
          <cell r="AZ4148" t="str">
            <v>x</v>
          </cell>
        </row>
        <row r="4149">
          <cell r="AZ4149" t="str">
            <v>x</v>
          </cell>
        </row>
        <row r="4150">
          <cell r="AZ4150" t="str">
            <v>x</v>
          </cell>
        </row>
        <row r="4151">
          <cell r="AY4151" t="str">
            <v>1BC</v>
          </cell>
          <cell r="AZ4151">
            <v>-4.24</v>
          </cell>
          <cell r="BG4151">
            <v>0</v>
          </cell>
        </row>
        <row r="4152">
          <cell r="AY4152" t="str">
            <v>1BC</v>
          </cell>
          <cell r="AZ4152">
            <v>-4.24</v>
          </cell>
          <cell r="BG4152">
            <v>0</v>
          </cell>
        </row>
        <row r="4153">
          <cell r="AY4153" t="str">
            <v>2DF</v>
          </cell>
          <cell r="AZ4153">
            <v>-6.36</v>
          </cell>
          <cell r="BG4153" t="str">
            <v>2DF</v>
          </cell>
        </row>
        <row r="4154">
          <cell r="AY4154" t="str">
            <v>1BC</v>
          </cell>
          <cell r="AZ4154">
            <v>-3.42</v>
          </cell>
          <cell r="BG4154" t="str">
            <v>1BC</v>
          </cell>
        </row>
        <row r="4155">
          <cell r="AY4155">
            <v>0</v>
          </cell>
          <cell r="AZ4155" t="str">
            <v>x</v>
          </cell>
          <cell r="BG4155">
            <v>0</v>
          </cell>
        </row>
        <row r="4156">
          <cell r="AY4156" t="str">
            <v>1BC</v>
          </cell>
          <cell r="AZ4156">
            <v>-7.13</v>
          </cell>
          <cell r="BG4156" t="str">
            <v>1BC</v>
          </cell>
        </row>
        <row r="4157">
          <cell r="AY4157" t="str">
            <v>1BC</v>
          </cell>
          <cell r="AZ4157">
            <v>-7.13</v>
          </cell>
          <cell r="BG4157" t="str">
            <v>1BC</v>
          </cell>
        </row>
        <row r="4158">
          <cell r="AY4158" t="str">
            <v>1BD</v>
          </cell>
          <cell r="AZ4158">
            <v>-81.66</v>
          </cell>
          <cell r="BG4158" t="str">
            <v>1BD</v>
          </cell>
        </row>
        <row r="4159">
          <cell r="AY4159" t="str">
            <v>1BC</v>
          </cell>
          <cell r="AZ4159">
            <v>-29.95</v>
          </cell>
          <cell r="BG4159" t="str">
            <v>1BC</v>
          </cell>
        </row>
        <row r="4160">
          <cell r="AY4160">
            <v>0</v>
          </cell>
          <cell r="AZ4160" t="str">
            <v>x</v>
          </cell>
          <cell r="BG4160">
            <v>0</v>
          </cell>
        </row>
        <row r="4161">
          <cell r="AY4161" t="str">
            <v>1BG</v>
          </cell>
          <cell r="AZ4161">
            <v>-19.739999999999998</v>
          </cell>
          <cell r="BG4161" t="str">
            <v>1BD</v>
          </cell>
        </row>
        <row r="4162">
          <cell r="AY4162" t="str">
            <v>1BD</v>
          </cell>
          <cell r="AZ4162">
            <v>-40.340000000000003</v>
          </cell>
          <cell r="BG4162" t="str">
            <v>1BD</v>
          </cell>
        </row>
        <row r="4163">
          <cell r="AY4163" t="str">
            <v>2DB</v>
          </cell>
          <cell r="AZ4163">
            <v>-137.44999999999999</v>
          </cell>
          <cell r="BG4163" t="str">
            <v>2DB</v>
          </cell>
        </row>
        <row r="4164">
          <cell r="AY4164" t="str">
            <v>2DB</v>
          </cell>
          <cell r="AZ4164">
            <v>-1.89</v>
          </cell>
          <cell r="BG4164" t="str">
            <v>2DB</v>
          </cell>
        </row>
        <row r="4165">
          <cell r="AY4165" t="str">
            <v>1BF</v>
          </cell>
          <cell r="AZ4165">
            <v>-137.44999999999999</v>
          </cell>
          <cell r="BG4165" t="str">
            <v>1BF</v>
          </cell>
        </row>
        <row r="4166">
          <cell r="AY4166" t="str">
            <v>1BF</v>
          </cell>
          <cell r="AZ4166">
            <v>-26.71</v>
          </cell>
          <cell r="BG4166" t="str">
            <v>1BF</v>
          </cell>
        </row>
        <row r="4167">
          <cell r="AY4167" t="str">
            <v>2DB</v>
          </cell>
          <cell r="AZ4167">
            <v>-26.71</v>
          </cell>
          <cell r="BG4167" t="str">
            <v>2DB</v>
          </cell>
        </row>
        <row r="4168">
          <cell r="AY4168" t="str">
            <v>1BD</v>
          </cell>
          <cell r="AZ4168">
            <v>-13.03</v>
          </cell>
          <cell r="BG4168" t="str">
            <v>1BD</v>
          </cell>
        </row>
        <row r="4169">
          <cell r="AY4169" t="str">
            <v>1BD</v>
          </cell>
          <cell r="AZ4169">
            <v>-13.03</v>
          </cell>
          <cell r="BG4169" t="str">
            <v>1BD</v>
          </cell>
        </row>
        <row r="4170">
          <cell r="AY4170" t="str">
            <v>1BD</v>
          </cell>
          <cell r="AZ4170">
            <v>-13.03</v>
          </cell>
          <cell r="BG4170" t="str">
            <v>1BD</v>
          </cell>
        </row>
        <row r="4171">
          <cell r="AY4171" t="str">
            <v>1BD</v>
          </cell>
          <cell r="AZ4171">
            <v>-13.03</v>
          </cell>
          <cell r="BG4171" t="str">
            <v>1BD</v>
          </cell>
        </row>
        <row r="4172">
          <cell r="AY4172" t="str">
            <v>1BD</v>
          </cell>
          <cell r="AZ4172">
            <v>-13.03</v>
          </cell>
          <cell r="BG4172" t="str">
            <v>1BD</v>
          </cell>
        </row>
        <row r="4173">
          <cell r="AY4173" t="str">
            <v>1BD</v>
          </cell>
          <cell r="AZ4173">
            <v>-13.03</v>
          </cell>
          <cell r="BG4173" t="str">
            <v>1BD</v>
          </cell>
        </row>
        <row r="4174">
          <cell r="AY4174" t="str">
            <v>1BD</v>
          </cell>
          <cell r="AZ4174">
            <v>-13.03</v>
          </cell>
          <cell r="BG4174" t="str">
            <v>1BD</v>
          </cell>
        </row>
        <row r="4175">
          <cell r="AY4175" t="str">
            <v>1BD</v>
          </cell>
          <cell r="AZ4175">
            <v>-13.03</v>
          </cell>
          <cell r="BG4175" t="str">
            <v>1BD</v>
          </cell>
        </row>
        <row r="4176">
          <cell r="AY4176" t="str">
            <v>1BD</v>
          </cell>
          <cell r="AZ4176">
            <v>-13.03</v>
          </cell>
          <cell r="BG4176" t="str">
            <v>1BD</v>
          </cell>
        </row>
        <row r="4177">
          <cell r="AY4177" t="str">
            <v>1BD</v>
          </cell>
          <cell r="AZ4177">
            <v>-13.03</v>
          </cell>
          <cell r="BG4177" t="str">
            <v>1BD</v>
          </cell>
        </row>
        <row r="4178">
          <cell r="AY4178" t="str">
            <v>1BD</v>
          </cell>
          <cell r="AZ4178">
            <v>-13.03</v>
          </cell>
          <cell r="BG4178" t="str">
            <v>1BD</v>
          </cell>
        </row>
        <row r="4179">
          <cell r="AY4179" t="str">
            <v>1BD</v>
          </cell>
          <cell r="AZ4179">
            <v>-13.03</v>
          </cell>
          <cell r="BG4179" t="str">
            <v>1BD</v>
          </cell>
        </row>
        <row r="4180">
          <cell r="AY4180" t="str">
            <v>1BD</v>
          </cell>
          <cell r="AZ4180">
            <v>-13.03</v>
          </cell>
          <cell r="BG4180" t="str">
            <v>1BD</v>
          </cell>
        </row>
        <row r="4181">
          <cell r="AY4181" t="str">
            <v>1BD</v>
          </cell>
          <cell r="AZ4181">
            <v>-13.03</v>
          </cell>
          <cell r="BG4181" t="str">
            <v>1BD</v>
          </cell>
        </row>
        <row r="4182">
          <cell r="AY4182" t="str">
            <v>1BD</v>
          </cell>
          <cell r="AZ4182">
            <v>-13.03</v>
          </cell>
          <cell r="BG4182" t="str">
            <v>1BD</v>
          </cell>
        </row>
        <row r="4183">
          <cell r="AY4183" t="str">
            <v>1BD</v>
          </cell>
          <cell r="AZ4183">
            <v>-13.03</v>
          </cell>
          <cell r="BG4183" t="str">
            <v>1BD</v>
          </cell>
        </row>
        <row r="4184">
          <cell r="AY4184" t="str">
            <v>1BD</v>
          </cell>
          <cell r="AZ4184">
            <v>-53.08</v>
          </cell>
          <cell r="BG4184" t="str">
            <v>1BD</v>
          </cell>
        </row>
        <row r="4185">
          <cell r="AY4185" t="str">
            <v>1BD</v>
          </cell>
          <cell r="AZ4185">
            <v>-35.380000000000003</v>
          </cell>
          <cell r="BG4185" t="str">
            <v>1BD</v>
          </cell>
        </row>
        <row r="4186">
          <cell r="AY4186" t="str">
            <v>2DB</v>
          </cell>
          <cell r="AZ4186">
            <v>-79.739999999999995</v>
          </cell>
          <cell r="BG4186" t="str">
            <v>2DB</v>
          </cell>
        </row>
        <row r="4187">
          <cell r="AY4187" t="str">
            <v>1BD</v>
          </cell>
          <cell r="AZ4187">
            <v>-11.51</v>
          </cell>
          <cell r="BG4187" t="str">
            <v>1BD</v>
          </cell>
        </row>
        <row r="4188">
          <cell r="AY4188" t="str">
            <v>1BD</v>
          </cell>
          <cell r="AZ4188">
            <v>-11.51</v>
          </cell>
          <cell r="BG4188" t="str">
            <v>1BD</v>
          </cell>
        </row>
        <row r="4189">
          <cell r="AY4189" t="str">
            <v>1BD</v>
          </cell>
          <cell r="AZ4189">
            <v>-11.51</v>
          </cell>
          <cell r="BG4189" t="str">
            <v>1BD</v>
          </cell>
        </row>
        <row r="4190">
          <cell r="AY4190" t="str">
            <v>1BD</v>
          </cell>
          <cell r="AZ4190">
            <v>-11.51</v>
          </cell>
          <cell r="BG4190" t="str">
            <v>1BD</v>
          </cell>
        </row>
        <row r="4191">
          <cell r="AY4191" t="str">
            <v>1BD</v>
          </cell>
          <cell r="AZ4191">
            <v>-11.51</v>
          </cell>
          <cell r="BG4191" t="str">
            <v>1BD</v>
          </cell>
        </row>
        <row r="4192">
          <cell r="AY4192">
            <v>0</v>
          </cell>
          <cell r="AZ4192" t="str">
            <v>x</v>
          </cell>
          <cell r="BG4192">
            <v>0</v>
          </cell>
        </row>
        <row r="4193">
          <cell r="AY4193">
            <v>0</v>
          </cell>
          <cell r="AZ4193" t="str">
            <v>x</v>
          </cell>
          <cell r="BG4193">
            <v>0</v>
          </cell>
        </row>
        <row r="4194">
          <cell r="AY4194">
            <v>0</v>
          </cell>
          <cell r="AZ4194" t="str">
            <v>x</v>
          </cell>
          <cell r="BG4194">
            <v>0</v>
          </cell>
        </row>
        <row r="4195">
          <cell r="AY4195">
            <v>0</v>
          </cell>
          <cell r="AZ4195" t="str">
            <v>x</v>
          </cell>
          <cell r="BG4195">
            <v>0</v>
          </cell>
        </row>
        <row r="4196">
          <cell r="AY4196" t="str">
            <v>1BG</v>
          </cell>
          <cell r="AZ4196">
            <v>-18.5</v>
          </cell>
          <cell r="BG4196">
            <v>0</v>
          </cell>
        </row>
        <row r="4197">
          <cell r="AY4197" t="str">
            <v>1BG</v>
          </cell>
          <cell r="AZ4197">
            <v>-18.5</v>
          </cell>
          <cell r="BG4197">
            <v>0</v>
          </cell>
        </row>
        <row r="4198">
          <cell r="AY4198" t="str">
            <v>1BG</v>
          </cell>
          <cell r="AZ4198">
            <v>-11.35</v>
          </cell>
          <cell r="BG4198">
            <v>0</v>
          </cell>
        </row>
        <row r="4199">
          <cell r="AY4199" t="str">
            <v>1BG</v>
          </cell>
          <cell r="AZ4199">
            <v>-11.35</v>
          </cell>
          <cell r="BG4199">
            <v>0</v>
          </cell>
        </row>
        <row r="4200">
          <cell r="AY4200" t="str">
            <v>1BG</v>
          </cell>
          <cell r="AZ4200">
            <v>-11.35</v>
          </cell>
          <cell r="BG4200">
            <v>0</v>
          </cell>
        </row>
        <row r="4201">
          <cell r="AY4201" t="str">
            <v>1BG</v>
          </cell>
          <cell r="AZ4201">
            <v>-11.35</v>
          </cell>
          <cell r="BG4201">
            <v>0</v>
          </cell>
        </row>
        <row r="4202">
          <cell r="AY4202" t="str">
            <v>1BG</v>
          </cell>
          <cell r="AZ4202">
            <v>-11.35</v>
          </cell>
          <cell r="BG4202">
            <v>0</v>
          </cell>
        </row>
        <row r="4203">
          <cell r="AY4203" t="str">
            <v>1BG</v>
          </cell>
          <cell r="AZ4203">
            <v>-11.35</v>
          </cell>
          <cell r="BG4203">
            <v>0</v>
          </cell>
        </row>
        <row r="4204">
          <cell r="AY4204" t="str">
            <v>1BG</v>
          </cell>
          <cell r="AZ4204">
            <v>-11.35</v>
          </cell>
          <cell r="BG4204">
            <v>0</v>
          </cell>
        </row>
        <row r="4205">
          <cell r="AY4205" t="str">
            <v>1BG</v>
          </cell>
          <cell r="AZ4205">
            <v>-11.35</v>
          </cell>
          <cell r="BG4205">
            <v>0</v>
          </cell>
        </row>
        <row r="4206">
          <cell r="AY4206" t="str">
            <v>1BG</v>
          </cell>
          <cell r="AZ4206">
            <v>-11.35</v>
          </cell>
          <cell r="BG4206">
            <v>0</v>
          </cell>
        </row>
        <row r="4207">
          <cell r="AY4207" t="str">
            <v>1BG</v>
          </cell>
          <cell r="AZ4207">
            <v>-11.35</v>
          </cell>
          <cell r="BG4207">
            <v>0</v>
          </cell>
        </row>
        <row r="4208">
          <cell r="AY4208">
            <v>0</v>
          </cell>
          <cell r="AZ4208" t="str">
            <v>x</v>
          </cell>
          <cell r="BG4208">
            <v>0</v>
          </cell>
        </row>
        <row r="4209">
          <cell r="AY4209" t="str">
            <v>1BG</v>
          </cell>
          <cell r="AZ4209">
            <v>-11.25</v>
          </cell>
          <cell r="BG4209">
            <v>0</v>
          </cell>
        </row>
        <row r="4210">
          <cell r="AY4210" t="str">
            <v>1BG</v>
          </cell>
          <cell r="AZ4210">
            <v>-11.25</v>
          </cell>
          <cell r="BG4210">
            <v>0</v>
          </cell>
        </row>
        <row r="4211">
          <cell r="AY4211" t="str">
            <v>1BG</v>
          </cell>
          <cell r="AZ4211">
            <v>-11.25</v>
          </cell>
          <cell r="BG4211">
            <v>0</v>
          </cell>
        </row>
        <row r="4212">
          <cell r="AY4212" t="str">
            <v>1BG</v>
          </cell>
          <cell r="AZ4212">
            <v>-11.25</v>
          </cell>
          <cell r="BG4212">
            <v>0</v>
          </cell>
        </row>
        <row r="4213">
          <cell r="AY4213" t="str">
            <v>1BD</v>
          </cell>
          <cell r="AZ4213">
            <v>-7.82</v>
          </cell>
          <cell r="BG4213" t="str">
            <v>1BD</v>
          </cell>
        </row>
        <row r="4214">
          <cell r="AY4214">
            <v>0</v>
          </cell>
          <cell r="AZ4214" t="str">
            <v>x</v>
          </cell>
          <cell r="BG4214">
            <v>0</v>
          </cell>
        </row>
        <row r="4215">
          <cell r="AY4215" t="str">
            <v>1BD</v>
          </cell>
          <cell r="AZ4215">
            <v>-7.82</v>
          </cell>
          <cell r="BG4215">
            <v>0</v>
          </cell>
        </row>
        <row r="4216">
          <cell r="AY4216" t="str">
            <v>1BD</v>
          </cell>
          <cell r="AZ4216">
            <v>-7.82</v>
          </cell>
          <cell r="BG4216">
            <v>0</v>
          </cell>
        </row>
        <row r="4217">
          <cell r="AY4217">
            <v>0</v>
          </cell>
          <cell r="AZ4217" t="str">
            <v>x</v>
          </cell>
          <cell r="BG4217">
            <v>0</v>
          </cell>
        </row>
        <row r="4218">
          <cell r="AY4218">
            <v>0</v>
          </cell>
          <cell r="AZ4218" t="str">
            <v>x</v>
          </cell>
          <cell r="BG4218">
            <v>0</v>
          </cell>
        </row>
        <row r="4219">
          <cell r="AY4219" t="str">
            <v>1BD</v>
          </cell>
          <cell r="AZ4219">
            <v>-7.82</v>
          </cell>
          <cell r="BG4219">
            <v>0</v>
          </cell>
        </row>
        <row r="4220">
          <cell r="AY4220" t="str">
            <v>1BG</v>
          </cell>
          <cell r="AZ4220">
            <v>-7.82</v>
          </cell>
          <cell r="BG4220" t="str">
            <v>1BG</v>
          </cell>
        </row>
        <row r="4221">
          <cell r="AY4221" t="str">
            <v>1BD</v>
          </cell>
          <cell r="AZ4221">
            <v>-7.82</v>
          </cell>
          <cell r="BG4221" t="str">
            <v>1BD</v>
          </cell>
        </row>
        <row r="4222">
          <cell r="AY4222" t="str">
            <v>1BG</v>
          </cell>
          <cell r="AZ4222">
            <v>-7.82</v>
          </cell>
          <cell r="BG4222">
            <v>0</v>
          </cell>
        </row>
        <row r="4223">
          <cell r="AY4223" t="str">
            <v>1BG</v>
          </cell>
          <cell r="AZ4223">
            <v>-7.82</v>
          </cell>
          <cell r="BG4223">
            <v>0</v>
          </cell>
        </row>
        <row r="4224">
          <cell r="AY4224" t="str">
            <v>1BD</v>
          </cell>
          <cell r="AZ4224">
            <v>-9</v>
          </cell>
          <cell r="BG4224">
            <v>0</v>
          </cell>
        </row>
        <row r="4225">
          <cell r="AY4225" t="str">
            <v>1BD</v>
          </cell>
          <cell r="AZ4225">
            <v>-11.14</v>
          </cell>
          <cell r="BG4225">
            <v>0</v>
          </cell>
        </row>
        <row r="4226">
          <cell r="AY4226" t="str">
            <v>1BD</v>
          </cell>
          <cell r="AZ4226">
            <v>-9</v>
          </cell>
          <cell r="BG4226">
            <v>0</v>
          </cell>
        </row>
        <row r="4227">
          <cell r="AY4227" t="str">
            <v>1BD</v>
          </cell>
          <cell r="AZ4227">
            <v>-11.14</v>
          </cell>
          <cell r="BG4227">
            <v>0</v>
          </cell>
        </row>
        <row r="4228">
          <cell r="AY4228" t="str">
            <v>1BD</v>
          </cell>
          <cell r="AZ4228">
            <v>-9</v>
          </cell>
          <cell r="BG4228" t="str">
            <v>1BD</v>
          </cell>
        </row>
        <row r="4229">
          <cell r="AY4229" t="str">
            <v>1BD</v>
          </cell>
          <cell r="AZ4229">
            <v>-11.14</v>
          </cell>
          <cell r="BG4229">
            <v>0</v>
          </cell>
        </row>
        <row r="4230">
          <cell r="AY4230" t="str">
            <v>1BD</v>
          </cell>
          <cell r="AZ4230">
            <v>-9</v>
          </cell>
          <cell r="BG4230" t="str">
            <v>1BD</v>
          </cell>
        </row>
        <row r="4231">
          <cell r="AY4231" t="str">
            <v>1BD</v>
          </cell>
          <cell r="AZ4231">
            <v>-11.14</v>
          </cell>
          <cell r="BG4231">
            <v>0</v>
          </cell>
        </row>
        <row r="4232">
          <cell r="AY4232" t="str">
            <v>1BD</v>
          </cell>
          <cell r="AZ4232">
            <v>-9</v>
          </cell>
          <cell r="BG4232" t="str">
            <v>1BD</v>
          </cell>
        </row>
        <row r="4233">
          <cell r="AY4233" t="str">
            <v>1BD</v>
          </cell>
          <cell r="AZ4233">
            <v>-11.14</v>
          </cell>
          <cell r="BG4233">
            <v>0</v>
          </cell>
        </row>
        <row r="4234">
          <cell r="AY4234" t="str">
            <v>1BD</v>
          </cell>
          <cell r="AZ4234">
            <v>-9</v>
          </cell>
          <cell r="BG4234" t="str">
            <v>1BD</v>
          </cell>
        </row>
        <row r="4235">
          <cell r="AY4235" t="str">
            <v>1BD</v>
          </cell>
          <cell r="AZ4235">
            <v>-11.14</v>
          </cell>
          <cell r="BG4235" t="str">
            <v>1BD</v>
          </cell>
        </row>
        <row r="4236">
          <cell r="AY4236" t="str">
            <v>1BG</v>
          </cell>
          <cell r="AZ4236">
            <v>-9</v>
          </cell>
          <cell r="BG4236">
            <v>0</v>
          </cell>
        </row>
        <row r="4237">
          <cell r="AY4237" t="str">
            <v>1BG</v>
          </cell>
          <cell r="AZ4237">
            <v>-11.14</v>
          </cell>
          <cell r="BG4237">
            <v>0</v>
          </cell>
        </row>
        <row r="4238">
          <cell r="AY4238" t="str">
            <v>1BD</v>
          </cell>
          <cell r="AZ4238">
            <v>-9</v>
          </cell>
          <cell r="BG4238" t="str">
            <v>1BD</v>
          </cell>
        </row>
        <row r="4239">
          <cell r="AY4239" t="str">
            <v>1BD</v>
          </cell>
          <cell r="AZ4239">
            <v>-11.14</v>
          </cell>
          <cell r="BG4239">
            <v>0</v>
          </cell>
        </row>
        <row r="4240">
          <cell r="AY4240" t="str">
            <v>1BD</v>
          </cell>
          <cell r="AZ4240">
            <v>-9</v>
          </cell>
          <cell r="BG4240" t="str">
            <v>1BD</v>
          </cell>
        </row>
        <row r="4241">
          <cell r="AY4241" t="str">
            <v>1BD</v>
          </cell>
          <cell r="AZ4241">
            <v>-11.14</v>
          </cell>
          <cell r="BG4241" t="str">
            <v>1BD</v>
          </cell>
        </row>
        <row r="4242">
          <cell r="AY4242" t="str">
            <v>1BD</v>
          </cell>
          <cell r="AZ4242">
            <v>-9</v>
          </cell>
          <cell r="BG4242" t="str">
            <v>1BD</v>
          </cell>
        </row>
        <row r="4243">
          <cell r="AY4243" t="str">
            <v>1BD</v>
          </cell>
          <cell r="AZ4243">
            <v>-11.14</v>
          </cell>
          <cell r="BG4243">
            <v>0</v>
          </cell>
        </row>
        <row r="4244">
          <cell r="AY4244" t="str">
            <v>1BD</v>
          </cell>
          <cell r="AZ4244">
            <v>-9</v>
          </cell>
          <cell r="BG4244" t="str">
            <v>1BD</v>
          </cell>
        </row>
        <row r="4245">
          <cell r="AY4245" t="str">
            <v>1BD</v>
          </cell>
          <cell r="AZ4245">
            <v>-11.14</v>
          </cell>
          <cell r="BG4245" t="str">
            <v>1BD</v>
          </cell>
        </row>
        <row r="4246">
          <cell r="AY4246" t="str">
            <v>1BG</v>
          </cell>
          <cell r="AZ4246">
            <v>-9</v>
          </cell>
          <cell r="BG4246">
            <v>0</v>
          </cell>
        </row>
        <row r="4247">
          <cell r="AY4247" t="str">
            <v>1BG</v>
          </cell>
          <cell r="AZ4247">
            <v>-11.14</v>
          </cell>
          <cell r="BG4247">
            <v>0</v>
          </cell>
        </row>
        <row r="4248">
          <cell r="AY4248" t="str">
            <v>1BG</v>
          </cell>
          <cell r="AZ4248">
            <v>-9</v>
          </cell>
          <cell r="BG4248">
            <v>0</v>
          </cell>
        </row>
        <row r="4249">
          <cell r="AY4249" t="str">
            <v>1BG</v>
          </cell>
          <cell r="AZ4249">
            <v>-11.14</v>
          </cell>
          <cell r="BG4249">
            <v>0</v>
          </cell>
        </row>
        <row r="4250">
          <cell r="AY4250" t="str">
            <v>1BG</v>
          </cell>
          <cell r="AZ4250">
            <v>-9</v>
          </cell>
          <cell r="BG4250">
            <v>0</v>
          </cell>
        </row>
        <row r="4251">
          <cell r="AY4251" t="str">
            <v>1BG</v>
          </cell>
          <cell r="AZ4251">
            <v>-11.14</v>
          </cell>
          <cell r="BG4251">
            <v>0</v>
          </cell>
        </row>
        <row r="4252">
          <cell r="AY4252" t="str">
            <v>1BG</v>
          </cell>
          <cell r="AZ4252">
            <v>-9</v>
          </cell>
          <cell r="BG4252">
            <v>0</v>
          </cell>
        </row>
        <row r="4253">
          <cell r="AY4253" t="str">
            <v>1BG</v>
          </cell>
          <cell r="AZ4253">
            <v>-11.14</v>
          </cell>
          <cell r="BG4253">
            <v>0</v>
          </cell>
        </row>
        <row r="4254">
          <cell r="AY4254" t="str">
            <v>1BG</v>
          </cell>
          <cell r="AZ4254">
            <v>-9</v>
          </cell>
          <cell r="BG4254" t="str">
            <v>1BG</v>
          </cell>
        </row>
        <row r="4255">
          <cell r="AY4255" t="str">
            <v>1BG</v>
          </cell>
          <cell r="AZ4255">
            <v>-11.14</v>
          </cell>
          <cell r="BG4255">
            <v>0</v>
          </cell>
        </row>
        <row r="4256">
          <cell r="AY4256" t="str">
            <v>1BD</v>
          </cell>
          <cell r="AZ4256">
            <v>-9</v>
          </cell>
          <cell r="BG4256" t="str">
            <v>1BD</v>
          </cell>
        </row>
        <row r="4257">
          <cell r="AY4257" t="str">
            <v>1BD</v>
          </cell>
          <cell r="AZ4257">
            <v>-11.14</v>
          </cell>
          <cell r="BG4257">
            <v>0</v>
          </cell>
        </row>
        <row r="4258">
          <cell r="AY4258" t="str">
            <v>1BG</v>
          </cell>
          <cell r="AZ4258">
            <v>-9</v>
          </cell>
          <cell r="BG4258" t="str">
            <v>1BG</v>
          </cell>
        </row>
        <row r="4259">
          <cell r="AY4259" t="str">
            <v>1BG</v>
          </cell>
          <cell r="AZ4259">
            <v>-11.14</v>
          </cell>
          <cell r="BG4259">
            <v>0</v>
          </cell>
        </row>
        <row r="4260">
          <cell r="AY4260" t="str">
            <v>1BG</v>
          </cell>
          <cell r="AZ4260">
            <v>-9</v>
          </cell>
          <cell r="BG4260" t="str">
            <v>1BG</v>
          </cell>
        </row>
        <row r="4261">
          <cell r="AY4261" t="str">
            <v>1BG</v>
          </cell>
          <cell r="AZ4261">
            <v>-11.14</v>
          </cell>
          <cell r="BG4261">
            <v>0</v>
          </cell>
        </row>
        <row r="4262">
          <cell r="AY4262" t="str">
            <v>1BG</v>
          </cell>
          <cell r="AZ4262">
            <v>-9</v>
          </cell>
          <cell r="BG4262" t="str">
            <v>1BG</v>
          </cell>
        </row>
        <row r="4263">
          <cell r="AY4263" t="str">
            <v>1BG</v>
          </cell>
          <cell r="AZ4263">
            <v>-11.14</v>
          </cell>
          <cell r="BG4263">
            <v>0</v>
          </cell>
        </row>
        <row r="4264">
          <cell r="AY4264" t="str">
            <v>1BG</v>
          </cell>
          <cell r="AZ4264">
            <v>-7.82</v>
          </cell>
          <cell r="BG4264" t="str">
            <v>1BG</v>
          </cell>
        </row>
        <row r="4265">
          <cell r="AY4265" t="str">
            <v>1BG</v>
          </cell>
          <cell r="AZ4265">
            <v>-7.82</v>
          </cell>
          <cell r="BG4265" t="str">
            <v>1BG</v>
          </cell>
        </row>
        <row r="4266">
          <cell r="AY4266" t="str">
            <v>1BD</v>
          </cell>
          <cell r="AZ4266">
            <v>-7.82</v>
          </cell>
          <cell r="BG4266">
            <v>0</v>
          </cell>
        </row>
        <row r="4267">
          <cell r="AY4267" t="str">
            <v>1BD</v>
          </cell>
          <cell r="AZ4267">
            <v>-7.82</v>
          </cell>
          <cell r="BG4267" t="str">
            <v>1BD</v>
          </cell>
        </row>
        <row r="4268">
          <cell r="AY4268" t="str">
            <v>1BD</v>
          </cell>
          <cell r="AZ4268">
            <v>-7.82</v>
          </cell>
          <cell r="BG4268">
            <v>0</v>
          </cell>
        </row>
        <row r="4269">
          <cell r="AY4269" t="str">
            <v>1BG</v>
          </cell>
          <cell r="AZ4269">
            <v>-9</v>
          </cell>
          <cell r="BG4269" t="str">
            <v>1BG</v>
          </cell>
        </row>
        <row r="4270">
          <cell r="AY4270" t="str">
            <v>1BG</v>
          </cell>
          <cell r="AZ4270">
            <v>-11.14</v>
          </cell>
          <cell r="BG4270">
            <v>0</v>
          </cell>
        </row>
        <row r="4271">
          <cell r="AY4271" t="str">
            <v>1BG</v>
          </cell>
          <cell r="AZ4271">
            <v>-9</v>
          </cell>
          <cell r="BG4271" t="str">
            <v>1BG</v>
          </cell>
        </row>
        <row r="4272">
          <cell r="AY4272" t="str">
            <v>1BG</v>
          </cell>
          <cell r="AZ4272">
            <v>-11.14</v>
          </cell>
          <cell r="BG4272">
            <v>0</v>
          </cell>
        </row>
        <row r="4273">
          <cell r="AY4273" t="str">
            <v>1BG</v>
          </cell>
          <cell r="AZ4273">
            <v>-9</v>
          </cell>
          <cell r="BG4273" t="str">
            <v>1BG</v>
          </cell>
        </row>
        <row r="4274">
          <cell r="AY4274" t="str">
            <v>1BG</v>
          </cell>
          <cell r="AZ4274">
            <v>-11.14</v>
          </cell>
          <cell r="BG4274">
            <v>0</v>
          </cell>
        </row>
        <row r="4275">
          <cell r="AY4275" t="str">
            <v>1BG</v>
          </cell>
          <cell r="AZ4275">
            <v>-9</v>
          </cell>
          <cell r="BG4275" t="str">
            <v>1BG</v>
          </cell>
        </row>
        <row r="4276">
          <cell r="AY4276" t="str">
            <v>1BG</v>
          </cell>
          <cell r="AZ4276">
            <v>-11.14</v>
          </cell>
          <cell r="BG4276">
            <v>0</v>
          </cell>
        </row>
        <row r="4277">
          <cell r="AY4277" t="str">
            <v>1BD</v>
          </cell>
          <cell r="AZ4277">
            <v>-9</v>
          </cell>
          <cell r="BG4277" t="str">
            <v>1BD</v>
          </cell>
        </row>
        <row r="4278">
          <cell r="AY4278" t="str">
            <v>1BD</v>
          </cell>
          <cell r="AZ4278">
            <v>-11.14</v>
          </cell>
          <cell r="BG4278" t="str">
            <v>1BD</v>
          </cell>
        </row>
        <row r="4279">
          <cell r="AY4279" t="str">
            <v>1BD</v>
          </cell>
          <cell r="AZ4279">
            <v>-9</v>
          </cell>
          <cell r="BG4279" t="str">
            <v>1BD</v>
          </cell>
        </row>
        <row r="4280">
          <cell r="AY4280" t="str">
            <v>1BD</v>
          </cell>
          <cell r="AZ4280">
            <v>-11.14</v>
          </cell>
          <cell r="BG4280" t="str">
            <v>1BD</v>
          </cell>
        </row>
        <row r="4281">
          <cell r="AY4281" t="str">
            <v>1BD</v>
          </cell>
          <cell r="AZ4281">
            <v>-9</v>
          </cell>
          <cell r="BG4281" t="str">
            <v>1BD</v>
          </cell>
        </row>
        <row r="4282">
          <cell r="AY4282" t="str">
            <v>1BD</v>
          </cell>
          <cell r="AZ4282">
            <v>-11.14</v>
          </cell>
          <cell r="BG4282" t="str">
            <v>1BD</v>
          </cell>
        </row>
        <row r="4283">
          <cell r="AY4283" t="str">
            <v>1BD</v>
          </cell>
          <cell r="AZ4283">
            <v>-9</v>
          </cell>
          <cell r="BG4283" t="str">
            <v>1BD</v>
          </cell>
        </row>
        <row r="4284">
          <cell r="AY4284" t="str">
            <v>1BD</v>
          </cell>
          <cell r="AZ4284">
            <v>-11.14</v>
          </cell>
          <cell r="BG4284">
            <v>0</v>
          </cell>
        </row>
        <row r="4285">
          <cell r="AY4285" t="str">
            <v>1BD</v>
          </cell>
          <cell r="AZ4285">
            <v>-9</v>
          </cell>
          <cell r="BG4285">
            <v>0</v>
          </cell>
        </row>
        <row r="4286">
          <cell r="AY4286" t="str">
            <v>1BG</v>
          </cell>
          <cell r="AZ4286">
            <v>-11.14</v>
          </cell>
          <cell r="BG4286">
            <v>0</v>
          </cell>
        </row>
        <row r="4287">
          <cell r="AY4287" t="str">
            <v>1BD</v>
          </cell>
          <cell r="AZ4287">
            <v>-9</v>
          </cell>
          <cell r="BG4287">
            <v>0</v>
          </cell>
        </row>
        <row r="4288">
          <cell r="AY4288" t="str">
            <v>1BD</v>
          </cell>
          <cell r="AZ4288">
            <v>-11.14</v>
          </cell>
          <cell r="BG4288">
            <v>0</v>
          </cell>
        </row>
        <row r="4289">
          <cell r="AY4289" t="str">
            <v>1BD</v>
          </cell>
          <cell r="AZ4289">
            <v>-9</v>
          </cell>
          <cell r="BG4289" t="str">
            <v>1BD</v>
          </cell>
        </row>
        <row r="4290">
          <cell r="AY4290" t="str">
            <v>1BD</v>
          </cell>
          <cell r="AZ4290">
            <v>-11.14</v>
          </cell>
          <cell r="BG4290" t="str">
            <v>1BD</v>
          </cell>
        </row>
        <row r="4291">
          <cell r="AY4291" t="str">
            <v>1BD</v>
          </cell>
          <cell r="AZ4291">
            <v>-9</v>
          </cell>
          <cell r="BG4291" t="str">
            <v>1BD</v>
          </cell>
        </row>
        <row r="4292">
          <cell r="AY4292" t="str">
            <v>1BD</v>
          </cell>
          <cell r="AZ4292">
            <v>-11.14</v>
          </cell>
          <cell r="BG4292" t="str">
            <v>1BD</v>
          </cell>
        </row>
        <row r="4293">
          <cell r="AY4293" t="str">
            <v>1BD</v>
          </cell>
          <cell r="AZ4293">
            <v>-9</v>
          </cell>
          <cell r="BG4293">
            <v>0</v>
          </cell>
        </row>
        <row r="4294">
          <cell r="AY4294" t="str">
            <v>1BD</v>
          </cell>
          <cell r="AZ4294">
            <v>-11.14</v>
          </cell>
          <cell r="BG4294">
            <v>0</v>
          </cell>
        </row>
        <row r="4295">
          <cell r="AY4295" t="str">
            <v>1BG</v>
          </cell>
          <cell r="AZ4295">
            <v>-9</v>
          </cell>
          <cell r="BG4295">
            <v>0</v>
          </cell>
        </row>
        <row r="4296">
          <cell r="AY4296" t="str">
            <v>1BG</v>
          </cell>
          <cell r="AZ4296">
            <v>-11.14</v>
          </cell>
          <cell r="BG4296">
            <v>0</v>
          </cell>
        </row>
        <row r="4297">
          <cell r="AY4297" t="str">
            <v>1BD</v>
          </cell>
          <cell r="AZ4297">
            <v>-9</v>
          </cell>
          <cell r="BG4297" t="str">
            <v>1BD</v>
          </cell>
        </row>
        <row r="4298">
          <cell r="AY4298" t="str">
            <v>1BD</v>
          </cell>
          <cell r="AZ4298">
            <v>-11.14</v>
          </cell>
          <cell r="BG4298">
            <v>0</v>
          </cell>
        </row>
        <row r="4299">
          <cell r="AY4299" t="str">
            <v>1BG</v>
          </cell>
          <cell r="AZ4299">
            <v>-9</v>
          </cell>
          <cell r="BG4299">
            <v>0</v>
          </cell>
        </row>
        <row r="4300">
          <cell r="AY4300" t="str">
            <v>1BG</v>
          </cell>
          <cell r="AZ4300">
            <v>-11.14</v>
          </cell>
          <cell r="BG4300">
            <v>0</v>
          </cell>
        </row>
        <row r="4301">
          <cell r="AY4301" t="str">
            <v>1BD</v>
          </cell>
          <cell r="AZ4301">
            <v>-7.75</v>
          </cell>
          <cell r="BG4301">
            <v>0</v>
          </cell>
        </row>
        <row r="4302">
          <cell r="AY4302" t="str">
            <v>1BD</v>
          </cell>
          <cell r="AZ4302">
            <v>-7.75</v>
          </cell>
          <cell r="BG4302">
            <v>0</v>
          </cell>
        </row>
        <row r="4303">
          <cell r="AY4303" t="str">
            <v>1BG</v>
          </cell>
          <cell r="AZ4303">
            <v>-7.75</v>
          </cell>
          <cell r="BG4303">
            <v>0</v>
          </cell>
        </row>
        <row r="4304">
          <cell r="AY4304">
            <v>0</v>
          </cell>
          <cell r="AZ4304" t="str">
            <v>x</v>
          </cell>
          <cell r="BG4304">
            <v>0</v>
          </cell>
        </row>
        <row r="4305">
          <cell r="AY4305" t="str">
            <v>1BD</v>
          </cell>
          <cell r="AZ4305">
            <v>-7.75</v>
          </cell>
          <cell r="BG4305">
            <v>0</v>
          </cell>
        </row>
        <row r="4306">
          <cell r="AY4306" t="str">
            <v>1BD</v>
          </cell>
          <cell r="AZ4306">
            <v>-7.75</v>
          </cell>
          <cell r="BG4306" t="str">
            <v>1BD</v>
          </cell>
        </row>
        <row r="4307">
          <cell r="AY4307" t="str">
            <v>1BG</v>
          </cell>
          <cell r="AZ4307">
            <v>-7.75</v>
          </cell>
          <cell r="BG4307" t="str">
            <v>1BG</v>
          </cell>
        </row>
        <row r="4308">
          <cell r="AY4308">
            <v>0</v>
          </cell>
          <cell r="AZ4308" t="str">
            <v>x</v>
          </cell>
          <cell r="BG4308">
            <v>0</v>
          </cell>
        </row>
        <row r="4309">
          <cell r="AY4309">
            <v>0</v>
          </cell>
          <cell r="AZ4309" t="str">
            <v>x</v>
          </cell>
          <cell r="BG4309">
            <v>0</v>
          </cell>
        </row>
        <row r="4310">
          <cell r="AY4310">
            <v>0</v>
          </cell>
          <cell r="AZ4310" t="str">
            <v>x</v>
          </cell>
          <cell r="BG4310">
            <v>0</v>
          </cell>
        </row>
        <row r="4311">
          <cell r="AY4311" t="str">
            <v>1BD</v>
          </cell>
          <cell r="AZ4311">
            <v>-7.75</v>
          </cell>
          <cell r="BG4311">
            <v>0</v>
          </cell>
        </row>
        <row r="4312">
          <cell r="AY4312">
            <v>0</v>
          </cell>
          <cell r="AZ4312" t="str">
            <v>x</v>
          </cell>
          <cell r="BG4312">
            <v>0</v>
          </cell>
        </row>
        <row r="4313">
          <cell r="AY4313" t="str">
            <v>1BG</v>
          </cell>
          <cell r="AZ4313">
            <v>-8.92</v>
          </cell>
          <cell r="BG4313">
            <v>0</v>
          </cell>
        </row>
        <row r="4314">
          <cell r="AY4314" t="str">
            <v>1BG</v>
          </cell>
          <cell r="AZ4314">
            <v>-11.14</v>
          </cell>
          <cell r="BG4314">
            <v>0</v>
          </cell>
        </row>
        <row r="4315">
          <cell r="AY4315" t="str">
            <v>1BG</v>
          </cell>
          <cell r="AZ4315">
            <v>-8.92</v>
          </cell>
          <cell r="BG4315">
            <v>0</v>
          </cell>
        </row>
        <row r="4316">
          <cell r="AY4316" t="str">
            <v>1BG</v>
          </cell>
          <cell r="AZ4316">
            <v>-11.14</v>
          </cell>
          <cell r="BG4316">
            <v>0</v>
          </cell>
        </row>
        <row r="4317">
          <cell r="AY4317" t="str">
            <v>1BG</v>
          </cell>
          <cell r="AZ4317">
            <v>-8.92</v>
          </cell>
          <cell r="BG4317">
            <v>0</v>
          </cell>
        </row>
        <row r="4318">
          <cell r="AY4318" t="str">
            <v>1BG</v>
          </cell>
          <cell r="AZ4318">
            <v>-11.14</v>
          </cell>
          <cell r="BG4318">
            <v>0</v>
          </cell>
        </row>
        <row r="4319">
          <cell r="AY4319" t="str">
            <v>1BG</v>
          </cell>
          <cell r="AZ4319">
            <v>-8.92</v>
          </cell>
          <cell r="BG4319">
            <v>0</v>
          </cell>
        </row>
        <row r="4320">
          <cell r="AY4320" t="str">
            <v>1BG</v>
          </cell>
          <cell r="AZ4320">
            <v>-11.14</v>
          </cell>
          <cell r="BG4320">
            <v>0</v>
          </cell>
        </row>
        <row r="4321">
          <cell r="AY4321" t="str">
            <v>1BG</v>
          </cell>
          <cell r="AZ4321">
            <v>-8.92</v>
          </cell>
          <cell r="BG4321">
            <v>0</v>
          </cell>
        </row>
        <row r="4322">
          <cell r="AY4322" t="str">
            <v>1BG</v>
          </cell>
          <cell r="AZ4322">
            <v>-11.14</v>
          </cell>
          <cell r="BG4322">
            <v>0</v>
          </cell>
        </row>
        <row r="4323">
          <cell r="AY4323" t="str">
            <v>1BG</v>
          </cell>
          <cell r="AZ4323">
            <v>-8.92</v>
          </cell>
          <cell r="BG4323">
            <v>0</v>
          </cell>
        </row>
        <row r="4324">
          <cell r="AY4324" t="str">
            <v>1BG</v>
          </cell>
          <cell r="AZ4324">
            <v>-11.14</v>
          </cell>
          <cell r="BG4324">
            <v>0</v>
          </cell>
        </row>
        <row r="4325">
          <cell r="AY4325" t="str">
            <v>1BG</v>
          </cell>
          <cell r="AZ4325">
            <v>-9</v>
          </cell>
          <cell r="BG4325">
            <v>0</v>
          </cell>
        </row>
        <row r="4326">
          <cell r="AY4326" t="str">
            <v>1BG</v>
          </cell>
          <cell r="AZ4326">
            <v>-11.14</v>
          </cell>
          <cell r="BG4326">
            <v>0</v>
          </cell>
        </row>
        <row r="4327">
          <cell r="AY4327" t="str">
            <v>1BG</v>
          </cell>
          <cell r="AZ4327">
            <v>-18.78</v>
          </cell>
          <cell r="BG4327">
            <v>0</v>
          </cell>
        </row>
        <row r="4328">
          <cell r="AY4328" t="str">
            <v>1BG</v>
          </cell>
          <cell r="AZ4328">
            <v>-18.78</v>
          </cell>
          <cell r="BG4328">
            <v>0</v>
          </cell>
        </row>
        <row r="4329">
          <cell r="AY4329" t="str">
            <v>1BG</v>
          </cell>
          <cell r="AZ4329">
            <v>-18.78</v>
          </cell>
          <cell r="BG4329">
            <v>0</v>
          </cell>
        </row>
        <row r="4330">
          <cell r="AY4330">
            <v>0</v>
          </cell>
          <cell r="AZ4330" t="str">
            <v>x</v>
          </cell>
          <cell r="BG4330">
            <v>0</v>
          </cell>
        </row>
        <row r="4331">
          <cell r="AY4331">
            <v>0</v>
          </cell>
          <cell r="AZ4331" t="str">
            <v>x</v>
          </cell>
          <cell r="BG4331">
            <v>0</v>
          </cell>
        </row>
        <row r="4332">
          <cell r="AY4332">
            <v>0</v>
          </cell>
          <cell r="AZ4332" t="str">
            <v>x</v>
          </cell>
          <cell r="BG4332">
            <v>0</v>
          </cell>
        </row>
        <row r="4333">
          <cell r="AY4333">
            <v>0</v>
          </cell>
          <cell r="AZ4333" t="str">
            <v>x</v>
          </cell>
          <cell r="BG4333">
            <v>0</v>
          </cell>
        </row>
        <row r="4334">
          <cell r="AY4334" t="str">
            <v>1BG</v>
          </cell>
          <cell r="AZ4334">
            <v>-11.25</v>
          </cell>
          <cell r="BG4334">
            <v>0</v>
          </cell>
        </row>
        <row r="4335">
          <cell r="AY4335" t="str">
            <v>1BG</v>
          </cell>
          <cell r="AZ4335">
            <v>-11.25</v>
          </cell>
          <cell r="BG4335">
            <v>0</v>
          </cell>
        </row>
        <row r="4336">
          <cell r="AY4336">
            <v>0</v>
          </cell>
          <cell r="AZ4336" t="str">
            <v>x</v>
          </cell>
          <cell r="BG4336">
            <v>0</v>
          </cell>
        </row>
        <row r="4337">
          <cell r="AY4337" t="str">
            <v>1BG</v>
          </cell>
          <cell r="AZ4337">
            <v>-11.25</v>
          </cell>
          <cell r="BG4337">
            <v>0</v>
          </cell>
        </row>
        <row r="4338">
          <cell r="AY4338">
            <v>0</v>
          </cell>
          <cell r="AZ4338" t="str">
            <v>x</v>
          </cell>
          <cell r="BG4338">
            <v>0</v>
          </cell>
        </row>
        <row r="4339">
          <cell r="AY4339">
            <v>0</v>
          </cell>
          <cell r="AZ4339" t="str">
            <v>x</v>
          </cell>
          <cell r="BG4339">
            <v>0</v>
          </cell>
        </row>
        <row r="4340">
          <cell r="AY4340" t="str">
            <v>1BG</v>
          </cell>
          <cell r="AZ4340">
            <v>-11.25</v>
          </cell>
          <cell r="BG4340">
            <v>0</v>
          </cell>
        </row>
        <row r="4341">
          <cell r="AY4341">
            <v>0</v>
          </cell>
          <cell r="AZ4341" t="str">
            <v>x</v>
          </cell>
          <cell r="BG4341">
            <v>0</v>
          </cell>
        </row>
        <row r="4342">
          <cell r="AY4342">
            <v>0</v>
          </cell>
          <cell r="AZ4342" t="str">
            <v>x</v>
          </cell>
          <cell r="BG4342">
            <v>0</v>
          </cell>
        </row>
        <row r="4343">
          <cell r="AY4343" t="str">
            <v>1BG</v>
          </cell>
          <cell r="AZ4343">
            <v>-11.25</v>
          </cell>
          <cell r="BG4343">
            <v>0</v>
          </cell>
        </row>
        <row r="4344">
          <cell r="AY4344">
            <v>0</v>
          </cell>
          <cell r="AZ4344" t="str">
            <v>x</v>
          </cell>
          <cell r="BG4344">
            <v>0</v>
          </cell>
        </row>
        <row r="4345">
          <cell r="AY4345" t="str">
            <v>1BG</v>
          </cell>
          <cell r="AZ4345">
            <v>-11.25</v>
          </cell>
          <cell r="BG4345">
            <v>0</v>
          </cell>
        </row>
        <row r="4346">
          <cell r="AY4346" t="str">
            <v>1BG</v>
          </cell>
          <cell r="AZ4346">
            <v>-11.25</v>
          </cell>
          <cell r="BG4346">
            <v>0</v>
          </cell>
        </row>
        <row r="4347">
          <cell r="AY4347" t="str">
            <v>1BG</v>
          </cell>
          <cell r="AZ4347">
            <v>-11.25</v>
          </cell>
          <cell r="BG4347">
            <v>0</v>
          </cell>
        </row>
        <row r="4348">
          <cell r="AY4348" t="str">
            <v>1BD</v>
          </cell>
          <cell r="AZ4348">
            <v>-7.82</v>
          </cell>
          <cell r="BG4348">
            <v>0</v>
          </cell>
        </row>
        <row r="4349">
          <cell r="AY4349" t="str">
            <v>1BD</v>
          </cell>
          <cell r="AZ4349">
            <v>-7.82</v>
          </cell>
          <cell r="BG4349">
            <v>0</v>
          </cell>
        </row>
        <row r="4350">
          <cell r="AY4350">
            <v>0</v>
          </cell>
          <cell r="AZ4350" t="str">
            <v>x</v>
          </cell>
          <cell r="BG4350">
            <v>0</v>
          </cell>
        </row>
        <row r="4351">
          <cell r="AY4351" t="str">
            <v>1BG</v>
          </cell>
          <cell r="AZ4351">
            <v>-7.82</v>
          </cell>
          <cell r="BG4351" t="str">
            <v>1BG</v>
          </cell>
        </row>
        <row r="4352">
          <cell r="AY4352" t="str">
            <v>1BG</v>
          </cell>
          <cell r="AZ4352">
            <v>-9</v>
          </cell>
          <cell r="BG4352" t="str">
            <v>1BG</v>
          </cell>
        </row>
        <row r="4353">
          <cell r="AY4353" t="str">
            <v>1BG</v>
          </cell>
          <cell r="AZ4353">
            <v>-11.14</v>
          </cell>
          <cell r="BG4353">
            <v>0</v>
          </cell>
        </row>
        <row r="4354">
          <cell r="AY4354" t="str">
            <v>1BG</v>
          </cell>
          <cell r="AZ4354">
            <v>-9</v>
          </cell>
          <cell r="BG4354" t="str">
            <v>1BG</v>
          </cell>
        </row>
        <row r="4355">
          <cell r="AY4355" t="str">
            <v>1BG</v>
          </cell>
          <cell r="AZ4355">
            <v>-11.14</v>
          </cell>
          <cell r="BG4355">
            <v>0</v>
          </cell>
        </row>
        <row r="4356">
          <cell r="AY4356" t="str">
            <v>1BG</v>
          </cell>
          <cell r="AZ4356">
            <v>-9</v>
          </cell>
          <cell r="BG4356" t="str">
            <v>1BG</v>
          </cell>
        </row>
        <row r="4357">
          <cell r="AY4357" t="str">
            <v>1BG</v>
          </cell>
          <cell r="AZ4357">
            <v>-11.14</v>
          </cell>
          <cell r="BG4357">
            <v>0</v>
          </cell>
        </row>
        <row r="4358">
          <cell r="AY4358" t="str">
            <v>1BD</v>
          </cell>
          <cell r="AZ4358">
            <v>-9</v>
          </cell>
          <cell r="BG4358" t="str">
            <v>1BD</v>
          </cell>
        </row>
        <row r="4359">
          <cell r="AY4359" t="str">
            <v>1BD</v>
          </cell>
          <cell r="AZ4359">
            <v>-11.14</v>
          </cell>
          <cell r="BG4359">
            <v>0</v>
          </cell>
        </row>
        <row r="4360">
          <cell r="AY4360" t="str">
            <v>1BG</v>
          </cell>
          <cell r="AZ4360">
            <v>-9</v>
          </cell>
          <cell r="BG4360" t="str">
            <v>1BG</v>
          </cell>
        </row>
        <row r="4361">
          <cell r="AY4361" t="str">
            <v>1BG</v>
          </cell>
          <cell r="AZ4361">
            <v>-11.14</v>
          </cell>
          <cell r="BG4361">
            <v>0</v>
          </cell>
        </row>
        <row r="4362">
          <cell r="AY4362" t="str">
            <v>1BG</v>
          </cell>
          <cell r="AZ4362">
            <v>-9</v>
          </cell>
          <cell r="BG4362" t="str">
            <v>1BG</v>
          </cell>
        </row>
        <row r="4363">
          <cell r="AY4363" t="str">
            <v>1BG</v>
          </cell>
          <cell r="AZ4363">
            <v>-11.14</v>
          </cell>
          <cell r="BG4363">
            <v>0</v>
          </cell>
        </row>
        <row r="4364">
          <cell r="AY4364" t="str">
            <v>1BG</v>
          </cell>
          <cell r="AZ4364">
            <v>-9</v>
          </cell>
          <cell r="BG4364" t="str">
            <v>1BG</v>
          </cell>
        </row>
        <row r="4365">
          <cell r="AY4365" t="str">
            <v>1BG</v>
          </cell>
          <cell r="AZ4365">
            <v>-11.14</v>
          </cell>
          <cell r="BG4365">
            <v>0</v>
          </cell>
        </row>
        <row r="4366">
          <cell r="AY4366" t="str">
            <v>1BG</v>
          </cell>
          <cell r="AZ4366">
            <v>-9</v>
          </cell>
          <cell r="BG4366" t="str">
            <v>1BG</v>
          </cell>
        </row>
        <row r="4367">
          <cell r="AY4367" t="str">
            <v>1BG</v>
          </cell>
          <cell r="AZ4367">
            <v>-11.14</v>
          </cell>
          <cell r="BG4367">
            <v>0</v>
          </cell>
        </row>
        <row r="4368">
          <cell r="AY4368" t="str">
            <v>1BG</v>
          </cell>
          <cell r="AZ4368">
            <v>-9</v>
          </cell>
          <cell r="BG4368" t="str">
            <v>1BG</v>
          </cell>
        </row>
        <row r="4369">
          <cell r="AY4369" t="str">
            <v>1BG</v>
          </cell>
          <cell r="AZ4369">
            <v>-11.14</v>
          </cell>
          <cell r="BG4369">
            <v>0</v>
          </cell>
        </row>
        <row r="4370">
          <cell r="AY4370" t="str">
            <v>1BD</v>
          </cell>
          <cell r="AZ4370">
            <v>-9</v>
          </cell>
          <cell r="BG4370" t="str">
            <v>1BD</v>
          </cell>
        </row>
        <row r="4371">
          <cell r="AY4371" t="str">
            <v>1BD</v>
          </cell>
          <cell r="AZ4371">
            <v>-11.14</v>
          </cell>
          <cell r="BG4371" t="str">
            <v>1BD</v>
          </cell>
        </row>
        <row r="4372">
          <cell r="AY4372" t="str">
            <v>1BD</v>
          </cell>
          <cell r="AZ4372">
            <v>-9</v>
          </cell>
          <cell r="BG4372" t="str">
            <v>1BD</v>
          </cell>
        </row>
        <row r="4373">
          <cell r="AY4373" t="str">
            <v>1BD</v>
          </cell>
          <cell r="AZ4373">
            <v>-11.14</v>
          </cell>
          <cell r="BG4373" t="str">
            <v>1BD</v>
          </cell>
        </row>
        <row r="4374">
          <cell r="AY4374" t="str">
            <v>1BD</v>
          </cell>
          <cell r="AZ4374">
            <v>-9</v>
          </cell>
          <cell r="BG4374" t="str">
            <v>1BD</v>
          </cell>
        </row>
        <row r="4375">
          <cell r="AY4375" t="str">
            <v>1BD</v>
          </cell>
          <cell r="AZ4375">
            <v>-11.14</v>
          </cell>
          <cell r="BG4375">
            <v>0</v>
          </cell>
        </row>
        <row r="4376">
          <cell r="AY4376" t="str">
            <v>1BD</v>
          </cell>
          <cell r="AZ4376">
            <v>-9</v>
          </cell>
          <cell r="BG4376">
            <v>0</v>
          </cell>
        </row>
        <row r="4377">
          <cell r="AY4377" t="str">
            <v>1BD</v>
          </cell>
          <cell r="AZ4377">
            <v>-11.14</v>
          </cell>
          <cell r="BG4377">
            <v>0</v>
          </cell>
        </row>
        <row r="4378">
          <cell r="AY4378" t="str">
            <v>1BD</v>
          </cell>
          <cell r="AZ4378">
            <v>-9</v>
          </cell>
          <cell r="BG4378" t="str">
            <v>1BD</v>
          </cell>
        </row>
        <row r="4379">
          <cell r="AY4379" t="str">
            <v>1BD</v>
          </cell>
          <cell r="AZ4379">
            <v>-11.14</v>
          </cell>
          <cell r="BG4379" t="str">
            <v>1BD</v>
          </cell>
        </row>
        <row r="4380">
          <cell r="AY4380" t="str">
            <v>1BD</v>
          </cell>
          <cell r="AZ4380">
            <v>-9</v>
          </cell>
          <cell r="BG4380" t="str">
            <v>1BD</v>
          </cell>
        </row>
        <row r="4381">
          <cell r="AY4381" t="str">
            <v>1BD</v>
          </cell>
          <cell r="AZ4381">
            <v>-11.14</v>
          </cell>
          <cell r="BG4381" t="str">
            <v>1BD</v>
          </cell>
        </row>
        <row r="4382">
          <cell r="AY4382" t="str">
            <v>1BG</v>
          </cell>
          <cell r="AZ4382">
            <v>-9</v>
          </cell>
          <cell r="BG4382" t="str">
            <v>1BG</v>
          </cell>
        </row>
        <row r="4383">
          <cell r="AY4383" t="str">
            <v>1BG</v>
          </cell>
          <cell r="AZ4383">
            <v>-11.14</v>
          </cell>
          <cell r="BG4383">
            <v>0</v>
          </cell>
        </row>
        <row r="4384">
          <cell r="AY4384">
            <v>0</v>
          </cell>
          <cell r="AZ4384" t="str">
            <v>x</v>
          </cell>
          <cell r="BG4384">
            <v>0</v>
          </cell>
        </row>
        <row r="4385">
          <cell r="AY4385">
            <v>0</v>
          </cell>
          <cell r="AZ4385" t="str">
            <v>x</v>
          </cell>
          <cell r="BG4385">
            <v>0</v>
          </cell>
        </row>
        <row r="4386">
          <cell r="AY4386" t="str">
            <v>1BG</v>
          </cell>
          <cell r="AZ4386">
            <v>-7.82</v>
          </cell>
          <cell r="BG4386">
            <v>0</v>
          </cell>
        </row>
        <row r="4387">
          <cell r="AY4387" t="str">
            <v>1BG</v>
          </cell>
          <cell r="AZ4387">
            <v>-7.82</v>
          </cell>
          <cell r="BG4387" t="str">
            <v>1BG</v>
          </cell>
        </row>
        <row r="4388">
          <cell r="AY4388" t="str">
            <v>1BG</v>
          </cell>
          <cell r="AZ4388">
            <v>-7.82</v>
          </cell>
          <cell r="BG4388" t="str">
            <v>1BG</v>
          </cell>
        </row>
        <row r="4389">
          <cell r="AY4389" t="str">
            <v>1BG</v>
          </cell>
          <cell r="AZ4389">
            <v>-7.82</v>
          </cell>
          <cell r="BG4389" t="str">
            <v>1BG</v>
          </cell>
        </row>
        <row r="4390">
          <cell r="AY4390" t="str">
            <v>1BG</v>
          </cell>
          <cell r="AZ4390">
            <v>-7.82</v>
          </cell>
          <cell r="BG4390" t="str">
            <v>1BG</v>
          </cell>
        </row>
        <row r="4391">
          <cell r="AY4391" t="str">
            <v>1BG</v>
          </cell>
          <cell r="AZ4391">
            <v>-7.82</v>
          </cell>
          <cell r="BG4391" t="str">
            <v>1BG</v>
          </cell>
        </row>
        <row r="4392">
          <cell r="AY4392" t="str">
            <v>1BG</v>
          </cell>
          <cell r="AZ4392">
            <v>-7.82</v>
          </cell>
          <cell r="BG4392">
            <v>0</v>
          </cell>
        </row>
        <row r="4393">
          <cell r="AY4393" t="str">
            <v>1BG</v>
          </cell>
          <cell r="AZ4393">
            <v>-7.82</v>
          </cell>
          <cell r="BG4393">
            <v>0</v>
          </cell>
        </row>
        <row r="4394">
          <cell r="AY4394" t="str">
            <v>1BD</v>
          </cell>
          <cell r="AZ4394">
            <v>-9</v>
          </cell>
          <cell r="BG4394" t="str">
            <v>1BD</v>
          </cell>
        </row>
        <row r="4395">
          <cell r="AY4395" t="str">
            <v>1BD</v>
          </cell>
          <cell r="AZ4395">
            <v>-11.46</v>
          </cell>
          <cell r="BG4395" t="str">
            <v>1BD</v>
          </cell>
        </row>
        <row r="4396">
          <cell r="AY4396" t="str">
            <v>1BD</v>
          </cell>
          <cell r="AZ4396">
            <v>-9</v>
          </cell>
          <cell r="BG4396">
            <v>0</v>
          </cell>
        </row>
        <row r="4397">
          <cell r="AY4397" t="str">
            <v>1BD</v>
          </cell>
          <cell r="AZ4397">
            <v>-9</v>
          </cell>
          <cell r="BG4397">
            <v>0</v>
          </cell>
        </row>
        <row r="4398">
          <cell r="AY4398" t="str">
            <v>1BG</v>
          </cell>
          <cell r="AZ4398">
            <v>-11.35</v>
          </cell>
          <cell r="BG4398">
            <v>0</v>
          </cell>
        </row>
        <row r="4399">
          <cell r="AY4399" t="str">
            <v>1BG</v>
          </cell>
          <cell r="AZ4399">
            <v>-11.35</v>
          </cell>
          <cell r="BG4399">
            <v>0</v>
          </cell>
        </row>
        <row r="4400">
          <cell r="AY4400" t="str">
            <v>1BG</v>
          </cell>
          <cell r="AZ4400">
            <v>-11.35</v>
          </cell>
          <cell r="BG4400">
            <v>0</v>
          </cell>
        </row>
        <row r="4401">
          <cell r="AY4401" t="str">
            <v>1BG</v>
          </cell>
          <cell r="AZ4401">
            <v>-11.35</v>
          </cell>
          <cell r="BG4401">
            <v>0</v>
          </cell>
        </row>
        <row r="4402">
          <cell r="AY4402">
            <v>0</v>
          </cell>
          <cell r="AZ4402" t="str">
            <v>x</v>
          </cell>
          <cell r="BG4402">
            <v>0</v>
          </cell>
        </row>
        <row r="4403">
          <cell r="AY4403" t="str">
            <v>1BG</v>
          </cell>
          <cell r="AZ4403">
            <v>-11.35</v>
          </cell>
          <cell r="BG4403">
            <v>0</v>
          </cell>
        </row>
        <row r="4404">
          <cell r="AY4404">
            <v>0</v>
          </cell>
          <cell r="AZ4404" t="str">
            <v>x</v>
          </cell>
          <cell r="BG4404">
            <v>0</v>
          </cell>
        </row>
        <row r="4405">
          <cell r="AY4405">
            <v>0</v>
          </cell>
          <cell r="AZ4405" t="str">
            <v>x</v>
          </cell>
          <cell r="BG4405">
            <v>0</v>
          </cell>
        </row>
        <row r="4406">
          <cell r="AY4406" t="str">
            <v>1BG</v>
          </cell>
          <cell r="AZ4406">
            <v>-11.35</v>
          </cell>
          <cell r="BG4406">
            <v>0</v>
          </cell>
        </row>
        <row r="4407">
          <cell r="AY4407" t="str">
            <v>1BG</v>
          </cell>
          <cell r="AZ4407">
            <v>-11.35</v>
          </cell>
          <cell r="BG4407">
            <v>0</v>
          </cell>
        </row>
        <row r="4408">
          <cell r="AY4408" t="str">
            <v>1BD</v>
          </cell>
          <cell r="AZ4408">
            <v>-9</v>
          </cell>
          <cell r="BG4408" t="str">
            <v>1BD</v>
          </cell>
        </row>
        <row r="4409">
          <cell r="AY4409" t="str">
            <v>1BD</v>
          </cell>
          <cell r="AZ4409">
            <v>-9</v>
          </cell>
          <cell r="BG4409">
            <v>0</v>
          </cell>
        </row>
        <row r="4410">
          <cell r="AY4410" t="str">
            <v>1BD</v>
          </cell>
          <cell r="AZ4410">
            <v>-9</v>
          </cell>
          <cell r="BG4410" t="str">
            <v>1BD</v>
          </cell>
        </row>
        <row r="4411">
          <cell r="AY4411" t="str">
            <v>1BD</v>
          </cell>
          <cell r="AZ4411">
            <v>-11.14</v>
          </cell>
          <cell r="BG4411" t="str">
            <v>1BD</v>
          </cell>
        </row>
        <row r="4412">
          <cell r="AY4412" t="str">
            <v>1BD</v>
          </cell>
          <cell r="AZ4412">
            <v>-9</v>
          </cell>
          <cell r="BG4412">
            <v>0</v>
          </cell>
        </row>
        <row r="4413">
          <cell r="AY4413" t="str">
            <v>1BD</v>
          </cell>
          <cell r="AZ4413">
            <v>-11.14</v>
          </cell>
          <cell r="BG4413">
            <v>0</v>
          </cell>
        </row>
        <row r="4414">
          <cell r="AY4414" t="str">
            <v>1BD</v>
          </cell>
          <cell r="AZ4414">
            <v>-9</v>
          </cell>
          <cell r="BG4414" t="str">
            <v>1BD</v>
          </cell>
        </row>
        <row r="4415">
          <cell r="AY4415" t="str">
            <v>1BD</v>
          </cell>
          <cell r="AZ4415">
            <v>-11.14</v>
          </cell>
          <cell r="BG4415" t="str">
            <v>1BD</v>
          </cell>
        </row>
        <row r="4416">
          <cell r="AY4416" t="str">
            <v>1BG</v>
          </cell>
          <cell r="AZ4416">
            <v>-9</v>
          </cell>
          <cell r="BG4416">
            <v>0</v>
          </cell>
        </row>
        <row r="4417">
          <cell r="AY4417" t="str">
            <v>1BG</v>
          </cell>
          <cell r="AZ4417">
            <v>-11.14</v>
          </cell>
          <cell r="BG4417">
            <v>0</v>
          </cell>
        </row>
        <row r="4418">
          <cell r="AY4418" t="str">
            <v>1BG</v>
          </cell>
          <cell r="AZ4418">
            <v>-9</v>
          </cell>
          <cell r="BG4418">
            <v>0</v>
          </cell>
        </row>
        <row r="4419">
          <cell r="AY4419" t="str">
            <v>1BG</v>
          </cell>
          <cell r="AZ4419">
            <v>-11.14</v>
          </cell>
          <cell r="BG4419">
            <v>0</v>
          </cell>
        </row>
        <row r="4420">
          <cell r="AY4420" t="str">
            <v>1BD</v>
          </cell>
          <cell r="AZ4420">
            <v>-9</v>
          </cell>
          <cell r="BG4420" t="str">
            <v>1BD</v>
          </cell>
        </row>
        <row r="4421">
          <cell r="AY4421" t="str">
            <v>1BD</v>
          </cell>
          <cell r="AZ4421">
            <v>-11.14</v>
          </cell>
          <cell r="BG4421" t="str">
            <v>1BD</v>
          </cell>
        </row>
        <row r="4422">
          <cell r="AY4422" t="str">
            <v>1BG</v>
          </cell>
          <cell r="AZ4422">
            <v>-8.92</v>
          </cell>
          <cell r="BG4422" t="str">
            <v>1BG</v>
          </cell>
        </row>
        <row r="4423">
          <cell r="AY4423" t="str">
            <v>1BG</v>
          </cell>
          <cell r="AZ4423">
            <v>-11.04</v>
          </cell>
          <cell r="BG4423">
            <v>0</v>
          </cell>
        </row>
        <row r="4424">
          <cell r="AY4424" t="str">
            <v>1BG</v>
          </cell>
          <cell r="AZ4424">
            <v>-8.92</v>
          </cell>
          <cell r="BG4424" t="str">
            <v>1BG</v>
          </cell>
        </row>
        <row r="4425">
          <cell r="AY4425" t="str">
            <v>1BG</v>
          </cell>
          <cell r="AZ4425">
            <v>-11.04</v>
          </cell>
          <cell r="BG4425">
            <v>0</v>
          </cell>
        </row>
        <row r="4426">
          <cell r="AY4426" t="str">
            <v>1BG</v>
          </cell>
          <cell r="AZ4426">
            <v>-8.92</v>
          </cell>
          <cell r="BG4426" t="str">
            <v>1BG</v>
          </cell>
        </row>
        <row r="4427">
          <cell r="AY4427" t="str">
            <v>1BG</v>
          </cell>
          <cell r="AZ4427">
            <v>-11.04</v>
          </cell>
          <cell r="BG4427">
            <v>0</v>
          </cell>
        </row>
        <row r="4428">
          <cell r="AY4428" t="str">
            <v>1BG</v>
          </cell>
          <cell r="AZ4428">
            <v>-8.92</v>
          </cell>
          <cell r="BG4428" t="str">
            <v>1BG</v>
          </cell>
        </row>
        <row r="4429">
          <cell r="AY4429" t="str">
            <v>1BG</v>
          </cell>
          <cell r="AZ4429">
            <v>-11.04</v>
          </cell>
          <cell r="BG4429">
            <v>0</v>
          </cell>
        </row>
        <row r="4430">
          <cell r="AY4430" t="str">
            <v>1BG</v>
          </cell>
          <cell r="AZ4430">
            <v>-8.92</v>
          </cell>
          <cell r="BG4430">
            <v>0</v>
          </cell>
        </row>
        <row r="4431">
          <cell r="AY4431" t="str">
            <v>1BG</v>
          </cell>
          <cell r="AZ4431">
            <v>-11.04</v>
          </cell>
          <cell r="BG4431">
            <v>0</v>
          </cell>
        </row>
        <row r="4432">
          <cell r="AY4432" t="str">
            <v>1BG</v>
          </cell>
          <cell r="AZ4432">
            <v>-8.92</v>
          </cell>
          <cell r="BG4432">
            <v>0</v>
          </cell>
        </row>
        <row r="4433">
          <cell r="AY4433" t="str">
            <v>1BG</v>
          </cell>
          <cell r="AZ4433">
            <v>-11.04</v>
          </cell>
          <cell r="BG4433">
            <v>0</v>
          </cell>
        </row>
        <row r="4434">
          <cell r="AY4434" t="str">
            <v>1BG</v>
          </cell>
          <cell r="AZ4434">
            <v>-8.92</v>
          </cell>
          <cell r="BG4434">
            <v>0</v>
          </cell>
        </row>
        <row r="4435">
          <cell r="AY4435" t="str">
            <v>1BG</v>
          </cell>
          <cell r="AZ4435">
            <v>-11.04</v>
          </cell>
          <cell r="BG4435">
            <v>0</v>
          </cell>
        </row>
        <row r="4436">
          <cell r="AY4436" t="str">
            <v>1BG</v>
          </cell>
          <cell r="AZ4436">
            <v>-8.92</v>
          </cell>
          <cell r="BG4436">
            <v>0</v>
          </cell>
        </row>
        <row r="4437">
          <cell r="AY4437" t="str">
            <v>1BG</v>
          </cell>
          <cell r="AZ4437">
            <v>-11.04</v>
          </cell>
          <cell r="BG4437">
            <v>0</v>
          </cell>
        </row>
        <row r="4438">
          <cell r="AY4438" t="str">
            <v>1BG</v>
          </cell>
          <cell r="AZ4438">
            <v>-8.92</v>
          </cell>
          <cell r="BG4438" t="str">
            <v>1BG</v>
          </cell>
        </row>
        <row r="4439">
          <cell r="AY4439" t="str">
            <v>1BG</v>
          </cell>
          <cell r="AZ4439">
            <v>-11.04</v>
          </cell>
          <cell r="BG4439">
            <v>0</v>
          </cell>
        </row>
        <row r="4440">
          <cell r="AY4440" t="str">
            <v>1BG</v>
          </cell>
          <cell r="AZ4440">
            <v>-8.92</v>
          </cell>
          <cell r="BG4440" t="str">
            <v>1BG</v>
          </cell>
        </row>
        <row r="4441">
          <cell r="AY4441" t="str">
            <v>1BG</v>
          </cell>
          <cell r="AZ4441">
            <v>-11.04</v>
          </cell>
          <cell r="BG4441">
            <v>0</v>
          </cell>
        </row>
        <row r="4442">
          <cell r="AY4442" t="str">
            <v>1BG</v>
          </cell>
          <cell r="AZ4442">
            <v>-57.16</v>
          </cell>
          <cell r="BG4442">
            <v>0</v>
          </cell>
        </row>
        <row r="4443">
          <cell r="AY4443" t="str">
            <v>1BG</v>
          </cell>
          <cell r="AZ4443">
            <v>-23.43</v>
          </cell>
          <cell r="BG4443">
            <v>0</v>
          </cell>
        </row>
        <row r="4444">
          <cell r="AY4444" t="str">
            <v>1BD</v>
          </cell>
          <cell r="AZ4444">
            <v>-65.45</v>
          </cell>
          <cell r="BG4444" t="str">
            <v>1BD</v>
          </cell>
        </row>
        <row r="4445">
          <cell r="AY4445">
            <v>0</v>
          </cell>
          <cell r="AZ4445" t="str">
            <v>x</v>
          </cell>
          <cell r="BG4445">
            <v>0</v>
          </cell>
        </row>
        <row r="4446">
          <cell r="AY4446" t="str">
            <v>1BG</v>
          </cell>
          <cell r="AZ4446">
            <v>-37.29</v>
          </cell>
          <cell r="BG4446">
            <v>0</v>
          </cell>
        </row>
        <row r="4447">
          <cell r="AY4447" t="str">
            <v>1BG</v>
          </cell>
          <cell r="AZ4447">
            <v>-37.29</v>
          </cell>
          <cell r="BG4447">
            <v>0</v>
          </cell>
        </row>
        <row r="4448">
          <cell r="AY4448" t="str">
            <v>1BG</v>
          </cell>
          <cell r="AZ4448">
            <v>-18.72</v>
          </cell>
          <cell r="BG4448">
            <v>0</v>
          </cell>
        </row>
        <row r="4449">
          <cell r="AY4449" t="str">
            <v>1BG</v>
          </cell>
          <cell r="AZ4449">
            <v>-18.72</v>
          </cell>
          <cell r="BG4449">
            <v>0</v>
          </cell>
        </row>
        <row r="4450">
          <cell r="AY4450" t="str">
            <v>1BG</v>
          </cell>
          <cell r="AZ4450">
            <v>-56.7</v>
          </cell>
          <cell r="BG4450" t="str">
            <v>1BD</v>
          </cell>
        </row>
        <row r="4451">
          <cell r="AY4451" t="str">
            <v>1BD</v>
          </cell>
          <cell r="AZ4451">
            <v>-3.69</v>
          </cell>
          <cell r="BG4451" t="str">
            <v>1BD</v>
          </cell>
        </row>
        <row r="4452">
          <cell r="AY4452" t="str">
            <v>1BG</v>
          </cell>
          <cell r="AZ4452">
            <v>-56.7</v>
          </cell>
          <cell r="BG4452" t="str">
            <v>1BD</v>
          </cell>
        </row>
        <row r="4453">
          <cell r="AY4453" t="str">
            <v>1BD</v>
          </cell>
          <cell r="AZ4453">
            <v>-3.69</v>
          </cell>
          <cell r="BG4453" t="str">
            <v>1BD</v>
          </cell>
        </row>
        <row r="4454">
          <cell r="AY4454" t="str">
            <v>1BG</v>
          </cell>
          <cell r="AZ4454">
            <v>-56.7</v>
          </cell>
          <cell r="BG4454" t="str">
            <v>1BD</v>
          </cell>
        </row>
        <row r="4455">
          <cell r="AY4455" t="str">
            <v>1BD</v>
          </cell>
          <cell r="AZ4455">
            <v>-3.69</v>
          </cell>
          <cell r="BG4455" t="str">
            <v>1BD</v>
          </cell>
        </row>
        <row r="4456">
          <cell r="AY4456" t="str">
            <v>1BG</v>
          </cell>
          <cell r="AZ4456">
            <v>-56.7</v>
          </cell>
          <cell r="BG4456" t="str">
            <v>1BD</v>
          </cell>
        </row>
        <row r="4457">
          <cell r="AY4457" t="str">
            <v>1BD</v>
          </cell>
          <cell r="AZ4457">
            <v>-3.69</v>
          </cell>
          <cell r="BG4457" t="str">
            <v>1BD</v>
          </cell>
        </row>
        <row r="4458">
          <cell r="AY4458" t="str">
            <v>1BG</v>
          </cell>
          <cell r="AZ4458">
            <v>-56.7</v>
          </cell>
          <cell r="BG4458" t="str">
            <v>1BD</v>
          </cell>
        </row>
        <row r="4459">
          <cell r="AY4459" t="str">
            <v>1BD</v>
          </cell>
          <cell r="AZ4459">
            <v>-3.69</v>
          </cell>
          <cell r="BG4459" t="str">
            <v>1BD</v>
          </cell>
        </row>
        <row r="4460">
          <cell r="AY4460" t="str">
            <v>1BG</v>
          </cell>
          <cell r="AZ4460">
            <v>-25.48</v>
          </cell>
          <cell r="BG4460" t="str">
            <v>1BD</v>
          </cell>
        </row>
        <row r="4461">
          <cell r="AY4461" t="str">
            <v>1BG</v>
          </cell>
          <cell r="AZ4461">
            <v>-57.57</v>
          </cell>
          <cell r="BG4461">
            <v>0</v>
          </cell>
        </row>
        <row r="4462">
          <cell r="AY4462" t="str">
            <v>1BG</v>
          </cell>
          <cell r="AZ4462">
            <v>-56.7</v>
          </cell>
          <cell r="BG4462" t="str">
            <v>1BD</v>
          </cell>
        </row>
        <row r="4463">
          <cell r="AY4463" t="str">
            <v>1BD</v>
          </cell>
          <cell r="AZ4463">
            <v>-3.69</v>
          </cell>
          <cell r="BG4463" t="str">
            <v>1BD</v>
          </cell>
        </row>
        <row r="4464">
          <cell r="AY4464" t="str">
            <v>1BG</v>
          </cell>
          <cell r="AZ4464">
            <v>-56.7</v>
          </cell>
          <cell r="BG4464" t="str">
            <v>1BD</v>
          </cell>
        </row>
        <row r="4465">
          <cell r="AY4465" t="str">
            <v>1BD</v>
          </cell>
          <cell r="AZ4465">
            <v>-3.69</v>
          </cell>
          <cell r="BG4465" t="str">
            <v>1BD</v>
          </cell>
        </row>
        <row r="4466">
          <cell r="AY4466" t="str">
            <v>1BG</v>
          </cell>
          <cell r="AZ4466">
            <v>-56.7</v>
          </cell>
          <cell r="BG4466" t="str">
            <v>1BD</v>
          </cell>
        </row>
        <row r="4467">
          <cell r="AY4467" t="str">
            <v>1BD</v>
          </cell>
          <cell r="AZ4467">
            <v>-3.69</v>
          </cell>
          <cell r="BG4467" t="str">
            <v>1BD</v>
          </cell>
        </row>
        <row r="4468">
          <cell r="AY4468" t="str">
            <v>1BG</v>
          </cell>
          <cell r="AZ4468">
            <v>-56.7</v>
          </cell>
          <cell r="BG4468" t="str">
            <v>1BD</v>
          </cell>
        </row>
        <row r="4469">
          <cell r="AY4469" t="str">
            <v>1BD</v>
          </cell>
          <cell r="AZ4469">
            <v>-3.69</v>
          </cell>
          <cell r="BG4469" t="str">
            <v>1BD</v>
          </cell>
        </row>
        <row r="4470">
          <cell r="AY4470" t="str">
            <v>1BG</v>
          </cell>
          <cell r="AZ4470">
            <v>-56.7</v>
          </cell>
          <cell r="BG4470" t="str">
            <v>1BD</v>
          </cell>
        </row>
        <row r="4471">
          <cell r="AY4471" t="str">
            <v>1BD</v>
          </cell>
          <cell r="AZ4471">
            <v>-3.69</v>
          </cell>
          <cell r="BG4471" t="str">
            <v>1BD</v>
          </cell>
        </row>
        <row r="4472">
          <cell r="AY4472" t="str">
            <v>2DL</v>
          </cell>
          <cell r="AZ4472">
            <v>-58.16</v>
          </cell>
          <cell r="BG4472" t="str">
            <v>2DL</v>
          </cell>
        </row>
        <row r="4473">
          <cell r="AY4473">
            <v>0</v>
          </cell>
          <cell r="AZ4473" t="str">
            <v>x</v>
          </cell>
          <cell r="BG4473">
            <v>0</v>
          </cell>
        </row>
        <row r="4474">
          <cell r="AY4474" t="str">
            <v>1BD</v>
          </cell>
          <cell r="AZ4474">
            <v>-14.95</v>
          </cell>
          <cell r="BG4474" t="str">
            <v>1BD</v>
          </cell>
        </row>
        <row r="4475">
          <cell r="AY4475" t="str">
            <v>1BG</v>
          </cell>
          <cell r="AZ4475">
            <v>-21.57</v>
          </cell>
          <cell r="BG4475">
            <v>0</v>
          </cell>
        </row>
        <row r="4476">
          <cell r="AY4476" t="str">
            <v>1BG</v>
          </cell>
          <cell r="AZ4476">
            <v>-8.92</v>
          </cell>
          <cell r="BG4476">
            <v>0</v>
          </cell>
        </row>
        <row r="4477">
          <cell r="AY4477" t="str">
            <v>1BG</v>
          </cell>
          <cell r="AZ4477">
            <v>-11.04</v>
          </cell>
          <cell r="BG4477">
            <v>0</v>
          </cell>
        </row>
        <row r="4478">
          <cell r="AY4478" t="str">
            <v>1BG</v>
          </cell>
          <cell r="AZ4478">
            <v>-8.92</v>
          </cell>
          <cell r="BG4478" t="str">
            <v>1BG</v>
          </cell>
        </row>
        <row r="4479">
          <cell r="AY4479" t="str">
            <v>1BG</v>
          </cell>
          <cell r="AZ4479">
            <v>-11.04</v>
          </cell>
          <cell r="BG4479">
            <v>0</v>
          </cell>
        </row>
        <row r="4480">
          <cell r="AY4480" t="str">
            <v>1BG</v>
          </cell>
          <cell r="AZ4480">
            <v>-8.92</v>
          </cell>
          <cell r="BG4480" t="str">
            <v>1BG</v>
          </cell>
        </row>
        <row r="4481">
          <cell r="AY4481" t="str">
            <v>1BG</v>
          </cell>
          <cell r="AZ4481">
            <v>-11.04</v>
          </cell>
          <cell r="BG4481">
            <v>0</v>
          </cell>
        </row>
        <row r="4482">
          <cell r="AY4482" t="str">
            <v>1BG</v>
          </cell>
          <cell r="AZ4482">
            <v>-8.92</v>
          </cell>
          <cell r="BG4482">
            <v>0</v>
          </cell>
        </row>
        <row r="4483">
          <cell r="AY4483" t="str">
            <v>1BG</v>
          </cell>
          <cell r="AZ4483">
            <v>-11.04</v>
          </cell>
          <cell r="BG4483">
            <v>0</v>
          </cell>
        </row>
        <row r="4484">
          <cell r="AY4484" t="str">
            <v>1BG</v>
          </cell>
          <cell r="AZ4484">
            <v>-56.7</v>
          </cell>
          <cell r="BG4484" t="str">
            <v>1BG</v>
          </cell>
        </row>
        <row r="4485">
          <cell r="AY4485" t="str">
            <v>1BD</v>
          </cell>
          <cell r="AZ4485">
            <v>-3.69</v>
          </cell>
          <cell r="BG4485" t="str">
            <v>1BD</v>
          </cell>
        </row>
        <row r="4486">
          <cell r="AY4486" t="str">
            <v>1BG</v>
          </cell>
          <cell r="AZ4486">
            <v>-56.7</v>
          </cell>
          <cell r="BG4486" t="str">
            <v>1BG</v>
          </cell>
        </row>
        <row r="4487">
          <cell r="AY4487" t="str">
            <v>1BD</v>
          </cell>
          <cell r="AZ4487">
            <v>-3.69</v>
          </cell>
          <cell r="BG4487" t="str">
            <v>1BD</v>
          </cell>
        </row>
        <row r="4488">
          <cell r="AY4488" t="str">
            <v>1BG</v>
          </cell>
          <cell r="AZ4488">
            <v>-56.7</v>
          </cell>
          <cell r="BG4488" t="str">
            <v>1BG</v>
          </cell>
        </row>
        <row r="4489">
          <cell r="AY4489" t="str">
            <v>1BD</v>
          </cell>
          <cell r="AZ4489">
            <v>-3.69</v>
          </cell>
          <cell r="BG4489" t="str">
            <v>1BD</v>
          </cell>
        </row>
        <row r="4490">
          <cell r="AY4490" t="str">
            <v>1BG</v>
          </cell>
          <cell r="AZ4490">
            <v>-56.7</v>
          </cell>
          <cell r="BG4490" t="str">
            <v>1BG</v>
          </cell>
        </row>
        <row r="4491">
          <cell r="AY4491" t="str">
            <v>1BD</v>
          </cell>
          <cell r="AZ4491">
            <v>-3.69</v>
          </cell>
          <cell r="BG4491" t="str">
            <v>1BD</v>
          </cell>
        </row>
        <row r="4492">
          <cell r="AY4492" t="str">
            <v>1BG</v>
          </cell>
          <cell r="AZ4492">
            <v>-56.7</v>
          </cell>
          <cell r="BG4492" t="str">
            <v>1BG</v>
          </cell>
        </row>
        <row r="4493">
          <cell r="AY4493" t="str">
            <v>1BD</v>
          </cell>
          <cell r="AZ4493">
            <v>-3.69</v>
          </cell>
          <cell r="BG4493" t="str">
            <v>1BD</v>
          </cell>
        </row>
        <row r="4494">
          <cell r="AY4494" t="str">
            <v>1BG</v>
          </cell>
          <cell r="AZ4494">
            <v>-56.7</v>
          </cell>
          <cell r="BG4494" t="str">
            <v>1BG</v>
          </cell>
        </row>
        <row r="4495">
          <cell r="AY4495" t="str">
            <v>1BD</v>
          </cell>
          <cell r="AZ4495">
            <v>-3.69</v>
          </cell>
          <cell r="BG4495" t="str">
            <v>1BD</v>
          </cell>
        </row>
        <row r="4496">
          <cell r="AY4496" t="str">
            <v>1BG</v>
          </cell>
          <cell r="AZ4496">
            <v>-8.92</v>
          </cell>
          <cell r="BG4496">
            <v>0</v>
          </cell>
        </row>
        <row r="4497">
          <cell r="AY4497" t="str">
            <v>1BG</v>
          </cell>
          <cell r="AZ4497">
            <v>-11.04</v>
          </cell>
          <cell r="BG4497">
            <v>0</v>
          </cell>
        </row>
        <row r="4498">
          <cell r="AY4498" t="str">
            <v>1BG</v>
          </cell>
          <cell r="AZ4498">
            <v>-8.92</v>
          </cell>
          <cell r="BG4498">
            <v>0</v>
          </cell>
        </row>
        <row r="4499">
          <cell r="AY4499" t="str">
            <v>1BG</v>
          </cell>
          <cell r="AZ4499">
            <v>-11.04</v>
          </cell>
          <cell r="BG4499">
            <v>0</v>
          </cell>
        </row>
        <row r="4500">
          <cell r="AY4500" t="str">
            <v>1BD</v>
          </cell>
          <cell r="AZ4500">
            <v>-8.92</v>
          </cell>
          <cell r="BG4500" t="str">
            <v>1BD</v>
          </cell>
        </row>
        <row r="4501">
          <cell r="AY4501" t="str">
            <v>1BD</v>
          </cell>
          <cell r="AZ4501">
            <v>-11.04</v>
          </cell>
          <cell r="BG4501">
            <v>0</v>
          </cell>
        </row>
        <row r="4502">
          <cell r="AY4502" t="str">
            <v>1BD</v>
          </cell>
          <cell r="AZ4502">
            <v>-8.92</v>
          </cell>
          <cell r="BG4502" t="str">
            <v>1BD</v>
          </cell>
        </row>
        <row r="4503">
          <cell r="AY4503" t="str">
            <v>1BD</v>
          </cell>
          <cell r="AZ4503">
            <v>-11.04</v>
          </cell>
          <cell r="BG4503">
            <v>0</v>
          </cell>
        </row>
        <row r="4504">
          <cell r="AY4504" t="str">
            <v>1BD</v>
          </cell>
          <cell r="AZ4504">
            <v>-8.92</v>
          </cell>
          <cell r="BG4504" t="str">
            <v>1BD</v>
          </cell>
        </row>
        <row r="4505">
          <cell r="AY4505" t="str">
            <v>1BD</v>
          </cell>
          <cell r="AZ4505">
            <v>-11.04</v>
          </cell>
          <cell r="BG4505">
            <v>0</v>
          </cell>
        </row>
        <row r="4506">
          <cell r="AY4506" t="str">
            <v>1BG</v>
          </cell>
          <cell r="AZ4506">
            <v>-8.92</v>
          </cell>
          <cell r="BG4506" t="str">
            <v>1BG</v>
          </cell>
        </row>
        <row r="4507">
          <cell r="AY4507" t="str">
            <v>1BG</v>
          </cell>
          <cell r="AZ4507">
            <v>-11.04</v>
          </cell>
          <cell r="BG4507">
            <v>0</v>
          </cell>
        </row>
        <row r="4508">
          <cell r="AY4508" t="str">
            <v>1BG</v>
          </cell>
          <cell r="AZ4508">
            <v>-8.92</v>
          </cell>
          <cell r="BG4508">
            <v>0</v>
          </cell>
        </row>
        <row r="4509">
          <cell r="AY4509" t="str">
            <v>1BG</v>
          </cell>
          <cell r="AZ4509">
            <v>-11.04</v>
          </cell>
          <cell r="BG4509">
            <v>0</v>
          </cell>
        </row>
        <row r="4510">
          <cell r="AY4510" t="str">
            <v>1BG</v>
          </cell>
          <cell r="AZ4510">
            <v>-8.92</v>
          </cell>
          <cell r="BG4510">
            <v>0</v>
          </cell>
        </row>
        <row r="4511">
          <cell r="AY4511" t="str">
            <v>1BG</v>
          </cell>
          <cell r="AZ4511">
            <v>-11.04</v>
          </cell>
          <cell r="BG4511">
            <v>0</v>
          </cell>
        </row>
        <row r="4512">
          <cell r="AY4512" t="str">
            <v>1BG</v>
          </cell>
          <cell r="AZ4512">
            <v>-8.92</v>
          </cell>
          <cell r="BG4512">
            <v>0</v>
          </cell>
        </row>
        <row r="4513">
          <cell r="AY4513" t="str">
            <v>1BG</v>
          </cell>
          <cell r="AZ4513">
            <v>-11.04</v>
          </cell>
          <cell r="BG4513">
            <v>0</v>
          </cell>
        </row>
        <row r="4514">
          <cell r="AY4514" t="str">
            <v>1BG</v>
          </cell>
          <cell r="AZ4514">
            <v>-8.92</v>
          </cell>
          <cell r="BG4514" t="str">
            <v>1BG</v>
          </cell>
        </row>
        <row r="4515">
          <cell r="AY4515" t="str">
            <v>1BG</v>
          </cell>
          <cell r="AZ4515">
            <v>-11.04</v>
          </cell>
          <cell r="BG4515">
            <v>0</v>
          </cell>
        </row>
        <row r="4516">
          <cell r="AY4516" t="str">
            <v>1BD</v>
          </cell>
          <cell r="AZ4516">
            <v>-8.92</v>
          </cell>
          <cell r="BG4516" t="str">
            <v>1BD</v>
          </cell>
        </row>
        <row r="4517">
          <cell r="AY4517" t="str">
            <v>1BD</v>
          </cell>
          <cell r="AZ4517">
            <v>-11.04</v>
          </cell>
          <cell r="BG4517" t="str">
            <v>1BD</v>
          </cell>
        </row>
        <row r="4518">
          <cell r="AY4518" t="str">
            <v>1BG</v>
          </cell>
          <cell r="AZ4518">
            <v>-8.92</v>
          </cell>
          <cell r="BG4518">
            <v>0</v>
          </cell>
        </row>
        <row r="4519">
          <cell r="AY4519" t="str">
            <v>1BG</v>
          </cell>
          <cell r="AZ4519">
            <v>-11.04</v>
          </cell>
          <cell r="BG4519">
            <v>0</v>
          </cell>
        </row>
        <row r="4520">
          <cell r="AY4520" t="str">
            <v>1BG</v>
          </cell>
          <cell r="AZ4520">
            <v>-8.92</v>
          </cell>
          <cell r="BG4520" t="str">
            <v>1BG</v>
          </cell>
        </row>
        <row r="4521">
          <cell r="AY4521" t="str">
            <v>2DL</v>
          </cell>
          <cell r="AZ4521">
            <v>-54.26</v>
          </cell>
          <cell r="BG4521" t="str">
            <v>2DL</v>
          </cell>
        </row>
        <row r="4522">
          <cell r="AY4522" t="str">
            <v>2DL</v>
          </cell>
          <cell r="AZ4522">
            <v>-20.29</v>
          </cell>
          <cell r="BG4522" t="str">
            <v>2DL</v>
          </cell>
        </row>
        <row r="4523">
          <cell r="AY4523" t="str">
            <v>2DL</v>
          </cell>
          <cell r="AZ4523">
            <v>-8.08</v>
          </cell>
          <cell r="BG4523" t="str">
            <v>2DL</v>
          </cell>
        </row>
        <row r="4524">
          <cell r="AY4524" t="str">
            <v>1BH</v>
          </cell>
          <cell r="AZ4524">
            <v>-8.08</v>
          </cell>
          <cell r="BG4524" t="str">
            <v>1BH</v>
          </cell>
        </row>
        <row r="4525">
          <cell r="AY4525" t="str">
            <v>2DL</v>
          </cell>
          <cell r="AZ4525">
            <v>-8.08</v>
          </cell>
          <cell r="BG4525" t="str">
            <v>2DL</v>
          </cell>
        </row>
        <row r="4526">
          <cell r="AY4526" t="str">
            <v>1BH</v>
          </cell>
          <cell r="AZ4526">
            <v>-8.08</v>
          </cell>
          <cell r="BG4526" t="str">
            <v>1BH</v>
          </cell>
        </row>
        <row r="4527">
          <cell r="AY4527" t="str">
            <v>1BG</v>
          </cell>
          <cell r="AZ4527">
            <v>-41.76</v>
          </cell>
          <cell r="BG4527">
            <v>0</v>
          </cell>
        </row>
        <row r="4528">
          <cell r="AY4528" t="str">
            <v>1BG</v>
          </cell>
          <cell r="AZ4528">
            <v>-87.82</v>
          </cell>
          <cell r="BG4528">
            <v>0</v>
          </cell>
        </row>
        <row r="4529">
          <cell r="AY4529" t="str">
            <v>1BG</v>
          </cell>
          <cell r="AZ4529">
            <v>-182.18</v>
          </cell>
          <cell r="BG4529">
            <v>0</v>
          </cell>
        </row>
        <row r="4530">
          <cell r="AY4530" t="str">
            <v>1BD</v>
          </cell>
          <cell r="AZ4530">
            <v>-36.25</v>
          </cell>
          <cell r="BG4530" t="str">
            <v>1BD</v>
          </cell>
        </row>
        <row r="4531">
          <cell r="AY4531" t="str">
            <v>1BD</v>
          </cell>
          <cell r="AZ4531">
            <v>-6.67</v>
          </cell>
          <cell r="BG4531" t="str">
            <v>1BD</v>
          </cell>
        </row>
        <row r="4532">
          <cell r="AY4532" t="str">
            <v>1BD</v>
          </cell>
          <cell r="AZ4532">
            <v>-7.5</v>
          </cell>
          <cell r="BG4532" t="str">
            <v>1BD</v>
          </cell>
        </row>
        <row r="4533">
          <cell r="AY4533" t="str">
            <v>1BD</v>
          </cell>
          <cell r="AZ4533">
            <v>-5.83</v>
          </cell>
          <cell r="BG4533" t="str">
            <v>1BD</v>
          </cell>
        </row>
        <row r="4534">
          <cell r="AY4534" t="str">
            <v>1BD</v>
          </cell>
          <cell r="AZ4534">
            <v>-6.87</v>
          </cell>
          <cell r="BG4534" t="str">
            <v>1BD</v>
          </cell>
        </row>
        <row r="4535">
          <cell r="AY4535">
            <v>0</v>
          </cell>
          <cell r="AZ4535" t="str">
            <v>x</v>
          </cell>
          <cell r="BG4535">
            <v>0</v>
          </cell>
        </row>
        <row r="4536">
          <cell r="AY4536" t="str">
            <v>1BG</v>
          </cell>
          <cell r="AZ4536">
            <v>-20.059999999999999</v>
          </cell>
          <cell r="BG4536">
            <v>0</v>
          </cell>
        </row>
        <row r="4537">
          <cell r="AY4537" t="str">
            <v>1BG</v>
          </cell>
          <cell r="AZ4537">
            <v>-28.17</v>
          </cell>
          <cell r="BG4537">
            <v>0</v>
          </cell>
        </row>
        <row r="4538">
          <cell r="AY4538" t="str">
            <v>1BG</v>
          </cell>
          <cell r="AZ4538">
            <v>-78.27</v>
          </cell>
          <cell r="BG4538">
            <v>0</v>
          </cell>
        </row>
        <row r="4539">
          <cell r="AY4539" t="str">
            <v>1BD</v>
          </cell>
          <cell r="AZ4539">
            <v>-72.95</v>
          </cell>
          <cell r="BG4539" t="str">
            <v>1BD</v>
          </cell>
        </row>
        <row r="4540">
          <cell r="AY4540" t="str">
            <v>1BD</v>
          </cell>
          <cell r="AZ4540">
            <v>-72.95</v>
          </cell>
          <cell r="BG4540" t="str">
            <v>1BD</v>
          </cell>
        </row>
        <row r="4541">
          <cell r="AY4541" t="str">
            <v>1BD</v>
          </cell>
          <cell r="AZ4541">
            <v>-124.87</v>
          </cell>
          <cell r="BG4541" t="str">
            <v>1BD</v>
          </cell>
        </row>
        <row r="4542">
          <cell r="AY4542" t="str">
            <v>1BD</v>
          </cell>
          <cell r="AZ4542">
            <v>-72.95</v>
          </cell>
          <cell r="BG4542" t="str">
            <v>1BD</v>
          </cell>
        </row>
        <row r="4543">
          <cell r="AY4543" t="str">
            <v>1BD</v>
          </cell>
          <cell r="AZ4543">
            <v>-11.92</v>
          </cell>
          <cell r="BG4543" t="str">
            <v>1BD</v>
          </cell>
        </row>
        <row r="4544">
          <cell r="AY4544" t="str">
            <v>1BD</v>
          </cell>
          <cell r="AZ4544">
            <v>-11.92</v>
          </cell>
          <cell r="BG4544" t="str">
            <v>1BD</v>
          </cell>
        </row>
        <row r="4545">
          <cell r="AY4545" t="str">
            <v>1BD</v>
          </cell>
          <cell r="AZ4545">
            <v>-11.92</v>
          </cell>
          <cell r="BG4545" t="str">
            <v>1BD</v>
          </cell>
        </row>
        <row r="4546">
          <cell r="AY4546" t="str">
            <v>1BD</v>
          </cell>
          <cell r="AZ4546">
            <v>-11.92</v>
          </cell>
          <cell r="BG4546" t="str">
            <v>1BD</v>
          </cell>
        </row>
        <row r="4547">
          <cell r="AY4547" t="str">
            <v>1BD</v>
          </cell>
          <cell r="AZ4547">
            <v>-11.92</v>
          </cell>
          <cell r="BG4547" t="str">
            <v>1BD</v>
          </cell>
        </row>
        <row r="4548">
          <cell r="AY4548" t="str">
            <v>1BD</v>
          </cell>
          <cell r="AZ4548">
            <v>-11.92</v>
          </cell>
          <cell r="BG4548" t="str">
            <v>1BD</v>
          </cell>
        </row>
        <row r="4549">
          <cell r="AY4549" t="str">
            <v>1BD</v>
          </cell>
          <cell r="AZ4549">
            <v>-11.92</v>
          </cell>
          <cell r="BG4549" t="str">
            <v>1BD</v>
          </cell>
        </row>
        <row r="4550">
          <cell r="AY4550" t="str">
            <v>1BD</v>
          </cell>
          <cell r="AZ4550">
            <v>-11.92</v>
          </cell>
          <cell r="BG4550" t="str">
            <v>1BD</v>
          </cell>
        </row>
        <row r="4551">
          <cell r="AY4551" t="str">
            <v>1BD</v>
          </cell>
          <cell r="AZ4551">
            <v>-11.92</v>
          </cell>
          <cell r="BG4551" t="str">
            <v>1BD</v>
          </cell>
        </row>
        <row r="4552">
          <cell r="AY4552" t="str">
            <v>1BD</v>
          </cell>
          <cell r="AZ4552">
            <v>-11.92</v>
          </cell>
          <cell r="BG4552" t="str">
            <v>1BD</v>
          </cell>
        </row>
        <row r="4553">
          <cell r="AY4553" t="str">
            <v>1BD</v>
          </cell>
          <cell r="AZ4553">
            <v>-421.53</v>
          </cell>
          <cell r="BG4553" t="str">
            <v>1BD</v>
          </cell>
        </row>
        <row r="4554">
          <cell r="AY4554" t="str">
            <v>1BD</v>
          </cell>
          <cell r="AZ4554">
            <v>-33.01</v>
          </cell>
          <cell r="BG4554" t="str">
            <v>1BD</v>
          </cell>
        </row>
        <row r="4555">
          <cell r="AY4555" t="str">
            <v>1BD</v>
          </cell>
          <cell r="AZ4555">
            <v>-9.06</v>
          </cell>
          <cell r="BG4555" t="str">
            <v>1BD</v>
          </cell>
        </row>
        <row r="4556">
          <cell r="AY4556" t="str">
            <v>2DB</v>
          </cell>
          <cell r="AZ4556">
            <v>-15.97</v>
          </cell>
          <cell r="BG4556" t="str">
            <v>2DB</v>
          </cell>
        </row>
        <row r="4557">
          <cell r="AY4557" t="str">
            <v>2DB</v>
          </cell>
          <cell r="AZ4557">
            <v>-75.260000000000005</v>
          </cell>
          <cell r="BG4557" t="str">
            <v>2DB</v>
          </cell>
        </row>
        <row r="4558">
          <cell r="AY4558" t="str">
            <v>1BD</v>
          </cell>
          <cell r="AZ4558">
            <v>-12.66</v>
          </cell>
          <cell r="BG4558" t="str">
            <v>1BD</v>
          </cell>
        </row>
        <row r="4559">
          <cell r="AY4559" t="str">
            <v>1BD</v>
          </cell>
          <cell r="AZ4559">
            <v>-12.66</v>
          </cell>
          <cell r="BG4559" t="str">
            <v>1BD</v>
          </cell>
        </row>
        <row r="4560">
          <cell r="AY4560" t="str">
            <v>1BD</v>
          </cell>
          <cell r="AZ4560">
            <v>-12.66</v>
          </cell>
          <cell r="BG4560" t="str">
            <v>1BD</v>
          </cell>
        </row>
        <row r="4561">
          <cell r="AY4561" t="str">
            <v>1BD</v>
          </cell>
          <cell r="AZ4561">
            <v>-12.66</v>
          </cell>
          <cell r="BG4561" t="str">
            <v>1BD</v>
          </cell>
        </row>
        <row r="4562">
          <cell r="AY4562" t="str">
            <v>1BD</v>
          </cell>
          <cell r="AZ4562">
            <v>-12.66</v>
          </cell>
          <cell r="BG4562" t="str">
            <v>1BD</v>
          </cell>
        </row>
        <row r="4563">
          <cell r="AY4563" t="str">
            <v>1BD</v>
          </cell>
          <cell r="AZ4563">
            <v>-12.66</v>
          </cell>
          <cell r="BG4563" t="str">
            <v>1BD</v>
          </cell>
        </row>
        <row r="4564">
          <cell r="AY4564" t="str">
            <v>1BD</v>
          </cell>
          <cell r="AZ4564">
            <v>-12.66</v>
          </cell>
          <cell r="BG4564" t="str">
            <v>1BD</v>
          </cell>
        </row>
        <row r="4565">
          <cell r="AY4565" t="str">
            <v>1BD</v>
          </cell>
          <cell r="AZ4565">
            <v>-12.66</v>
          </cell>
          <cell r="BG4565" t="str">
            <v>1BD</v>
          </cell>
        </row>
        <row r="4566">
          <cell r="AY4566" t="str">
            <v>1BD</v>
          </cell>
          <cell r="AZ4566">
            <v>-12.66</v>
          </cell>
          <cell r="BG4566" t="str">
            <v>1BD</v>
          </cell>
        </row>
        <row r="4567">
          <cell r="AY4567" t="str">
            <v>1BD</v>
          </cell>
          <cell r="AZ4567">
            <v>-12.66</v>
          </cell>
          <cell r="BG4567" t="str">
            <v>1BD</v>
          </cell>
        </row>
        <row r="4568">
          <cell r="AY4568" t="str">
            <v>1BD</v>
          </cell>
          <cell r="AZ4568">
            <v>-12.66</v>
          </cell>
          <cell r="BG4568" t="str">
            <v>1BD</v>
          </cell>
        </row>
        <row r="4569">
          <cell r="AY4569" t="str">
            <v>1BD</v>
          </cell>
          <cell r="AZ4569">
            <v>-12.66</v>
          </cell>
          <cell r="BG4569" t="str">
            <v>1BD</v>
          </cell>
        </row>
        <row r="4570">
          <cell r="AY4570" t="str">
            <v>1BD</v>
          </cell>
          <cell r="AZ4570">
            <v>-12.66</v>
          </cell>
          <cell r="BG4570" t="str">
            <v>1BD</v>
          </cell>
        </row>
        <row r="4571">
          <cell r="AY4571" t="str">
            <v>1BD</v>
          </cell>
          <cell r="AZ4571">
            <v>-12.66</v>
          </cell>
          <cell r="BG4571" t="str">
            <v>1BD</v>
          </cell>
        </row>
        <row r="4572">
          <cell r="AY4572" t="str">
            <v>1BD</v>
          </cell>
          <cell r="AZ4572">
            <v>-12.66</v>
          </cell>
          <cell r="BG4572" t="str">
            <v>1BD</v>
          </cell>
        </row>
        <row r="4573">
          <cell r="AY4573" t="str">
            <v>1BD</v>
          </cell>
          <cell r="AZ4573">
            <v>-12.66</v>
          </cell>
          <cell r="BG4573" t="str">
            <v>1BD</v>
          </cell>
        </row>
        <row r="4574">
          <cell r="AY4574" t="str">
            <v>1BD</v>
          </cell>
          <cell r="AZ4574">
            <v>-12.66</v>
          </cell>
          <cell r="BG4574" t="str">
            <v>1BD</v>
          </cell>
        </row>
        <row r="4575">
          <cell r="AY4575" t="str">
            <v>1BD</v>
          </cell>
          <cell r="AZ4575">
            <v>-12.66</v>
          </cell>
          <cell r="BG4575" t="str">
            <v>1BD</v>
          </cell>
        </row>
        <row r="4576">
          <cell r="AY4576" t="str">
            <v>1BD</v>
          </cell>
          <cell r="AZ4576">
            <v>-12.66</v>
          </cell>
          <cell r="BG4576" t="str">
            <v>1BD</v>
          </cell>
        </row>
        <row r="4577">
          <cell r="AY4577" t="str">
            <v>1BD</v>
          </cell>
          <cell r="AZ4577">
            <v>-12.66</v>
          </cell>
          <cell r="BG4577" t="str">
            <v>1BD</v>
          </cell>
        </row>
        <row r="4578">
          <cell r="AY4578" t="str">
            <v>1BD</v>
          </cell>
          <cell r="AZ4578">
            <v>-12.66</v>
          </cell>
          <cell r="BG4578" t="str">
            <v>1BD</v>
          </cell>
        </row>
        <row r="4579">
          <cell r="AY4579" t="str">
            <v>1BD</v>
          </cell>
          <cell r="AZ4579">
            <v>-12.66</v>
          </cell>
          <cell r="BG4579" t="str">
            <v>1BD</v>
          </cell>
        </row>
        <row r="4580">
          <cell r="AY4580" t="str">
            <v>1BD</v>
          </cell>
          <cell r="AZ4580">
            <v>-10.59</v>
          </cell>
          <cell r="BG4580" t="str">
            <v>1BD</v>
          </cell>
        </row>
        <row r="4581">
          <cell r="AY4581" t="str">
            <v>1BD</v>
          </cell>
          <cell r="AZ4581">
            <v>-10.59</v>
          </cell>
          <cell r="BG4581" t="str">
            <v>1BD</v>
          </cell>
        </row>
        <row r="4582">
          <cell r="AY4582" t="str">
            <v>1BD</v>
          </cell>
          <cell r="AZ4582">
            <v>-10.59</v>
          </cell>
          <cell r="BG4582" t="str">
            <v>1BD</v>
          </cell>
        </row>
        <row r="4583">
          <cell r="AY4583" t="str">
            <v>1BD</v>
          </cell>
          <cell r="AZ4583">
            <v>-24.14</v>
          </cell>
          <cell r="BG4583" t="str">
            <v>1BD</v>
          </cell>
        </row>
        <row r="4584">
          <cell r="AY4584" t="str">
            <v>1BD</v>
          </cell>
          <cell r="AZ4584">
            <v>-13.67</v>
          </cell>
          <cell r="BG4584" t="str">
            <v>1BD</v>
          </cell>
        </row>
        <row r="4585">
          <cell r="AY4585" t="str">
            <v>1BD</v>
          </cell>
          <cell r="AZ4585">
            <v>-12.82</v>
          </cell>
          <cell r="BG4585" t="str">
            <v>1BD</v>
          </cell>
        </row>
        <row r="4586">
          <cell r="AY4586" t="str">
            <v>1BD</v>
          </cell>
          <cell r="AZ4586">
            <v>-12.82</v>
          </cell>
          <cell r="BG4586" t="str">
            <v>1BD</v>
          </cell>
        </row>
        <row r="4587">
          <cell r="AY4587" t="str">
            <v>1BD</v>
          </cell>
          <cell r="AZ4587">
            <v>-12.82</v>
          </cell>
          <cell r="BG4587" t="str">
            <v>1BD</v>
          </cell>
        </row>
        <row r="4588">
          <cell r="AY4588" t="str">
            <v>1BD</v>
          </cell>
          <cell r="AZ4588">
            <v>-12.82</v>
          </cell>
          <cell r="BG4588" t="str">
            <v>1BD</v>
          </cell>
        </row>
        <row r="4589">
          <cell r="AY4589" t="str">
            <v>1BD</v>
          </cell>
          <cell r="AZ4589">
            <v>-46.29</v>
          </cell>
          <cell r="BG4589" t="str">
            <v>1BD</v>
          </cell>
        </row>
        <row r="4590">
          <cell r="AY4590" t="str">
            <v>1BD</v>
          </cell>
          <cell r="AZ4590">
            <v>-8.36</v>
          </cell>
          <cell r="BG4590" t="str">
            <v>1BD</v>
          </cell>
        </row>
        <row r="4591">
          <cell r="AY4591" t="str">
            <v>1BD</v>
          </cell>
          <cell r="AZ4591">
            <v>-9.07</v>
          </cell>
          <cell r="BG4591" t="str">
            <v>1BD</v>
          </cell>
        </row>
        <row r="4592">
          <cell r="AY4592" t="str">
            <v>1BD</v>
          </cell>
          <cell r="AZ4592">
            <v>-9.07</v>
          </cell>
          <cell r="BG4592" t="str">
            <v>1BD</v>
          </cell>
        </row>
        <row r="4593">
          <cell r="AY4593" t="str">
            <v>1BD</v>
          </cell>
          <cell r="AZ4593">
            <v>-9.07</v>
          </cell>
          <cell r="BG4593" t="str">
            <v>1BD</v>
          </cell>
        </row>
        <row r="4594">
          <cell r="AY4594" t="str">
            <v>1BD</v>
          </cell>
          <cell r="AZ4594">
            <v>-9.07</v>
          </cell>
          <cell r="BG4594" t="str">
            <v>1BD</v>
          </cell>
        </row>
        <row r="4595">
          <cell r="AY4595" t="str">
            <v>1BD</v>
          </cell>
          <cell r="AZ4595">
            <v>-9.07</v>
          </cell>
          <cell r="BG4595" t="str">
            <v>1BD</v>
          </cell>
        </row>
        <row r="4596">
          <cell r="AY4596" t="str">
            <v>1BD</v>
          </cell>
          <cell r="AZ4596">
            <v>-9.07</v>
          </cell>
          <cell r="BG4596" t="str">
            <v>1BD</v>
          </cell>
        </row>
        <row r="4597">
          <cell r="AY4597" t="str">
            <v>1BD</v>
          </cell>
          <cell r="AZ4597">
            <v>-17.46</v>
          </cell>
          <cell r="BG4597" t="str">
            <v>1BD</v>
          </cell>
        </row>
        <row r="4598">
          <cell r="AY4598" t="str">
            <v>1BD</v>
          </cell>
          <cell r="AZ4598">
            <v>-32.21</v>
          </cell>
          <cell r="BG4598" t="str">
            <v>1BD</v>
          </cell>
        </row>
        <row r="4599">
          <cell r="AY4599" t="str">
            <v>1BD</v>
          </cell>
          <cell r="AZ4599">
            <v>-22.39</v>
          </cell>
          <cell r="BG4599" t="str">
            <v>1BD</v>
          </cell>
        </row>
        <row r="4600">
          <cell r="AY4600" t="str">
            <v>1BD</v>
          </cell>
          <cell r="AZ4600">
            <v>-25.83</v>
          </cell>
          <cell r="BG4600" t="str">
            <v>1BD</v>
          </cell>
        </row>
        <row r="4601">
          <cell r="AY4601" t="str">
            <v>1BD</v>
          </cell>
          <cell r="AZ4601">
            <v>-36.97</v>
          </cell>
          <cell r="BG4601" t="str">
            <v>1BD</v>
          </cell>
        </row>
        <row r="4602">
          <cell r="AY4602" t="str">
            <v>1BD</v>
          </cell>
          <cell r="AZ4602">
            <v>-36.97</v>
          </cell>
          <cell r="BG4602" t="str">
            <v>1BD</v>
          </cell>
        </row>
        <row r="4603">
          <cell r="AY4603" t="str">
            <v>1BD</v>
          </cell>
          <cell r="AZ4603">
            <v>-13.04</v>
          </cell>
          <cell r="BG4603" t="str">
            <v>1BD</v>
          </cell>
        </row>
        <row r="4604">
          <cell r="AY4604" t="str">
            <v>1BD</v>
          </cell>
          <cell r="AZ4604">
            <v>-13.04</v>
          </cell>
          <cell r="BG4604" t="str">
            <v>1BD</v>
          </cell>
        </row>
        <row r="4605">
          <cell r="AY4605" t="str">
            <v>1BD</v>
          </cell>
          <cell r="AZ4605">
            <v>-13.04</v>
          </cell>
          <cell r="BG4605" t="str">
            <v>1BD</v>
          </cell>
        </row>
        <row r="4606">
          <cell r="AY4606" t="str">
            <v>1BD</v>
          </cell>
          <cell r="AZ4606">
            <v>-13.67</v>
          </cell>
          <cell r="BG4606" t="str">
            <v>1BD</v>
          </cell>
        </row>
        <row r="4607">
          <cell r="AY4607" t="str">
            <v>1BD</v>
          </cell>
          <cell r="AZ4607">
            <v>-13.67</v>
          </cell>
          <cell r="BG4607" t="str">
            <v>1BD</v>
          </cell>
        </row>
        <row r="4608">
          <cell r="AY4608" t="str">
            <v>1BD</v>
          </cell>
          <cell r="AZ4608">
            <v>-31.25</v>
          </cell>
          <cell r="BG4608" t="str">
            <v>1BD</v>
          </cell>
        </row>
        <row r="4609">
          <cell r="AY4609" t="str">
            <v>1BD</v>
          </cell>
          <cell r="AZ4609">
            <v>-31.25</v>
          </cell>
          <cell r="BG4609" t="str">
            <v>1BD</v>
          </cell>
        </row>
        <row r="4610">
          <cell r="AY4610" t="str">
            <v>1BD</v>
          </cell>
          <cell r="AZ4610">
            <v>-31.25</v>
          </cell>
          <cell r="BG4610" t="str">
            <v>1BD</v>
          </cell>
        </row>
        <row r="4611">
          <cell r="AY4611" t="str">
            <v>1BD</v>
          </cell>
          <cell r="AZ4611">
            <v>-31.25</v>
          </cell>
          <cell r="BG4611" t="str">
            <v>1BD</v>
          </cell>
        </row>
        <row r="4612">
          <cell r="AY4612" t="str">
            <v>1BD</v>
          </cell>
          <cell r="AZ4612">
            <v>-31.25</v>
          </cell>
          <cell r="BG4612" t="str">
            <v>1BD</v>
          </cell>
        </row>
        <row r="4613">
          <cell r="AY4613" t="str">
            <v>1BD</v>
          </cell>
          <cell r="AZ4613">
            <v>-41.67</v>
          </cell>
          <cell r="BG4613" t="str">
            <v>1BD</v>
          </cell>
        </row>
        <row r="4614">
          <cell r="AY4614" t="str">
            <v>1BD</v>
          </cell>
          <cell r="AZ4614">
            <v>-10.42</v>
          </cell>
          <cell r="BG4614" t="str">
            <v>1BD</v>
          </cell>
        </row>
        <row r="4615">
          <cell r="AY4615">
            <v>0</v>
          </cell>
          <cell r="AZ4615" t="str">
            <v>Y</v>
          </cell>
          <cell r="BG4615">
            <v>0</v>
          </cell>
        </row>
        <row r="4616">
          <cell r="AY4616" t="str">
            <v>1BC</v>
          </cell>
          <cell r="AZ4616">
            <v>-16.5</v>
          </cell>
          <cell r="BG4616" t="str">
            <v>1BC</v>
          </cell>
        </row>
        <row r="4617">
          <cell r="AY4617" t="str">
            <v>1BC</v>
          </cell>
          <cell r="AZ4617">
            <v>-16.5</v>
          </cell>
          <cell r="BG4617" t="str">
            <v>1BC</v>
          </cell>
        </row>
        <row r="4618">
          <cell r="AY4618" t="str">
            <v>1BC</v>
          </cell>
          <cell r="AZ4618">
            <v>-16.5</v>
          </cell>
          <cell r="BG4618" t="str">
            <v>1BC</v>
          </cell>
        </row>
        <row r="4619">
          <cell r="AY4619" t="str">
            <v>1BC</v>
          </cell>
          <cell r="AZ4619">
            <v>-16.5</v>
          </cell>
          <cell r="BG4619" t="str">
            <v>1BC</v>
          </cell>
        </row>
        <row r="4620">
          <cell r="AY4620" t="str">
            <v>1BD</v>
          </cell>
          <cell r="AZ4620">
            <v>-24.31</v>
          </cell>
          <cell r="BG4620" t="str">
            <v>1BD</v>
          </cell>
        </row>
        <row r="4621">
          <cell r="AY4621" t="str">
            <v>1BD</v>
          </cell>
          <cell r="AZ4621">
            <v>-24.31</v>
          </cell>
          <cell r="BG4621" t="str">
            <v>1BD</v>
          </cell>
        </row>
        <row r="4622">
          <cell r="AY4622" t="str">
            <v>1BD</v>
          </cell>
          <cell r="AZ4622">
            <v>-24.31</v>
          </cell>
          <cell r="BG4622" t="str">
            <v>1BD</v>
          </cell>
        </row>
        <row r="4623">
          <cell r="AY4623" t="str">
            <v>1BD</v>
          </cell>
          <cell r="AZ4623">
            <v>-24.31</v>
          </cell>
          <cell r="BG4623" t="str">
            <v>1BD</v>
          </cell>
        </row>
        <row r="4624">
          <cell r="AY4624" t="str">
            <v>1BD</v>
          </cell>
          <cell r="AZ4624">
            <v>-21.81</v>
          </cell>
          <cell r="BG4624" t="str">
            <v>1BD</v>
          </cell>
        </row>
        <row r="4625">
          <cell r="AY4625" t="str">
            <v>1BD</v>
          </cell>
          <cell r="AZ4625">
            <v>-21.3</v>
          </cell>
          <cell r="BG4625" t="str">
            <v>1BD</v>
          </cell>
        </row>
        <row r="4626">
          <cell r="AY4626" t="str">
            <v>1BD</v>
          </cell>
          <cell r="AZ4626">
            <v>-21.3</v>
          </cell>
          <cell r="BG4626" t="str">
            <v>1BD</v>
          </cell>
        </row>
        <row r="4627">
          <cell r="AY4627" t="str">
            <v>1BD</v>
          </cell>
          <cell r="AZ4627">
            <v>-21.3</v>
          </cell>
          <cell r="BG4627" t="str">
            <v>1BD</v>
          </cell>
        </row>
        <row r="4628">
          <cell r="AY4628" t="str">
            <v>1BD</v>
          </cell>
          <cell r="AZ4628">
            <v>-21.3</v>
          </cell>
          <cell r="BG4628" t="str">
            <v>1BD</v>
          </cell>
        </row>
        <row r="4629">
          <cell r="AY4629" t="str">
            <v>1BD</v>
          </cell>
          <cell r="AZ4629">
            <v>-21.3</v>
          </cell>
          <cell r="BG4629" t="str">
            <v>1BD</v>
          </cell>
        </row>
        <row r="4630">
          <cell r="AY4630" t="str">
            <v>1BD</v>
          </cell>
          <cell r="AZ4630">
            <v>-14.42</v>
          </cell>
          <cell r="BG4630" t="str">
            <v>1BD</v>
          </cell>
        </row>
        <row r="4631">
          <cell r="AY4631" t="str">
            <v>1BD</v>
          </cell>
          <cell r="AZ4631">
            <v>-14.42</v>
          </cell>
          <cell r="BG4631" t="str">
            <v>1BD</v>
          </cell>
        </row>
        <row r="4632">
          <cell r="AY4632" t="str">
            <v>1BD</v>
          </cell>
          <cell r="AZ4632">
            <v>-8.65</v>
          </cell>
          <cell r="BG4632" t="str">
            <v>1BD</v>
          </cell>
        </row>
        <row r="4633">
          <cell r="AY4633" t="str">
            <v>1BD</v>
          </cell>
          <cell r="AZ4633">
            <v>-70.62</v>
          </cell>
          <cell r="BG4633" t="str">
            <v>1BD</v>
          </cell>
        </row>
        <row r="4634">
          <cell r="AY4634" t="str">
            <v>1BD</v>
          </cell>
          <cell r="AZ4634">
            <v>-70.62</v>
          </cell>
          <cell r="BG4634" t="str">
            <v>1BD</v>
          </cell>
        </row>
        <row r="4635">
          <cell r="AY4635">
            <v>0</v>
          </cell>
          <cell r="AZ4635" t="str">
            <v>Y</v>
          </cell>
          <cell r="BG4635">
            <v>0</v>
          </cell>
        </row>
        <row r="4636">
          <cell r="AY4636">
            <v>0</v>
          </cell>
          <cell r="AZ4636" t="str">
            <v>Y</v>
          </cell>
          <cell r="BG4636">
            <v>0</v>
          </cell>
        </row>
        <row r="4637">
          <cell r="AY4637">
            <v>0</v>
          </cell>
          <cell r="AZ4637" t="str">
            <v>Y</v>
          </cell>
          <cell r="BG4637">
            <v>0</v>
          </cell>
        </row>
        <row r="4638">
          <cell r="AY4638">
            <v>0</v>
          </cell>
          <cell r="AZ4638" t="str">
            <v>Y</v>
          </cell>
          <cell r="BG4638">
            <v>0</v>
          </cell>
        </row>
        <row r="4639">
          <cell r="AY4639">
            <v>0</v>
          </cell>
          <cell r="AZ4639" t="str">
            <v>Y</v>
          </cell>
          <cell r="BG4639">
            <v>0</v>
          </cell>
        </row>
        <row r="4640">
          <cell r="AY4640">
            <v>0</v>
          </cell>
          <cell r="AZ4640" t="str">
            <v>Y</v>
          </cell>
          <cell r="BG4640">
            <v>0</v>
          </cell>
        </row>
        <row r="4641">
          <cell r="AY4641">
            <v>0</v>
          </cell>
          <cell r="AZ4641" t="str">
            <v>Y</v>
          </cell>
          <cell r="BG4641">
            <v>0</v>
          </cell>
        </row>
        <row r="4642">
          <cell r="AY4642">
            <v>0</v>
          </cell>
          <cell r="AZ4642" t="str">
            <v>Y</v>
          </cell>
          <cell r="BG4642">
            <v>0</v>
          </cell>
        </row>
        <row r="4643">
          <cell r="AY4643">
            <v>0</v>
          </cell>
          <cell r="AZ4643" t="str">
            <v>Y</v>
          </cell>
          <cell r="BG4643">
            <v>0</v>
          </cell>
        </row>
        <row r="4644">
          <cell r="AY4644">
            <v>0</v>
          </cell>
          <cell r="AZ4644" t="str">
            <v>Y</v>
          </cell>
          <cell r="BG4644">
            <v>0</v>
          </cell>
        </row>
        <row r="4645">
          <cell r="AY4645">
            <v>0</v>
          </cell>
          <cell r="AZ4645" t="str">
            <v>Y</v>
          </cell>
          <cell r="BG4645">
            <v>0</v>
          </cell>
        </row>
        <row r="4646">
          <cell r="AY4646">
            <v>0</v>
          </cell>
          <cell r="AZ4646" t="str">
            <v>Y</v>
          </cell>
          <cell r="BG4646">
            <v>0</v>
          </cell>
        </row>
        <row r="4647">
          <cell r="AY4647">
            <v>0</v>
          </cell>
          <cell r="AZ4647" t="str">
            <v>Y</v>
          </cell>
          <cell r="BG4647">
            <v>0</v>
          </cell>
        </row>
        <row r="4648">
          <cell r="AY4648">
            <v>0</v>
          </cell>
          <cell r="AZ4648" t="str">
            <v>Y</v>
          </cell>
          <cell r="BG4648">
            <v>0</v>
          </cell>
        </row>
        <row r="4649">
          <cell r="AY4649">
            <v>0</v>
          </cell>
          <cell r="AZ4649" t="str">
            <v>Y</v>
          </cell>
          <cell r="BG4649">
            <v>0</v>
          </cell>
        </row>
        <row r="4650">
          <cell r="AY4650">
            <v>0</v>
          </cell>
          <cell r="AZ4650" t="str">
            <v>Y</v>
          </cell>
          <cell r="BG4650">
            <v>0</v>
          </cell>
        </row>
        <row r="4651">
          <cell r="AY4651">
            <v>0</v>
          </cell>
          <cell r="AZ4651" t="str">
            <v>Y</v>
          </cell>
          <cell r="BG4651">
            <v>0</v>
          </cell>
        </row>
        <row r="4652">
          <cell r="AY4652">
            <v>0</v>
          </cell>
          <cell r="AZ4652" t="str">
            <v>Y</v>
          </cell>
          <cell r="BG4652">
            <v>0</v>
          </cell>
        </row>
        <row r="4653">
          <cell r="AY4653">
            <v>0</v>
          </cell>
          <cell r="AZ4653" t="str">
            <v>Y</v>
          </cell>
          <cell r="BG4653">
            <v>0</v>
          </cell>
        </row>
        <row r="4654">
          <cell r="AY4654">
            <v>0</v>
          </cell>
          <cell r="AZ4654">
            <v>0</v>
          </cell>
          <cell r="BG4654">
            <v>0</v>
          </cell>
        </row>
        <row r="4655">
          <cell r="AY4655">
            <v>0</v>
          </cell>
          <cell r="AZ4655" t="str">
            <v>x</v>
          </cell>
          <cell r="BG4655">
            <v>0</v>
          </cell>
        </row>
        <row r="4656">
          <cell r="AY4656">
            <v>0</v>
          </cell>
          <cell r="AZ4656" t="str">
            <v>x</v>
          </cell>
          <cell r="BG4656">
            <v>0</v>
          </cell>
        </row>
        <row r="4657">
          <cell r="AY4657" t="str">
            <v>2DL</v>
          </cell>
          <cell r="AZ4657">
            <v>-336.73</v>
          </cell>
          <cell r="BG4657" t="str">
            <v>2DL</v>
          </cell>
        </row>
        <row r="4658">
          <cell r="AY4658">
            <v>0</v>
          </cell>
          <cell r="AZ4658" t="str">
            <v>Y</v>
          </cell>
          <cell r="BG4658">
            <v>0</v>
          </cell>
        </row>
        <row r="4659">
          <cell r="AY4659">
            <v>0</v>
          </cell>
          <cell r="AZ4659" t="str">
            <v>Y</v>
          </cell>
          <cell r="BG4659">
            <v>0</v>
          </cell>
        </row>
        <row r="4660">
          <cell r="AY4660">
            <v>0</v>
          </cell>
          <cell r="AZ4660" t="str">
            <v>Y</v>
          </cell>
          <cell r="BG4660">
            <v>0</v>
          </cell>
        </row>
        <row r="4661">
          <cell r="AY4661">
            <v>0</v>
          </cell>
          <cell r="AZ4661" t="str">
            <v>Y</v>
          </cell>
          <cell r="BG4661">
            <v>0</v>
          </cell>
        </row>
        <row r="4662">
          <cell r="AY4662">
            <v>0</v>
          </cell>
          <cell r="AZ4662" t="str">
            <v>Y</v>
          </cell>
          <cell r="BG4662">
            <v>0</v>
          </cell>
        </row>
        <row r="4663">
          <cell r="AY4663">
            <v>0</v>
          </cell>
          <cell r="AZ4663" t="str">
            <v>Y</v>
          </cell>
          <cell r="BG4663">
            <v>0</v>
          </cell>
        </row>
        <row r="4664">
          <cell r="AY4664">
            <v>0</v>
          </cell>
          <cell r="AZ4664" t="str">
            <v>Y</v>
          </cell>
          <cell r="BG4664">
            <v>0</v>
          </cell>
        </row>
        <row r="4665">
          <cell r="AY4665">
            <v>0</v>
          </cell>
          <cell r="AZ4665" t="str">
            <v>Y</v>
          </cell>
          <cell r="BG4665">
            <v>0</v>
          </cell>
        </row>
        <row r="4666">
          <cell r="AY4666">
            <v>0</v>
          </cell>
          <cell r="AZ4666" t="str">
            <v>Y</v>
          </cell>
          <cell r="BG4666">
            <v>0</v>
          </cell>
        </row>
        <row r="4667">
          <cell r="AY4667">
            <v>0</v>
          </cell>
          <cell r="AZ4667" t="str">
            <v>Y</v>
          </cell>
          <cell r="BG4667">
            <v>0</v>
          </cell>
        </row>
        <row r="4668">
          <cell r="AY4668">
            <v>0</v>
          </cell>
          <cell r="AZ4668" t="str">
            <v>Y</v>
          </cell>
          <cell r="BG4668">
            <v>0</v>
          </cell>
        </row>
        <row r="4669">
          <cell r="AY4669">
            <v>0</v>
          </cell>
          <cell r="AZ4669" t="str">
            <v>Y</v>
          </cell>
          <cell r="BG4669">
            <v>0</v>
          </cell>
        </row>
        <row r="4670">
          <cell r="AY4670">
            <v>0</v>
          </cell>
          <cell r="AZ4670" t="str">
            <v>Y</v>
          </cell>
          <cell r="BG4670">
            <v>0</v>
          </cell>
        </row>
        <row r="4671">
          <cell r="AY4671">
            <v>0</v>
          </cell>
          <cell r="AZ4671" t="str">
            <v>Y</v>
          </cell>
          <cell r="BG4671">
            <v>0</v>
          </cell>
        </row>
        <row r="4672">
          <cell r="AY4672">
            <v>0</v>
          </cell>
          <cell r="AZ4672" t="str">
            <v>Y</v>
          </cell>
          <cell r="BG4672">
            <v>0</v>
          </cell>
        </row>
        <row r="4673">
          <cell r="AY4673">
            <v>0</v>
          </cell>
          <cell r="AZ4673" t="str">
            <v>Y</v>
          </cell>
          <cell r="BG4673">
            <v>0</v>
          </cell>
        </row>
        <row r="4674">
          <cell r="AY4674">
            <v>0</v>
          </cell>
          <cell r="AZ4674" t="str">
            <v>Y</v>
          </cell>
          <cell r="BG4674">
            <v>0</v>
          </cell>
        </row>
        <row r="4675">
          <cell r="AY4675">
            <v>0</v>
          </cell>
          <cell r="AZ4675" t="str">
            <v>Y</v>
          </cell>
          <cell r="BG4675">
            <v>0</v>
          </cell>
        </row>
        <row r="4676">
          <cell r="AY4676">
            <v>0</v>
          </cell>
          <cell r="AZ4676" t="str">
            <v>Y</v>
          </cell>
          <cell r="BG4676">
            <v>0</v>
          </cell>
        </row>
        <row r="4677">
          <cell r="AY4677">
            <v>0</v>
          </cell>
          <cell r="AZ4677" t="str">
            <v>Y</v>
          </cell>
          <cell r="BG4677">
            <v>0</v>
          </cell>
        </row>
        <row r="4678">
          <cell r="AY4678">
            <v>0</v>
          </cell>
          <cell r="AZ4678" t="str">
            <v>Y</v>
          </cell>
          <cell r="BG4678">
            <v>0</v>
          </cell>
        </row>
        <row r="4679">
          <cell r="AY4679">
            <v>0</v>
          </cell>
          <cell r="AZ4679" t="str">
            <v>Y</v>
          </cell>
          <cell r="BG4679">
            <v>0</v>
          </cell>
        </row>
        <row r="4680">
          <cell r="AY4680">
            <v>0</v>
          </cell>
          <cell r="AZ4680" t="str">
            <v>Y</v>
          </cell>
          <cell r="BG4680">
            <v>0</v>
          </cell>
        </row>
        <row r="4681">
          <cell r="AY4681">
            <v>0</v>
          </cell>
          <cell r="AZ4681" t="str">
            <v>Y</v>
          </cell>
          <cell r="BG4681">
            <v>0</v>
          </cell>
        </row>
        <row r="4682">
          <cell r="AY4682">
            <v>0</v>
          </cell>
          <cell r="AZ4682" t="str">
            <v>Y</v>
          </cell>
          <cell r="BG4682">
            <v>0</v>
          </cell>
        </row>
        <row r="4683">
          <cell r="AY4683">
            <v>0</v>
          </cell>
          <cell r="AZ4683" t="str">
            <v>Y</v>
          </cell>
          <cell r="BG4683">
            <v>0</v>
          </cell>
        </row>
        <row r="4684">
          <cell r="AY4684">
            <v>0</v>
          </cell>
          <cell r="AZ4684" t="str">
            <v>Y</v>
          </cell>
          <cell r="BG4684">
            <v>0</v>
          </cell>
        </row>
        <row r="4685">
          <cell r="AY4685">
            <v>0</v>
          </cell>
          <cell r="AZ4685" t="str">
            <v>Y</v>
          </cell>
          <cell r="BG4685">
            <v>0</v>
          </cell>
        </row>
        <row r="4686">
          <cell r="AY4686">
            <v>0</v>
          </cell>
          <cell r="AZ4686" t="str">
            <v>Y</v>
          </cell>
          <cell r="BG4686">
            <v>0</v>
          </cell>
        </row>
        <row r="4687">
          <cell r="AY4687">
            <v>0</v>
          </cell>
          <cell r="AZ4687" t="str">
            <v>Y</v>
          </cell>
          <cell r="BG4687">
            <v>0</v>
          </cell>
        </row>
        <row r="4688">
          <cell r="AY4688">
            <v>0</v>
          </cell>
          <cell r="AZ4688" t="str">
            <v>Y</v>
          </cell>
          <cell r="BG4688">
            <v>0</v>
          </cell>
        </row>
        <row r="4689">
          <cell r="AY4689">
            <v>0</v>
          </cell>
          <cell r="AZ4689" t="str">
            <v>Y</v>
          </cell>
          <cell r="BG4689">
            <v>0</v>
          </cell>
        </row>
        <row r="4690">
          <cell r="AY4690">
            <v>0</v>
          </cell>
          <cell r="AZ4690" t="str">
            <v>Y</v>
          </cell>
          <cell r="BG4690">
            <v>0</v>
          </cell>
        </row>
        <row r="4691">
          <cell r="AY4691">
            <v>0</v>
          </cell>
          <cell r="AZ4691" t="str">
            <v>Y</v>
          </cell>
          <cell r="BG4691">
            <v>0</v>
          </cell>
        </row>
        <row r="4692">
          <cell r="AY4692">
            <v>0</v>
          </cell>
          <cell r="AZ4692" t="str">
            <v>Y</v>
          </cell>
          <cell r="BG4692">
            <v>0</v>
          </cell>
        </row>
        <row r="4693">
          <cell r="AY4693">
            <v>0</v>
          </cell>
          <cell r="AZ4693" t="str">
            <v>Y</v>
          </cell>
          <cell r="BG4693">
            <v>0</v>
          </cell>
        </row>
        <row r="4694">
          <cell r="AY4694">
            <v>0</v>
          </cell>
          <cell r="AZ4694" t="str">
            <v>Y</v>
          </cell>
          <cell r="BG4694">
            <v>0</v>
          </cell>
        </row>
        <row r="4695">
          <cell r="AY4695">
            <v>0</v>
          </cell>
          <cell r="AZ4695" t="str">
            <v>Y</v>
          </cell>
          <cell r="BG4695">
            <v>0</v>
          </cell>
        </row>
        <row r="4696">
          <cell r="AY4696">
            <v>0</v>
          </cell>
          <cell r="AZ4696" t="str">
            <v>Y</v>
          </cell>
          <cell r="BG4696">
            <v>0</v>
          </cell>
        </row>
        <row r="4697">
          <cell r="AY4697" t="str">
            <v>1BD</v>
          </cell>
          <cell r="AZ4697">
            <v>-15.66</v>
          </cell>
          <cell r="BG4697" t="str">
            <v>1BD</v>
          </cell>
        </row>
        <row r="4698">
          <cell r="AY4698" t="str">
            <v>1BD</v>
          </cell>
          <cell r="AZ4698">
            <v>-15.66</v>
          </cell>
          <cell r="BG4698" t="str">
            <v>1BD</v>
          </cell>
        </row>
        <row r="4699">
          <cell r="AY4699" t="str">
            <v>1BD</v>
          </cell>
          <cell r="AZ4699">
            <v>-15.66</v>
          </cell>
          <cell r="BG4699" t="str">
            <v>1BD</v>
          </cell>
        </row>
        <row r="4700">
          <cell r="AY4700" t="str">
            <v>1BD</v>
          </cell>
          <cell r="AZ4700">
            <v>-15.66</v>
          </cell>
          <cell r="BG4700" t="str">
            <v>1BD</v>
          </cell>
        </row>
        <row r="4701">
          <cell r="AY4701" t="str">
            <v>1BD</v>
          </cell>
          <cell r="AZ4701">
            <v>-222.33</v>
          </cell>
          <cell r="BG4701" t="str">
            <v>1BD</v>
          </cell>
        </row>
        <row r="4702">
          <cell r="AY4702">
            <v>0</v>
          </cell>
          <cell r="AZ4702" t="str">
            <v>Y</v>
          </cell>
          <cell r="BG4702">
            <v>0</v>
          </cell>
        </row>
        <row r="4703">
          <cell r="AY4703">
            <v>0</v>
          </cell>
          <cell r="AZ4703" t="str">
            <v>Y</v>
          </cell>
          <cell r="BG4703">
            <v>0</v>
          </cell>
        </row>
        <row r="4704">
          <cell r="AY4704">
            <v>0</v>
          </cell>
          <cell r="AZ4704" t="str">
            <v>Y</v>
          </cell>
          <cell r="BG4704">
            <v>0</v>
          </cell>
        </row>
        <row r="4705">
          <cell r="AY4705">
            <v>0</v>
          </cell>
          <cell r="AZ4705" t="str">
            <v>Y</v>
          </cell>
          <cell r="BG4705">
            <v>0</v>
          </cell>
        </row>
        <row r="4706">
          <cell r="AY4706">
            <v>0</v>
          </cell>
          <cell r="AZ4706" t="str">
            <v>Y</v>
          </cell>
          <cell r="BG4706">
            <v>0</v>
          </cell>
        </row>
        <row r="4707">
          <cell r="AY4707">
            <v>0</v>
          </cell>
          <cell r="AZ4707" t="str">
            <v>Y</v>
          </cell>
          <cell r="BG4707">
            <v>0</v>
          </cell>
        </row>
        <row r="4708">
          <cell r="AY4708">
            <v>0</v>
          </cell>
          <cell r="AZ4708" t="str">
            <v>Y</v>
          </cell>
          <cell r="BG4708">
            <v>0</v>
          </cell>
        </row>
        <row r="4709">
          <cell r="AY4709">
            <v>0</v>
          </cell>
          <cell r="AZ4709" t="str">
            <v>Y</v>
          </cell>
          <cell r="BG4709">
            <v>0</v>
          </cell>
        </row>
        <row r="4710">
          <cell r="AY4710">
            <v>0</v>
          </cell>
          <cell r="AZ4710" t="str">
            <v>Y</v>
          </cell>
          <cell r="BG4710">
            <v>0</v>
          </cell>
        </row>
        <row r="4711">
          <cell r="AY4711">
            <v>0</v>
          </cell>
          <cell r="AZ4711" t="str">
            <v>Y</v>
          </cell>
          <cell r="BG4711">
            <v>0</v>
          </cell>
        </row>
        <row r="4712">
          <cell r="AY4712">
            <v>0</v>
          </cell>
          <cell r="AZ4712" t="str">
            <v>Y</v>
          </cell>
          <cell r="BG4712">
            <v>0</v>
          </cell>
        </row>
        <row r="4713">
          <cell r="AY4713">
            <v>0</v>
          </cell>
          <cell r="AZ4713" t="str">
            <v>Y</v>
          </cell>
          <cell r="BG4713">
            <v>0</v>
          </cell>
        </row>
        <row r="4714">
          <cell r="AY4714">
            <v>0</v>
          </cell>
          <cell r="AZ4714" t="str">
            <v>Y</v>
          </cell>
          <cell r="BG4714">
            <v>0</v>
          </cell>
        </row>
        <row r="4715">
          <cell r="AY4715">
            <v>0</v>
          </cell>
          <cell r="AZ4715" t="str">
            <v>Y</v>
          </cell>
          <cell r="BG4715">
            <v>0</v>
          </cell>
        </row>
        <row r="4716">
          <cell r="AY4716">
            <v>0</v>
          </cell>
          <cell r="AZ4716" t="str">
            <v>Y</v>
          </cell>
          <cell r="BG4716">
            <v>0</v>
          </cell>
        </row>
        <row r="4717">
          <cell r="AY4717">
            <v>0</v>
          </cell>
          <cell r="AZ4717" t="str">
            <v>Y</v>
          </cell>
          <cell r="BG4717">
            <v>0</v>
          </cell>
        </row>
        <row r="4718">
          <cell r="AY4718">
            <v>0</v>
          </cell>
          <cell r="AZ4718" t="str">
            <v>Y</v>
          </cell>
          <cell r="BG4718">
            <v>0</v>
          </cell>
        </row>
        <row r="4719">
          <cell r="AY4719">
            <v>0</v>
          </cell>
          <cell r="AZ4719" t="str">
            <v>Y</v>
          </cell>
          <cell r="BG4719">
            <v>0</v>
          </cell>
        </row>
        <row r="4720">
          <cell r="AY4720">
            <v>0</v>
          </cell>
          <cell r="AZ4720" t="str">
            <v>Y</v>
          </cell>
          <cell r="BG4720">
            <v>0</v>
          </cell>
        </row>
        <row r="4721">
          <cell r="AY4721">
            <v>0</v>
          </cell>
          <cell r="AZ4721" t="str">
            <v>Y</v>
          </cell>
          <cell r="BG4721">
            <v>0</v>
          </cell>
        </row>
        <row r="4722">
          <cell r="AY4722">
            <v>0</v>
          </cell>
          <cell r="AZ4722" t="str">
            <v>Y</v>
          </cell>
          <cell r="BG4722">
            <v>0</v>
          </cell>
        </row>
        <row r="4723">
          <cell r="AY4723" t="str">
            <v>2DG</v>
          </cell>
          <cell r="AZ4723">
            <v>-1.79</v>
          </cell>
          <cell r="BG4723">
            <v>0</v>
          </cell>
        </row>
        <row r="4724">
          <cell r="AY4724" t="str">
            <v>2DG</v>
          </cell>
          <cell r="AZ4724">
            <v>-193.04</v>
          </cell>
          <cell r="BG4724">
            <v>0</v>
          </cell>
        </row>
        <row r="4725">
          <cell r="AY4725" t="str">
            <v>2DG</v>
          </cell>
          <cell r="AZ4725">
            <v>-9.07</v>
          </cell>
          <cell r="BG4725">
            <v>0</v>
          </cell>
        </row>
        <row r="4726">
          <cell r="AY4726" t="str">
            <v>2DG</v>
          </cell>
          <cell r="AZ4726">
            <v>-2.4500000000000002</v>
          </cell>
          <cell r="BG4726">
            <v>0</v>
          </cell>
        </row>
        <row r="4727">
          <cell r="AY4727">
            <v>0</v>
          </cell>
          <cell r="AZ4727" t="str">
            <v>Y</v>
          </cell>
          <cell r="BG4727">
            <v>0</v>
          </cell>
        </row>
        <row r="4728">
          <cell r="AY4728">
            <v>0</v>
          </cell>
          <cell r="AZ4728" t="str">
            <v>Y</v>
          </cell>
          <cell r="BG4728">
            <v>0</v>
          </cell>
        </row>
        <row r="4729">
          <cell r="AY4729">
            <v>0</v>
          </cell>
          <cell r="AZ4729" t="str">
            <v>Y</v>
          </cell>
          <cell r="BG4729">
            <v>0</v>
          </cell>
        </row>
        <row r="4730">
          <cell r="AY4730">
            <v>0</v>
          </cell>
          <cell r="AZ4730" t="str">
            <v>Y</v>
          </cell>
          <cell r="BG4730">
            <v>0</v>
          </cell>
        </row>
        <row r="4731">
          <cell r="AY4731">
            <v>0</v>
          </cell>
          <cell r="AZ4731" t="str">
            <v>Y</v>
          </cell>
          <cell r="BG4731">
            <v>0</v>
          </cell>
        </row>
        <row r="4732">
          <cell r="AY4732">
            <v>0</v>
          </cell>
          <cell r="AZ4732" t="str">
            <v>Y</v>
          </cell>
          <cell r="BG4732">
            <v>0</v>
          </cell>
        </row>
        <row r="4733">
          <cell r="AY4733">
            <v>0</v>
          </cell>
          <cell r="AZ4733" t="str">
            <v>Y</v>
          </cell>
          <cell r="BG4733">
            <v>0</v>
          </cell>
        </row>
        <row r="4734">
          <cell r="AY4734">
            <v>0</v>
          </cell>
          <cell r="AZ4734" t="str">
            <v>Y</v>
          </cell>
          <cell r="BG4734">
            <v>0</v>
          </cell>
        </row>
        <row r="4735">
          <cell r="AY4735">
            <v>0</v>
          </cell>
          <cell r="AZ4735" t="str">
            <v>Y</v>
          </cell>
          <cell r="BG4735">
            <v>0</v>
          </cell>
        </row>
        <row r="4736">
          <cell r="AY4736">
            <v>0</v>
          </cell>
          <cell r="AZ4736" t="str">
            <v>Y</v>
          </cell>
          <cell r="BG4736">
            <v>0</v>
          </cell>
        </row>
        <row r="4737">
          <cell r="AY4737">
            <v>0</v>
          </cell>
          <cell r="AZ4737" t="str">
            <v>Y</v>
          </cell>
          <cell r="BG4737">
            <v>0</v>
          </cell>
        </row>
        <row r="4738">
          <cell r="AY4738">
            <v>0</v>
          </cell>
          <cell r="AZ4738" t="str">
            <v>Y</v>
          </cell>
          <cell r="BG4738">
            <v>0</v>
          </cell>
        </row>
        <row r="4739">
          <cell r="AY4739">
            <v>0</v>
          </cell>
          <cell r="AZ4739" t="str">
            <v>Y</v>
          </cell>
          <cell r="BG4739">
            <v>0</v>
          </cell>
        </row>
        <row r="4740">
          <cell r="AY4740">
            <v>0</v>
          </cell>
          <cell r="AZ4740" t="str">
            <v>Y</v>
          </cell>
          <cell r="BG4740">
            <v>0</v>
          </cell>
        </row>
        <row r="4741">
          <cell r="AY4741">
            <v>0</v>
          </cell>
          <cell r="AZ4741" t="str">
            <v>Y</v>
          </cell>
          <cell r="BG4741">
            <v>0</v>
          </cell>
        </row>
        <row r="4742">
          <cell r="AY4742">
            <v>0</v>
          </cell>
          <cell r="AZ4742" t="str">
            <v>Y</v>
          </cell>
          <cell r="BG4742">
            <v>0</v>
          </cell>
        </row>
        <row r="4743">
          <cell r="AY4743">
            <v>0</v>
          </cell>
          <cell r="AZ4743" t="str">
            <v>Y</v>
          </cell>
          <cell r="BG4743">
            <v>0</v>
          </cell>
        </row>
        <row r="4744">
          <cell r="AY4744">
            <v>0</v>
          </cell>
          <cell r="AZ4744" t="str">
            <v>Y</v>
          </cell>
          <cell r="BG4744">
            <v>0</v>
          </cell>
        </row>
        <row r="4745">
          <cell r="AY4745">
            <v>0</v>
          </cell>
          <cell r="AZ4745" t="str">
            <v>Y</v>
          </cell>
          <cell r="BG4745">
            <v>0</v>
          </cell>
        </row>
        <row r="4746">
          <cell r="AY4746">
            <v>0</v>
          </cell>
          <cell r="AZ4746" t="str">
            <v>Y</v>
          </cell>
          <cell r="BG4746">
            <v>0</v>
          </cell>
        </row>
        <row r="4747">
          <cell r="AY4747">
            <v>0</v>
          </cell>
          <cell r="AZ4747" t="str">
            <v>Y</v>
          </cell>
          <cell r="BG4747">
            <v>0</v>
          </cell>
        </row>
        <row r="4748">
          <cell r="AY4748">
            <v>0</v>
          </cell>
          <cell r="AZ4748" t="str">
            <v>Y</v>
          </cell>
          <cell r="BG4748">
            <v>0</v>
          </cell>
        </row>
        <row r="4749">
          <cell r="AY4749">
            <v>0</v>
          </cell>
          <cell r="AZ4749" t="str">
            <v>Y</v>
          </cell>
          <cell r="BG4749">
            <v>0</v>
          </cell>
        </row>
        <row r="4750">
          <cell r="AY4750">
            <v>0</v>
          </cell>
          <cell r="AZ4750" t="str">
            <v>Y</v>
          </cell>
          <cell r="BG4750">
            <v>0</v>
          </cell>
        </row>
        <row r="4751">
          <cell r="AY4751">
            <v>0</v>
          </cell>
          <cell r="AZ4751" t="str">
            <v>Y</v>
          </cell>
          <cell r="BG4751">
            <v>0</v>
          </cell>
        </row>
        <row r="4752">
          <cell r="AY4752">
            <v>0</v>
          </cell>
          <cell r="AZ4752" t="str">
            <v>Y</v>
          </cell>
          <cell r="BG4752">
            <v>0</v>
          </cell>
        </row>
        <row r="4753">
          <cell r="AY4753">
            <v>0</v>
          </cell>
          <cell r="AZ4753" t="str">
            <v>Y</v>
          </cell>
          <cell r="BG4753">
            <v>0</v>
          </cell>
        </row>
        <row r="4754">
          <cell r="AY4754">
            <v>0</v>
          </cell>
          <cell r="AZ4754" t="str">
            <v>Y</v>
          </cell>
          <cell r="BG4754">
            <v>0</v>
          </cell>
        </row>
        <row r="4755">
          <cell r="AY4755">
            <v>0</v>
          </cell>
          <cell r="AZ4755" t="str">
            <v>Y</v>
          </cell>
          <cell r="BG4755">
            <v>0</v>
          </cell>
        </row>
        <row r="4756">
          <cell r="AY4756">
            <v>0</v>
          </cell>
          <cell r="AZ4756" t="str">
            <v>Y</v>
          </cell>
          <cell r="BG4756">
            <v>0</v>
          </cell>
        </row>
        <row r="4757">
          <cell r="AY4757">
            <v>0</v>
          </cell>
          <cell r="AZ4757" t="str">
            <v>Y</v>
          </cell>
          <cell r="BG4757">
            <v>0</v>
          </cell>
        </row>
        <row r="4758">
          <cell r="AY4758">
            <v>0</v>
          </cell>
          <cell r="AZ4758" t="str">
            <v>Y</v>
          </cell>
          <cell r="BG4758">
            <v>0</v>
          </cell>
        </row>
        <row r="4759">
          <cell r="AY4759">
            <v>0</v>
          </cell>
          <cell r="AZ4759" t="str">
            <v>Y</v>
          </cell>
          <cell r="BG4759">
            <v>0</v>
          </cell>
        </row>
        <row r="4760">
          <cell r="AY4760">
            <v>0</v>
          </cell>
          <cell r="AZ4760" t="str">
            <v>Y</v>
          </cell>
          <cell r="BG4760">
            <v>0</v>
          </cell>
        </row>
        <row r="4761">
          <cell r="AY4761">
            <v>0</v>
          </cell>
          <cell r="AZ4761" t="str">
            <v>Y</v>
          </cell>
          <cell r="BG4761">
            <v>0</v>
          </cell>
        </row>
        <row r="4762">
          <cell r="AY4762">
            <v>0</v>
          </cell>
          <cell r="AZ4762" t="str">
            <v>Y</v>
          </cell>
          <cell r="BG4762">
            <v>0</v>
          </cell>
        </row>
        <row r="4763">
          <cell r="AY4763">
            <v>0</v>
          </cell>
          <cell r="AZ4763" t="str">
            <v>Y</v>
          </cell>
          <cell r="BG4763">
            <v>0</v>
          </cell>
        </row>
        <row r="4764">
          <cell r="AY4764">
            <v>0</v>
          </cell>
          <cell r="AZ4764" t="str">
            <v>Y</v>
          </cell>
          <cell r="BG4764">
            <v>0</v>
          </cell>
        </row>
        <row r="4765">
          <cell r="AY4765">
            <v>0</v>
          </cell>
          <cell r="AZ4765" t="str">
            <v>Y</v>
          </cell>
          <cell r="BG4765">
            <v>0</v>
          </cell>
        </row>
        <row r="4766">
          <cell r="AY4766">
            <v>0</v>
          </cell>
          <cell r="AZ4766" t="str">
            <v>Y</v>
          </cell>
          <cell r="BG4766">
            <v>0</v>
          </cell>
        </row>
        <row r="4767">
          <cell r="AY4767">
            <v>0</v>
          </cell>
          <cell r="AZ4767" t="str">
            <v>Y</v>
          </cell>
          <cell r="BG4767">
            <v>0</v>
          </cell>
        </row>
        <row r="4768">
          <cell r="AY4768">
            <v>0</v>
          </cell>
          <cell r="AZ4768" t="str">
            <v>x</v>
          </cell>
          <cell r="BG4768">
            <v>0</v>
          </cell>
        </row>
        <row r="4769">
          <cell r="AY4769">
            <v>0</v>
          </cell>
          <cell r="AZ4769" t="str">
            <v>x</v>
          </cell>
          <cell r="BG4769">
            <v>0</v>
          </cell>
        </row>
        <row r="4770">
          <cell r="AY4770" t="str">
            <v>1BD</v>
          </cell>
          <cell r="AZ4770">
            <v>-2.0299999999999998</v>
          </cell>
          <cell r="BG4770">
            <v>0</v>
          </cell>
        </row>
        <row r="4771">
          <cell r="AY4771">
            <v>0</v>
          </cell>
          <cell r="AZ4771" t="str">
            <v>Y</v>
          </cell>
          <cell r="BG4771">
            <v>0</v>
          </cell>
        </row>
        <row r="4772">
          <cell r="AY4772" t="str">
            <v>1BD</v>
          </cell>
          <cell r="AZ4772">
            <v>-45.92</v>
          </cell>
          <cell r="BG4772">
            <v>0</v>
          </cell>
        </row>
        <row r="4773">
          <cell r="AY4773" t="str">
            <v>1BD</v>
          </cell>
          <cell r="AZ4773">
            <v>-815.8</v>
          </cell>
          <cell r="BG4773" t="str">
            <v>1BD</v>
          </cell>
        </row>
        <row r="4774">
          <cell r="AY4774" t="str">
            <v>1BD</v>
          </cell>
          <cell r="AZ4774">
            <v>-9.16</v>
          </cell>
          <cell r="BG4774">
            <v>0</v>
          </cell>
        </row>
        <row r="4775">
          <cell r="AY4775" t="str">
            <v>1BD</v>
          </cell>
          <cell r="AZ4775">
            <v>-2.4700000000000002</v>
          </cell>
          <cell r="BG4775">
            <v>0</v>
          </cell>
        </row>
        <row r="4776">
          <cell r="AY4776">
            <v>0</v>
          </cell>
          <cell r="AZ4776" t="str">
            <v>Y</v>
          </cell>
          <cell r="BG4776">
            <v>0</v>
          </cell>
        </row>
        <row r="4777">
          <cell r="AY4777" t="str">
            <v>2DG</v>
          </cell>
          <cell r="AZ4777">
            <v>-2.0699999999999998</v>
          </cell>
          <cell r="BG4777">
            <v>0</v>
          </cell>
        </row>
        <row r="4778">
          <cell r="AY4778">
            <v>0</v>
          </cell>
          <cell r="AZ4778" t="str">
            <v>Y</v>
          </cell>
          <cell r="BG4778">
            <v>0</v>
          </cell>
        </row>
        <row r="4779">
          <cell r="AY4779" t="str">
            <v>2DG</v>
          </cell>
          <cell r="AZ4779">
            <v>-46.45</v>
          </cell>
          <cell r="BG4779">
            <v>0</v>
          </cell>
        </row>
        <row r="4780">
          <cell r="AY4780" t="str">
            <v>2DG</v>
          </cell>
          <cell r="AZ4780">
            <v>-9.07</v>
          </cell>
          <cell r="BG4780">
            <v>0</v>
          </cell>
        </row>
        <row r="4781">
          <cell r="AY4781" t="str">
            <v>2DG</v>
          </cell>
          <cell r="AZ4781">
            <v>-2.4500000000000002</v>
          </cell>
          <cell r="BG4781">
            <v>0</v>
          </cell>
        </row>
        <row r="4782">
          <cell r="AY4782">
            <v>0</v>
          </cell>
          <cell r="AZ4782" t="str">
            <v>Y</v>
          </cell>
          <cell r="BG4782">
            <v>0</v>
          </cell>
        </row>
        <row r="4783">
          <cell r="AY4783">
            <v>0</v>
          </cell>
          <cell r="AZ4783" t="str">
            <v>Y</v>
          </cell>
          <cell r="BG4783">
            <v>0</v>
          </cell>
        </row>
        <row r="4784">
          <cell r="AY4784">
            <v>0</v>
          </cell>
          <cell r="AZ4784" t="str">
            <v>Y</v>
          </cell>
          <cell r="BG4784">
            <v>0</v>
          </cell>
        </row>
        <row r="4785">
          <cell r="AY4785">
            <v>0</v>
          </cell>
          <cell r="AZ4785" t="str">
            <v>x</v>
          </cell>
          <cell r="BG4785">
            <v>0</v>
          </cell>
        </row>
        <row r="4786">
          <cell r="AY4786">
            <v>0</v>
          </cell>
          <cell r="AZ4786" t="str">
            <v>Y</v>
          </cell>
          <cell r="BG4786">
            <v>0</v>
          </cell>
        </row>
        <row r="4787">
          <cell r="AY4787">
            <v>0</v>
          </cell>
          <cell r="AZ4787" t="str">
            <v>x</v>
          </cell>
          <cell r="BG4787">
            <v>0</v>
          </cell>
        </row>
        <row r="4788">
          <cell r="AY4788">
            <v>0</v>
          </cell>
          <cell r="AZ4788" t="str">
            <v>x</v>
          </cell>
          <cell r="BG4788">
            <v>0</v>
          </cell>
        </row>
        <row r="4789">
          <cell r="AY4789">
            <v>0</v>
          </cell>
          <cell r="AZ4789" t="str">
            <v>x</v>
          </cell>
          <cell r="BG4789">
            <v>0</v>
          </cell>
        </row>
        <row r="4790">
          <cell r="AY4790">
            <v>0</v>
          </cell>
          <cell r="AZ4790" t="str">
            <v>Y</v>
          </cell>
          <cell r="BG4790">
            <v>0</v>
          </cell>
        </row>
        <row r="4791">
          <cell r="AY4791">
            <v>0</v>
          </cell>
          <cell r="AZ4791" t="str">
            <v>Y</v>
          </cell>
          <cell r="BG4791">
            <v>0</v>
          </cell>
        </row>
        <row r="4792">
          <cell r="AY4792">
            <v>0</v>
          </cell>
          <cell r="AZ4792" t="str">
            <v>Y</v>
          </cell>
          <cell r="BG4792">
            <v>0</v>
          </cell>
        </row>
        <row r="4793">
          <cell r="AY4793">
            <v>0</v>
          </cell>
          <cell r="AZ4793" t="str">
            <v>Y</v>
          </cell>
          <cell r="BG4793">
            <v>0</v>
          </cell>
        </row>
        <row r="4794">
          <cell r="AY4794">
            <v>0</v>
          </cell>
          <cell r="AZ4794" t="str">
            <v>Y</v>
          </cell>
          <cell r="BG4794">
            <v>0</v>
          </cell>
        </row>
        <row r="4795">
          <cell r="AY4795">
            <v>0</v>
          </cell>
          <cell r="AZ4795" t="str">
            <v>Y</v>
          </cell>
          <cell r="BG4795">
            <v>0</v>
          </cell>
        </row>
        <row r="4796">
          <cell r="AY4796">
            <v>0</v>
          </cell>
          <cell r="AZ4796" t="str">
            <v>Y</v>
          </cell>
          <cell r="BG4796">
            <v>0</v>
          </cell>
        </row>
        <row r="4797">
          <cell r="AY4797">
            <v>0</v>
          </cell>
          <cell r="AZ4797" t="str">
            <v>Y</v>
          </cell>
          <cell r="BG4797">
            <v>0</v>
          </cell>
        </row>
        <row r="4798">
          <cell r="AY4798">
            <v>0</v>
          </cell>
          <cell r="AZ4798" t="str">
            <v>x</v>
          </cell>
          <cell r="BG4798">
            <v>0</v>
          </cell>
        </row>
        <row r="4799">
          <cell r="AY4799">
            <v>0</v>
          </cell>
          <cell r="AZ4799" t="str">
            <v>x</v>
          </cell>
          <cell r="BG4799">
            <v>0</v>
          </cell>
        </row>
        <row r="4800">
          <cell r="AY4800">
            <v>0</v>
          </cell>
          <cell r="AZ4800" t="str">
            <v>x</v>
          </cell>
          <cell r="BG4800">
            <v>0</v>
          </cell>
        </row>
        <row r="4801">
          <cell r="AY4801">
            <v>0</v>
          </cell>
          <cell r="AZ4801" t="str">
            <v>x</v>
          </cell>
          <cell r="BG4801">
            <v>0</v>
          </cell>
        </row>
        <row r="4802">
          <cell r="AY4802">
            <v>0</v>
          </cell>
          <cell r="AZ4802" t="str">
            <v>x</v>
          </cell>
          <cell r="BG4802">
            <v>0</v>
          </cell>
        </row>
        <row r="4803">
          <cell r="AY4803">
            <v>0</v>
          </cell>
          <cell r="AZ4803" t="str">
            <v>Y</v>
          </cell>
          <cell r="BG4803">
            <v>0</v>
          </cell>
        </row>
        <row r="4804">
          <cell r="AY4804">
            <v>0</v>
          </cell>
          <cell r="AZ4804" t="str">
            <v>x</v>
          </cell>
          <cell r="BG4804">
            <v>0</v>
          </cell>
        </row>
        <row r="4805">
          <cell r="AY4805">
            <v>0</v>
          </cell>
          <cell r="AZ4805" t="str">
            <v>Y</v>
          </cell>
          <cell r="BG4805">
            <v>0</v>
          </cell>
        </row>
        <row r="4806">
          <cell r="AY4806">
            <v>0</v>
          </cell>
          <cell r="AZ4806" t="str">
            <v>Y</v>
          </cell>
          <cell r="BG4806">
            <v>0</v>
          </cell>
        </row>
        <row r="4807">
          <cell r="AY4807">
            <v>0</v>
          </cell>
          <cell r="AZ4807" t="str">
            <v>Y</v>
          </cell>
          <cell r="BG4807">
            <v>0</v>
          </cell>
        </row>
        <row r="4808">
          <cell r="AY4808" t="str">
            <v>1BD</v>
          </cell>
          <cell r="AZ4808">
            <v>-11.12</v>
          </cell>
          <cell r="BG4808">
            <v>0</v>
          </cell>
        </row>
        <row r="4809">
          <cell r="AY4809" t="str">
            <v>1BC</v>
          </cell>
          <cell r="AZ4809">
            <v>-24.18</v>
          </cell>
          <cell r="BG4809">
            <v>0</v>
          </cell>
        </row>
        <row r="4810">
          <cell r="AY4810" t="str">
            <v>1BD</v>
          </cell>
          <cell r="AZ4810">
            <v>-54.3</v>
          </cell>
          <cell r="BG4810" t="str">
            <v>1BD</v>
          </cell>
        </row>
        <row r="4811">
          <cell r="AY4811" t="str">
            <v>1BD</v>
          </cell>
          <cell r="AZ4811">
            <v>-54.3</v>
          </cell>
          <cell r="BG4811" t="str">
            <v>1BD</v>
          </cell>
        </row>
        <row r="4812">
          <cell r="AY4812" t="str">
            <v>1BD</v>
          </cell>
          <cell r="AZ4812">
            <v>-69.739999999999995</v>
          </cell>
          <cell r="BG4812">
            <v>0</v>
          </cell>
        </row>
        <row r="4813">
          <cell r="AY4813" t="str">
            <v>1BD</v>
          </cell>
          <cell r="AZ4813">
            <v>-69.739999999999995</v>
          </cell>
          <cell r="BG4813">
            <v>0</v>
          </cell>
        </row>
        <row r="4814">
          <cell r="AY4814" t="str">
            <v>1BC</v>
          </cell>
          <cell r="AZ4814">
            <v>-25.64</v>
          </cell>
          <cell r="BG4814">
            <v>0</v>
          </cell>
        </row>
        <row r="4815">
          <cell r="AY4815">
            <v>0</v>
          </cell>
          <cell r="AZ4815" t="str">
            <v>Y</v>
          </cell>
          <cell r="BG4815">
            <v>0</v>
          </cell>
        </row>
        <row r="4816">
          <cell r="AY4816" t="str">
            <v>1BD</v>
          </cell>
          <cell r="AZ4816">
            <v>-5.45</v>
          </cell>
          <cell r="BG4816">
            <v>0</v>
          </cell>
        </row>
        <row r="4817">
          <cell r="AY4817">
            <v>0</v>
          </cell>
          <cell r="AZ4817">
            <v>0</v>
          </cell>
          <cell r="BG4817">
            <v>0</v>
          </cell>
        </row>
        <row r="4818">
          <cell r="AY4818" t="str">
            <v>1BD</v>
          </cell>
          <cell r="AZ4818">
            <v>-45.1</v>
          </cell>
          <cell r="BG4818">
            <v>0</v>
          </cell>
        </row>
        <row r="4819">
          <cell r="AY4819">
            <v>0</v>
          </cell>
          <cell r="AZ4819" t="str">
            <v>Y</v>
          </cell>
          <cell r="BG4819">
            <v>0</v>
          </cell>
        </row>
        <row r="4820">
          <cell r="AY4820">
            <v>0</v>
          </cell>
          <cell r="AZ4820" t="str">
            <v>Y</v>
          </cell>
          <cell r="BG4820">
            <v>0</v>
          </cell>
        </row>
        <row r="4821">
          <cell r="AY4821">
            <v>0</v>
          </cell>
          <cell r="AZ4821" t="str">
            <v>Y</v>
          </cell>
          <cell r="BG4821">
            <v>0</v>
          </cell>
        </row>
        <row r="4822">
          <cell r="AY4822">
            <v>0</v>
          </cell>
          <cell r="AZ4822" t="str">
            <v>Y</v>
          </cell>
          <cell r="BG4822">
            <v>0</v>
          </cell>
        </row>
        <row r="4823">
          <cell r="AY4823">
            <v>0</v>
          </cell>
          <cell r="AZ4823" t="str">
            <v>Y</v>
          </cell>
          <cell r="BG4823">
            <v>0</v>
          </cell>
        </row>
        <row r="4824">
          <cell r="AY4824">
            <v>0</v>
          </cell>
          <cell r="AZ4824" t="str">
            <v>Y</v>
          </cell>
          <cell r="BG4824">
            <v>0</v>
          </cell>
        </row>
        <row r="4825">
          <cell r="AY4825">
            <v>0</v>
          </cell>
          <cell r="AZ4825" t="str">
            <v>Y</v>
          </cell>
          <cell r="BG4825">
            <v>0</v>
          </cell>
        </row>
        <row r="4826">
          <cell r="AY4826">
            <v>0</v>
          </cell>
          <cell r="AZ4826" t="str">
            <v>Y</v>
          </cell>
          <cell r="BG4826">
            <v>0</v>
          </cell>
        </row>
        <row r="4827">
          <cell r="AY4827">
            <v>0</v>
          </cell>
          <cell r="AZ4827" t="str">
            <v>Y</v>
          </cell>
          <cell r="BG4827">
            <v>0</v>
          </cell>
        </row>
        <row r="4828">
          <cell r="AY4828">
            <v>0</v>
          </cell>
          <cell r="AZ4828" t="str">
            <v>Y</v>
          </cell>
          <cell r="BG4828">
            <v>0</v>
          </cell>
        </row>
        <row r="4829">
          <cell r="AY4829" t="str">
            <v>1BD</v>
          </cell>
          <cell r="AZ4829">
            <v>-6.15</v>
          </cell>
          <cell r="BG4829">
            <v>0</v>
          </cell>
        </row>
        <row r="4830">
          <cell r="AY4830" t="str">
            <v>1BD</v>
          </cell>
          <cell r="AZ4830">
            <v>-49.7</v>
          </cell>
          <cell r="BG4830">
            <v>0</v>
          </cell>
        </row>
        <row r="4831">
          <cell r="AY4831">
            <v>0</v>
          </cell>
          <cell r="AZ4831" t="str">
            <v>Y</v>
          </cell>
          <cell r="BG4831">
            <v>0</v>
          </cell>
        </row>
        <row r="4832">
          <cell r="AY4832">
            <v>0</v>
          </cell>
          <cell r="AZ4832">
            <v>0</v>
          </cell>
          <cell r="BG4832">
            <v>0</v>
          </cell>
        </row>
        <row r="4833">
          <cell r="AY4833">
            <v>0</v>
          </cell>
          <cell r="AZ4833" t="str">
            <v>Y</v>
          </cell>
          <cell r="BG4833">
            <v>0</v>
          </cell>
        </row>
        <row r="4834">
          <cell r="AY4834" t="str">
            <v>1BD</v>
          </cell>
          <cell r="AZ4834">
            <v>-7.62</v>
          </cell>
          <cell r="BG4834">
            <v>0</v>
          </cell>
        </row>
        <row r="4835">
          <cell r="AY4835" t="str">
            <v>1BD</v>
          </cell>
          <cell r="AZ4835">
            <v>-2.06</v>
          </cell>
          <cell r="BG4835">
            <v>0</v>
          </cell>
        </row>
        <row r="4836">
          <cell r="AY4836">
            <v>0</v>
          </cell>
          <cell r="AZ4836" t="str">
            <v>Y</v>
          </cell>
          <cell r="BG4836">
            <v>0</v>
          </cell>
        </row>
        <row r="4837">
          <cell r="AY4837">
            <v>0</v>
          </cell>
          <cell r="AZ4837" t="str">
            <v>Y</v>
          </cell>
          <cell r="BG4837">
            <v>0</v>
          </cell>
        </row>
        <row r="4838">
          <cell r="AY4838">
            <v>0</v>
          </cell>
          <cell r="AZ4838" t="str">
            <v>Y</v>
          </cell>
          <cell r="BG4838">
            <v>0</v>
          </cell>
        </row>
        <row r="4839">
          <cell r="AY4839">
            <v>0</v>
          </cell>
          <cell r="AZ4839" t="str">
            <v>x</v>
          </cell>
          <cell r="BG4839">
            <v>0</v>
          </cell>
        </row>
        <row r="4840">
          <cell r="AY4840">
            <v>0</v>
          </cell>
          <cell r="AZ4840" t="str">
            <v>x</v>
          </cell>
          <cell r="BG4840">
            <v>0</v>
          </cell>
        </row>
        <row r="4841">
          <cell r="AY4841">
            <v>0</v>
          </cell>
          <cell r="AZ4841" t="str">
            <v>Y</v>
          </cell>
          <cell r="BG4841">
            <v>0</v>
          </cell>
        </row>
        <row r="4842">
          <cell r="AY4842" t="str">
            <v>2DG</v>
          </cell>
          <cell r="AZ4842">
            <v>-43.69</v>
          </cell>
          <cell r="BG4842" t="str">
            <v>2DG</v>
          </cell>
        </row>
        <row r="4843">
          <cell r="AY4843" t="str">
            <v>2DG</v>
          </cell>
          <cell r="AZ4843">
            <v>-45.1</v>
          </cell>
          <cell r="BG4843">
            <v>0</v>
          </cell>
        </row>
        <row r="4844">
          <cell r="AY4844">
            <v>0</v>
          </cell>
          <cell r="AZ4844" t="str">
            <v>Y</v>
          </cell>
          <cell r="BG4844">
            <v>0</v>
          </cell>
        </row>
        <row r="4845">
          <cell r="AY4845">
            <v>0</v>
          </cell>
          <cell r="AZ4845" t="str">
            <v>Y</v>
          </cell>
          <cell r="BG4845">
            <v>0</v>
          </cell>
        </row>
        <row r="4846">
          <cell r="AY4846">
            <v>0</v>
          </cell>
          <cell r="AZ4846" t="str">
            <v>Y</v>
          </cell>
          <cell r="BG4846">
            <v>0</v>
          </cell>
        </row>
        <row r="4847">
          <cell r="AY4847">
            <v>0</v>
          </cell>
          <cell r="AZ4847" t="str">
            <v>Y</v>
          </cell>
          <cell r="BG4847">
            <v>0</v>
          </cell>
        </row>
        <row r="4848">
          <cell r="AY4848">
            <v>0</v>
          </cell>
          <cell r="AZ4848" t="str">
            <v>Y</v>
          </cell>
          <cell r="BG4848">
            <v>0</v>
          </cell>
        </row>
        <row r="4849">
          <cell r="AY4849">
            <v>0</v>
          </cell>
          <cell r="AZ4849" t="str">
            <v>x</v>
          </cell>
          <cell r="BG4849">
            <v>0</v>
          </cell>
        </row>
        <row r="4850">
          <cell r="AY4850">
            <v>0</v>
          </cell>
          <cell r="AZ4850" t="str">
            <v>x</v>
          </cell>
          <cell r="BG4850">
            <v>0</v>
          </cell>
        </row>
        <row r="4851">
          <cell r="AY4851">
            <v>0</v>
          </cell>
          <cell r="AZ4851" t="str">
            <v>x</v>
          </cell>
          <cell r="BG4851">
            <v>0</v>
          </cell>
        </row>
        <row r="4852">
          <cell r="AY4852">
            <v>0</v>
          </cell>
          <cell r="AZ4852" t="str">
            <v>Y</v>
          </cell>
          <cell r="BG4852">
            <v>0</v>
          </cell>
        </row>
        <row r="4853">
          <cell r="AY4853">
            <v>0</v>
          </cell>
          <cell r="AZ4853" t="str">
            <v>x</v>
          </cell>
          <cell r="BG4853">
            <v>0</v>
          </cell>
        </row>
        <row r="4854">
          <cell r="AY4854">
            <v>0</v>
          </cell>
          <cell r="AZ4854" t="str">
            <v>Y</v>
          </cell>
          <cell r="BG4854">
            <v>0</v>
          </cell>
        </row>
        <row r="4855">
          <cell r="AY4855">
            <v>0</v>
          </cell>
          <cell r="AZ4855" t="str">
            <v>Y</v>
          </cell>
          <cell r="BG4855">
            <v>0</v>
          </cell>
        </row>
        <row r="4856">
          <cell r="AY4856">
            <v>0</v>
          </cell>
          <cell r="AZ4856" t="str">
            <v>Y</v>
          </cell>
          <cell r="BG4856">
            <v>0</v>
          </cell>
        </row>
        <row r="4857">
          <cell r="AY4857">
            <v>0</v>
          </cell>
          <cell r="AZ4857" t="str">
            <v>Y</v>
          </cell>
          <cell r="BG4857">
            <v>0</v>
          </cell>
        </row>
        <row r="4858">
          <cell r="AY4858">
            <v>0</v>
          </cell>
          <cell r="AZ4858" t="str">
            <v>Y</v>
          </cell>
          <cell r="BG4858">
            <v>0</v>
          </cell>
        </row>
        <row r="4859">
          <cell r="AY4859">
            <v>0</v>
          </cell>
          <cell r="AZ4859" t="str">
            <v>Y</v>
          </cell>
          <cell r="BG4859">
            <v>0</v>
          </cell>
        </row>
        <row r="4860">
          <cell r="AY4860">
            <v>0</v>
          </cell>
          <cell r="AZ4860" t="str">
            <v>Y</v>
          </cell>
          <cell r="BG4860">
            <v>0</v>
          </cell>
        </row>
        <row r="4861">
          <cell r="AY4861" t="str">
            <v>1BC</v>
          </cell>
          <cell r="AZ4861">
            <v>-15.94</v>
          </cell>
          <cell r="BG4861">
            <v>0</v>
          </cell>
        </row>
        <row r="4862">
          <cell r="AY4862" t="str">
            <v>1BC</v>
          </cell>
          <cell r="AZ4862">
            <v>-24.18</v>
          </cell>
          <cell r="BG4862">
            <v>0</v>
          </cell>
        </row>
        <row r="4863">
          <cell r="AY4863" t="str">
            <v>1BD</v>
          </cell>
          <cell r="AZ4863">
            <v>-16.510000000000002</v>
          </cell>
          <cell r="BG4863">
            <v>0</v>
          </cell>
        </row>
        <row r="4864">
          <cell r="AY4864" t="str">
            <v>1BD</v>
          </cell>
          <cell r="AZ4864">
            <v>-55.12</v>
          </cell>
          <cell r="BG4864" t="str">
            <v>1BD</v>
          </cell>
        </row>
        <row r="4865">
          <cell r="AY4865" t="str">
            <v>1BD</v>
          </cell>
          <cell r="AZ4865">
            <v>-24.18</v>
          </cell>
          <cell r="BG4865">
            <v>0</v>
          </cell>
        </row>
        <row r="4866">
          <cell r="AY4866">
            <v>0</v>
          </cell>
          <cell r="AZ4866" t="str">
            <v>Y</v>
          </cell>
          <cell r="BG4866">
            <v>0</v>
          </cell>
        </row>
        <row r="4867">
          <cell r="AY4867" t="str">
            <v>1BD</v>
          </cell>
          <cell r="AZ4867">
            <v>-54.3</v>
          </cell>
          <cell r="BG4867" t="str">
            <v>1BD</v>
          </cell>
        </row>
        <row r="4868">
          <cell r="AY4868" t="str">
            <v>1BD</v>
          </cell>
          <cell r="AZ4868">
            <v>-54.3</v>
          </cell>
          <cell r="BG4868" t="str">
            <v>1BD</v>
          </cell>
        </row>
        <row r="4869">
          <cell r="AY4869" t="str">
            <v>1BD</v>
          </cell>
          <cell r="AZ4869">
            <v>-69.739999999999995</v>
          </cell>
          <cell r="BG4869">
            <v>0</v>
          </cell>
        </row>
        <row r="4870">
          <cell r="AY4870" t="str">
            <v>1BD</v>
          </cell>
          <cell r="AZ4870">
            <v>-69.739999999999995</v>
          </cell>
          <cell r="BG4870">
            <v>0</v>
          </cell>
        </row>
        <row r="4871">
          <cell r="AY4871">
            <v>0</v>
          </cell>
          <cell r="AZ4871" t="str">
            <v>Y</v>
          </cell>
          <cell r="BG4871">
            <v>0</v>
          </cell>
        </row>
        <row r="4872">
          <cell r="AY4872">
            <v>0</v>
          </cell>
          <cell r="AZ4872" t="str">
            <v>x</v>
          </cell>
          <cell r="BG4872">
            <v>0</v>
          </cell>
        </row>
        <row r="4873">
          <cell r="AY4873">
            <v>0</v>
          </cell>
          <cell r="AZ4873" t="str">
            <v>x</v>
          </cell>
          <cell r="BG4873">
            <v>0</v>
          </cell>
        </row>
        <row r="4874">
          <cell r="AY4874">
            <v>0</v>
          </cell>
          <cell r="AZ4874" t="str">
            <v>Y</v>
          </cell>
          <cell r="BG4874">
            <v>0</v>
          </cell>
        </row>
        <row r="4875">
          <cell r="AY4875" t="str">
            <v>1BC</v>
          </cell>
          <cell r="AZ4875">
            <v>-15.01</v>
          </cell>
          <cell r="BG4875">
            <v>0</v>
          </cell>
        </row>
        <row r="4876">
          <cell r="AY4876" t="str">
            <v>1BC</v>
          </cell>
          <cell r="AZ4876">
            <v>-24.18</v>
          </cell>
          <cell r="BG4876">
            <v>0</v>
          </cell>
        </row>
        <row r="4877">
          <cell r="AY4877" t="str">
            <v>1BC</v>
          </cell>
          <cell r="AZ4877">
            <v>-15.01</v>
          </cell>
          <cell r="BG4877">
            <v>0</v>
          </cell>
        </row>
        <row r="4878">
          <cell r="AY4878" t="str">
            <v>1BC</v>
          </cell>
          <cell r="AZ4878">
            <v>-24.18</v>
          </cell>
          <cell r="BG4878">
            <v>0</v>
          </cell>
        </row>
        <row r="4879">
          <cell r="AY4879">
            <v>0</v>
          </cell>
          <cell r="AZ4879" t="str">
            <v>Y</v>
          </cell>
          <cell r="BG4879">
            <v>0</v>
          </cell>
        </row>
        <row r="4880">
          <cell r="AY4880">
            <v>0</v>
          </cell>
          <cell r="AZ4880" t="str">
            <v>Y</v>
          </cell>
          <cell r="BG4880">
            <v>0</v>
          </cell>
        </row>
        <row r="4881">
          <cell r="AY4881">
            <v>0</v>
          </cell>
          <cell r="AZ4881" t="str">
            <v>Y</v>
          </cell>
          <cell r="BG4881">
            <v>0</v>
          </cell>
        </row>
        <row r="4882">
          <cell r="AY4882">
            <v>0</v>
          </cell>
          <cell r="AZ4882" t="str">
            <v>x</v>
          </cell>
          <cell r="BG4882">
            <v>0</v>
          </cell>
        </row>
        <row r="4883">
          <cell r="AY4883">
            <v>0</v>
          </cell>
          <cell r="AZ4883" t="str">
            <v>x</v>
          </cell>
          <cell r="BG4883">
            <v>0</v>
          </cell>
        </row>
        <row r="4884">
          <cell r="AY4884">
            <v>0</v>
          </cell>
          <cell r="AZ4884" t="str">
            <v>Y</v>
          </cell>
          <cell r="BG4884">
            <v>0</v>
          </cell>
        </row>
        <row r="4885">
          <cell r="AY4885">
            <v>0</v>
          </cell>
          <cell r="AZ4885" t="str">
            <v>x</v>
          </cell>
          <cell r="BG4885">
            <v>0</v>
          </cell>
        </row>
        <row r="4886">
          <cell r="AY4886">
            <v>0</v>
          </cell>
          <cell r="AZ4886" t="str">
            <v>x</v>
          </cell>
          <cell r="BG4886">
            <v>0</v>
          </cell>
        </row>
        <row r="4887">
          <cell r="AY4887">
            <v>0</v>
          </cell>
          <cell r="AZ4887" t="str">
            <v>x</v>
          </cell>
          <cell r="BG4887">
            <v>0</v>
          </cell>
        </row>
        <row r="4888">
          <cell r="AY4888">
            <v>0</v>
          </cell>
          <cell r="AZ4888" t="str">
            <v>x</v>
          </cell>
          <cell r="BG4888">
            <v>0</v>
          </cell>
        </row>
        <row r="4889">
          <cell r="AY4889">
            <v>0</v>
          </cell>
          <cell r="AZ4889" t="str">
            <v>x</v>
          </cell>
          <cell r="BG4889">
            <v>0</v>
          </cell>
        </row>
        <row r="4890">
          <cell r="AY4890">
            <v>0</v>
          </cell>
          <cell r="AZ4890" t="str">
            <v>x</v>
          </cell>
          <cell r="BG4890">
            <v>0</v>
          </cell>
        </row>
        <row r="4891">
          <cell r="AY4891" t="str">
            <v>1BC</v>
          </cell>
          <cell r="AZ4891">
            <v>-24.18</v>
          </cell>
          <cell r="BG4891">
            <v>0</v>
          </cell>
        </row>
        <row r="4892">
          <cell r="AY4892">
            <v>0</v>
          </cell>
          <cell r="AZ4892" t="str">
            <v>Y</v>
          </cell>
          <cell r="BG4892">
            <v>0</v>
          </cell>
        </row>
        <row r="4893">
          <cell r="AY4893">
            <v>0</v>
          </cell>
          <cell r="AZ4893" t="str">
            <v>Y</v>
          </cell>
          <cell r="BG4893">
            <v>0</v>
          </cell>
        </row>
        <row r="4894">
          <cell r="AY4894">
            <v>0</v>
          </cell>
          <cell r="AZ4894" t="str">
            <v>Y</v>
          </cell>
          <cell r="BG4894">
            <v>0</v>
          </cell>
        </row>
        <row r="4895">
          <cell r="AY4895">
            <v>0</v>
          </cell>
          <cell r="AZ4895" t="str">
            <v>Y</v>
          </cell>
          <cell r="BG4895">
            <v>0</v>
          </cell>
        </row>
        <row r="4896">
          <cell r="AY4896" t="str">
            <v>1BC</v>
          </cell>
          <cell r="AZ4896">
            <v>-19.239999999999998</v>
          </cell>
          <cell r="BG4896">
            <v>0</v>
          </cell>
        </row>
        <row r="4897">
          <cell r="AY4897" t="str">
            <v>1BC</v>
          </cell>
          <cell r="AZ4897">
            <v>-24.18</v>
          </cell>
          <cell r="BG4897">
            <v>0</v>
          </cell>
        </row>
        <row r="4898">
          <cell r="AY4898" t="str">
            <v>1BD</v>
          </cell>
          <cell r="AZ4898">
            <v>-19.29</v>
          </cell>
          <cell r="BG4898">
            <v>0</v>
          </cell>
        </row>
        <row r="4899">
          <cell r="AY4899" t="str">
            <v>1BD</v>
          </cell>
          <cell r="AZ4899">
            <v>-54.3</v>
          </cell>
          <cell r="BG4899" t="str">
            <v>1BD</v>
          </cell>
        </row>
        <row r="4900">
          <cell r="AY4900" t="str">
            <v>1BD</v>
          </cell>
          <cell r="AZ4900">
            <v>-24.18</v>
          </cell>
          <cell r="BG4900">
            <v>0</v>
          </cell>
        </row>
        <row r="4901">
          <cell r="AY4901" t="str">
            <v>1BD</v>
          </cell>
          <cell r="AZ4901">
            <v>-54.3</v>
          </cell>
          <cell r="BG4901" t="str">
            <v>1BD</v>
          </cell>
        </row>
        <row r="4902">
          <cell r="AY4902" t="str">
            <v>1BC</v>
          </cell>
          <cell r="AZ4902">
            <v>-24.18</v>
          </cell>
          <cell r="BG4902">
            <v>0</v>
          </cell>
        </row>
        <row r="4903">
          <cell r="AY4903">
            <v>0</v>
          </cell>
          <cell r="AZ4903" t="str">
            <v>Y</v>
          </cell>
          <cell r="BG4903">
            <v>0</v>
          </cell>
        </row>
        <row r="4904">
          <cell r="AY4904">
            <v>0</v>
          </cell>
          <cell r="AZ4904" t="str">
            <v>Y</v>
          </cell>
          <cell r="BG4904">
            <v>0</v>
          </cell>
        </row>
        <row r="4905">
          <cell r="AY4905">
            <v>0</v>
          </cell>
          <cell r="AZ4905" t="str">
            <v>Y</v>
          </cell>
          <cell r="BG4905">
            <v>0</v>
          </cell>
        </row>
        <row r="4906">
          <cell r="AY4906">
            <v>0</v>
          </cell>
          <cell r="AZ4906" t="str">
            <v>Y</v>
          </cell>
          <cell r="BG4906">
            <v>0</v>
          </cell>
        </row>
        <row r="4907">
          <cell r="AY4907">
            <v>0</v>
          </cell>
          <cell r="AZ4907" t="str">
            <v>Y</v>
          </cell>
          <cell r="BG4907">
            <v>0</v>
          </cell>
        </row>
        <row r="4908">
          <cell r="AY4908">
            <v>0</v>
          </cell>
          <cell r="AZ4908" t="str">
            <v>Y</v>
          </cell>
          <cell r="BG4908">
            <v>0</v>
          </cell>
        </row>
        <row r="4909">
          <cell r="AY4909">
            <v>0</v>
          </cell>
          <cell r="AZ4909" t="str">
            <v>Y</v>
          </cell>
          <cell r="BG4909">
            <v>0</v>
          </cell>
        </row>
        <row r="4910">
          <cell r="AY4910">
            <v>0</v>
          </cell>
          <cell r="AZ4910" t="str">
            <v>Y</v>
          </cell>
          <cell r="BG4910">
            <v>0</v>
          </cell>
        </row>
        <row r="4911">
          <cell r="AY4911">
            <v>0</v>
          </cell>
          <cell r="AZ4911" t="str">
            <v>x</v>
          </cell>
          <cell r="BG4911">
            <v>0</v>
          </cell>
        </row>
        <row r="4912">
          <cell r="AY4912">
            <v>0</v>
          </cell>
          <cell r="AZ4912" t="str">
            <v>x</v>
          </cell>
          <cell r="BG4912">
            <v>0</v>
          </cell>
        </row>
        <row r="4913">
          <cell r="AY4913">
            <v>0</v>
          </cell>
          <cell r="AZ4913" t="str">
            <v>Y</v>
          </cell>
          <cell r="BG4913">
            <v>0</v>
          </cell>
        </row>
        <row r="4914">
          <cell r="AY4914">
            <v>0</v>
          </cell>
          <cell r="AZ4914" t="str">
            <v>Y</v>
          </cell>
          <cell r="BG4914">
            <v>0</v>
          </cell>
        </row>
        <row r="4915">
          <cell r="AY4915">
            <v>0</v>
          </cell>
          <cell r="AZ4915" t="str">
            <v>Y</v>
          </cell>
          <cell r="BG4915">
            <v>0</v>
          </cell>
        </row>
        <row r="4916">
          <cell r="AY4916">
            <v>0</v>
          </cell>
          <cell r="AZ4916" t="str">
            <v>Y</v>
          </cell>
          <cell r="BG4916">
            <v>0</v>
          </cell>
        </row>
        <row r="4917">
          <cell r="AY4917" t="str">
            <v>1BC</v>
          </cell>
          <cell r="AZ4917">
            <v>-19.350000000000001</v>
          </cell>
          <cell r="BG4917">
            <v>0</v>
          </cell>
        </row>
        <row r="4918">
          <cell r="AY4918" t="str">
            <v>1BC</v>
          </cell>
          <cell r="AZ4918">
            <v>-24.18</v>
          </cell>
          <cell r="BG4918">
            <v>0</v>
          </cell>
        </row>
        <row r="4919">
          <cell r="AY4919">
            <v>0</v>
          </cell>
          <cell r="AZ4919" t="str">
            <v>Y</v>
          </cell>
          <cell r="BG4919">
            <v>0</v>
          </cell>
        </row>
        <row r="4920">
          <cell r="AY4920">
            <v>0</v>
          </cell>
          <cell r="AZ4920" t="str">
            <v>Y</v>
          </cell>
          <cell r="BG4920">
            <v>0</v>
          </cell>
        </row>
        <row r="4921">
          <cell r="AY4921">
            <v>0</v>
          </cell>
          <cell r="AZ4921" t="str">
            <v>x</v>
          </cell>
          <cell r="BG4921">
            <v>0</v>
          </cell>
        </row>
        <row r="4922">
          <cell r="AY4922">
            <v>0</v>
          </cell>
          <cell r="AZ4922">
            <v>0</v>
          </cell>
          <cell r="BG4922">
            <v>0</v>
          </cell>
        </row>
        <row r="4923">
          <cell r="AY4923">
            <v>0</v>
          </cell>
          <cell r="AZ4923" t="str">
            <v>Y</v>
          </cell>
          <cell r="BG4923">
            <v>0</v>
          </cell>
        </row>
        <row r="4924">
          <cell r="AY4924">
            <v>0</v>
          </cell>
          <cell r="AZ4924" t="str">
            <v>Y</v>
          </cell>
          <cell r="BG4924">
            <v>0</v>
          </cell>
        </row>
        <row r="4925">
          <cell r="AY4925">
            <v>0</v>
          </cell>
          <cell r="AZ4925" t="str">
            <v>Y</v>
          </cell>
          <cell r="BG4925">
            <v>0</v>
          </cell>
        </row>
        <row r="4926">
          <cell r="AY4926">
            <v>0</v>
          </cell>
          <cell r="AZ4926" t="str">
            <v>Y</v>
          </cell>
          <cell r="BG4926">
            <v>0</v>
          </cell>
        </row>
        <row r="4927">
          <cell r="AY4927" t="str">
            <v>1BD</v>
          </cell>
          <cell r="AZ4927">
            <v>-4.37</v>
          </cell>
          <cell r="BG4927">
            <v>0</v>
          </cell>
        </row>
        <row r="4928">
          <cell r="AY4928">
            <v>0</v>
          </cell>
          <cell r="AZ4928" t="str">
            <v>Y</v>
          </cell>
          <cell r="BG4928">
            <v>0</v>
          </cell>
        </row>
        <row r="4929">
          <cell r="AY4929" t="str">
            <v>1BD</v>
          </cell>
          <cell r="AZ4929">
            <v>-45.92</v>
          </cell>
          <cell r="BG4929">
            <v>0</v>
          </cell>
        </row>
        <row r="4930">
          <cell r="AY4930" t="str">
            <v>1BD</v>
          </cell>
          <cell r="AZ4930">
            <v>-9.16</v>
          </cell>
          <cell r="BG4930">
            <v>0</v>
          </cell>
        </row>
        <row r="4931">
          <cell r="AY4931" t="str">
            <v>1BD</v>
          </cell>
          <cell r="AZ4931">
            <v>-2.4700000000000002</v>
          </cell>
          <cell r="BG4931">
            <v>0</v>
          </cell>
        </row>
        <row r="4932">
          <cell r="AY4932">
            <v>0</v>
          </cell>
          <cell r="AZ4932" t="str">
            <v>Y</v>
          </cell>
          <cell r="BG4932">
            <v>0</v>
          </cell>
        </row>
        <row r="4933">
          <cell r="AY4933">
            <v>0</v>
          </cell>
          <cell r="AZ4933">
            <v>0</v>
          </cell>
          <cell r="BG4933">
            <v>0</v>
          </cell>
        </row>
        <row r="4934">
          <cell r="AY4934">
            <v>0</v>
          </cell>
          <cell r="AZ4934" t="str">
            <v>Y</v>
          </cell>
          <cell r="BG4934">
            <v>0</v>
          </cell>
        </row>
        <row r="4935">
          <cell r="AY4935">
            <v>0</v>
          </cell>
          <cell r="AZ4935">
            <v>0</v>
          </cell>
          <cell r="BG4935">
            <v>0</v>
          </cell>
        </row>
        <row r="4936">
          <cell r="AY4936" t="str">
            <v>2DG</v>
          </cell>
          <cell r="AZ4936">
            <v>-46.45</v>
          </cell>
          <cell r="BG4936" t="str">
            <v>2DG</v>
          </cell>
        </row>
        <row r="4937">
          <cell r="AY4937">
            <v>0</v>
          </cell>
          <cell r="AZ4937" t="str">
            <v>Y</v>
          </cell>
          <cell r="BG4937">
            <v>0</v>
          </cell>
        </row>
        <row r="4938">
          <cell r="AY4938">
            <v>0</v>
          </cell>
          <cell r="AZ4938" t="str">
            <v>Y</v>
          </cell>
          <cell r="BG4938">
            <v>0</v>
          </cell>
        </row>
        <row r="4939">
          <cell r="AY4939">
            <v>0</v>
          </cell>
          <cell r="AZ4939" t="str">
            <v>Y</v>
          </cell>
          <cell r="BG4939">
            <v>0</v>
          </cell>
        </row>
        <row r="4940">
          <cell r="AY4940">
            <v>0</v>
          </cell>
          <cell r="AZ4940" t="str">
            <v>Y</v>
          </cell>
          <cell r="BG4940">
            <v>0</v>
          </cell>
        </row>
        <row r="4941">
          <cell r="AY4941" t="str">
            <v>1BD</v>
          </cell>
          <cell r="AZ4941">
            <v>-8.3800000000000008</v>
          </cell>
          <cell r="BG4941">
            <v>0</v>
          </cell>
        </row>
        <row r="4942">
          <cell r="AY4942" t="str">
            <v>1BD</v>
          </cell>
          <cell r="AZ4942">
            <v>-49.7</v>
          </cell>
          <cell r="BG4942">
            <v>0</v>
          </cell>
        </row>
        <row r="4943">
          <cell r="AY4943">
            <v>0</v>
          </cell>
          <cell r="AZ4943" t="str">
            <v>Y</v>
          </cell>
          <cell r="BG4943">
            <v>0</v>
          </cell>
        </row>
        <row r="4944">
          <cell r="AY4944" t="str">
            <v>1BD</v>
          </cell>
          <cell r="AZ4944">
            <v>-4.57</v>
          </cell>
          <cell r="BG4944">
            <v>0</v>
          </cell>
        </row>
        <row r="4945">
          <cell r="AY4945">
            <v>0</v>
          </cell>
          <cell r="AZ4945" t="str">
            <v>Y</v>
          </cell>
          <cell r="BG4945">
            <v>0</v>
          </cell>
        </row>
        <row r="4946">
          <cell r="AY4946" t="str">
            <v>1BD</v>
          </cell>
          <cell r="AZ4946">
            <v>-43.69</v>
          </cell>
          <cell r="BG4946">
            <v>0</v>
          </cell>
        </row>
        <row r="4947">
          <cell r="AY4947" t="str">
            <v>1BD</v>
          </cell>
          <cell r="AZ4947">
            <v>-8.98</v>
          </cell>
          <cell r="BG4947">
            <v>0</v>
          </cell>
        </row>
        <row r="4948">
          <cell r="AY4948" t="str">
            <v>1BD</v>
          </cell>
          <cell r="AZ4948">
            <v>-2.4300000000000002</v>
          </cell>
          <cell r="BG4948">
            <v>0</v>
          </cell>
        </row>
        <row r="4949">
          <cell r="AY4949">
            <v>0</v>
          </cell>
          <cell r="AZ4949" t="str">
            <v>Y</v>
          </cell>
          <cell r="BG4949">
            <v>0</v>
          </cell>
        </row>
        <row r="4950">
          <cell r="AY4950">
            <v>0</v>
          </cell>
          <cell r="AZ4950" t="str">
            <v>Y</v>
          </cell>
          <cell r="BG4950">
            <v>0</v>
          </cell>
        </row>
        <row r="4951">
          <cell r="AY4951">
            <v>0</v>
          </cell>
          <cell r="AZ4951" t="str">
            <v>Y</v>
          </cell>
          <cell r="BG4951">
            <v>0</v>
          </cell>
        </row>
        <row r="4952">
          <cell r="AY4952" t="str">
            <v>1BD</v>
          </cell>
          <cell r="AZ4952">
            <v>-4.1900000000000004</v>
          </cell>
          <cell r="BG4952">
            <v>0</v>
          </cell>
        </row>
        <row r="4953">
          <cell r="AY4953">
            <v>0</v>
          </cell>
          <cell r="AZ4953" t="str">
            <v>Y</v>
          </cell>
          <cell r="BG4953">
            <v>0</v>
          </cell>
        </row>
        <row r="4954">
          <cell r="AY4954" t="str">
            <v>1BD</v>
          </cell>
          <cell r="AZ4954">
            <v>-49.7</v>
          </cell>
          <cell r="BG4954">
            <v>0</v>
          </cell>
        </row>
        <row r="4955">
          <cell r="AY4955" t="str">
            <v>1BD</v>
          </cell>
          <cell r="AZ4955">
            <v>-9.5299999999999994</v>
          </cell>
          <cell r="BG4955">
            <v>0</v>
          </cell>
        </row>
        <row r="4956">
          <cell r="AY4956" t="str">
            <v>1BD</v>
          </cell>
          <cell r="AZ4956">
            <v>-2.57</v>
          </cell>
          <cell r="BG4956">
            <v>0</v>
          </cell>
        </row>
        <row r="4957">
          <cell r="AY4957">
            <v>0</v>
          </cell>
          <cell r="AZ4957" t="str">
            <v>Y</v>
          </cell>
          <cell r="BG4957">
            <v>0</v>
          </cell>
        </row>
        <row r="4958">
          <cell r="AY4958">
            <v>0</v>
          </cell>
          <cell r="AZ4958">
            <v>0</v>
          </cell>
          <cell r="BG4958">
            <v>0</v>
          </cell>
        </row>
        <row r="4959">
          <cell r="AY4959">
            <v>0</v>
          </cell>
          <cell r="AZ4959">
            <v>0</v>
          </cell>
          <cell r="BG4959">
            <v>0</v>
          </cell>
        </row>
        <row r="4960">
          <cell r="AY4960" t="str">
            <v>1BD</v>
          </cell>
          <cell r="AZ4960">
            <v>-8.4600000000000009</v>
          </cell>
          <cell r="BG4960">
            <v>0</v>
          </cell>
        </row>
        <row r="4961">
          <cell r="AY4961" t="str">
            <v>1BD</v>
          </cell>
          <cell r="AZ4961">
            <v>-2.29</v>
          </cell>
          <cell r="BG4961">
            <v>0</v>
          </cell>
        </row>
        <row r="4962">
          <cell r="AY4962">
            <v>0</v>
          </cell>
          <cell r="AZ4962" t="str">
            <v>Y</v>
          </cell>
          <cell r="BG4962">
            <v>0</v>
          </cell>
        </row>
        <row r="4963">
          <cell r="AY4963">
            <v>0</v>
          </cell>
          <cell r="AZ4963" t="str">
            <v>x</v>
          </cell>
          <cell r="BG4963">
            <v>0</v>
          </cell>
        </row>
        <row r="4964">
          <cell r="AY4964">
            <v>0</v>
          </cell>
          <cell r="AZ4964" t="str">
            <v>x</v>
          </cell>
          <cell r="BG4964">
            <v>0</v>
          </cell>
        </row>
        <row r="4965">
          <cell r="AY4965">
            <v>0</v>
          </cell>
          <cell r="AZ4965" t="str">
            <v>x</v>
          </cell>
          <cell r="BG4965">
            <v>0</v>
          </cell>
        </row>
        <row r="4966">
          <cell r="AY4966">
            <v>0</v>
          </cell>
          <cell r="AZ4966" t="str">
            <v>x</v>
          </cell>
          <cell r="BG4966">
            <v>0</v>
          </cell>
        </row>
        <row r="4967">
          <cell r="AY4967">
            <v>0</v>
          </cell>
          <cell r="AZ4967" t="str">
            <v>x</v>
          </cell>
          <cell r="BG4967">
            <v>0</v>
          </cell>
        </row>
        <row r="4968">
          <cell r="AY4968">
            <v>0</v>
          </cell>
          <cell r="AZ4968" t="str">
            <v>x</v>
          </cell>
          <cell r="BG4968">
            <v>0</v>
          </cell>
        </row>
        <row r="4969">
          <cell r="AY4969" t="str">
            <v>2DG</v>
          </cell>
          <cell r="AZ4969">
            <v>-43.69</v>
          </cell>
          <cell r="BG4969" t="str">
            <v>2DG</v>
          </cell>
        </row>
        <row r="4970">
          <cell r="AY4970">
            <v>0</v>
          </cell>
          <cell r="AZ4970" t="str">
            <v>Y</v>
          </cell>
          <cell r="BG4970">
            <v>0</v>
          </cell>
        </row>
        <row r="4971">
          <cell r="AY4971">
            <v>0</v>
          </cell>
          <cell r="AZ4971" t="str">
            <v>Y</v>
          </cell>
          <cell r="BG4971">
            <v>0</v>
          </cell>
        </row>
        <row r="4972">
          <cell r="AY4972" t="str">
            <v>1BC</v>
          </cell>
          <cell r="AZ4972">
            <v>-24.18</v>
          </cell>
          <cell r="BG4972">
            <v>0</v>
          </cell>
        </row>
        <row r="4973">
          <cell r="AY4973">
            <v>0</v>
          </cell>
          <cell r="AZ4973" t="str">
            <v>x</v>
          </cell>
          <cell r="BG4973">
            <v>0</v>
          </cell>
        </row>
        <row r="4974">
          <cell r="AY4974">
            <v>0</v>
          </cell>
          <cell r="AZ4974" t="str">
            <v>x</v>
          </cell>
          <cell r="BG4974">
            <v>0</v>
          </cell>
        </row>
        <row r="4975">
          <cell r="AY4975">
            <v>0</v>
          </cell>
          <cell r="AZ4975" t="str">
            <v>x</v>
          </cell>
          <cell r="BG4975">
            <v>0</v>
          </cell>
        </row>
        <row r="4976">
          <cell r="AY4976">
            <v>0</v>
          </cell>
          <cell r="AZ4976" t="str">
            <v>x</v>
          </cell>
          <cell r="BG4976">
            <v>0</v>
          </cell>
        </row>
        <row r="4977">
          <cell r="AY4977">
            <v>0</v>
          </cell>
          <cell r="AZ4977" t="str">
            <v>Y</v>
          </cell>
          <cell r="BG4977">
            <v>0</v>
          </cell>
        </row>
        <row r="4978">
          <cell r="AY4978">
            <v>0</v>
          </cell>
          <cell r="AZ4978" t="str">
            <v>Y</v>
          </cell>
          <cell r="BG4978">
            <v>0</v>
          </cell>
        </row>
        <row r="4979">
          <cell r="AY4979">
            <v>0</v>
          </cell>
          <cell r="AZ4979" t="str">
            <v>Y</v>
          </cell>
          <cell r="BG4979">
            <v>0</v>
          </cell>
        </row>
        <row r="4980">
          <cell r="AY4980" t="str">
            <v>1BD</v>
          </cell>
          <cell r="AZ4980">
            <v>-54.3</v>
          </cell>
          <cell r="BG4980" t="str">
            <v>1BD</v>
          </cell>
        </row>
        <row r="4981">
          <cell r="AY4981" t="str">
            <v>1BD</v>
          </cell>
          <cell r="AZ4981">
            <v>-54.3</v>
          </cell>
          <cell r="BG4981" t="str">
            <v>1BD</v>
          </cell>
        </row>
        <row r="4982">
          <cell r="AY4982" t="str">
            <v>1BD</v>
          </cell>
          <cell r="AZ4982">
            <v>-69.739999999999995</v>
          </cell>
          <cell r="BG4982">
            <v>0</v>
          </cell>
        </row>
        <row r="4983">
          <cell r="AY4983" t="str">
            <v>1BD</v>
          </cell>
          <cell r="AZ4983">
            <v>-69.739999999999995</v>
          </cell>
          <cell r="BG4983">
            <v>0</v>
          </cell>
        </row>
        <row r="4984">
          <cell r="AY4984">
            <v>0</v>
          </cell>
          <cell r="AZ4984" t="str">
            <v>Y</v>
          </cell>
          <cell r="BG4984">
            <v>0</v>
          </cell>
        </row>
        <row r="4985">
          <cell r="AY4985">
            <v>0</v>
          </cell>
          <cell r="AZ4985" t="str">
            <v>Y</v>
          </cell>
          <cell r="BG4985">
            <v>0</v>
          </cell>
        </row>
        <row r="4986">
          <cell r="AY4986">
            <v>0</v>
          </cell>
          <cell r="AZ4986" t="str">
            <v>Y</v>
          </cell>
          <cell r="BG4986">
            <v>0</v>
          </cell>
        </row>
        <row r="4987">
          <cell r="AY4987">
            <v>0</v>
          </cell>
          <cell r="AZ4987" t="str">
            <v>Y</v>
          </cell>
          <cell r="BG4987">
            <v>0</v>
          </cell>
        </row>
        <row r="4988">
          <cell r="AY4988">
            <v>0</v>
          </cell>
          <cell r="AZ4988" t="str">
            <v>Y</v>
          </cell>
          <cell r="BG4988">
            <v>0</v>
          </cell>
        </row>
        <row r="4989">
          <cell r="AY4989">
            <v>0</v>
          </cell>
          <cell r="AZ4989" t="str">
            <v>Y</v>
          </cell>
          <cell r="BG4989">
            <v>0</v>
          </cell>
        </row>
        <row r="4990">
          <cell r="AY4990" t="str">
            <v>1BC</v>
          </cell>
          <cell r="AZ4990">
            <v>-23.97</v>
          </cell>
          <cell r="BG4990">
            <v>0</v>
          </cell>
        </row>
        <row r="4991">
          <cell r="AY4991">
            <v>0</v>
          </cell>
          <cell r="AZ4991">
            <v>0</v>
          </cell>
          <cell r="BG4991">
            <v>0</v>
          </cell>
        </row>
        <row r="4992">
          <cell r="AY4992" t="str">
            <v>1BD</v>
          </cell>
          <cell r="AZ4992">
            <v>-4.66</v>
          </cell>
          <cell r="BG4992">
            <v>0</v>
          </cell>
        </row>
        <row r="4993">
          <cell r="AY4993">
            <v>0</v>
          </cell>
          <cell r="AZ4993" t="str">
            <v>Y</v>
          </cell>
          <cell r="BG4993">
            <v>0</v>
          </cell>
        </row>
        <row r="4994">
          <cell r="AY4994" t="str">
            <v>1BD</v>
          </cell>
          <cell r="AZ4994">
            <v>-45.4</v>
          </cell>
          <cell r="BG4994">
            <v>0</v>
          </cell>
        </row>
        <row r="4995">
          <cell r="AY4995" t="str">
            <v>1BD</v>
          </cell>
          <cell r="AZ4995">
            <v>-45.92</v>
          </cell>
          <cell r="BG4995">
            <v>0</v>
          </cell>
        </row>
        <row r="4996">
          <cell r="AY4996" t="str">
            <v>1BD</v>
          </cell>
          <cell r="AZ4996">
            <v>-9.16</v>
          </cell>
          <cell r="BG4996">
            <v>0</v>
          </cell>
        </row>
        <row r="4997">
          <cell r="AY4997" t="str">
            <v>1BD</v>
          </cell>
          <cell r="AZ4997">
            <v>-2.4700000000000002</v>
          </cell>
          <cell r="BG4997">
            <v>0</v>
          </cell>
        </row>
        <row r="4998">
          <cell r="AY4998" t="str">
            <v>1BD</v>
          </cell>
          <cell r="AZ4998">
            <v>-4.66</v>
          </cell>
          <cell r="BG4998">
            <v>0</v>
          </cell>
        </row>
        <row r="4999">
          <cell r="AY4999">
            <v>0</v>
          </cell>
          <cell r="AZ4999" t="str">
            <v>Y</v>
          </cell>
          <cell r="BG4999">
            <v>0</v>
          </cell>
        </row>
        <row r="5000">
          <cell r="AY5000" t="str">
            <v>1BD</v>
          </cell>
          <cell r="AZ5000">
            <v>-45.92</v>
          </cell>
          <cell r="BG5000">
            <v>0</v>
          </cell>
        </row>
        <row r="5001">
          <cell r="AY5001" t="str">
            <v>1BD</v>
          </cell>
          <cell r="AZ5001">
            <v>-9.16</v>
          </cell>
          <cell r="BG5001">
            <v>0</v>
          </cell>
        </row>
        <row r="5002">
          <cell r="AY5002" t="str">
            <v>1BD</v>
          </cell>
          <cell r="AZ5002">
            <v>-2.4700000000000002</v>
          </cell>
          <cell r="BG5002">
            <v>0</v>
          </cell>
        </row>
        <row r="5003">
          <cell r="AY5003">
            <v>0</v>
          </cell>
          <cell r="AZ5003" t="str">
            <v>x</v>
          </cell>
          <cell r="BG5003">
            <v>0</v>
          </cell>
        </row>
        <row r="5004">
          <cell r="AY5004" t="str">
            <v>2DG</v>
          </cell>
          <cell r="AZ5004">
            <v>-45.92</v>
          </cell>
          <cell r="BG5004" t="str">
            <v>2DG</v>
          </cell>
        </row>
        <row r="5005">
          <cell r="AY5005" t="str">
            <v>1BD</v>
          </cell>
          <cell r="AZ5005">
            <v>-8.59</v>
          </cell>
          <cell r="BG5005">
            <v>0</v>
          </cell>
        </row>
        <row r="5006">
          <cell r="AY5006">
            <v>0</v>
          </cell>
          <cell r="AZ5006" t="str">
            <v>Y</v>
          </cell>
          <cell r="BG5006">
            <v>0</v>
          </cell>
        </row>
        <row r="5007">
          <cell r="AY5007" t="str">
            <v>1BD</v>
          </cell>
          <cell r="AZ5007">
            <v>-49.7</v>
          </cell>
          <cell r="BG5007">
            <v>0</v>
          </cell>
        </row>
        <row r="5008">
          <cell r="AY5008">
            <v>0</v>
          </cell>
          <cell r="AZ5008" t="str">
            <v>x</v>
          </cell>
          <cell r="BG5008">
            <v>0</v>
          </cell>
        </row>
        <row r="5009">
          <cell r="AY5009">
            <v>0</v>
          </cell>
          <cell r="AZ5009" t="str">
            <v>x</v>
          </cell>
          <cell r="BG5009">
            <v>0</v>
          </cell>
        </row>
        <row r="5010">
          <cell r="AY5010">
            <v>0</v>
          </cell>
          <cell r="AZ5010" t="str">
            <v>x</v>
          </cell>
          <cell r="BG5010">
            <v>0</v>
          </cell>
        </row>
        <row r="5011">
          <cell r="AY5011">
            <v>0</v>
          </cell>
          <cell r="AZ5011" t="str">
            <v>Y</v>
          </cell>
          <cell r="BG5011">
            <v>0</v>
          </cell>
        </row>
        <row r="5012">
          <cell r="AY5012">
            <v>0</v>
          </cell>
          <cell r="AZ5012" t="str">
            <v>Y</v>
          </cell>
          <cell r="BG5012">
            <v>0</v>
          </cell>
        </row>
        <row r="5013">
          <cell r="AY5013">
            <v>0</v>
          </cell>
          <cell r="AZ5013" t="str">
            <v>Y</v>
          </cell>
          <cell r="BG5013">
            <v>0</v>
          </cell>
        </row>
        <row r="5014">
          <cell r="AY5014">
            <v>0</v>
          </cell>
          <cell r="AZ5014" t="str">
            <v>Y</v>
          </cell>
          <cell r="BG5014">
            <v>0</v>
          </cell>
        </row>
        <row r="5015">
          <cell r="AY5015">
            <v>0</v>
          </cell>
          <cell r="AZ5015" t="str">
            <v>Y</v>
          </cell>
          <cell r="BG5015">
            <v>0</v>
          </cell>
        </row>
        <row r="5016">
          <cell r="AY5016">
            <v>0</v>
          </cell>
          <cell r="AZ5016" t="str">
            <v>Y</v>
          </cell>
          <cell r="BG5016">
            <v>0</v>
          </cell>
        </row>
        <row r="5017">
          <cell r="AY5017">
            <v>0</v>
          </cell>
          <cell r="AZ5017" t="str">
            <v>Y</v>
          </cell>
          <cell r="BG5017">
            <v>0</v>
          </cell>
        </row>
        <row r="5018">
          <cell r="AY5018">
            <v>0</v>
          </cell>
          <cell r="AZ5018" t="str">
            <v>Y</v>
          </cell>
          <cell r="BG5018">
            <v>0</v>
          </cell>
        </row>
        <row r="5019">
          <cell r="AY5019">
            <v>0</v>
          </cell>
          <cell r="AZ5019" t="str">
            <v>Y</v>
          </cell>
          <cell r="BG5019">
            <v>0</v>
          </cell>
        </row>
        <row r="5020">
          <cell r="AY5020">
            <v>0</v>
          </cell>
          <cell r="AZ5020" t="str">
            <v>Y</v>
          </cell>
          <cell r="BG5020">
            <v>0</v>
          </cell>
        </row>
        <row r="5021">
          <cell r="AY5021">
            <v>0</v>
          </cell>
          <cell r="AZ5021" t="str">
            <v>Y</v>
          </cell>
          <cell r="BG5021">
            <v>0</v>
          </cell>
        </row>
        <row r="5022">
          <cell r="AY5022">
            <v>0</v>
          </cell>
          <cell r="AZ5022" t="str">
            <v>Y</v>
          </cell>
          <cell r="BG5022">
            <v>0</v>
          </cell>
        </row>
        <row r="5023">
          <cell r="AY5023">
            <v>0</v>
          </cell>
          <cell r="AZ5023" t="str">
            <v>Y</v>
          </cell>
          <cell r="BG5023">
            <v>0</v>
          </cell>
        </row>
        <row r="5024">
          <cell r="AY5024">
            <v>0</v>
          </cell>
          <cell r="AZ5024" t="str">
            <v>Y</v>
          </cell>
          <cell r="BG5024">
            <v>0</v>
          </cell>
        </row>
        <row r="5025">
          <cell r="AY5025">
            <v>0</v>
          </cell>
          <cell r="AZ5025" t="str">
            <v>Y</v>
          </cell>
          <cell r="BG5025">
            <v>0</v>
          </cell>
        </row>
        <row r="5026">
          <cell r="AY5026">
            <v>0</v>
          </cell>
          <cell r="AZ5026" t="str">
            <v>Y</v>
          </cell>
          <cell r="BG5026">
            <v>0</v>
          </cell>
        </row>
        <row r="5027">
          <cell r="AY5027">
            <v>0</v>
          </cell>
          <cell r="AZ5027" t="str">
            <v>Y</v>
          </cell>
          <cell r="BG5027">
            <v>0</v>
          </cell>
        </row>
        <row r="5028">
          <cell r="AY5028">
            <v>0</v>
          </cell>
          <cell r="AZ5028" t="str">
            <v>Y</v>
          </cell>
          <cell r="BG5028">
            <v>0</v>
          </cell>
        </row>
        <row r="5029">
          <cell r="AY5029">
            <v>0</v>
          </cell>
          <cell r="AZ5029" t="str">
            <v>Y</v>
          </cell>
          <cell r="BG5029">
            <v>0</v>
          </cell>
        </row>
        <row r="5030">
          <cell r="AY5030">
            <v>0</v>
          </cell>
          <cell r="AZ5030">
            <v>0</v>
          </cell>
          <cell r="BG5030">
            <v>0</v>
          </cell>
        </row>
        <row r="5031">
          <cell r="AY5031" t="str">
            <v>1BD</v>
          </cell>
          <cell r="AZ5031">
            <v>-40.08</v>
          </cell>
          <cell r="BG5031">
            <v>0</v>
          </cell>
        </row>
        <row r="5032">
          <cell r="AY5032" t="str">
            <v>1BD</v>
          </cell>
          <cell r="AZ5032">
            <v>-171.05</v>
          </cell>
          <cell r="BG5032">
            <v>0</v>
          </cell>
        </row>
        <row r="5033">
          <cell r="AY5033" t="str">
            <v>1BD</v>
          </cell>
          <cell r="AZ5033">
            <v>-8.8000000000000007</v>
          </cell>
          <cell r="BG5033">
            <v>0</v>
          </cell>
        </row>
        <row r="5034">
          <cell r="AY5034" t="str">
            <v>1BD</v>
          </cell>
          <cell r="AZ5034">
            <v>-2.38</v>
          </cell>
          <cell r="BG5034">
            <v>0</v>
          </cell>
        </row>
        <row r="5035">
          <cell r="AY5035">
            <v>0</v>
          </cell>
          <cell r="AZ5035" t="str">
            <v>x</v>
          </cell>
          <cell r="BG5035">
            <v>0</v>
          </cell>
        </row>
        <row r="5036">
          <cell r="AY5036">
            <v>0</v>
          </cell>
          <cell r="AZ5036" t="str">
            <v>x</v>
          </cell>
          <cell r="BG5036">
            <v>0</v>
          </cell>
        </row>
        <row r="5037">
          <cell r="AY5037">
            <v>0</v>
          </cell>
          <cell r="AZ5037" t="str">
            <v>x</v>
          </cell>
          <cell r="BG5037">
            <v>0</v>
          </cell>
        </row>
        <row r="5038">
          <cell r="AY5038">
            <v>0</v>
          </cell>
          <cell r="AZ5038" t="str">
            <v>x</v>
          </cell>
          <cell r="BG5038">
            <v>0</v>
          </cell>
        </row>
        <row r="5039">
          <cell r="AY5039">
            <v>0</v>
          </cell>
          <cell r="AZ5039" t="str">
            <v>Y</v>
          </cell>
          <cell r="BG5039">
            <v>0</v>
          </cell>
        </row>
        <row r="5040">
          <cell r="AY5040">
            <v>0</v>
          </cell>
          <cell r="AZ5040" t="str">
            <v>Y</v>
          </cell>
          <cell r="BG5040">
            <v>0</v>
          </cell>
        </row>
        <row r="5041">
          <cell r="AY5041">
            <v>0</v>
          </cell>
          <cell r="AZ5041" t="str">
            <v>Y</v>
          </cell>
          <cell r="BG5041">
            <v>0</v>
          </cell>
        </row>
        <row r="5042">
          <cell r="AY5042">
            <v>0</v>
          </cell>
          <cell r="AZ5042" t="str">
            <v>x</v>
          </cell>
          <cell r="BG5042">
            <v>0</v>
          </cell>
        </row>
        <row r="5043">
          <cell r="AY5043">
            <v>0</v>
          </cell>
          <cell r="AZ5043" t="str">
            <v>x</v>
          </cell>
          <cell r="BG5043">
            <v>0</v>
          </cell>
        </row>
        <row r="5044">
          <cell r="AY5044">
            <v>0</v>
          </cell>
          <cell r="AZ5044" t="str">
            <v>x</v>
          </cell>
          <cell r="BG5044">
            <v>0</v>
          </cell>
        </row>
        <row r="5045">
          <cell r="AY5045">
            <v>0</v>
          </cell>
          <cell r="AZ5045" t="str">
            <v>x</v>
          </cell>
          <cell r="BG5045">
            <v>0</v>
          </cell>
        </row>
        <row r="5046">
          <cell r="AY5046" t="str">
            <v>2DG</v>
          </cell>
          <cell r="AZ5046">
            <v>-9.7799999999999994</v>
          </cell>
          <cell r="BG5046">
            <v>0</v>
          </cell>
        </row>
        <row r="5047">
          <cell r="AY5047" t="str">
            <v>2DG</v>
          </cell>
          <cell r="AZ5047">
            <v>-522.65</v>
          </cell>
          <cell r="BG5047">
            <v>0</v>
          </cell>
        </row>
        <row r="5048">
          <cell r="AY5048" t="str">
            <v>1BD</v>
          </cell>
          <cell r="AZ5048">
            <v>-9.5500000000000007</v>
          </cell>
          <cell r="BG5048">
            <v>0</v>
          </cell>
        </row>
        <row r="5049">
          <cell r="AY5049">
            <v>0</v>
          </cell>
          <cell r="AZ5049" t="str">
            <v>Y</v>
          </cell>
          <cell r="BG5049">
            <v>0</v>
          </cell>
        </row>
        <row r="5050">
          <cell r="AY5050" t="str">
            <v>1BD</v>
          </cell>
          <cell r="AZ5050">
            <v>-43.69</v>
          </cell>
          <cell r="BG5050">
            <v>0</v>
          </cell>
        </row>
        <row r="5051">
          <cell r="AY5051" t="str">
            <v>1BD</v>
          </cell>
          <cell r="AZ5051">
            <v>-8.98</v>
          </cell>
          <cell r="BG5051">
            <v>0</v>
          </cell>
        </row>
        <row r="5052">
          <cell r="AY5052" t="str">
            <v>1BD</v>
          </cell>
          <cell r="AZ5052">
            <v>-2.4300000000000002</v>
          </cell>
          <cell r="BG5052">
            <v>0</v>
          </cell>
        </row>
        <row r="5053">
          <cell r="AY5053">
            <v>0</v>
          </cell>
          <cell r="AZ5053" t="str">
            <v>x</v>
          </cell>
          <cell r="BG5053">
            <v>0</v>
          </cell>
        </row>
        <row r="5054">
          <cell r="AY5054">
            <v>0</v>
          </cell>
          <cell r="AZ5054" t="str">
            <v>x</v>
          </cell>
          <cell r="BG5054">
            <v>0</v>
          </cell>
        </row>
        <row r="5055">
          <cell r="AY5055">
            <v>0</v>
          </cell>
          <cell r="AZ5055" t="str">
            <v>Y</v>
          </cell>
          <cell r="BG5055">
            <v>0</v>
          </cell>
        </row>
        <row r="5056">
          <cell r="AY5056">
            <v>0</v>
          </cell>
          <cell r="AZ5056">
            <v>0</v>
          </cell>
          <cell r="BG5056">
            <v>0</v>
          </cell>
        </row>
        <row r="5057">
          <cell r="AY5057">
            <v>0</v>
          </cell>
          <cell r="AZ5057" t="str">
            <v>Y</v>
          </cell>
          <cell r="BG5057">
            <v>0</v>
          </cell>
        </row>
        <row r="5058">
          <cell r="AY5058">
            <v>0</v>
          </cell>
          <cell r="AZ5058" t="str">
            <v>Y</v>
          </cell>
          <cell r="BG5058">
            <v>0</v>
          </cell>
        </row>
        <row r="5059">
          <cell r="AY5059">
            <v>0</v>
          </cell>
          <cell r="AZ5059" t="str">
            <v>x</v>
          </cell>
          <cell r="BG5059">
            <v>0</v>
          </cell>
        </row>
        <row r="5060">
          <cell r="AY5060">
            <v>0</v>
          </cell>
          <cell r="AZ5060" t="str">
            <v>Y</v>
          </cell>
          <cell r="BG5060">
            <v>0</v>
          </cell>
        </row>
        <row r="5061">
          <cell r="AY5061">
            <v>0</v>
          </cell>
          <cell r="AZ5061" t="str">
            <v>x</v>
          </cell>
          <cell r="BG5061">
            <v>0</v>
          </cell>
        </row>
        <row r="5062">
          <cell r="AY5062">
            <v>0</v>
          </cell>
          <cell r="AZ5062" t="str">
            <v>x</v>
          </cell>
          <cell r="BG5062">
            <v>0</v>
          </cell>
        </row>
        <row r="5063">
          <cell r="AY5063">
            <v>0</v>
          </cell>
          <cell r="AZ5063" t="str">
            <v>x</v>
          </cell>
          <cell r="BG5063">
            <v>0</v>
          </cell>
        </row>
        <row r="5064">
          <cell r="AY5064">
            <v>0</v>
          </cell>
          <cell r="AZ5064" t="str">
            <v>Y</v>
          </cell>
          <cell r="BG5064">
            <v>0</v>
          </cell>
        </row>
        <row r="5065">
          <cell r="AY5065">
            <v>0</v>
          </cell>
          <cell r="AZ5065" t="str">
            <v>Y</v>
          </cell>
          <cell r="BG5065">
            <v>0</v>
          </cell>
        </row>
        <row r="5066">
          <cell r="AY5066">
            <v>0</v>
          </cell>
          <cell r="AZ5066" t="str">
            <v>Y</v>
          </cell>
          <cell r="BG5066">
            <v>0</v>
          </cell>
        </row>
        <row r="5067">
          <cell r="AY5067">
            <v>0</v>
          </cell>
          <cell r="AZ5067" t="str">
            <v>Y</v>
          </cell>
          <cell r="BG5067">
            <v>0</v>
          </cell>
        </row>
        <row r="5068">
          <cell r="AY5068">
            <v>0</v>
          </cell>
          <cell r="AZ5068" t="str">
            <v>Y</v>
          </cell>
          <cell r="BG5068">
            <v>0</v>
          </cell>
        </row>
        <row r="5069">
          <cell r="AY5069">
            <v>0</v>
          </cell>
          <cell r="AZ5069" t="str">
            <v>Y</v>
          </cell>
          <cell r="BG5069">
            <v>0</v>
          </cell>
        </row>
        <row r="5070">
          <cell r="AY5070">
            <v>0</v>
          </cell>
          <cell r="AZ5070" t="str">
            <v>Y</v>
          </cell>
          <cell r="BG5070">
            <v>0</v>
          </cell>
        </row>
        <row r="5071">
          <cell r="AY5071">
            <v>0</v>
          </cell>
          <cell r="AZ5071" t="str">
            <v>Y</v>
          </cell>
          <cell r="BG5071">
            <v>0</v>
          </cell>
        </row>
        <row r="5072">
          <cell r="AY5072" t="str">
            <v>1BC</v>
          </cell>
          <cell r="AZ5072">
            <v>-20.48</v>
          </cell>
          <cell r="BG5072">
            <v>0</v>
          </cell>
        </row>
        <row r="5073">
          <cell r="AY5073" t="str">
            <v>1BC</v>
          </cell>
          <cell r="AZ5073">
            <v>-24.18</v>
          </cell>
          <cell r="BG5073">
            <v>0</v>
          </cell>
        </row>
        <row r="5074">
          <cell r="AY5074" t="str">
            <v>1BD</v>
          </cell>
          <cell r="AZ5074">
            <v>-20.48</v>
          </cell>
          <cell r="BG5074">
            <v>0</v>
          </cell>
        </row>
        <row r="5075">
          <cell r="AY5075" t="str">
            <v>1BD</v>
          </cell>
          <cell r="AZ5075">
            <v>-54.3</v>
          </cell>
          <cell r="BG5075" t="str">
            <v>1BD</v>
          </cell>
        </row>
        <row r="5076">
          <cell r="AY5076" t="str">
            <v>1BD</v>
          </cell>
          <cell r="AZ5076">
            <v>-24.18</v>
          </cell>
          <cell r="BG5076">
            <v>0</v>
          </cell>
        </row>
        <row r="5077">
          <cell r="AY5077" t="str">
            <v>1BD</v>
          </cell>
          <cell r="AZ5077">
            <v>-54.3</v>
          </cell>
          <cell r="BG5077" t="str">
            <v>1BD</v>
          </cell>
        </row>
        <row r="5078">
          <cell r="AY5078" t="str">
            <v>1BD</v>
          </cell>
          <cell r="AZ5078">
            <v>-69.739999999999995</v>
          </cell>
          <cell r="BG5078">
            <v>0</v>
          </cell>
        </row>
        <row r="5079">
          <cell r="AY5079" t="str">
            <v>1BD</v>
          </cell>
          <cell r="AZ5079">
            <v>-69.739999999999995</v>
          </cell>
          <cell r="BG5079">
            <v>0</v>
          </cell>
        </row>
        <row r="5080">
          <cell r="AY5080">
            <v>0</v>
          </cell>
          <cell r="AZ5080" t="str">
            <v>Y</v>
          </cell>
          <cell r="BG5080">
            <v>0</v>
          </cell>
        </row>
        <row r="5081">
          <cell r="AY5081">
            <v>0</v>
          </cell>
          <cell r="AZ5081" t="str">
            <v>Y</v>
          </cell>
          <cell r="BG5081">
            <v>0</v>
          </cell>
        </row>
        <row r="5082">
          <cell r="AY5082">
            <v>0</v>
          </cell>
          <cell r="AZ5082" t="str">
            <v>Y</v>
          </cell>
          <cell r="BG5082">
            <v>0</v>
          </cell>
        </row>
        <row r="5083">
          <cell r="AY5083">
            <v>0</v>
          </cell>
          <cell r="AZ5083" t="str">
            <v>Y</v>
          </cell>
          <cell r="BG5083">
            <v>0</v>
          </cell>
        </row>
        <row r="5084">
          <cell r="AY5084">
            <v>0</v>
          </cell>
          <cell r="AZ5084" t="str">
            <v>Y</v>
          </cell>
          <cell r="BG5084">
            <v>0</v>
          </cell>
        </row>
        <row r="5085">
          <cell r="AY5085">
            <v>0</v>
          </cell>
          <cell r="AZ5085" t="str">
            <v>Y</v>
          </cell>
          <cell r="BG5085">
            <v>0</v>
          </cell>
        </row>
        <row r="5086">
          <cell r="AY5086" t="str">
            <v>1BD</v>
          </cell>
          <cell r="AZ5086">
            <v>-55.12</v>
          </cell>
          <cell r="BG5086" t="str">
            <v>1BD</v>
          </cell>
        </row>
        <row r="5087">
          <cell r="AY5087">
            <v>0</v>
          </cell>
          <cell r="AZ5087" t="str">
            <v>Y</v>
          </cell>
          <cell r="BG5087">
            <v>0</v>
          </cell>
        </row>
        <row r="5088">
          <cell r="AY5088">
            <v>0</v>
          </cell>
          <cell r="AZ5088" t="str">
            <v>Y</v>
          </cell>
          <cell r="BG5088">
            <v>0</v>
          </cell>
        </row>
        <row r="5089">
          <cell r="AY5089" t="str">
            <v>1BD</v>
          </cell>
          <cell r="AZ5089">
            <v>-4.8</v>
          </cell>
          <cell r="BG5089">
            <v>0</v>
          </cell>
        </row>
        <row r="5090">
          <cell r="AY5090" t="str">
            <v>1BD</v>
          </cell>
          <cell r="AZ5090">
            <v>-49.7</v>
          </cell>
          <cell r="BG5090">
            <v>0</v>
          </cell>
        </row>
        <row r="5091">
          <cell r="AY5091" t="str">
            <v>1BC</v>
          </cell>
          <cell r="AZ5091">
            <v>-24.18</v>
          </cell>
          <cell r="BG5091">
            <v>0</v>
          </cell>
        </row>
        <row r="5092">
          <cell r="AY5092">
            <v>0</v>
          </cell>
          <cell r="AZ5092" t="str">
            <v>Y</v>
          </cell>
          <cell r="BG5092">
            <v>0</v>
          </cell>
        </row>
        <row r="5093">
          <cell r="AY5093">
            <v>0</v>
          </cell>
          <cell r="AZ5093" t="str">
            <v>Y</v>
          </cell>
          <cell r="BG5093">
            <v>0</v>
          </cell>
        </row>
        <row r="5094">
          <cell r="AY5094">
            <v>0</v>
          </cell>
          <cell r="AZ5094" t="str">
            <v>Y</v>
          </cell>
          <cell r="BG5094">
            <v>0</v>
          </cell>
        </row>
        <row r="5095">
          <cell r="AY5095" t="str">
            <v>2DG</v>
          </cell>
          <cell r="AZ5095">
            <v>-48.53</v>
          </cell>
          <cell r="BG5095" t="str">
            <v>2DG</v>
          </cell>
        </row>
        <row r="5096">
          <cell r="AY5096" t="str">
            <v>1BD</v>
          </cell>
          <cell r="AZ5096">
            <v>-10.47</v>
          </cell>
          <cell r="BG5096">
            <v>0</v>
          </cell>
        </row>
        <row r="5097">
          <cell r="AY5097">
            <v>0</v>
          </cell>
          <cell r="AZ5097" t="str">
            <v>Y</v>
          </cell>
          <cell r="BG5097">
            <v>0</v>
          </cell>
        </row>
        <row r="5098">
          <cell r="AY5098" t="str">
            <v>1BD</v>
          </cell>
          <cell r="AZ5098">
            <v>-43.69</v>
          </cell>
          <cell r="BG5098">
            <v>0</v>
          </cell>
        </row>
        <row r="5099">
          <cell r="AY5099" t="str">
            <v>1BD</v>
          </cell>
          <cell r="AZ5099">
            <v>-8.98</v>
          </cell>
          <cell r="BG5099">
            <v>0</v>
          </cell>
        </row>
        <row r="5100">
          <cell r="AY5100" t="str">
            <v>1BD</v>
          </cell>
          <cell r="AZ5100">
            <v>-2.4300000000000002</v>
          </cell>
          <cell r="BG5100">
            <v>0</v>
          </cell>
        </row>
        <row r="5101">
          <cell r="AY5101">
            <v>0</v>
          </cell>
          <cell r="AZ5101" t="str">
            <v>Y</v>
          </cell>
          <cell r="BG5101">
            <v>0</v>
          </cell>
        </row>
        <row r="5102">
          <cell r="AY5102">
            <v>0</v>
          </cell>
          <cell r="AZ5102" t="str">
            <v>Y</v>
          </cell>
          <cell r="BG5102">
            <v>0</v>
          </cell>
        </row>
        <row r="5103">
          <cell r="AY5103">
            <v>0</v>
          </cell>
          <cell r="AZ5103" t="str">
            <v>Y</v>
          </cell>
          <cell r="BG5103">
            <v>0</v>
          </cell>
        </row>
        <row r="5104">
          <cell r="AY5104" t="str">
            <v>1BD</v>
          </cell>
          <cell r="AZ5104">
            <v>-7.62</v>
          </cell>
          <cell r="BG5104">
            <v>0</v>
          </cell>
        </row>
        <row r="5105">
          <cell r="AY5105">
            <v>0</v>
          </cell>
          <cell r="AZ5105" t="str">
            <v>Y</v>
          </cell>
          <cell r="BG5105">
            <v>0</v>
          </cell>
        </row>
        <row r="5106">
          <cell r="AY5106">
            <v>0</v>
          </cell>
          <cell r="AZ5106" t="str">
            <v>Y</v>
          </cell>
          <cell r="BG5106">
            <v>0</v>
          </cell>
        </row>
        <row r="5107">
          <cell r="AY5107">
            <v>0</v>
          </cell>
          <cell r="AZ5107" t="str">
            <v>Y</v>
          </cell>
          <cell r="BG5107">
            <v>0</v>
          </cell>
        </row>
        <row r="5108">
          <cell r="AY5108">
            <v>0</v>
          </cell>
          <cell r="AZ5108" t="str">
            <v>Y</v>
          </cell>
          <cell r="BG5108">
            <v>0</v>
          </cell>
        </row>
        <row r="5109">
          <cell r="AY5109">
            <v>0</v>
          </cell>
          <cell r="AZ5109" t="str">
            <v>Y</v>
          </cell>
          <cell r="BG5109">
            <v>0</v>
          </cell>
        </row>
        <row r="5110">
          <cell r="AY5110">
            <v>0</v>
          </cell>
          <cell r="AZ5110" t="str">
            <v>Y</v>
          </cell>
          <cell r="BG5110">
            <v>0</v>
          </cell>
        </row>
        <row r="5111">
          <cell r="AY5111" t="str">
            <v>1BD</v>
          </cell>
          <cell r="AZ5111">
            <v>-13.83</v>
          </cell>
          <cell r="BG5111">
            <v>0</v>
          </cell>
        </row>
        <row r="5112">
          <cell r="AY5112" t="str">
            <v>1BD</v>
          </cell>
          <cell r="AZ5112">
            <v>-184.91</v>
          </cell>
          <cell r="BG5112">
            <v>0</v>
          </cell>
        </row>
        <row r="5113">
          <cell r="AY5113" t="str">
            <v>1BD</v>
          </cell>
          <cell r="AZ5113">
            <v>-8.89</v>
          </cell>
          <cell r="BG5113">
            <v>0</v>
          </cell>
        </row>
        <row r="5114">
          <cell r="AY5114" t="str">
            <v>1BD</v>
          </cell>
          <cell r="AZ5114">
            <v>-2.41</v>
          </cell>
          <cell r="BG5114">
            <v>0</v>
          </cell>
        </row>
        <row r="5115">
          <cell r="AY5115">
            <v>0</v>
          </cell>
          <cell r="AZ5115" t="str">
            <v>x</v>
          </cell>
          <cell r="BG5115">
            <v>0</v>
          </cell>
        </row>
        <row r="5116">
          <cell r="AY5116">
            <v>0</v>
          </cell>
          <cell r="AZ5116" t="str">
            <v>Y</v>
          </cell>
          <cell r="BG5116">
            <v>0</v>
          </cell>
        </row>
        <row r="5117">
          <cell r="AY5117">
            <v>0</v>
          </cell>
          <cell r="AZ5117" t="str">
            <v>x</v>
          </cell>
          <cell r="BG5117">
            <v>0</v>
          </cell>
        </row>
        <row r="5118">
          <cell r="AY5118">
            <v>0</v>
          </cell>
          <cell r="AZ5118" t="str">
            <v>x</v>
          </cell>
          <cell r="BG5118">
            <v>0</v>
          </cell>
        </row>
        <row r="5119">
          <cell r="AY5119">
            <v>0</v>
          </cell>
          <cell r="AZ5119" t="str">
            <v>x</v>
          </cell>
          <cell r="BG5119">
            <v>0</v>
          </cell>
        </row>
        <row r="5120">
          <cell r="AY5120">
            <v>0</v>
          </cell>
          <cell r="AZ5120" t="str">
            <v>Y</v>
          </cell>
          <cell r="BG5120">
            <v>0</v>
          </cell>
        </row>
        <row r="5121">
          <cell r="AY5121">
            <v>0</v>
          </cell>
          <cell r="AZ5121" t="str">
            <v>x</v>
          </cell>
          <cell r="BG5121">
            <v>0</v>
          </cell>
        </row>
        <row r="5122">
          <cell r="AY5122">
            <v>0</v>
          </cell>
          <cell r="AZ5122" t="str">
            <v>Y</v>
          </cell>
          <cell r="BG5122">
            <v>0</v>
          </cell>
        </row>
        <row r="5123">
          <cell r="AY5123">
            <v>0</v>
          </cell>
          <cell r="AZ5123" t="str">
            <v>x</v>
          </cell>
          <cell r="BG5123">
            <v>0</v>
          </cell>
        </row>
        <row r="5124">
          <cell r="AY5124">
            <v>0</v>
          </cell>
          <cell r="AZ5124" t="str">
            <v>x</v>
          </cell>
          <cell r="BG5124">
            <v>0</v>
          </cell>
        </row>
        <row r="5125">
          <cell r="AY5125">
            <v>0</v>
          </cell>
          <cell r="AZ5125" t="str">
            <v>x</v>
          </cell>
          <cell r="BG5125">
            <v>0</v>
          </cell>
        </row>
        <row r="5126">
          <cell r="AY5126">
            <v>0</v>
          </cell>
          <cell r="AZ5126" t="str">
            <v>Y</v>
          </cell>
          <cell r="BG5126">
            <v>0</v>
          </cell>
        </row>
        <row r="5127">
          <cell r="AY5127" t="str">
            <v>2DG</v>
          </cell>
          <cell r="AZ5127">
            <v>-48.53</v>
          </cell>
          <cell r="BG5127" t="str">
            <v>2DG</v>
          </cell>
        </row>
        <row r="5128">
          <cell r="AY5128" t="str">
            <v>2DG</v>
          </cell>
          <cell r="AZ5128">
            <v>-45.05</v>
          </cell>
          <cell r="BG5128" t="str">
            <v>2DG</v>
          </cell>
        </row>
        <row r="5129">
          <cell r="AY5129">
            <v>0</v>
          </cell>
          <cell r="AZ5129" t="str">
            <v>Y</v>
          </cell>
          <cell r="BG5129">
            <v>0</v>
          </cell>
        </row>
        <row r="5130">
          <cell r="AY5130">
            <v>0</v>
          </cell>
          <cell r="AZ5130" t="str">
            <v>Y</v>
          </cell>
          <cell r="BG5130">
            <v>0</v>
          </cell>
        </row>
        <row r="5131">
          <cell r="AY5131">
            <v>0</v>
          </cell>
          <cell r="AZ5131" t="str">
            <v>x</v>
          </cell>
          <cell r="BG5131">
            <v>0</v>
          </cell>
        </row>
        <row r="5132">
          <cell r="AY5132">
            <v>0</v>
          </cell>
          <cell r="AZ5132" t="str">
            <v>x</v>
          </cell>
          <cell r="BG5132">
            <v>0</v>
          </cell>
        </row>
        <row r="5133">
          <cell r="AY5133">
            <v>0</v>
          </cell>
          <cell r="AZ5133" t="str">
            <v>Y</v>
          </cell>
          <cell r="BG5133">
            <v>0</v>
          </cell>
        </row>
        <row r="5134">
          <cell r="AY5134">
            <v>0</v>
          </cell>
          <cell r="AZ5134" t="str">
            <v>Y</v>
          </cell>
          <cell r="BG5134">
            <v>0</v>
          </cell>
        </row>
        <row r="5135">
          <cell r="AY5135">
            <v>0</v>
          </cell>
          <cell r="AZ5135" t="str">
            <v>x</v>
          </cell>
          <cell r="BG5135">
            <v>0</v>
          </cell>
        </row>
        <row r="5136">
          <cell r="AY5136">
            <v>0</v>
          </cell>
          <cell r="AZ5136" t="str">
            <v>Y</v>
          </cell>
          <cell r="BG5136">
            <v>0</v>
          </cell>
        </row>
        <row r="5137">
          <cell r="AY5137">
            <v>0</v>
          </cell>
          <cell r="AZ5137" t="str">
            <v>x</v>
          </cell>
          <cell r="BG5137">
            <v>0</v>
          </cell>
        </row>
        <row r="5138">
          <cell r="AY5138">
            <v>0</v>
          </cell>
          <cell r="AZ5138" t="str">
            <v>x</v>
          </cell>
          <cell r="BG5138">
            <v>0</v>
          </cell>
        </row>
        <row r="5139">
          <cell r="AY5139">
            <v>0</v>
          </cell>
          <cell r="AZ5139" t="str">
            <v>x</v>
          </cell>
          <cell r="BG5139">
            <v>0</v>
          </cell>
        </row>
        <row r="5140">
          <cell r="AY5140">
            <v>0</v>
          </cell>
          <cell r="AZ5140" t="str">
            <v>x</v>
          </cell>
          <cell r="BG5140">
            <v>0</v>
          </cell>
        </row>
        <row r="5141">
          <cell r="AY5141">
            <v>0</v>
          </cell>
          <cell r="AZ5141" t="str">
            <v>Y</v>
          </cell>
          <cell r="BG5141">
            <v>0</v>
          </cell>
        </row>
        <row r="5142">
          <cell r="AY5142">
            <v>0</v>
          </cell>
          <cell r="AZ5142" t="str">
            <v>Y</v>
          </cell>
          <cell r="BG5142">
            <v>0</v>
          </cell>
        </row>
        <row r="5143">
          <cell r="AY5143">
            <v>0</v>
          </cell>
          <cell r="AZ5143" t="str">
            <v>x</v>
          </cell>
          <cell r="BG5143">
            <v>0</v>
          </cell>
        </row>
        <row r="5144">
          <cell r="AY5144">
            <v>0</v>
          </cell>
          <cell r="AZ5144" t="str">
            <v>x</v>
          </cell>
          <cell r="BG5144">
            <v>0</v>
          </cell>
        </row>
        <row r="5145">
          <cell r="AY5145">
            <v>0</v>
          </cell>
          <cell r="AZ5145" t="str">
            <v>Y</v>
          </cell>
          <cell r="BG5145">
            <v>0</v>
          </cell>
        </row>
        <row r="5146">
          <cell r="AY5146">
            <v>0</v>
          </cell>
          <cell r="AZ5146" t="str">
            <v>Y</v>
          </cell>
          <cell r="BG5146">
            <v>0</v>
          </cell>
        </row>
        <row r="5147">
          <cell r="AY5147">
            <v>0</v>
          </cell>
          <cell r="AZ5147" t="str">
            <v>Y</v>
          </cell>
          <cell r="BG5147">
            <v>0</v>
          </cell>
        </row>
        <row r="5148">
          <cell r="AY5148">
            <v>0</v>
          </cell>
          <cell r="AZ5148" t="str">
            <v>Y</v>
          </cell>
          <cell r="BG5148">
            <v>0</v>
          </cell>
        </row>
        <row r="5149">
          <cell r="AY5149">
            <v>0</v>
          </cell>
          <cell r="AZ5149">
            <v>0</v>
          </cell>
          <cell r="BG5149">
            <v>0</v>
          </cell>
        </row>
        <row r="5150">
          <cell r="AY5150">
            <v>0</v>
          </cell>
          <cell r="AZ5150">
            <v>0</v>
          </cell>
          <cell r="BG5150">
            <v>0</v>
          </cell>
        </row>
        <row r="5151">
          <cell r="AY5151" t="str">
            <v>1BD</v>
          </cell>
          <cell r="AZ5151">
            <v>-8.4600000000000009</v>
          </cell>
          <cell r="BG5151">
            <v>0</v>
          </cell>
        </row>
        <row r="5152">
          <cell r="AY5152" t="str">
            <v>1BD</v>
          </cell>
          <cell r="AZ5152">
            <v>-2.29</v>
          </cell>
          <cell r="BG5152">
            <v>0</v>
          </cell>
        </row>
        <row r="5153">
          <cell r="AY5153">
            <v>0</v>
          </cell>
          <cell r="AZ5153" t="str">
            <v>Y</v>
          </cell>
          <cell r="BG5153">
            <v>0</v>
          </cell>
        </row>
        <row r="5154">
          <cell r="AY5154">
            <v>0</v>
          </cell>
          <cell r="AZ5154" t="str">
            <v>Y</v>
          </cell>
          <cell r="BG5154">
            <v>0</v>
          </cell>
        </row>
        <row r="5155">
          <cell r="AY5155">
            <v>0</v>
          </cell>
          <cell r="AZ5155" t="str">
            <v>Y</v>
          </cell>
          <cell r="BG5155">
            <v>0</v>
          </cell>
        </row>
        <row r="5156">
          <cell r="AY5156">
            <v>0</v>
          </cell>
          <cell r="AZ5156" t="str">
            <v>Y</v>
          </cell>
          <cell r="BG5156">
            <v>0</v>
          </cell>
        </row>
        <row r="5157">
          <cell r="AY5157">
            <v>0</v>
          </cell>
          <cell r="AZ5157" t="str">
            <v>Y</v>
          </cell>
          <cell r="BG5157">
            <v>0</v>
          </cell>
        </row>
        <row r="5158">
          <cell r="AY5158">
            <v>0</v>
          </cell>
          <cell r="AZ5158" t="str">
            <v>Y</v>
          </cell>
          <cell r="BG5158">
            <v>0</v>
          </cell>
        </row>
        <row r="5159">
          <cell r="AY5159">
            <v>0</v>
          </cell>
          <cell r="AZ5159" t="str">
            <v>x</v>
          </cell>
          <cell r="BG5159">
            <v>0</v>
          </cell>
        </row>
        <row r="5160">
          <cell r="AY5160">
            <v>0</v>
          </cell>
          <cell r="AZ5160" t="str">
            <v>x</v>
          </cell>
          <cell r="BG5160">
            <v>0</v>
          </cell>
        </row>
        <row r="5161">
          <cell r="AY5161">
            <v>0</v>
          </cell>
          <cell r="AZ5161" t="str">
            <v>Y</v>
          </cell>
          <cell r="BG5161">
            <v>0</v>
          </cell>
        </row>
        <row r="5162">
          <cell r="AY5162">
            <v>0</v>
          </cell>
          <cell r="AZ5162" t="str">
            <v>Y</v>
          </cell>
          <cell r="BG5162">
            <v>0</v>
          </cell>
        </row>
        <row r="5163">
          <cell r="AY5163">
            <v>0</v>
          </cell>
          <cell r="AZ5163" t="str">
            <v>Y</v>
          </cell>
          <cell r="BG5163">
            <v>0</v>
          </cell>
        </row>
        <row r="5164">
          <cell r="AY5164">
            <v>0</v>
          </cell>
          <cell r="AZ5164" t="str">
            <v>x</v>
          </cell>
          <cell r="BG5164">
            <v>0</v>
          </cell>
        </row>
        <row r="5165">
          <cell r="AY5165">
            <v>0</v>
          </cell>
          <cell r="AZ5165" t="str">
            <v>x</v>
          </cell>
          <cell r="BG5165">
            <v>0</v>
          </cell>
        </row>
        <row r="5166">
          <cell r="AY5166">
            <v>0</v>
          </cell>
          <cell r="AZ5166" t="str">
            <v>x</v>
          </cell>
          <cell r="BG5166">
            <v>0</v>
          </cell>
        </row>
        <row r="5167">
          <cell r="AY5167" t="str">
            <v>1BD</v>
          </cell>
          <cell r="AZ5167">
            <v>-12.63</v>
          </cell>
          <cell r="BG5167" t="str">
            <v>1BD</v>
          </cell>
        </row>
        <row r="5168">
          <cell r="AY5168">
            <v>0</v>
          </cell>
          <cell r="AZ5168" t="str">
            <v>Y</v>
          </cell>
          <cell r="BG5168">
            <v>0</v>
          </cell>
        </row>
        <row r="5169">
          <cell r="AY5169" t="str">
            <v>1BD</v>
          </cell>
          <cell r="AZ5169">
            <v>-46.45</v>
          </cell>
          <cell r="BG5169" t="str">
            <v>1BD</v>
          </cell>
        </row>
        <row r="5170">
          <cell r="AY5170">
            <v>0</v>
          </cell>
          <cell r="AZ5170" t="str">
            <v>x</v>
          </cell>
          <cell r="BG5170">
            <v>0</v>
          </cell>
        </row>
        <row r="5171">
          <cell r="AY5171" t="str">
            <v>1BD</v>
          </cell>
          <cell r="AZ5171">
            <v>-2.4500000000000002</v>
          </cell>
          <cell r="BG5171">
            <v>0</v>
          </cell>
        </row>
        <row r="5172">
          <cell r="AY5172">
            <v>0</v>
          </cell>
          <cell r="AZ5172" t="str">
            <v>Y</v>
          </cell>
          <cell r="BG5172">
            <v>0</v>
          </cell>
        </row>
        <row r="5173">
          <cell r="AY5173">
            <v>0</v>
          </cell>
          <cell r="AZ5173">
            <v>0</v>
          </cell>
          <cell r="BG5173">
            <v>0</v>
          </cell>
        </row>
        <row r="5174">
          <cell r="AY5174">
            <v>0</v>
          </cell>
          <cell r="AZ5174">
            <v>0</v>
          </cell>
          <cell r="BG5174">
            <v>0</v>
          </cell>
        </row>
        <row r="5175">
          <cell r="AY5175" t="str">
            <v>1BD</v>
          </cell>
          <cell r="AZ5175">
            <v>-8.4600000000000009</v>
          </cell>
          <cell r="BG5175">
            <v>0</v>
          </cell>
        </row>
        <row r="5176">
          <cell r="AY5176" t="str">
            <v>1BD</v>
          </cell>
          <cell r="AZ5176">
            <v>-2.29</v>
          </cell>
          <cell r="BG5176">
            <v>0</v>
          </cell>
        </row>
        <row r="5177">
          <cell r="AY5177" t="str">
            <v>1BD</v>
          </cell>
          <cell r="AZ5177">
            <v>-12.36</v>
          </cell>
          <cell r="BG5177">
            <v>0</v>
          </cell>
        </row>
        <row r="5178">
          <cell r="AY5178">
            <v>0</v>
          </cell>
          <cell r="AZ5178" t="str">
            <v>Y</v>
          </cell>
          <cell r="BG5178">
            <v>0</v>
          </cell>
        </row>
        <row r="5179">
          <cell r="AY5179" t="str">
            <v>1BD</v>
          </cell>
          <cell r="AZ5179">
            <v>-45.92</v>
          </cell>
          <cell r="BG5179">
            <v>0</v>
          </cell>
        </row>
        <row r="5180">
          <cell r="AY5180" t="str">
            <v>1BD</v>
          </cell>
          <cell r="AZ5180">
            <v>-815.8</v>
          </cell>
          <cell r="BG5180">
            <v>0</v>
          </cell>
        </row>
        <row r="5181">
          <cell r="AY5181" t="str">
            <v>1BD</v>
          </cell>
          <cell r="AZ5181">
            <v>-9.16</v>
          </cell>
          <cell r="BG5181">
            <v>0</v>
          </cell>
        </row>
        <row r="5182">
          <cell r="AY5182" t="str">
            <v>1BD</v>
          </cell>
          <cell r="AZ5182">
            <v>-2.4700000000000002</v>
          </cell>
          <cell r="BG5182">
            <v>0</v>
          </cell>
        </row>
        <row r="5183">
          <cell r="AY5183" t="str">
            <v>1BD</v>
          </cell>
          <cell r="AZ5183">
            <v>-13.23</v>
          </cell>
          <cell r="BG5183">
            <v>0</v>
          </cell>
        </row>
        <row r="5184">
          <cell r="AY5184">
            <v>0</v>
          </cell>
          <cell r="AZ5184">
            <v>0</v>
          </cell>
          <cell r="BG5184">
            <v>0</v>
          </cell>
        </row>
        <row r="5185">
          <cell r="AY5185">
            <v>0</v>
          </cell>
          <cell r="AZ5185" t="str">
            <v>Y</v>
          </cell>
          <cell r="BG5185">
            <v>0</v>
          </cell>
        </row>
        <row r="5186">
          <cell r="AY5186" t="str">
            <v>1BD</v>
          </cell>
          <cell r="AZ5186">
            <v>-44.49</v>
          </cell>
          <cell r="BG5186">
            <v>0</v>
          </cell>
        </row>
        <row r="5187">
          <cell r="AY5187">
            <v>0</v>
          </cell>
          <cell r="AZ5187" t="str">
            <v>Y</v>
          </cell>
          <cell r="BG5187">
            <v>0</v>
          </cell>
        </row>
        <row r="5188">
          <cell r="AY5188">
            <v>0</v>
          </cell>
          <cell r="AZ5188" t="str">
            <v>x</v>
          </cell>
          <cell r="BG5188">
            <v>0</v>
          </cell>
        </row>
        <row r="5189">
          <cell r="AY5189">
            <v>0</v>
          </cell>
          <cell r="AZ5189" t="str">
            <v>x</v>
          </cell>
          <cell r="BG5189">
            <v>0</v>
          </cell>
        </row>
        <row r="5190">
          <cell r="AY5190">
            <v>0</v>
          </cell>
          <cell r="AZ5190" t="str">
            <v>Y</v>
          </cell>
          <cell r="BG5190">
            <v>0</v>
          </cell>
        </row>
        <row r="5191">
          <cell r="AY5191" t="str">
            <v>1BD</v>
          </cell>
          <cell r="AZ5191">
            <v>-12.36</v>
          </cell>
          <cell r="BG5191" t="str">
            <v>1BD</v>
          </cell>
        </row>
        <row r="5192">
          <cell r="AY5192" t="str">
            <v>1BD</v>
          </cell>
          <cell r="AZ5192">
            <v>-234.05</v>
          </cell>
          <cell r="BG5192" t="str">
            <v>1BD</v>
          </cell>
        </row>
        <row r="5193">
          <cell r="AY5193" t="str">
            <v>1BD</v>
          </cell>
          <cell r="AZ5193">
            <v>-45.4</v>
          </cell>
          <cell r="BG5193" t="str">
            <v>1BD</v>
          </cell>
        </row>
        <row r="5194">
          <cell r="AY5194" t="str">
            <v>1BD</v>
          </cell>
          <cell r="AZ5194">
            <v>-45.92</v>
          </cell>
          <cell r="BG5194" t="str">
            <v>1BD</v>
          </cell>
        </row>
        <row r="5195">
          <cell r="AY5195" t="str">
            <v>1BD</v>
          </cell>
          <cell r="AZ5195">
            <v>-815.8</v>
          </cell>
          <cell r="BG5195" t="str">
            <v>1BD</v>
          </cell>
        </row>
        <row r="5196">
          <cell r="AY5196" t="str">
            <v>1BD</v>
          </cell>
          <cell r="AZ5196">
            <v>-9.16</v>
          </cell>
          <cell r="BG5196" t="str">
            <v>1BD</v>
          </cell>
        </row>
        <row r="5197">
          <cell r="AY5197" t="str">
            <v>1BD</v>
          </cell>
          <cell r="AZ5197">
            <v>-2.4700000000000002</v>
          </cell>
          <cell r="BG5197" t="str">
            <v>1BD</v>
          </cell>
        </row>
        <row r="5198">
          <cell r="AY5198">
            <v>0</v>
          </cell>
          <cell r="AZ5198" t="str">
            <v>Y</v>
          </cell>
          <cell r="BG5198">
            <v>0</v>
          </cell>
        </row>
        <row r="5199">
          <cell r="AY5199">
            <v>0</v>
          </cell>
          <cell r="AZ5199" t="str">
            <v>Y</v>
          </cell>
          <cell r="BG5199">
            <v>0</v>
          </cell>
        </row>
        <row r="5200">
          <cell r="AY5200">
            <v>0</v>
          </cell>
          <cell r="AZ5200" t="str">
            <v>Y</v>
          </cell>
          <cell r="BG5200">
            <v>0</v>
          </cell>
        </row>
        <row r="5201">
          <cell r="AY5201">
            <v>0</v>
          </cell>
          <cell r="AZ5201" t="str">
            <v>Y</v>
          </cell>
          <cell r="BG5201">
            <v>0</v>
          </cell>
        </row>
        <row r="5202">
          <cell r="AY5202">
            <v>0</v>
          </cell>
          <cell r="AZ5202" t="str">
            <v>Y</v>
          </cell>
          <cell r="BG5202">
            <v>0</v>
          </cell>
        </row>
        <row r="5203">
          <cell r="AY5203">
            <v>0</v>
          </cell>
          <cell r="AZ5203" t="str">
            <v>Y</v>
          </cell>
          <cell r="BG5203">
            <v>0</v>
          </cell>
        </row>
        <row r="5204">
          <cell r="AY5204">
            <v>0</v>
          </cell>
          <cell r="AZ5204" t="str">
            <v>Y</v>
          </cell>
          <cell r="BG5204">
            <v>0</v>
          </cell>
        </row>
        <row r="5205">
          <cell r="AY5205">
            <v>0</v>
          </cell>
          <cell r="AZ5205" t="str">
            <v>x</v>
          </cell>
          <cell r="BG5205">
            <v>0</v>
          </cell>
        </row>
        <row r="5206">
          <cell r="AY5206">
            <v>0</v>
          </cell>
          <cell r="AZ5206" t="str">
            <v>x</v>
          </cell>
          <cell r="BG5206">
            <v>0</v>
          </cell>
        </row>
        <row r="5207">
          <cell r="AY5207">
            <v>0</v>
          </cell>
          <cell r="AZ5207" t="str">
            <v>x</v>
          </cell>
          <cell r="BG5207">
            <v>0</v>
          </cell>
        </row>
        <row r="5208">
          <cell r="AY5208">
            <v>0</v>
          </cell>
          <cell r="AZ5208" t="str">
            <v>x</v>
          </cell>
          <cell r="BG5208">
            <v>0</v>
          </cell>
        </row>
        <row r="5209">
          <cell r="AY5209">
            <v>0</v>
          </cell>
          <cell r="AZ5209" t="str">
            <v>Y</v>
          </cell>
          <cell r="BG5209">
            <v>0</v>
          </cell>
        </row>
        <row r="5210">
          <cell r="AY5210">
            <v>0</v>
          </cell>
          <cell r="AZ5210" t="str">
            <v>Y</v>
          </cell>
          <cell r="BG5210">
            <v>0</v>
          </cell>
        </row>
        <row r="5211">
          <cell r="AY5211">
            <v>0</v>
          </cell>
          <cell r="AZ5211" t="str">
            <v>Y</v>
          </cell>
          <cell r="BG5211">
            <v>0</v>
          </cell>
        </row>
        <row r="5212">
          <cell r="AY5212">
            <v>0</v>
          </cell>
          <cell r="AZ5212" t="str">
            <v>Y</v>
          </cell>
          <cell r="BG5212">
            <v>0</v>
          </cell>
        </row>
        <row r="5213">
          <cell r="AY5213">
            <v>0</v>
          </cell>
          <cell r="AZ5213" t="str">
            <v>Y</v>
          </cell>
          <cell r="BG5213">
            <v>0</v>
          </cell>
        </row>
        <row r="5214">
          <cell r="AY5214">
            <v>0</v>
          </cell>
          <cell r="AZ5214" t="str">
            <v>x</v>
          </cell>
          <cell r="BG5214">
            <v>0</v>
          </cell>
        </row>
        <row r="5215">
          <cell r="AY5215">
            <v>0</v>
          </cell>
          <cell r="AZ5215" t="str">
            <v>x</v>
          </cell>
          <cell r="BG5215">
            <v>0</v>
          </cell>
        </row>
        <row r="5216">
          <cell r="AY5216">
            <v>0</v>
          </cell>
          <cell r="AZ5216" t="str">
            <v>Y</v>
          </cell>
          <cell r="BG5216">
            <v>0</v>
          </cell>
        </row>
        <row r="5217">
          <cell r="AY5217">
            <v>0</v>
          </cell>
          <cell r="AZ5217" t="str">
            <v>Y</v>
          </cell>
          <cell r="BG5217">
            <v>0</v>
          </cell>
        </row>
        <row r="5218">
          <cell r="AY5218">
            <v>0</v>
          </cell>
          <cell r="AZ5218" t="str">
            <v>Y</v>
          </cell>
          <cell r="BG5218">
            <v>0</v>
          </cell>
        </row>
        <row r="5219">
          <cell r="AY5219" t="str">
            <v>1BD</v>
          </cell>
          <cell r="AZ5219">
            <v>-6.18</v>
          </cell>
          <cell r="BG5219">
            <v>0</v>
          </cell>
        </row>
        <row r="5220">
          <cell r="AY5220" t="str">
            <v>1BD</v>
          </cell>
          <cell r="AZ5220">
            <v>-45.92</v>
          </cell>
          <cell r="BG5220">
            <v>0</v>
          </cell>
        </row>
        <row r="5221">
          <cell r="AY5221" t="str">
            <v>1BD</v>
          </cell>
          <cell r="AZ5221">
            <v>-815.8</v>
          </cell>
          <cell r="BG5221">
            <v>0</v>
          </cell>
        </row>
        <row r="5222">
          <cell r="AY5222">
            <v>0</v>
          </cell>
          <cell r="AZ5222" t="str">
            <v>x</v>
          </cell>
          <cell r="BG5222">
            <v>0</v>
          </cell>
        </row>
        <row r="5223">
          <cell r="AY5223">
            <v>0</v>
          </cell>
          <cell r="AZ5223" t="str">
            <v>Y</v>
          </cell>
          <cell r="BG5223">
            <v>0</v>
          </cell>
        </row>
        <row r="5224">
          <cell r="AY5224">
            <v>0</v>
          </cell>
          <cell r="AZ5224" t="str">
            <v>x</v>
          </cell>
          <cell r="BG5224">
            <v>0</v>
          </cell>
        </row>
        <row r="5225">
          <cell r="AY5225">
            <v>0</v>
          </cell>
          <cell r="AZ5225" t="str">
            <v>x</v>
          </cell>
          <cell r="BG5225">
            <v>0</v>
          </cell>
        </row>
        <row r="5226">
          <cell r="AY5226">
            <v>0</v>
          </cell>
          <cell r="AZ5226" t="str">
            <v>x</v>
          </cell>
          <cell r="BG5226">
            <v>0</v>
          </cell>
        </row>
        <row r="5227">
          <cell r="AY5227">
            <v>0</v>
          </cell>
          <cell r="AZ5227" t="str">
            <v>x</v>
          </cell>
          <cell r="BG5227">
            <v>0</v>
          </cell>
        </row>
        <row r="5228">
          <cell r="AY5228">
            <v>0</v>
          </cell>
          <cell r="AZ5228" t="str">
            <v>Y</v>
          </cell>
          <cell r="BG5228">
            <v>0</v>
          </cell>
        </row>
        <row r="5229">
          <cell r="AY5229" t="str">
            <v>1BD</v>
          </cell>
          <cell r="AZ5229">
            <v>-12.09</v>
          </cell>
          <cell r="BG5229" t="str">
            <v>1BD</v>
          </cell>
        </row>
        <row r="5230">
          <cell r="AY5230" t="str">
            <v>1BD</v>
          </cell>
          <cell r="AZ5230">
            <v>-229.07</v>
          </cell>
          <cell r="BG5230" t="str">
            <v>1BD</v>
          </cell>
        </row>
        <row r="5231">
          <cell r="AY5231" t="str">
            <v>1BD</v>
          </cell>
          <cell r="AZ5231">
            <v>-48.88</v>
          </cell>
          <cell r="BG5231" t="str">
            <v>1BD</v>
          </cell>
        </row>
        <row r="5232">
          <cell r="AY5232" t="str">
            <v>1BD</v>
          </cell>
          <cell r="AZ5232">
            <v>-9.23</v>
          </cell>
          <cell r="BG5232" t="str">
            <v>1BD</v>
          </cell>
        </row>
        <row r="5233">
          <cell r="AY5233" t="str">
            <v>1BD</v>
          </cell>
          <cell r="AZ5233">
            <v>-2.5</v>
          </cell>
          <cell r="BG5233" t="str">
            <v>1BD</v>
          </cell>
        </row>
        <row r="5234">
          <cell r="AY5234">
            <v>0</v>
          </cell>
          <cell r="AZ5234" t="str">
            <v>Y</v>
          </cell>
          <cell r="BG5234">
            <v>0</v>
          </cell>
        </row>
        <row r="5235">
          <cell r="AY5235">
            <v>0</v>
          </cell>
          <cell r="AZ5235" t="str">
            <v>Y</v>
          </cell>
          <cell r="BG5235">
            <v>0</v>
          </cell>
        </row>
        <row r="5236">
          <cell r="AY5236">
            <v>0</v>
          </cell>
          <cell r="AZ5236" t="str">
            <v>x</v>
          </cell>
          <cell r="BG5236">
            <v>0</v>
          </cell>
        </row>
        <row r="5237">
          <cell r="AY5237">
            <v>0</v>
          </cell>
          <cell r="AZ5237">
            <v>0</v>
          </cell>
          <cell r="BG5237">
            <v>0</v>
          </cell>
        </row>
        <row r="5238">
          <cell r="AY5238">
            <v>0</v>
          </cell>
          <cell r="AZ5238">
            <v>0</v>
          </cell>
          <cell r="BG5238">
            <v>0</v>
          </cell>
        </row>
        <row r="5239">
          <cell r="AY5239">
            <v>0</v>
          </cell>
          <cell r="AZ5239" t="str">
            <v>Y</v>
          </cell>
          <cell r="BG5239">
            <v>0</v>
          </cell>
        </row>
        <row r="5240">
          <cell r="AY5240" t="str">
            <v>1BD</v>
          </cell>
          <cell r="AZ5240">
            <v>-1.38</v>
          </cell>
          <cell r="BG5240" t="str">
            <v>1BD</v>
          </cell>
        </row>
        <row r="5241">
          <cell r="AY5241" t="str">
            <v>1BD</v>
          </cell>
          <cell r="AZ5241">
            <v>-234.05</v>
          </cell>
          <cell r="BG5241" t="str">
            <v>1BD</v>
          </cell>
        </row>
        <row r="5242">
          <cell r="AY5242" t="str">
            <v>1BD</v>
          </cell>
          <cell r="AZ5242">
            <v>-45.92</v>
          </cell>
          <cell r="BG5242" t="str">
            <v>1BD</v>
          </cell>
        </row>
        <row r="5243">
          <cell r="AY5243" t="str">
            <v>1BD</v>
          </cell>
          <cell r="AZ5243">
            <v>-815.8</v>
          </cell>
          <cell r="BG5243" t="str">
            <v>1BD</v>
          </cell>
        </row>
        <row r="5244">
          <cell r="AY5244" t="str">
            <v>1BD</v>
          </cell>
          <cell r="AZ5244">
            <v>-9.16</v>
          </cell>
          <cell r="BG5244" t="str">
            <v>1BD</v>
          </cell>
        </row>
        <row r="5245">
          <cell r="AY5245" t="str">
            <v>1BD</v>
          </cell>
          <cell r="AZ5245">
            <v>-2.4700000000000002</v>
          </cell>
          <cell r="BG5245" t="str">
            <v>1BD</v>
          </cell>
        </row>
        <row r="5246">
          <cell r="AY5246" t="str">
            <v>1BD</v>
          </cell>
          <cell r="AZ5246">
            <v>-1.35</v>
          </cell>
          <cell r="BG5246" t="str">
            <v>1BD</v>
          </cell>
        </row>
        <row r="5247">
          <cell r="AY5247" t="str">
            <v>1BD</v>
          </cell>
          <cell r="AZ5247">
            <v>-229.07</v>
          </cell>
          <cell r="BG5247" t="str">
            <v>1BD</v>
          </cell>
        </row>
        <row r="5248">
          <cell r="AY5248" t="str">
            <v>1BD</v>
          </cell>
          <cell r="AZ5248">
            <v>-48.53</v>
          </cell>
          <cell r="BG5248" t="str">
            <v>1BD</v>
          </cell>
        </row>
        <row r="5249">
          <cell r="AY5249" t="str">
            <v>1BD</v>
          </cell>
          <cell r="AZ5249">
            <v>-9.23</v>
          </cell>
          <cell r="BG5249" t="str">
            <v>1BD</v>
          </cell>
        </row>
        <row r="5250">
          <cell r="AY5250" t="str">
            <v>1BD</v>
          </cell>
          <cell r="AZ5250">
            <v>-2.5</v>
          </cell>
          <cell r="BG5250" t="str">
            <v>1BD</v>
          </cell>
        </row>
        <row r="5251">
          <cell r="AY5251">
            <v>0</v>
          </cell>
          <cell r="AZ5251" t="str">
            <v>Y</v>
          </cell>
          <cell r="BG5251">
            <v>0</v>
          </cell>
        </row>
        <row r="5252">
          <cell r="AY5252">
            <v>0</v>
          </cell>
          <cell r="AZ5252" t="str">
            <v>Y</v>
          </cell>
          <cell r="BG5252">
            <v>0</v>
          </cell>
        </row>
        <row r="5253">
          <cell r="AY5253">
            <v>0</v>
          </cell>
          <cell r="AZ5253" t="str">
            <v>Y</v>
          </cell>
          <cell r="BG5253">
            <v>0</v>
          </cell>
        </row>
        <row r="5254">
          <cell r="AY5254">
            <v>0</v>
          </cell>
          <cell r="AZ5254" t="str">
            <v>Y</v>
          </cell>
          <cell r="BG5254">
            <v>0</v>
          </cell>
        </row>
        <row r="5255">
          <cell r="AY5255">
            <v>0</v>
          </cell>
          <cell r="AZ5255" t="str">
            <v>Y</v>
          </cell>
          <cell r="BG5255">
            <v>0</v>
          </cell>
        </row>
        <row r="5256">
          <cell r="AY5256" t="str">
            <v>2DG</v>
          </cell>
          <cell r="AZ5256">
            <v>-48.53</v>
          </cell>
          <cell r="BG5256" t="str">
            <v>2DG</v>
          </cell>
        </row>
        <row r="5257">
          <cell r="AY5257">
            <v>0</v>
          </cell>
          <cell r="AZ5257" t="str">
            <v>Y</v>
          </cell>
          <cell r="BG5257">
            <v>0</v>
          </cell>
        </row>
        <row r="5258">
          <cell r="AY5258">
            <v>0</v>
          </cell>
          <cell r="AZ5258" t="str">
            <v>Y</v>
          </cell>
          <cell r="BG5258">
            <v>0</v>
          </cell>
        </row>
        <row r="5259">
          <cell r="AY5259">
            <v>0</v>
          </cell>
          <cell r="AZ5259" t="str">
            <v>Y</v>
          </cell>
          <cell r="BG5259">
            <v>0</v>
          </cell>
        </row>
        <row r="5260">
          <cell r="AY5260">
            <v>0</v>
          </cell>
          <cell r="AZ5260" t="str">
            <v>Y</v>
          </cell>
          <cell r="BG5260">
            <v>0</v>
          </cell>
        </row>
        <row r="5261">
          <cell r="AY5261">
            <v>0</v>
          </cell>
          <cell r="AZ5261" t="str">
            <v>Y</v>
          </cell>
          <cell r="BG5261">
            <v>0</v>
          </cell>
        </row>
        <row r="5262">
          <cell r="AY5262">
            <v>0</v>
          </cell>
          <cell r="AZ5262" t="str">
            <v>x</v>
          </cell>
          <cell r="BG5262">
            <v>0</v>
          </cell>
        </row>
        <row r="5263">
          <cell r="AY5263">
            <v>0</v>
          </cell>
          <cell r="AZ5263" t="str">
            <v>x</v>
          </cell>
          <cell r="BG5263">
            <v>0</v>
          </cell>
        </row>
        <row r="5264">
          <cell r="AY5264">
            <v>0</v>
          </cell>
          <cell r="AZ5264" t="str">
            <v>x</v>
          </cell>
          <cell r="BG5264">
            <v>0</v>
          </cell>
        </row>
        <row r="5265">
          <cell r="AY5265">
            <v>0</v>
          </cell>
          <cell r="AZ5265" t="str">
            <v>Y</v>
          </cell>
          <cell r="BG5265">
            <v>0</v>
          </cell>
        </row>
        <row r="5266">
          <cell r="AY5266">
            <v>0</v>
          </cell>
          <cell r="AZ5266" t="str">
            <v>x</v>
          </cell>
          <cell r="BG5266">
            <v>0</v>
          </cell>
        </row>
        <row r="5267">
          <cell r="AY5267">
            <v>0</v>
          </cell>
          <cell r="AZ5267" t="str">
            <v>x</v>
          </cell>
          <cell r="BG5267">
            <v>0</v>
          </cell>
        </row>
        <row r="5268">
          <cell r="AY5268">
            <v>0</v>
          </cell>
          <cell r="AZ5268" t="str">
            <v>x</v>
          </cell>
          <cell r="BG5268">
            <v>0</v>
          </cell>
        </row>
        <row r="5269">
          <cell r="AY5269">
            <v>0</v>
          </cell>
          <cell r="AZ5269" t="str">
            <v>x</v>
          </cell>
          <cell r="BG5269">
            <v>0</v>
          </cell>
        </row>
        <row r="5270">
          <cell r="AY5270">
            <v>0</v>
          </cell>
          <cell r="AZ5270" t="str">
            <v>x</v>
          </cell>
          <cell r="BG5270">
            <v>0</v>
          </cell>
        </row>
        <row r="5271">
          <cell r="AY5271">
            <v>0</v>
          </cell>
          <cell r="AZ5271" t="str">
            <v>x</v>
          </cell>
          <cell r="BG5271">
            <v>0</v>
          </cell>
        </row>
        <row r="5272">
          <cell r="AY5272">
            <v>0</v>
          </cell>
          <cell r="AZ5272" t="str">
            <v>Y</v>
          </cell>
          <cell r="BG5272">
            <v>0</v>
          </cell>
        </row>
        <row r="5273">
          <cell r="AY5273">
            <v>0</v>
          </cell>
          <cell r="AZ5273" t="str">
            <v>x</v>
          </cell>
          <cell r="BG5273">
            <v>0</v>
          </cell>
        </row>
        <row r="5274">
          <cell r="AY5274">
            <v>0</v>
          </cell>
          <cell r="AZ5274" t="str">
            <v>x</v>
          </cell>
          <cell r="BG5274">
            <v>0</v>
          </cell>
        </row>
        <row r="5275">
          <cell r="AY5275">
            <v>0</v>
          </cell>
          <cell r="AZ5275" t="str">
            <v>x</v>
          </cell>
          <cell r="BG5275">
            <v>0</v>
          </cell>
        </row>
        <row r="5276">
          <cell r="AY5276" t="str">
            <v>1BD</v>
          </cell>
          <cell r="AZ5276">
            <v>-11.84</v>
          </cell>
          <cell r="BG5276">
            <v>0</v>
          </cell>
        </row>
        <row r="5277">
          <cell r="AY5277" t="str">
            <v>1BD</v>
          </cell>
          <cell r="AZ5277">
            <v>-49.7</v>
          </cell>
          <cell r="BG5277">
            <v>0</v>
          </cell>
        </row>
        <row r="5278">
          <cell r="AY5278">
            <v>0</v>
          </cell>
          <cell r="AZ5278" t="str">
            <v>Y</v>
          </cell>
          <cell r="BG5278">
            <v>0</v>
          </cell>
        </row>
        <row r="5279">
          <cell r="AY5279">
            <v>0</v>
          </cell>
          <cell r="AZ5279" t="str">
            <v>Y</v>
          </cell>
          <cell r="BG5279">
            <v>0</v>
          </cell>
        </row>
        <row r="5280">
          <cell r="AY5280">
            <v>0</v>
          </cell>
          <cell r="AZ5280" t="str">
            <v>Y</v>
          </cell>
          <cell r="BG5280">
            <v>0</v>
          </cell>
        </row>
        <row r="5281">
          <cell r="AY5281">
            <v>0</v>
          </cell>
          <cell r="AZ5281" t="str">
            <v>Y</v>
          </cell>
          <cell r="BG5281">
            <v>0</v>
          </cell>
        </row>
        <row r="5282">
          <cell r="AY5282" t="str">
            <v>1BC</v>
          </cell>
          <cell r="AZ5282">
            <v>-24.17</v>
          </cell>
          <cell r="BG5282">
            <v>0</v>
          </cell>
        </row>
        <row r="5283">
          <cell r="AY5283" t="str">
            <v>1BC</v>
          </cell>
          <cell r="AZ5283">
            <v>-24.18</v>
          </cell>
          <cell r="BG5283">
            <v>0</v>
          </cell>
        </row>
        <row r="5284">
          <cell r="AY5284" t="str">
            <v>1BC</v>
          </cell>
          <cell r="AZ5284">
            <v>-24.09</v>
          </cell>
          <cell r="BG5284">
            <v>0</v>
          </cell>
        </row>
        <row r="5285">
          <cell r="AY5285" t="str">
            <v>1BC</v>
          </cell>
          <cell r="AZ5285">
            <v>-24.18</v>
          </cell>
          <cell r="BG5285">
            <v>0</v>
          </cell>
        </row>
        <row r="5286">
          <cell r="AY5286">
            <v>0</v>
          </cell>
          <cell r="AZ5286" t="str">
            <v>Y</v>
          </cell>
          <cell r="BG5286">
            <v>0</v>
          </cell>
        </row>
        <row r="5287">
          <cell r="AY5287">
            <v>0</v>
          </cell>
          <cell r="AZ5287" t="str">
            <v>Y</v>
          </cell>
          <cell r="BG5287">
            <v>0</v>
          </cell>
        </row>
        <row r="5288">
          <cell r="AY5288">
            <v>0</v>
          </cell>
          <cell r="AZ5288" t="str">
            <v>x</v>
          </cell>
          <cell r="BG5288">
            <v>0</v>
          </cell>
        </row>
        <row r="5289">
          <cell r="AY5289">
            <v>0</v>
          </cell>
          <cell r="AZ5289" t="str">
            <v>x</v>
          </cell>
          <cell r="BG5289">
            <v>0</v>
          </cell>
        </row>
        <row r="5290">
          <cell r="AY5290">
            <v>0</v>
          </cell>
          <cell r="AZ5290" t="str">
            <v>Y</v>
          </cell>
          <cell r="BG5290">
            <v>0</v>
          </cell>
        </row>
        <row r="5291">
          <cell r="AY5291" t="str">
            <v>1BD</v>
          </cell>
          <cell r="AZ5291">
            <v>-55.12</v>
          </cell>
          <cell r="BG5291" t="str">
            <v>1BD</v>
          </cell>
        </row>
        <row r="5292">
          <cell r="AY5292" t="str">
            <v>1BD</v>
          </cell>
          <cell r="AZ5292">
            <v>-69.739999999999995</v>
          </cell>
          <cell r="BG5292" t="str">
            <v>1BD</v>
          </cell>
        </row>
        <row r="5293">
          <cell r="AY5293" t="str">
            <v>1BD</v>
          </cell>
          <cell r="AZ5293">
            <v>-69.739999999999995</v>
          </cell>
          <cell r="BG5293" t="str">
            <v>1BD</v>
          </cell>
        </row>
        <row r="5294">
          <cell r="AY5294">
            <v>0</v>
          </cell>
          <cell r="AZ5294" t="str">
            <v>Y</v>
          </cell>
          <cell r="BG5294">
            <v>0</v>
          </cell>
        </row>
        <row r="5295">
          <cell r="AY5295">
            <v>0</v>
          </cell>
          <cell r="AZ5295" t="str">
            <v>Y</v>
          </cell>
          <cell r="BG5295">
            <v>0</v>
          </cell>
        </row>
        <row r="5296">
          <cell r="AY5296">
            <v>0</v>
          </cell>
          <cell r="AZ5296" t="str">
            <v>Y</v>
          </cell>
          <cell r="BG5296">
            <v>0</v>
          </cell>
        </row>
        <row r="5297">
          <cell r="AY5297">
            <v>0</v>
          </cell>
          <cell r="AZ5297" t="str">
            <v>Y</v>
          </cell>
          <cell r="BG5297">
            <v>0</v>
          </cell>
        </row>
        <row r="5298">
          <cell r="AY5298">
            <v>0</v>
          </cell>
          <cell r="AZ5298" t="str">
            <v>x</v>
          </cell>
          <cell r="BG5298">
            <v>0</v>
          </cell>
        </row>
        <row r="5299">
          <cell r="AY5299">
            <v>0</v>
          </cell>
          <cell r="AZ5299" t="str">
            <v>x</v>
          </cell>
          <cell r="BG5299">
            <v>0</v>
          </cell>
        </row>
        <row r="5300">
          <cell r="AY5300">
            <v>0</v>
          </cell>
          <cell r="AZ5300" t="str">
            <v>Y</v>
          </cell>
          <cell r="BG5300">
            <v>0</v>
          </cell>
        </row>
        <row r="5301">
          <cell r="AY5301">
            <v>0</v>
          </cell>
          <cell r="AZ5301" t="str">
            <v>x</v>
          </cell>
          <cell r="BG5301">
            <v>0</v>
          </cell>
        </row>
        <row r="5302">
          <cell r="AY5302">
            <v>0</v>
          </cell>
          <cell r="AZ5302" t="str">
            <v>Y</v>
          </cell>
          <cell r="BG5302">
            <v>0</v>
          </cell>
        </row>
        <row r="5303">
          <cell r="AY5303">
            <v>0</v>
          </cell>
          <cell r="AZ5303" t="str">
            <v>x</v>
          </cell>
          <cell r="BG5303">
            <v>0</v>
          </cell>
        </row>
        <row r="5304">
          <cell r="AY5304">
            <v>0</v>
          </cell>
          <cell r="AZ5304" t="str">
            <v>x</v>
          </cell>
          <cell r="BG5304">
            <v>0</v>
          </cell>
        </row>
        <row r="5305">
          <cell r="AY5305">
            <v>0</v>
          </cell>
          <cell r="AZ5305" t="str">
            <v>x</v>
          </cell>
          <cell r="BG5305">
            <v>0</v>
          </cell>
        </row>
        <row r="5306">
          <cell r="AY5306">
            <v>0</v>
          </cell>
          <cell r="AZ5306" t="str">
            <v>x</v>
          </cell>
          <cell r="BG5306">
            <v>0</v>
          </cell>
        </row>
        <row r="5307">
          <cell r="AY5307">
            <v>0</v>
          </cell>
          <cell r="AZ5307" t="str">
            <v>x</v>
          </cell>
          <cell r="BG5307">
            <v>0</v>
          </cell>
        </row>
        <row r="5308">
          <cell r="AY5308">
            <v>0</v>
          </cell>
          <cell r="AZ5308" t="str">
            <v>x</v>
          </cell>
          <cell r="BG5308">
            <v>0</v>
          </cell>
        </row>
        <row r="5309">
          <cell r="AY5309">
            <v>0</v>
          </cell>
          <cell r="AZ5309" t="str">
            <v>x</v>
          </cell>
          <cell r="BG5309">
            <v>0</v>
          </cell>
        </row>
        <row r="5310">
          <cell r="AY5310">
            <v>0</v>
          </cell>
          <cell r="AZ5310" t="str">
            <v>x</v>
          </cell>
          <cell r="BG5310">
            <v>0</v>
          </cell>
        </row>
        <row r="5311">
          <cell r="AY5311">
            <v>0</v>
          </cell>
          <cell r="AZ5311" t="str">
            <v>x</v>
          </cell>
          <cell r="BG5311">
            <v>0</v>
          </cell>
        </row>
        <row r="5312">
          <cell r="AY5312">
            <v>0</v>
          </cell>
          <cell r="AZ5312" t="str">
            <v>x</v>
          </cell>
          <cell r="BG5312">
            <v>0</v>
          </cell>
        </row>
        <row r="5313">
          <cell r="AY5313">
            <v>0</v>
          </cell>
          <cell r="AZ5313" t="str">
            <v>x</v>
          </cell>
          <cell r="BG5313">
            <v>0</v>
          </cell>
        </row>
        <row r="5314">
          <cell r="AY5314">
            <v>0</v>
          </cell>
          <cell r="AZ5314" t="str">
            <v>Y</v>
          </cell>
          <cell r="BG5314">
            <v>0</v>
          </cell>
        </row>
        <row r="5315">
          <cell r="AY5315">
            <v>0</v>
          </cell>
          <cell r="AZ5315" t="str">
            <v>Y</v>
          </cell>
          <cell r="BG5315">
            <v>0</v>
          </cell>
        </row>
        <row r="5316">
          <cell r="AY5316">
            <v>0</v>
          </cell>
          <cell r="AZ5316" t="str">
            <v>Y</v>
          </cell>
          <cell r="BG5316">
            <v>0</v>
          </cell>
        </row>
        <row r="5317">
          <cell r="AY5317">
            <v>0</v>
          </cell>
          <cell r="AZ5317" t="str">
            <v>x</v>
          </cell>
          <cell r="BG5317">
            <v>0</v>
          </cell>
        </row>
        <row r="5318">
          <cell r="AY5318">
            <v>0</v>
          </cell>
          <cell r="AZ5318" t="str">
            <v>x</v>
          </cell>
          <cell r="BG5318">
            <v>0</v>
          </cell>
        </row>
        <row r="5319">
          <cell r="AY5319">
            <v>0</v>
          </cell>
          <cell r="AZ5319" t="str">
            <v>Y</v>
          </cell>
          <cell r="BG5319">
            <v>0</v>
          </cell>
        </row>
        <row r="5320">
          <cell r="AY5320" t="str">
            <v>1BD</v>
          </cell>
          <cell r="AZ5320">
            <v>-54.3</v>
          </cell>
          <cell r="BG5320" t="str">
            <v>1BD</v>
          </cell>
        </row>
        <row r="5321">
          <cell r="AY5321" t="str">
            <v>1BD</v>
          </cell>
          <cell r="AZ5321">
            <v>-54.3</v>
          </cell>
          <cell r="BG5321" t="str">
            <v>1BD</v>
          </cell>
        </row>
        <row r="5322">
          <cell r="AY5322">
            <v>0</v>
          </cell>
          <cell r="AZ5322" t="str">
            <v>Y</v>
          </cell>
          <cell r="BG5322">
            <v>0</v>
          </cell>
        </row>
        <row r="5323">
          <cell r="AY5323">
            <v>0</v>
          </cell>
          <cell r="AZ5323" t="str">
            <v>Y</v>
          </cell>
          <cell r="BG5323">
            <v>0</v>
          </cell>
        </row>
        <row r="5324">
          <cell r="AY5324">
            <v>0</v>
          </cell>
          <cell r="AZ5324" t="str">
            <v>Y</v>
          </cell>
          <cell r="BG5324">
            <v>0</v>
          </cell>
        </row>
        <row r="5325">
          <cell r="AY5325" t="str">
            <v>1BD</v>
          </cell>
          <cell r="AZ5325">
            <v>-28.1</v>
          </cell>
          <cell r="BG5325">
            <v>0</v>
          </cell>
        </row>
        <row r="5326">
          <cell r="AY5326" t="str">
            <v>1BD</v>
          </cell>
          <cell r="AZ5326">
            <v>-55.12</v>
          </cell>
          <cell r="BG5326" t="str">
            <v>1BD</v>
          </cell>
        </row>
        <row r="5327">
          <cell r="AY5327" t="str">
            <v>1BC</v>
          </cell>
          <cell r="AZ5327">
            <v>-24.18</v>
          </cell>
          <cell r="BG5327">
            <v>0</v>
          </cell>
        </row>
        <row r="5328">
          <cell r="AY5328">
            <v>0</v>
          </cell>
          <cell r="AZ5328" t="str">
            <v>Y</v>
          </cell>
          <cell r="BG5328">
            <v>0</v>
          </cell>
        </row>
        <row r="5329">
          <cell r="AY5329" t="str">
            <v>1BD</v>
          </cell>
          <cell r="AZ5329">
            <v>-55.12</v>
          </cell>
          <cell r="BG5329" t="str">
            <v>1BD</v>
          </cell>
        </row>
        <row r="5330">
          <cell r="AY5330">
            <v>0</v>
          </cell>
          <cell r="AZ5330" t="str">
            <v>x</v>
          </cell>
          <cell r="BG5330">
            <v>0</v>
          </cell>
        </row>
        <row r="5331">
          <cell r="AY5331">
            <v>0</v>
          </cell>
          <cell r="AZ5331" t="str">
            <v>x</v>
          </cell>
          <cell r="BG5331">
            <v>0</v>
          </cell>
        </row>
        <row r="5332">
          <cell r="AY5332">
            <v>0</v>
          </cell>
          <cell r="AZ5332" t="str">
            <v>x</v>
          </cell>
          <cell r="BG5332">
            <v>0</v>
          </cell>
        </row>
        <row r="5333">
          <cell r="AY5333">
            <v>0</v>
          </cell>
          <cell r="AZ5333" t="str">
            <v>x</v>
          </cell>
          <cell r="BG5333">
            <v>0</v>
          </cell>
        </row>
        <row r="5334">
          <cell r="AY5334" t="str">
            <v>1BD</v>
          </cell>
          <cell r="AZ5334">
            <v>-7.19</v>
          </cell>
          <cell r="BG5334">
            <v>0</v>
          </cell>
        </row>
        <row r="5335">
          <cell r="AY5335" t="str">
            <v>1BD</v>
          </cell>
          <cell r="AZ5335">
            <v>-43.69</v>
          </cell>
          <cell r="BG5335">
            <v>0</v>
          </cell>
        </row>
        <row r="5336">
          <cell r="AY5336">
            <v>0</v>
          </cell>
          <cell r="AZ5336" t="str">
            <v>Y</v>
          </cell>
          <cell r="BG5336">
            <v>0</v>
          </cell>
        </row>
        <row r="5337">
          <cell r="AY5337">
            <v>0</v>
          </cell>
          <cell r="AZ5337" t="str">
            <v>Y</v>
          </cell>
          <cell r="BG5337">
            <v>0</v>
          </cell>
        </row>
        <row r="5338">
          <cell r="AY5338">
            <v>0</v>
          </cell>
          <cell r="AZ5338" t="str">
            <v>Y</v>
          </cell>
          <cell r="BG5338">
            <v>0</v>
          </cell>
        </row>
        <row r="5339">
          <cell r="AY5339">
            <v>0</v>
          </cell>
          <cell r="AZ5339" t="str">
            <v>Y</v>
          </cell>
          <cell r="BG5339">
            <v>0</v>
          </cell>
        </row>
        <row r="5340">
          <cell r="AY5340">
            <v>0</v>
          </cell>
          <cell r="AZ5340" t="str">
            <v>Y</v>
          </cell>
          <cell r="BG5340">
            <v>0</v>
          </cell>
        </row>
        <row r="5341">
          <cell r="AY5341">
            <v>0</v>
          </cell>
          <cell r="AZ5341" t="str">
            <v>Y</v>
          </cell>
          <cell r="BG5341">
            <v>0</v>
          </cell>
        </row>
        <row r="5342">
          <cell r="AY5342" t="str">
            <v>1BC</v>
          </cell>
          <cell r="AZ5342">
            <v>-28.09</v>
          </cell>
          <cell r="BG5342">
            <v>0</v>
          </cell>
        </row>
        <row r="5343">
          <cell r="AY5343" t="str">
            <v>1BC</v>
          </cell>
          <cell r="AZ5343">
            <v>-24.18</v>
          </cell>
          <cell r="BG5343">
            <v>0</v>
          </cell>
        </row>
        <row r="5344">
          <cell r="AY5344">
            <v>0</v>
          </cell>
          <cell r="AZ5344" t="str">
            <v>x</v>
          </cell>
          <cell r="BG5344">
            <v>0</v>
          </cell>
        </row>
        <row r="5345">
          <cell r="AY5345">
            <v>0</v>
          </cell>
          <cell r="AZ5345" t="str">
            <v>Y</v>
          </cell>
          <cell r="BG5345">
            <v>0</v>
          </cell>
        </row>
        <row r="5346">
          <cell r="AY5346">
            <v>0</v>
          </cell>
          <cell r="AZ5346" t="str">
            <v>x</v>
          </cell>
          <cell r="BG5346">
            <v>0</v>
          </cell>
        </row>
        <row r="5347">
          <cell r="AY5347" t="str">
            <v>1BD</v>
          </cell>
          <cell r="AZ5347">
            <v>-13.76</v>
          </cell>
          <cell r="BG5347" t="str">
            <v>1BD</v>
          </cell>
        </row>
        <row r="5348">
          <cell r="AY5348" t="str">
            <v>1BD</v>
          </cell>
          <cell r="AZ5348">
            <v>-234.05</v>
          </cell>
          <cell r="BG5348" t="str">
            <v>1BD</v>
          </cell>
        </row>
        <row r="5349">
          <cell r="AY5349" t="str">
            <v>1BD</v>
          </cell>
          <cell r="AZ5349">
            <v>-45.92</v>
          </cell>
          <cell r="BG5349" t="str">
            <v>1BD</v>
          </cell>
        </row>
        <row r="5350">
          <cell r="AY5350" t="str">
            <v>1BD</v>
          </cell>
          <cell r="AZ5350">
            <v>-9.16</v>
          </cell>
          <cell r="BG5350" t="str">
            <v>1BD</v>
          </cell>
        </row>
        <row r="5351">
          <cell r="AY5351" t="str">
            <v>1BD</v>
          </cell>
          <cell r="AZ5351">
            <v>-2.4700000000000002</v>
          </cell>
          <cell r="BG5351" t="str">
            <v>1BD</v>
          </cell>
        </row>
        <row r="5352">
          <cell r="AY5352">
            <v>0</v>
          </cell>
          <cell r="AZ5352" t="str">
            <v>Y</v>
          </cell>
          <cell r="BG5352">
            <v>0</v>
          </cell>
        </row>
        <row r="5353">
          <cell r="AY5353">
            <v>0</v>
          </cell>
          <cell r="AZ5353" t="str">
            <v>Y</v>
          </cell>
          <cell r="BG5353">
            <v>0</v>
          </cell>
        </row>
        <row r="5354">
          <cell r="AY5354" t="str">
            <v>1BD</v>
          </cell>
          <cell r="AZ5354">
            <v>-14.07</v>
          </cell>
          <cell r="BG5354" t="str">
            <v>1BD</v>
          </cell>
        </row>
        <row r="5355">
          <cell r="AY5355" t="str">
            <v>1BD</v>
          </cell>
          <cell r="AZ5355">
            <v>-239.25</v>
          </cell>
          <cell r="BG5355" t="str">
            <v>1BD</v>
          </cell>
        </row>
        <row r="5356">
          <cell r="AY5356" t="str">
            <v>1BD</v>
          </cell>
          <cell r="AZ5356">
            <v>-46.45</v>
          </cell>
          <cell r="BG5356" t="str">
            <v>1BD</v>
          </cell>
        </row>
        <row r="5357">
          <cell r="AY5357" t="str">
            <v>1BD</v>
          </cell>
          <cell r="AZ5357">
            <v>-9.07</v>
          </cell>
          <cell r="BG5357" t="str">
            <v>1BD</v>
          </cell>
        </row>
        <row r="5358">
          <cell r="AY5358" t="str">
            <v>1BD</v>
          </cell>
          <cell r="AZ5358">
            <v>-2.4500000000000002</v>
          </cell>
          <cell r="BG5358" t="str">
            <v>1BD</v>
          </cell>
        </row>
        <row r="5359">
          <cell r="AY5359">
            <v>0</v>
          </cell>
          <cell r="AZ5359" t="str">
            <v>Y</v>
          </cell>
          <cell r="BG5359">
            <v>0</v>
          </cell>
        </row>
        <row r="5360">
          <cell r="AY5360">
            <v>0</v>
          </cell>
          <cell r="AZ5360" t="str">
            <v>x</v>
          </cell>
          <cell r="BG5360">
            <v>0</v>
          </cell>
        </row>
        <row r="5361">
          <cell r="AY5361">
            <v>0</v>
          </cell>
          <cell r="AZ5361" t="str">
            <v>x</v>
          </cell>
          <cell r="BG5361">
            <v>0</v>
          </cell>
        </row>
        <row r="5362">
          <cell r="AY5362">
            <v>0</v>
          </cell>
          <cell r="AZ5362" t="str">
            <v>x</v>
          </cell>
          <cell r="BG5362">
            <v>0</v>
          </cell>
        </row>
        <row r="5363">
          <cell r="AY5363">
            <v>0</v>
          </cell>
          <cell r="AZ5363" t="str">
            <v>x</v>
          </cell>
          <cell r="BG5363">
            <v>0</v>
          </cell>
        </row>
        <row r="5364">
          <cell r="AY5364">
            <v>0</v>
          </cell>
          <cell r="AZ5364" t="str">
            <v>x</v>
          </cell>
          <cell r="BG5364">
            <v>0</v>
          </cell>
        </row>
        <row r="5365">
          <cell r="AY5365">
            <v>0</v>
          </cell>
          <cell r="AZ5365" t="str">
            <v>Y</v>
          </cell>
          <cell r="BG5365">
            <v>0</v>
          </cell>
        </row>
        <row r="5366">
          <cell r="AY5366">
            <v>0</v>
          </cell>
          <cell r="AZ5366" t="str">
            <v>Y</v>
          </cell>
          <cell r="BG5366">
            <v>0</v>
          </cell>
        </row>
        <row r="5367">
          <cell r="AY5367">
            <v>0</v>
          </cell>
          <cell r="AZ5367" t="str">
            <v>Y</v>
          </cell>
          <cell r="BG5367">
            <v>0</v>
          </cell>
        </row>
        <row r="5368">
          <cell r="AY5368">
            <v>0</v>
          </cell>
          <cell r="AZ5368" t="str">
            <v>Y</v>
          </cell>
          <cell r="BG5368">
            <v>0</v>
          </cell>
        </row>
        <row r="5369">
          <cell r="AY5369">
            <v>0</v>
          </cell>
          <cell r="AZ5369" t="str">
            <v>x</v>
          </cell>
          <cell r="BG5369">
            <v>0</v>
          </cell>
        </row>
        <row r="5370">
          <cell r="AY5370">
            <v>0</v>
          </cell>
          <cell r="AZ5370" t="str">
            <v>x</v>
          </cell>
          <cell r="BG5370">
            <v>0</v>
          </cell>
        </row>
        <row r="5371">
          <cell r="AY5371">
            <v>0</v>
          </cell>
          <cell r="AZ5371" t="str">
            <v>x</v>
          </cell>
          <cell r="BG5371">
            <v>0</v>
          </cell>
        </row>
        <row r="5372">
          <cell r="AY5372">
            <v>0</v>
          </cell>
          <cell r="AZ5372" t="str">
            <v>x</v>
          </cell>
          <cell r="BG5372">
            <v>0</v>
          </cell>
        </row>
        <row r="5373">
          <cell r="AY5373">
            <v>0</v>
          </cell>
          <cell r="AZ5373" t="str">
            <v>x</v>
          </cell>
          <cell r="BG5373">
            <v>0</v>
          </cell>
        </row>
        <row r="5374">
          <cell r="AY5374">
            <v>0</v>
          </cell>
          <cell r="AZ5374" t="str">
            <v>x</v>
          </cell>
          <cell r="BG5374">
            <v>0</v>
          </cell>
        </row>
        <row r="5375">
          <cell r="AY5375">
            <v>0</v>
          </cell>
          <cell r="AZ5375" t="str">
            <v>Y</v>
          </cell>
          <cell r="BG5375">
            <v>0</v>
          </cell>
        </row>
        <row r="5376">
          <cell r="AY5376">
            <v>0</v>
          </cell>
          <cell r="AZ5376" t="str">
            <v>Y</v>
          </cell>
          <cell r="BG5376">
            <v>0</v>
          </cell>
        </row>
        <row r="5377">
          <cell r="AY5377">
            <v>0</v>
          </cell>
          <cell r="AZ5377" t="str">
            <v>Y</v>
          </cell>
          <cell r="BG5377">
            <v>0</v>
          </cell>
        </row>
        <row r="5378">
          <cell r="AY5378">
            <v>0</v>
          </cell>
          <cell r="AZ5378" t="str">
            <v>Y</v>
          </cell>
          <cell r="BG5378">
            <v>0</v>
          </cell>
        </row>
        <row r="5379">
          <cell r="AY5379">
            <v>0</v>
          </cell>
          <cell r="AZ5379" t="str">
            <v>Y</v>
          </cell>
          <cell r="BG5379">
            <v>0</v>
          </cell>
        </row>
        <row r="5380">
          <cell r="AY5380">
            <v>0</v>
          </cell>
          <cell r="AZ5380" t="str">
            <v>x</v>
          </cell>
          <cell r="BG5380">
            <v>0</v>
          </cell>
        </row>
        <row r="5381">
          <cell r="AY5381">
            <v>0</v>
          </cell>
          <cell r="AZ5381" t="str">
            <v>x</v>
          </cell>
          <cell r="BG5381">
            <v>0</v>
          </cell>
        </row>
        <row r="5382">
          <cell r="AY5382">
            <v>0</v>
          </cell>
          <cell r="AZ5382" t="str">
            <v>Y</v>
          </cell>
          <cell r="BG5382">
            <v>0</v>
          </cell>
        </row>
        <row r="5383">
          <cell r="AY5383">
            <v>0</v>
          </cell>
          <cell r="AZ5383" t="str">
            <v>Y</v>
          </cell>
          <cell r="BG5383">
            <v>0</v>
          </cell>
        </row>
        <row r="5384">
          <cell r="AY5384">
            <v>0</v>
          </cell>
          <cell r="AZ5384" t="str">
            <v>Y</v>
          </cell>
          <cell r="BG5384">
            <v>0</v>
          </cell>
        </row>
        <row r="5385">
          <cell r="AY5385">
            <v>0</v>
          </cell>
          <cell r="AZ5385" t="str">
            <v>Y</v>
          </cell>
          <cell r="BG5385">
            <v>0</v>
          </cell>
        </row>
        <row r="5386">
          <cell r="AY5386" t="str">
            <v>1BD</v>
          </cell>
          <cell r="AZ5386">
            <v>-99.29</v>
          </cell>
          <cell r="BG5386">
            <v>0</v>
          </cell>
        </row>
        <row r="5387">
          <cell r="AY5387" t="str">
            <v>1BD</v>
          </cell>
          <cell r="AZ5387">
            <v>-45.92</v>
          </cell>
          <cell r="BG5387">
            <v>0</v>
          </cell>
        </row>
        <row r="5388">
          <cell r="AY5388" t="str">
            <v>1BD</v>
          </cell>
          <cell r="AZ5388">
            <v>-815.8</v>
          </cell>
          <cell r="BG5388">
            <v>0</v>
          </cell>
        </row>
        <row r="5389">
          <cell r="AY5389">
            <v>0</v>
          </cell>
          <cell r="AZ5389" t="str">
            <v>Y</v>
          </cell>
          <cell r="BG5389">
            <v>0</v>
          </cell>
        </row>
        <row r="5390">
          <cell r="AY5390" t="str">
            <v>1BD</v>
          </cell>
          <cell r="AZ5390">
            <v>-13.47</v>
          </cell>
          <cell r="BG5390">
            <v>0</v>
          </cell>
        </row>
        <row r="5391">
          <cell r="AY5391">
            <v>0</v>
          </cell>
          <cell r="AZ5391">
            <v>0</v>
          </cell>
          <cell r="BG5391">
            <v>0</v>
          </cell>
        </row>
        <row r="5392">
          <cell r="AY5392" t="str">
            <v>1BD</v>
          </cell>
          <cell r="AZ5392">
            <v>-48.53</v>
          </cell>
          <cell r="BG5392">
            <v>0</v>
          </cell>
        </row>
        <row r="5393">
          <cell r="AY5393" t="str">
            <v>1BD</v>
          </cell>
          <cell r="AZ5393">
            <v>-9.23</v>
          </cell>
          <cell r="BG5393">
            <v>0</v>
          </cell>
        </row>
        <row r="5394">
          <cell r="AY5394" t="str">
            <v>1BD</v>
          </cell>
          <cell r="AZ5394">
            <v>-2.5</v>
          </cell>
          <cell r="BG5394">
            <v>0</v>
          </cell>
        </row>
        <row r="5395">
          <cell r="AY5395" t="str">
            <v>1BD</v>
          </cell>
          <cell r="AZ5395">
            <v>-2.4900000000000002</v>
          </cell>
          <cell r="BG5395">
            <v>0</v>
          </cell>
        </row>
        <row r="5396">
          <cell r="AY5396">
            <v>0</v>
          </cell>
          <cell r="AZ5396" t="str">
            <v>Y</v>
          </cell>
          <cell r="BG5396">
            <v>0</v>
          </cell>
        </row>
        <row r="5397">
          <cell r="AY5397">
            <v>0</v>
          </cell>
          <cell r="AZ5397" t="str">
            <v>Y</v>
          </cell>
          <cell r="BG5397">
            <v>0</v>
          </cell>
        </row>
        <row r="5398">
          <cell r="AY5398">
            <v>0</v>
          </cell>
          <cell r="AZ5398" t="str">
            <v>x</v>
          </cell>
          <cell r="BG5398">
            <v>0</v>
          </cell>
        </row>
        <row r="5399">
          <cell r="AY5399">
            <v>0</v>
          </cell>
          <cell r="AZ5399" t="str">
            <v>x</v>
          </cell>
          <cell r="BG5399">
            <v>0</v>
          </cell>
        </row>
        <row r="5400">
          <cell r="AY5400">
            <v>0</v>
          </cell>
          <cell r="AZ5400" t="str">
            <v>Y</v>
          </cell>
          <cell r="BG5400">
            <v>0</v>
          </cell>
        </row>
        <row r="5401">
          <cell r="AY5401">
            <v>0</v>
          </cell>
          <cell r="AZ5401" t="str">
            <v>Y</v>
          </cell>
          <cell r="BG5401">
            <v>0</v>
          </cell>
        </row>
        <row r="5402">
          <cell r="AY5402">
            <v>0</v>
          </cell>
          <cell r="AZ5402" t="str">
            <v>Y</v>
          </cell>
          <cell r="BG5402">
            <v>0</v>
          </cell>
        </row>
        <row r="5403">
          <cell r="AY5403">
            <v>0</v>
          </cell>
          <cell r="AZ5403" t="str">
            <v>Y</v>
          </cell>
          <cell r="BG5403">
            <v>0</v>
          </cell>
        </row>
        <row r="5404">
          <cell r="AY5404">
            <v>0</v>
          </cell>
          <cell r="AZ5404" t="str">
            <v>Y</v>
          </cell>
          <cell r="BG5404">
            <v>0</v>
          </cell>
        </row>
        <row r="5405">
          <cell r="AY5405">
            <v>0</v>
          </cell>
          <cell r="AZ5405" t="str">
            <v>Y</v>
          </cell>
          <cell r="BG5405">
            <v>0</v>
          </cell>
        </row>
        <row r="5406">
          <cell r="AY5406" t="str">
            <v>1BD</v>
          </cell>
          <cell r="AZ5406">
            <v>-7.62</v>
          </cell>
          <cell r="BG5406">
            <v>0</v>
          </cell>
        </row>
        <row r="5407">
          <cell r="AY5407" t="str">
            <v>1BD</v>
          </cell>
          <cell r="AZ5407">
            <v>-2.06</v>
          </cell>
          <cell r="BG5407">
            <v>0</v>
          </cell>
        </row>
        <row r="5408">
          <cell r="AY5408">
            <v>0</v>
          </cell>
          <cell r="AZ5408" t="str">
            <v>Y</v>
          </cell>
          <cell r="BG5408">
            <v>0</v>
          </cell>
        </row>
        <row r="5409">
          <cell r="AY5409">
            <v>0</v>
          </cell>
          <cell r="AZ5409" t="str">
            <v>Y</v>
          </cell>
          <cell r="BG5409">
            <v>0</v>
          </cell>
        </row>
        <row r="5410">
          <cell r="AY5410">
            <v>0</v>
          </cell>
          <cell r="AZ5410" t="str">
            <v>Y</v>
          </cell>
          <cell r="BG5410">
            <v>0</v>
          </cell>
        </row>
        <row r="5411">
          <cell r="AY5411">
            <v>0</v>
          </cell>
          <cell r="AZ5411" t="str">
            <v>Y</v>
          </cell>
          <cell r="BG5411">
            <v>0</v>
          </cell>
        </row>
        <row r="5412">
          <cell r="AY5412">
            <v>0</v>
          </cell>
          <cell r="AZ5412" t="str">
            <v>Y</v>
          </cell>
          <cell r="BG5412">
            <v>0</v>
          </cell>
        </row>
        <row r="5413">
          <cell r="AY5413">
            <v>0</v>
          </cell>
          <cell r="AZ5413" t="str">
            <v>Y</v>
          </cell>
          <cell r="BG5413">
            <v>0</v>
          </cell>
        </row>
        <row r="5414">
          <cell r="AY5414">
            <v>0</v>
          </cell>
          <cell r="AZ5414" t="str">
            <v>Y</v>
          </cell>
          <cell r="BG5414">
            <v>0</v>
          </cell>
        </row>
        <row r="5415">
          <cell r="AY5415">
            <v>0</v>
          </cell>
          <cell r="AZ5415" t="str">
            <v>Y</v>
          </cell>
          <cell r="BG5415">
            <v>0</v>
          </cell>
        </row>
        <row r="5416">
          <cell r="AY5416">
            <v>0</v>
          </cell>
          <cell r="AZ5416" t="str">
            <v>Y</v>
          </cell>
          <cell r="BG5416">
            <v>0</v>
          </cell>
        </row>
        <row r="5417">
          <cell r="AY5417">
            <v>0</v>
          </cell>
          <cell r="AZ5417" t="str">
            <v>Y</v>
          </cell>
          <cell r="BG5417">
            <v>0</v>
          </cell>
        </row>
        <row r="5418">
          <cell r="AY5418">
            <v>0</v>
          </cell>
          <cell r="AZ5418" t="str">
            <v>Y</v>
          </cell>
          <cell r="BG5418">
            <v>0</v>
          </cell>
        </row>
        <row r="5419">
          <cell r="AY5419">
            <v>0</v>
          </cell>
          <cell r="AZ5419" t="str">
            <v>Y</v>
          </cell>
          <cell r="BG5419">
            <v>0</v>
          </cell>
        </row>
        <row r="5420">
          <cell r="AY5420" t="str">
            <v>1BD</v>
          </cell>
          <cell r="AZ5420">
            <v>-7.52</v>
          </cell>
          <cell r="BG5420">
            <v>0</v>
          </cell>
        </row>
        <row r="5421">
          <cell r="AY5421" t="str">
            <v>1BD</v>
          </cell>
          <cell r="AZ5421">
            <v>-95.42</v>
          </cell>
          <cell r="BG5421">
            <v>0</v>
          </cell>
        </row>
        <row r="5422">
          <cell r="AY5422">
            <v>0</v>
          </cell>
          <cell r="AZ5422" t="str">
            <v>Y</v>
          </cell>
          <cell r="BG5422">
            <v>0</v>
          </cell>
        </row>
        <row r="5423">
          <cell r="AY5423">
            <v>0</v>
          </cell>
          <cell r="AZ5423" t="str">
            <v>Y</v>
          </cell>
          <cell r="BG5423">
            <v>0</v>
          </cell>
        </row>
        <row r="5424">
          <cell r="AY5424" t="str">
            <v>1BD</v>
          </cell>
          <cell r="AZ5424">
            <v>-168.49</v>
          </cell>
          <cell r="BG5424">
            <v>0</v>
          </cell>
        </row>
        <row r="5425">
          <cell r="AY5425" t="str">
            <v>1BD</v>
          </cell>
          <cell r="AZ5425">
            <v>-371.77</v>
          </cell>
          <cell r="BG5425">
            <v>0</v>
          </cell>
        </row>
        <row r="5426">
          <cell r="AY5426">
            <v>0</v>
          </cell>
          <cell r="AZ5426" t="str">
            <v>Y</v>
          </cell>
          <cell r="BG5426">
            <v>0</v>
          </cell>
        </row>
        <row r="5427">
          <cell r="AY5427">
            <v>0</v>
          </cell>
          <cell r="AZ5427" t="str">
            <v>Y</v>
          </cell>
          <cell r="BG5427">
            <v>0</v>
          </cell>
        </row>
        <row r="5428">
          <cell r="AY5428" t="str">
            <v>1BC</v>
          </cell>
          <cell r="AZ5428">
            <v>-29.91</v>
          </cell>
          <cell r="BG5428">
            <v>0</v>
          </cell>
        </row>
        <row r="5429">
          <cell r="AY5429" t="str">
            <v>1BC</v>
          </cell>
          <cell r="AZ5429">
            <v>-24.18</v>
          </cell>
          <cell r="BG5429">
            <v>0</v>
          </cell>
        </row>
        <row r="5430">
          <cell r="AY5430">
            <v>0</v>
          </cell>
          <cell r="AZ5430" t="str">
            <v>Y</v>
          </cell>
          <cell r="BG5430">
            <v>0</v>
          </cell>
        </row>
        <row r="5431">
          <cell r="AY5431">
            <v>0</v>
          </cell>
          <cell r="AZ5431" t="str">
            <v>x</v>
          </cell>
          <cell r="BG5431">
            <v>0</v>
          </cell>
        </row>
        <row r="5432">
          <cell r="AY5432">
            <v>0</v>
          </cell>
          <cell r="AZ5432" t="str">
            <v>x</v>
          </cell>
          <cell r="BG5432">
            <v>0</v>
          </cell>
        </row>
        <row r="5433">
          <cell r="AY5433">
            <v>0</v>
          </cell>
          <cell r="AZ5433" t="str">
            <v>Y</v>
          </cell>
          <cell r="BG5433">
            <v>0</v>
          </cell>
        </row>
        <row r="5434">
          <cell r="AY5434" t="str">
            <v>1BD</v>
          </cell>
          <cell r="AZ5434">
            <v>-171.03</v>
          </cell>
          <cell r="BG5434" t="str">
            <v>1BD</v>
          </cell>
        </row>
        <row r="5435">
          <cell r="AY5435">
            <v>0</v>
          </cell>
          <cell r="AZ5435" t="str">
            <v>x</v>
          </cell>
          <cell r="BG5435">
            <v>0</v>
          </cell>
        </row>
        <row r="5436">
          <cell r="AY5436">
            <v>0</v>
          </cell>
          <cell r="AZ5436" t="str">
            <v>Y</v>
          </cell>
          <cell r="BG5436">
            <v>0</v>
          </cell>
        </row>
        <row r="5437">
          <cell r="AY5437">
            <v>0</v>
          </cell>
          <cell r="AZ5437" t="str">
            <v>x</v>
          </cell>
          <cell r="BG5437">
            <v>0</v>
          </cell>
        </row>
        <row r="5438">
          <cell r="AY5438">
            <v>0</v>
          </cell>
          <cell r="AZ5438" t="str">
            <v>x</v>
          </cell>
          <cell r="BG5438">
            <v>0</v>
          </cell>
        </row>
        <row r="5439">
          <cell r="AY5439">
            <v>0</v>
          </cell>
          <cell r="AZ5439" t="str">
            <v>x</v>
          </cell>
          <cell r="BG5439">
            <v>0</v>
          </cell>
        </row>
        <row r="5440">
          <cell r="AY5440">
            <v>0</v>
          </cell>
          <cell r="AZ5440" t="str">
            <v>Y</v>
          </cell>
          <cell r="BG5440">
            <v>0</v>
          </cell>
        </row>
        <row r="5441">
          <cell r="AY5441">
            <v>0</v>
          </cell>
          <cell r="AZ5441" t="str">
            <v>Y</v>
          </cell>
          <cell r="BG5441">
            <v>0</v>
          </cell>
        </row>
        <row r="5442">
          <cell r="AY5442">
            <v>0</v>
          </cell>
          <cell r="AZ5442" t="str">
            <v>x</v>
          </cell>
          <cell r="BG5442">
            <v>0</v>
          </cell>
        </row>
        <row r="5443">
          <cell r="AY5443">
            <v>0</v>
          </cell>
          <cell r="AZ5443" t="str">
            <v>x</v>
          </cell>
          <cell r="BG5443">
            <v>0</v>
          </cell>
        </row>
        <row r="5444">
          <cell r="AY5444">
            <v>0</v>
          </cell>
          <cell r="AZ5444" t="str">
            <v>x</v>
          </cell>
          <cell r="BG5444">
            <v>0</v>
          </cell>
        </row>
        <row r="5445">
          <cell r="AY5445">
            <v>0</v>
          </cell>
          <cell r="AZ5445" t="str">
            <v>x</v>
          </cell>
          <cell r="BG5445">
            <v>0</v>
          </cell>
        </row>
        <row r="5446">
          <cell r="AY5446">
            <v>0</v>
          </cell>
          <cell r="AZ5446" t="str">
            <v>x</v>
          </cell>
          <cell r="BG5446">
            <v>0</v>
          </cell>
        </row>
        <row r="5447">
          <cell r="AY5447">
            <v>0</v>
          </cell>
          <cell r="AZ5447" t="str">
            <v>x</v>
          </cell>
          <cell r="BG5447">
            <v>0</v>
          </cell>
        </row>
        <row r="5448">
          <cell r="AY5448">
            <v>0</v>
          </cell>
          <cell r="AZ5448" t="str">
            <v>x</v>
          </cell>
          <cell r="BG5448">
            <v>0</v>
          </cell>
        </row>
        <row r="5449">
          <cell r="AY5449">
            <v>0</v>
          </cell>
          <cell r="AZ5449" t="str">
            <v>x</v>
          </cell>
          <cell r="BG5449">
            <v>0</v>
          </cell>
        </row>
        <row r="5450">
          <cell r="AY5450">
            <v>0</v>
          </cell>
          <cell r="AZ5450" t="str">
            <v>Y</v>
          </cell>
          <cell r="BG5450">
            <v>0</v>
          </cell>
        </row>
        <row r="5451">
          <cell r="AY5451">
            <v>0</v>
          </cell>
          <cell r="AZ5451" t="str">
            <v>Y</v>
          </cell>
          <cell r="BG5451">
            <v>0</v>
          </cell>
        </row>
        <row r="5452">
          <cell r="AY5452" t="str">
            <v>1BD</v>
          </cell>
          <cell r="AZ5452">
            <v>-236.56</v>
          </cell>
          <cell r="BG5452" t="str">
            <v>1BD</v>
          </cell>
        </row>
        <row r="5453">
          <cell r="AY5453" t="str">
            <v>1BD</v>
          </cell>
          <cell r="AZ5453">
            <v>-7.68</v>
          </cell>
          <cell r="BG5453" t="str">
            <v>1BD</v>
          </cell>
        </row>
        <row r="5454">
          <cell r="AY5454" t="str">
            <v>1BD</v>
          </cell>
          <cell r="AZ5454">
            <v>-88.33</v>
          </cell>
          <cell r="BG5454" t="str">
            <v>1BD</v>
          </cell>
        </row>
        <row r="5455">
          <cell r="AY5455">
            <v>0</v>
          </cell>
          <cell r="AZ5455" t="str">
            <v>Y</v>
          </cell>
          <cell r="BG5455">
            <v>0</v>
          </cell>
        </row>
        <row r="5456">
          <cell r="AY5456">
            <v>0</v>
          </cell>
          <cell r="AZ5456" t="str">
            <v>Y</v>
          </cell>
          <cell r="BG5456">
            <v>0</v>
          </cell>
        </row>
        <row r="5457">
          <cell r="AY5457" t="str">
            <v>1BD</v>
          </cell>
          <cell r="AZ5457">
            <v>-95.42</v>
          </cell>
          <cell r="BG5457" t="str">
            <v>1BD</v>
          </cell>
        </row>
        <row r="5458">
          <cell r="AY5458">
            <v>0</v>
          </cell>
          <cell r="AZ5458" t="str">
            <v>Y</v>
          </cell>
          <cell r="BG5458">
            <v>0</v>
          </cell>
        </row>
        <row r="5459">
          <cell r="AY5459" t="str">
            <v>1BD</v>
          </cell>
          <cell r="AZ5459">
            <v>-381.04</v>
          </cell>
          <cell r="BG5459" t="str">
            <v>1BD</v>
          </cell>
        </row>
        <row r="5460">
          <cell r="AY5460">
            <v>0</v>
          </cell>
          <cell r="AZ5460" t="str">
            <v>x</v>
          </cell>
          <cell r="BG5460">
            <v>0</v>
          </cell>
        </row>
        <row r="5461">
          <cell r="AY5461">
            <v>0</v>
          </cell>
          <cell r="AZ5461" t="str">
            <v>x</v>
          </cell>
          <cell r="BG5461">
            <v>0</v>
          </cell>
        </row>
        <row r="5462">
          <cell r="AY5462">
            <v>0</v>
          </cell>
          <cell r="AZ5462" t="str">
            <v>Y</v>
          </cell>
          <cell r="BG5462">
            <v>0</v>
          </cell>
        </row>
        <row r="5463">
          <cell r="AY5463">
            <v>0</v>
          </cell>
          <cell r="AZ5463" t="str">
            <v>Y</v>
          </cell>
          <cell r="BG5463">
            <v>0</v>
          </cell>
        </row>
        <row r="5464">
          <cell r="AY5464">
            <v>0</v>
          </cell>
          <cell r="AZ5464" t="str">
            <v>Y</v>
          </cell>
          <cell r="BG5464">
            <v>0</v>
          </cell>
        </row>
        <row r="5465">
          <cell r="AY5465" t="str">
            <v>1BD</v>
          </cell>
          <cell r="AZ5465">
            <v>-276.92</v>
          </cell>
          <cell r="BG5465" t="str">
            <v>1BD</v>
          </cell>
        </row>
        <row r="5466">
          <cell r="AY5466">
            <v>0</v>
          </cell>
          <cell r="AZ5466" t="str">
            <v>Y</v>
          </cell>
          <cell r="BG5466">
            <v>0</v>
          </cell>
        </row>
        <row r="5467">
          <cell r="AY5467" t="str">
            <v>1BD</v>
          </cell>
          <cell r="AZ5467">
            <v>-32.26</v>
          </cell>
          <cell r="BG5467">
            <v>0</v>
          </cell>
        </row>
        <row r="5468">
          <cell r="AY5468" t="str">
            <v>1BD</v>
          </cell>
          <cell r="AZ5468">
            <v>-55.12</v>
          </cell>
          <cell r="BG5468" t="str">
            <v>1BD</v>
          </cell>
        </row>
        <row r="5469">
          <cell r="AY5469" t="str">
            <v>1BD</v>
          </cell>
          <cell r="AZ5469">
            <v>-24.18</v>
          </cell>
          <cell r="BG5469">
            <v>0</v>
          </cell>
        </row>
        <row r="5470">
          <cell r="AY5470" t="str">
            <v>1BC</v>
          </cell>
          <cell r="AZ5470">
            <v>-24.18</v>
          </cell>
          <cell r="BG5470">
            <v>0</v>
          </cell>
        </row>
        <row r="5471">
          <cell r="AY5471">
            <v>0</v>
          </cell>
          <cell r="AZ5471" t="str">
            <v>Y</v>
          </cell>
          <cell r="BG5471">
            <v>0</v>
          </cell>
        </row>
        <row r="5472">
          <cell r="AY5472">
            <v>0</v>
          </cell>
          <cell r="AZ5472" t="str">
            <v>Y</v>
          </cell>
          <cell r="BG5472">
            <v>0</v>
          </cell>
        </row>
        <row r="5473">
          <cell r="AY5473">
            <v>0</v>
          </cell>
          <cell r="AZ5473" t="str">
            <v>Y</v>
          </cell>
          <cell r="BG5473">
            <v>0</v>
          </cell>
        </row>
        <row r="5474">
          <cell r="AY5474">
            <v>0</v>
          </cell>
          <cell r="AZ5474" t="str">
            <v>Y</v>
          </cell>
          <cell r="BG5474">
            <v>0</v>
          </cell>
        </row>
        <row r="5475">
          <cell r="AY5475">
            <v>0</v>
          </cell>
          <cell r="AZ5475" t="str">
            <v>Y</v>
          </cell>
          <cell r="BG5475">
            <v>0</v>
          </cell>
        </row>
        <row r="5476">
          <cell r="AY5476">
            <v>0</v>
          </cell>
          <cell r="AZ5476" t="str">
            <v>Y</v>
          </cell>
          <cell r="BG5476">
            <v>0</v>
          </cell>
        </row>
        <row r="5477">
          <cell r="AY5477">
            <v>0</v>
          </cell>
          <cell r="AZ5477" t="str">
            <v>Y</v>
          </cell>
          <cell r="BG5477">
            <v>0</v>
          </cell>
        </row>
        <row r="5478">
          <cell r="AY5478">
            <v>0</v>
          </cell>
          <cell r="AZ5478" t="str">
            <v>Y</v>
          </cell>
          <cell r="BG5478">
            <v>0</v>
          </cell>
        </row>
        <row r="5479">
          <cell r="AY5479">
            <v>0</v>
          </cell>
          <cell r="AZ5479" t="str">
            <v>Y</v>
          </cell>
          <cell r="BG5479">
            <v>0</v>
          </cell>
        </row>
        <row r="5480">
          <cell r="AY5480">
            <v>0</v>
          </cell>
          <cell r="AZ5480" t="str">
            <v>Y</v>
          </cell>
          <cell r="BG5480">
            <v>0</v>
          </cell>
        </row>
        <row r="5481">
          <cell r="AY5481">
            <v>0</v>
          </cell>
          <cell r="AZ5481" t="str">
            <v>x</v>
          </cell>
          <cell r="BG5481">
            <v>0</v>
          </cell>
        </row>
        <row r="5482">
          <cell r="AY5482" t="str">
            <v>1BD</v>
          </cell>
          <cell r="AZ5482">
            <v>-88.33</v>
          </cell>
          <cell r="BG5482" t="str">
            <v>1BD</v>
          </cell>
        </row>
        <row r="5483">
          <cell r="AY5483">
            <v>0</v>
          </cell>
          <cell r="AZ5483" t="str">
            <v>x</v>
          </cell>
          <cell r="BG5483">
            <v>0</v>
          </cell>
        </row>
        <row r="5484">
          <cell r="AY5484">
            <v>0</v>
          </cell>
          <cell r="AZ5484" t="str">
            <v>Y</v>
          </cell>
          <cell r="BG5484">
            <v>0</v>
          </cell>
        </row>
        <row r="5485">
          <cell r="AY5485">
            <v>0</v>
          </cell>
          <cell r="AZ5485" t="str">
            <v>Y</v>
          </cell>
          <cell r="BG5485">
            <v>0</v>
          </cell>
        </row>
        <row r="5486">
          <cell r="AY5486">
            <v>0</v>
          </cell>
          <cell r="AZ5486" t="str">
            <v>x</v>
          </cell>
          <cell r="BG5486">
            <v>0</v>
          </cell>
        </row>
        <row r="5487">
          <cell r="AY5487">
            <v>0</v>
          </cell>
          <cell r="AZ5487" t="str">
            <v>x</v>
          </cell>
          <cell r="BG5487">
            <v>0</v>
          </cell>
        </row>
        <row r="5488">
          <cell r="AY5488" t="str">
            <v>1BC</v>
          </cell>
          <cell r="AZ5488">
            <v>-32.75</v>
          </cell>
          <cell r="BG5488">
            <v>0</v>
          </cell>
        </row>
        <row r="5489">
          <cell r="AY5489" t="str">
            <v>1BC</v>
          </cell>
          <cell r="AZ5489">
            <v>-24.18</v>
          </cell>
          <cell r="BG5489">
            <v>0</v>
          </cell>
        </row>
        <row r="5490">
          <cell r="AY5490">
            <v>0</v>
          </cell>
          <cell r="AZ5490" t="str">
            <v>x</v>
          </cell>
          <cell r="BG5490">
            <v>0</v>
          </cell>
        </row>
        <row r="5491">
          <cell r="AY5491">
            <v>0</v>
          </cell>
          <cell r="AZ5491" t="str">
            <v>x</v>
          </cell>
          <cell r="BG5491">
            <v>0</v>
          </cell>
        </row>
        <row r="5492">
          <cell r="AY5492" t="str">
            <v>1BD</v>
          </cell>
          <cell r="AZ5492">
            <v>-31.99</v>
          </cell>
          <cell r="BG5492">
            <v>0</v>
          </cell>
        </row>
        <row r="5493">
          <cell r="AY5493" t="str">
            <v>1BD</v>
          </cell>
          <cell r="AZ5493">
            <v>-24.18</v>
          </cell>
          <cell r="BG5493">
            <v>0</v>
          </cell>
        </row>
        <row r="5494">
          <cell r="AY5494" t="str">
            <v>1BD</v>
          </cell>
          <cell r="AZ5494">
            <v>-69.739999999999995</v>
          </cell>
          <cell r="BG5494">
            <v>0</v>
          </cell>
        </row>
        <row r="5495">
          <cell r="AY5495" t="str">
            <v>1BD</v>
          </cell>
          <cell r="AZ5495">
            <v>-69.739999999999995</v>
          </cell>
          <cell r="BG5495" t="str">
            <v>1BD</v>
          </cell>
        </row>
        <row r="5496">
          <cell r="AY5496">
            <v>0</v>
          </cell>
          <cell r="AZ5496" t="str">
            <v>Y</v>
          </cell>
          <cell r="BG5496">
            <v>0</v>
          </cell>
        </row>
        <row r="5497">
          <cell r="AY5497">
            <v>0</v>
          </cell>
          <cell r="AZ5497" t="str">
            <v>Y</v>
          </cell>
          <cell r="BG5497">
            <v>0</v>
          </cell>
        </row>
        <row r="5498">
          <cell r="AY5498">
            <v>0</v>
          </cell>
          <cell r="AZ5498" t="str">
            <v>Y</v>
          </cell>
          <cell r="BG5498">
            <v>0</v>
          </cell>
        </row>
        <row r="5499">
          <cell r="AY5499">
            <v>0</v>
          </cell>
          <cell r="AZ5499" t="str">
            <v>Y</v>
          </cell>
          <cell r="BG5499">
            <v>0</v>
          </cell>
        </row>
        <row r="5500">
          <cell r="AY5500">
            <v>0</v>
          </cell>
          <cell r="AZ5500" t="str">
            <v>Y</v>
          </cell>
          <cell r="BG5500">
            <v>0</v>
          </cell>
        </row>
        <row r="5501">
          <cell r="AY5501" t="str">
            <v>1BD</v>
          </cell>
          <cell r="AZ5501">
            <v>-507.7</v>
          </cell>
          <cell r="BG5501">
            <v>0</v>
          </cell>
        </row>
        <row r="5502">
          <cell r="AY5502">
            <v>0</v>
          </cell>
          <cell r="AZ5502" t="str">
            <v>Y</v>
          </cell>
          <cell r="BG5502">
            <v>0</v>
          </cell>
        </row>
        <row r="5503">
          <cell r="AY5503">
            <v>0</v>
          </cell>
          <cell r="AZ5503" t="str">
            <v>Y</v>
          </cell>
          <cell r="BG5503">
            <v>0</v>
          </cell>
        </row>
        <row r="5504">
          <cell r="AY5504">
            <v>0</v>
          </cell>
          <cell r="AZ5504" t="str">
            <v>Y</v>
          </cell>
          <cell r="BG5504">
            <v>0</v>
          </cell>
        </row>
        <row r="5505">
          <cell r="AY5505">
            <v>0</v>
          </cell>
          <cell r="AZ5505" t="str">
            <v>Y</v>
          </cell>
          <cell r="BG5505">
            <v>0</v>
          </cell>
        </row>
        <row r="5506">
          <cell r="AY5506">
            <v>0</v>
          </cell>
          <cell r="AZ5506" t="str">
            <v>Y</v>
          </cell>
          <cell r="BG5506">
            <v>0</v>
          </cell>
        </row>
        <row r="5507">
          <cell r="AY5507">
            <v>0</v>
          </cell>
          <cell r="AZ5507" t="str">
            <v>Y</v>
          </cell>
          <cell r="BG5507">
            <v>0</v>
          </cell>
        </row>
        <row r="5508">
          <cell r="AY5508">
            <v>0</v>
          </cell>
          <cell r="AZ5508" t="str">
            <v>Y</v>
          </cell>
          <cell r="BG5508">
            <v>0</v>
          </cell>
        </row>
        <row r="5509">
          <cell r="AY5509">
            <v>0</v>
          </cell>
          <cell r="AZ5509" t="str">
            <v>Y</v>
          </cell>
          <cell r="BG5509">
            <v>0</v>
          </cell>
        </row>
        <row r="5510">
          <cell r="AY5510">
            <v>0</v>
          </cell>
          <cell r="AZ5510" t="str">
            <v>Y</v>
          </cell>
          <cell r="BG5510">
            <v>0</v>
          </cell>
        </row>
        <row r="5511">
          <cell r="AY5511">
            <v>0</v>
          </cell>
          <cell r="AZ5511" t="str">
            <v>Y</v>
          </cell>
          <cell r="BG5511">
            <v>0</v>
          </cell>
        </row>
        <row r="5512">
          <cell r="AY5512">
            <v>0</v>
          </cell>
          <cell r="AZ5512" t="str">
            <v>Y</v>
          </cell>
          <cell r="BG5512">
            <v>0</v>
          </cell>
        </row>
        <row r="5513">
          <cell r="AY5513">
            <v>0</v>
          </cell>
          <cell r="AZ5513" t="str">
            <v>Y</v>
          </cell>
          <cell r="BG5513">
            <v>0</v>
          </cell>
        </row>
        <row r="5514">
          <cell r="AY5514">
            <v>0</v>
          </cell>
          <cell r="AZ5514" t="str">
            <v>Y</v>
          </cell>
          <cell r="BG5514">
            <v>0</v>
          </cell>
        </row>
        <row r="5515">
          <cell r="AY5515">
            <v>0</v>
          </cell>
          <cell r="AZ5515" t="str">
            <v>Y</v>
          </cell>
          <cell r="BG5515">
            <v>0</v>
          </cell>
        </row>
        <row r="5516">
          <cell r="AY5516">
            <v>0</v>
          </cell>
          <cell r="AZ5516" t="str">
            <v>Y</v>
          </cell>
          <cell r="BG5516">
            <v>0</v>
          </cell>
        </row>
        <row r="5517">
          <cell r="AY5517">
            <v>0</v>
          </cell>
          <cell r="AZ5517" t="str">
            <v>Y</v>
          </cell>
          <cell r="BG5517">
            <v>0</v>
          </cell>
        </row>
        <row r="5518">
          <cell r="AY5518">
            <v>0</v>
          </cell>
          <cell r="AZ5518" t="str">
            <v>Y</v>
          </cell>
          <cell r="BG5518">
            <v>0</v>
          </cell>
        </row>
        <row r="5519">
          <cell r="AY5519">
            <v>0</v>
          </cell>
          <cell r="AZ5519" t="str">
            <v>Y</v>
          </cell>
          <cell r="BG5519">
            <v>0</v>
          </cell>
        </row>
        <row r="5520">
          <cell r="AY5520">
            <v>0</v>
          </cell>
          <cell r="AZ5520" t="str">
            <v>Y</v>
          </cell>
          <cell r="BG5520">
            <v>0</v>
          </cell>
        </row>
        <row r="5521">
          <cell r="AY5521" t="str">
            <v>1BD</v>
          </cell>
          <cell r="AZ5521">
            <v>-8.4499999999999993</v>
          </cell>
          <cell r="BG5521" t="str">
            <v>1BD</v>
          </cell>
        </row>
        <row r="5522">
          <cell r="AY5522" t="str">
            <v>1BD</v>
          </cell>
          <cell r="AZ5522">
            <v>-508.69</v>
          </cell>
          <cell r="BG5522" t="str">
            <v>1BD</v>
          </cell>
        </row>
        <row r="5523">
          <cell r="AY5523">
            <v>0</v>
          </cell>
          <cell r="AZ5523" t="str">
            <v>Y</v>
          </cell>
          <cell r="BG5523">
            <v>0</v>
          </cell>
        </row>
        <row r="5524">
          <cell r="AY5524">
            <v>0</v>
          </cell>
          <cell r="AZ5524" t="str">
            <v>Y</v>
          </cell>
          <cell r="BG5524">
            <v>0</v>
          </cell>
        </row>
        <row r="5525">
          <cell r="AY5525" t="str">
            <v>1BD</v>
          </cell>
          <cell r="AZ5525">
            <v>-507.7</v>
          </cell>
          <cell r="BG5525" t="str">
            <v>1BD</v>
          </cell>
        </row>
        <row r="5526">
          <cell r="AY5526" t="str">
            <v>1BC</v>
          </cell>
          <cell r="AZ5526">
            <v>-32.409999999999997</v>
          </cell>
          <cell r="BG5526">
            <v>0</v>
          </cell>
        </row>
        <row r="5527">
          <cell r="AY5527" t="str">
            <v>1BC</v>
          </cell>
          <cell r="AZ5527">
            <v>-24.18</v>
          </cell>
          <cell r="BG5527">
            <v>0</v>
          </cell>
        </row>
        <row r="5528">
          <cell r="AY5528">
            <v>0</v>
          </cell>
          <cell r="AZ5528" t="str">
            <v>Y</v>
          </cell>
          <cell r="BG5528">
            <v>0</v>
          </cell>
        </row>
        <row r="5529">
          <cell r="AY5529">
            <v>0</v>
          </cell>
          <cell r="AZ5529" t="str">
            <v>Y</v>
          </cell>
          <cell r="BG5529">
            <v>0</v>
          </cell>
        </row>
        <row r="5530">
          <cell r="AY5530" t="str">
            <v>1BD</v>
          </cell>
          <cell r="AZ5530">
            <v>-507.7</v>
          </cell>
          <cell r="BG5530" t="str">
            <v>1BD</v>
          </cell>
        </row>
        <row r="5531">
          <cell r="AY5531">
            <v>0</v>
          </cell>
          <cell r="AZ5531" t="str">
            <v>Y</v>
          </cell>
          <cell r="BG5531">
            <v>0</v>
          </cell>
        </row>
        <row r="5532">
          <cell r="AY5532">
            <v>0</v>
          </cell>
          <cell r="AZ5532" t="str">
            <v>Y</v>
          </cell>
          <cell r="BG5532">
            <v>0</v>
          </cell>
        </row>
        <row r="5533">
          <cell r="AY5533">
            <v>0</v>
          </cell>
          <cell r="AZ5533" t="str">
            <v>Y</v>
          </cell>
          <cell r="BG5533">
            <v>0</v>
          </cell>
        </row>
        <row r="5534">
          <cell r="AY5534">
            <v>0</v>
          </cell>
          <cell r="AZ5534" t="str">
            <v>Y</v>
          </cell>
          <cell r="BG5534">
            <v>0</v>
          </cell>
        </row>
        <row r="5535">
          <cell r="AY5535">
            <v>0</v>
          </cell>
          <cell r="AZ5535" t="str">
            <v>Y</v>
          </cell>
          <cell r="BG5535">
            <v>0</v>
          </cell>
        </row>
        <row r="5536">
          <cell r="AY5536">
            <v>0</v>
          </cell>
          <cell r="AZ5536" t="str">
            <v>Y</v>
          </cell>
          <cell r="BG5536">
            <v>0</v>
          </cell>
        </row>
        <row r="5537">
          <cell r="AY5537">
            <v>0</v>
          </cell>
          <cell r="AZ5537" t="str">
            <v>Y</v>
          </cell>
          <cell r="BG5537">
            <v>0</v>
          </cell>
        </row>
        <row r="5538">
          <cell r="AY5538">
            <v>0</v>
          </cell>
          <cell r="AZ5538" t="str">
            <v>Y</v>
          </cell>
          <cell r="BG5538">
            <v>0</v>
          </cell>
        </row>
        <row r="5539">
          <cell r="AY5539">
            <v>0</v>
          </cell>
          <cell r="AZ5539" t="str">
            <v>Y</v>
          </cell>
          <cell r="BG5539">
            <v>0</v>
          </cell>
        </row>
        <row r="5540">
          <cell r="AY5540">
            <v>0</v>
          </cell>
          <cell r="AZ5540" t="str">
            <v>Y</v>
          </cell>
          <cell r="BG5540">
            <v>0</v>
          </cell>
        </row>
        <row r="5541">
          <cell r="AY5541">
            <v>0</v>
          </cell>
          <cell r="AZ5541" t="str">
            <v>Y</v>
          </cell>
          <cell r="BG5541">
            <v>0</v>
          </cell>
        </row>
        <row r="5542">
          <cell r="AY5542">
            <v>0</v>
          </cell>
          <cell r="AZ5542" t="str">
            <v>Y</v>
          </cell>
          <cell r="BG5542">
            <v>0</v>
          </cell>
        </row>
        <row r="5543">
          <cell r="AY5543">
            <v>0</v>
          </cell>
          <cell r="AZ5543" t="str">
            <v>Y</v>
          </cell>
          <cell r="BG5543">
            <v>0</v>
          </cell>
        </row>
        <row r="5544">
          <cell r="AY5544">
            <v>0</v>
          </cell>
          <cell r="AZ5544" t="str">
            <v>Y</v>
          </cell>
          <cell r="BG5544">
            <v>0</v>
          </cell>
        </row>
        <row r="5545">
          <cell r="AY5545">
            <v>0</v>
          </cell>
          <cell r="AZ5545" t="str">
            <v>Y</v>
          </cell>
          <cell r="BG5545">
            <v>0</v>
          </cell>
        </row>
        <row r="5546">
          <cell r="AY5546">
            <v>0</v>
          </cell>
          <cell r="AZ5546" t="str">
            <v>Y</v>
          </cell>
          <cell r="BG5546">
            <v>0</v>
          </cell>
        </row>
        <row r="5547">
          <cell r="AY5547">
            <v>0</v>
          </cell>
          <cell r="AZ5547" t="str">
            <v>x</v>
          </cell>
          <cell r="BG5547">
            <v>0</v>
          </cell>
        </row>
        <row r="5548">
          <cell r="AY5548" t="str">
            <v>1BD</v>
          </cell>
          <cell r="AZ5548">
            <v>-5.81</v>
          </cell>
          <cell r="BG5548" t="str">
            <v>1BD</v>
          </cell>
        </row>
        <row r="5549">
          <cell r="AY5549" t="str">
            <v>1BD</v>
          </cell>
          <cell r="AZ5549">
            <v>-418.22</v>
          </cell>
          <cell r="BG5549" t="str">
            <v>1BD</v>
          </cell>
        </row>
        <row r="5550">
          <cell r="AY5550">
            <v>0</v>
          </cell>
          <cell r="AZ5550" t="str">
            <v>Y</v>
          </cell>
          <cell r="BG5550">
            <v>0</v>
          </cell>
        </row>
        <row r="5551">
          <cell r="AY5551">
            <v>0</v>
          </cell>
          <cell r="AZ5551" t="str">
            <v>Y</v>
          </cell>
          <cell r="BG5551">
            <v>0</v>
          </cell>
        </row>
        <row r="5552">
          <cell r="AY5552">
            <v>0</v>
          </cell>
          <cell r="AZ5552" t="str">
            <v>Y</v>
          </cell>
          <cell r="BG5552">
            <v>0</v>
          </cell>
        </row>
        <row r="5553">
          <cell r="AY5553" t="str">
            <v>1BD</v>
          </cell>
          <cell r="AZ5553">
            <v>-507.7</v>
          </cell>
          <cell r="BG5553" t="str">
            <v>1BD</v>
          </cell>
        </row>
        <row r="5554">
          <cell r="AY5554" t="str">
            <v>1BD</v>
          </cell>
          <cell r="AZ5554">
            <v>-7.92</v>
          </cell>
          <cell r="BG5554" t="str">
            <v>1BD</v>
          </cell>
        </row>
        <row r="5555">
          <cell r="AY5555">
            <v>0</v>
          </cell>
          <cell r="AZ5555" t="str">
            <v>Y</v>
          </cell>
          <cell r="BG5555">
            <v>0</v>
          </cell>
        </row>
        <row r="5556">
          <cell r="AY5556">
            <v>0</v>
          </cell>
          <cell r="AZ5556" t="str">
            <v>Y</v>
          </cell>
          <cell r="BG5556">
            <v>0</v>
          </cell>
        </row>
        <row r="5557">
          <cell r="AY5557">
            <v>0</v>
          </cell>
          <cell r="AZ5557" t="str">
            <v>Y</v>
          </cell>
          <cell r="BG5557">
            <v>0</v>
          </cell>
        </row>
        <row r="5558">
          <cell r="AY5558">
            <v>0</v>
          </cell>
          <cell r="AZ5558" t="str">
            <v>x</v>
          </cell>
          <cell r="BG5558">
            <v>0</v>
          </cell>
        </row>
        <row r="5559">
          <cell r="AY5559">
            <v>0</v>
          </cell>
          <cell r="AZ5559" t="str">
            <v>x</v>
          </cell>
          <cell r="BG5559">
            <v>0</v>
          </cell>
        </row>
        <row r="5560">
          <cell r="AY5560">
            <v>0</v>
          </cell>
          <cell r="AZ5560" t="str">
            <v>Y</v>
          </cell>
          <cell r="BG5560">
            <v>0</v>
          </cell>
        </row>
        <row r="5561">
          <cell r="AY5561" t="str">
            <v>1BD</v>
          </cell>
          <cell r="AZ5561">
            <v>-38.35</v>
          </cell>
          <cell r="BG5561">
            <v>0</v>
          </cell>
        </row>
        <row r="5562">
          <cell r="AY5562" t="str">
            <v>1BD</v>
          </cell>
          <cell r="AZ5562">
            <v>-55.12</v>
          </cell>
          <cell r="BG5562" t="str">
            <v>1BD</v>
          </cell>
        </row>
        <row r="5563">
          <cell r="AY5563" t="str">
            <v>1BD</v>
          </cell>
          <cell r="AZ5563">
            <v>-24.18</v>
          </cell>
          <cell r="BG5563">
            <v>0</v>
          </cell>
        </row>
        <row r="5564">
          <cell r="AY5564">
            <v>0</v>
          </cell>
          <cell r="AZ5564" t="str">
            <v>Y</v>
          </cell>
          <cell r="BG5564">
            <v>0</v>
          </cell>
        </row>
        <row r="5565">
          <cell r="AY5565">
            <v>0</v>
          </cell>
          <cell r="AZ5565" t="str">
            <v>Y</v>
          </cell>
          <cell r="BG5565">
            <v>0</v>
          </cell>
        </row>
        <row r="5566">
          <cell r="AY5566" t="str">
            <v>1BD</v>
          </cell>
          <cell r="AZ5566">
            <v>-33.49</v>
          </cell>
          <cell r="BG5566">
            <v>0</v>
          </cell>
        </row>
        <row r="5567">
          <cell r="AY5567" t="str">
            <v>1BD</v>
          </cell>
          <cell r="AZ5567">
            <v>-55.12</v>
          </cell>
          <cell r="BG5567" t="str">
            <v>1BD</v>
          </cell>
        </row>
        <row r="5568">
          <cell r="AY5568" t="str">
            <v>1BD</v>
          </cell>
          <cell r="AZ5568">
            <v>-24.18</v>
          </cell>
          <cell r="BG5568">
            <v>0</v>
          </cell>
        </row>
        <row r="5569">
          <cell r="AY5569" t="str">
            <v>1BD</v>
          </cell>
          <cell r="AZ5569">
            <v>-69.739999999999995</v>
          </cell>
          <cell r="BG5569" t="str">
            <v>1BD</v>
          </cell>
        </row>
        <row r="5570">
          <cell r="AY5570" t="str">
            <v>1BD</v>
          </cell>
          <cell r="AZ5570">
            <v>-69.739999999999995</v>
          </cell>
          <cell r="BG5570" t="str">
            <v>1BD</v>
          </cell>
        </row>
        <row r="5571">
          <cell r="AY5571">
            <v>0</v>
          </cell>
          <cell r="AZ5571" t="str">
            <v>Y</v>
          </cell>
          <cell r="BG5571">
            <v>0</v>
          </cell>
        </row>
        <row r="5572">
          <cell r="AY5572">
            <v>0</v>
          </cell>
          <cell r="AZ5572" t="str">
            <v>Y</v>
          </cell>
          <cell r="BG5572">
            <v>0</v>
          </cell>
        </row>
        <row r="5573">
          <cell r="AY5573">
            <v>0</v>
          </cell>
          <cell r="AZ5573" t="str">
            <v>Y</v>
          </cell>
          <cell r="BG5573">
            <v>0</v>
          </cell>
        </row>
        <row r="5574">
          <cell r="AY5574">
            <v>0</v>
          </cell>
          <cell r="AZ5574" t="str">
            <v>Y</v>
          </cell>
          <cell r="BG5574">
            <v>0</v>
          </cell>
        </row>
        <row r="5575">
          <cell r="AY5575">
            <v>0</v>
          </cell>
          <cell r="AZ5575" t="str">
            <v>Y</v>
          </cell>
          <cell r="BG5575">
            <v>0</v>
          </cell>
        </row>
        <row r="5576">
          <cell r="AY5576">
            <v>0</v>
          </cell>
          <cell r="AZ5576" t="str">
            <v>Y</v>
          </cell>
          <cell r="BG5576">
            <v>0</v>
          </cell>
        </row>
        <row r="5577">
          <cell r="AY5577">
            <v>0</v>
          </cell>
          <cell r="AZ5577" t="str">
            <v>Y</v>
          </cell>
          <cell r="BG5577">
            <v>0</v>
          </cell>
        </row>
        <row r="5578">
          <cell r="AY5578">
            <v>0</v>
          </cell>
          <cell r="AZ5578" t="str">
            <v>Y</v>
          </cell>
          <cell r="BG5578">
            <v>0</v>
          </cell>
        </row>
        <row r="5579">
          <cell r="AY5579">
            <v>0</v>
          </cell>
          <cell r="AZ5579" t="str">
            <v>Y</v>
          </cell>
          <cell r="BG5579">
            <v>0</v>
          </cell>
        </row>
        <row r="5580">
          <cell r="AY5580">
            <v>0</v>
          </cell>
          <cell r="AZ5580" t="str">
            <v>Y</v>
          </cell>
          <cell r="BG5580">
            <v>0</v>
          </cell>
        </row>
        <row r="5581">
          <cell r="AY5581">
            <v>0</v>
          </cell>
          <cell r="AZ5581" t="str">
            <v>Y</v>
          </cell>
          <cell r="BG5581">
            <v>0</v>
          </cell>
        </row>
        <row r="5582">
          <cell r="AY5582">
            <v>0</v>
          </cell>
          <cell r="AZ5582" t="str">
            <v>Y</v>
          </cell>
          <cell r="BG5582">
            <v>0</v>
          </cell>
        </row>
        <row r="5583">
          <cell r="AY5583">
            <v>0</v>
          </cell>
          <cell r="AZ5583" t="str">
            <v>Y</v>
          </cell>
          <cell r="BG5583">
            <v>0</v>
          </cell>
        </row>
        <row r="5584">
          <cell r="AY5584">
            <v>0</v>
          </cell>
          <cell r="AZ5584" t="str">
            <v>Y</v>
          </cell>
          <cell r="BG5584">
            <v>0</v>
          </cell>
        </row>
        <row r="5585">
          <cell r="AY5585">
            <v>0</v>
          </cell>
          <cell r="AZ5585" t="str">
            <v>Y</v>
          </cell>
          <cell r="BG5585">
            <v>0</v>
          </cell>
        </row>
        <row r="5586">
          <cell r="AY5586">
            <v>0</v>
          </cell>
          <cell r="AZ5586" t="str">
            <v>Y</v>
          </cell>
          <cell r="BG5586">
            <v>0</v>
          </cell>
        </row>
        <row r="5587">
          <cell r="AY5587">
            <v>0</v>
          </cell>
          <cell r="AZ5587" t="str">
            <v>Y</v>
          </cell>
          <cell r="BG5587">
            <v>0</v>
          </cell>
        </row>
        <row r="5588">
          <cell r="AY5588">
            <v>0</v>
          </cell>
          <cell r="AZ5588" t="str">
            <v>Y</v>
          </cell>
          <cell r="BG5588">
            <v>0</v>
          </cell>
        </row>
        <row r="5589">
          <cell r="AY5589">
            <v>0</v>
          </cell>
          <cell r="AZ5589" t="str">
            <v>Y</v>
          </cell>
          <cell r="BG5589">
            <v>0</v>
          </cell>
        </row>
        <row r="5590">
          <cell r="AY5590">
            <v>0</v>
          </cell>
          <cell r="AZ5590" t="str">
            <v>Y</v>
          </cell>
          <cell r="BG5590">
            <v>0</v>
          </cell>
        </row>
        <row r="5591">
          <cell r="AY5591">
            <v>0</v>
          </cell>
          <cell r="AZ5591" t="str">
            <v>Y</v>
          </cell>
          <cell r="BG5591">
            <v>0</v>
          </cell>
        </row>
        <row r="5592">
          <cell r="AY5592">
            <v>0</v>
          </cell>
          <cell r="AZ5592" t="str">
            <v>Y</v>
          </cell>
          <cell r="BG5592">
            <v>0</v>
          </cell>
        </row>
        <row r="5593">
          <cell r="AY5593">
            <v>0</v>
          </cell>
          <cell r="AZ5593" t="str">
            <v>Y</v>
          </cell>
          <cell r="BG5593">
            <v>0</v>
          </cell>
        </row>
        <row r="5594">
          <cell r="AY5594">
            <v>0</v>
          </cell>
          <cell r="AZ5594" t="str">
            <v>Y</v>
          </cell>
          <cell r="BG5594">
            <v>0</v>
          </cell>
        </row>
        <row r="5595">
          <cell r="AY5595">
            <v>0</v>
          </cell>
          <cell r="AZ5595" t="str">
            <v>Y</v>
          </cell>
          <cell r="BG5595">
            <v>0</v>
          </cell>
        </row>
        <row r="5596">
          <cell r="AY5596">
            <v>0</v>
          </cell>
          <cell r="AZ5596" t="str">
            <v>Y</v>
          </cell>
          <cell r="BG5596">
            <v>0</v>
          </cell>
        </row>
        <row r="5597">
          <cell r="AY5597">
            <v>0</v>
          </cell>
          <cell r="AZ5597" t="str">
            <v>Y</v>
          </cell>
          <cell r="BG5597">
            <v>0</v>
          </cell>
        </row>
        <row r="5598">
          <cell r="AY5598">
            <v>0</v>
          </cell>
          <cell r="AZ5598" t="str">
            <v>Y</v>
          </cell>
          <cell r="BG5598">
            <v>0</v>
          </cell>
        </row>
        <row r="5599">
          <cell r="AY5599">
            <v>0</v>
          </cell>
          <cell r="AZ5599" t="str">
            <v>Y</v>
          </cell>
          <cell r="BG5599">
            <v>0</v>
          </cell>
        </row>
        <row r="5600">
          <cell r="AY5600" t="str">
            <v>1BD</v>
          </cell>
          <cell r="AZ5600">
            <v>-508.69</v>
          </cell>
          <cell r="BG5600">
            <v>0</v>
          </cell>
        </row>
        <row r="5601">
          <cell r="AY5601">
            <v>0</v>
          </cell>
          <cell r="AZ5601" t="str">
            <v>Y</v>
          </cell>
          <cell r="BG5601">
            <v>0</v>
          </cell>
        </row>
        <row r="5602">
          <cell r="AY5602">
            <v>0</v>
          </cell>
          <cell r="AZ5602" t="str">
            <v>Y</v>
          </cell>
          <cell r="BG5602">
            <v>0</v>
          </cell>
        </row>
        <row r="5603">
          <cell r="AY5603">
            <v>0</v>
          </cell>
          <cell r="AZ5603" t="str">
            <v>Y</v>
          </cell>
          <cell r="BG5603">
            <v>0</v>
          </cell>
        </row>
        <row r="5604">
          <cell r="AY5604">
            <v>0</v>
          </cell>
          <cell r="AZ5604" t="str">
            <v>Y</v>
          </cell>
          <cell r="BG5604">
            <v>0</v>
          </cell>
        </row>
        <row r="5605">
          <cell r="AY5605">
            <v>0</v>
          </cell>
          <cell r="AZ5605" t="str">
            <v>Y</v>
          </cell>
          <cell r="BG5605">
            <v>0</v>
          </cell>
        </row>
        <row r="5606">
          <cell r="AY5606">
            <v>0</v>
          </cell>
          <cell r="AZ5606" t="str">
            <v>Y</v>
          </cell>
          <cell r="BG5606">
            <v>0</v>
          </cell>
        </row>
        <row r="5607">
          <cell r="AY5607">
            <v>0</v>
          </cell>
          <cell r="AZ5607" t="str">
            <v>Y</v>
          </cell>
          <cell r="BG5607">
            <v>0</v>
          </cell>
        </row>
        <row r="5608">
          <cell r="AY5608">
            <v>0</v>
          </cell>
          <cell r="AZ5608" t="str">
            <v>Y</v>
          </cell>
          <cell r="BG5608">
            <v>0</v>
          </cell>
        </row>
        <row r="5609">
          <cell r="AY5609" t="str">
            <v>1BD</v>
          </cell>
          <cell r="AZ5609">
            <v>-507.7</v>
          </cell>
          <cell r="BG5609">
            <v>0</v>
          </cell>
        </row>
        <row r="5610">
          <cell r="AY5610">
            <v>0</v>
          </cell>
          <cell r="AZ5610" t="str">
            <v>Y</v>
          </cell>
          <cell r="BG5610">
            <v>0</v>
          </cell>
        </row>
        <row r="5611">
          <cell r="AY5611" t="str">
            <v>1BD</v>
          </cell>
          <cell r="AZ5611">
            <v>-507.7</v>
          </cell>
          <cell r="BG5611" t="str">
            <v>1BD</v>
          </cell>
        </row>
        <row r="5612">
          <cell r="AY5612">
            <v>0</v>
          </cell>
          <cell r="AZ5612" t="str">
            <v>x</v>
          </cell>
          <cell r="BG5612">
            <v>0</v>
          </cell>
        </row>
        <row r="5613">
          <cell r="AY5613">
            <v>0</v>
          </cell>
          <cell r="AZ5613" t="str">
            <v>Y</v>
          </cell>
          <cell r="BG5613">
            <v>0</v>
          </cell>
        </row>
        <row r="5614">
          <cell r="AY5614" t="str">
            <v>1BD</v>
          </cell>
          <cell r="AZ5614">
            <v>-507.7</v>
          </cell>
          <cell r="BG5614" t="str">
            <v>1BD</v>
          </cell>
        </row>
        <row r="5615">
          <cell r="AY5615" t="str">
            <v>1BD</v>
          </cell>
          <cell r="AZ5615">
            <v>-7.93</v>
          </cell>
          <cell r="BG5615" t="str">
            <v>1BD</v>
          </cell>
        </row>
        <row r="5616">
          <cell r="AY5616">
            <v>0</v>
          </cell>
          <cell r="AZ5616" t="str">
            <v>x</v>
          </cell>
          <cell r="BG5616">
            <v>0</v>
          </cell>
        </row>
        <row r="5617">
          <cell r="AY5617">
            <v>0</v>
          </cell>
          <cell r="AZ5617" t="str">
            <v>Y</v>
          </cell>
          <cell r="BG5617">
            <v>0</v>
          </cell>
        </row>
        <row r="5618">
          <cell r="AY5618">
            <v>0</v>
          </cell>
          <cell r="AZ5618" t="str">
            <v>Y</v>
          </cell>
          <cell r="BG5618">
            <v>0</v>
          </cell>
        </row>
        <row r="5619">
          <cell r="AY5619">
            <v>0</v>
          </cell>
          <cell r="AZ5619" t="str">
            <v>Y</v>
          </cell>
          <cell r="BG5619">
            <v>0</v>
          </cell>
        </row>
        <row r="5620">
          <cell r="AY5620">
            <v>0</v>
          </cell>
          <cell r="AZ5620" t="str">
            <v>Y</v>
          </cell>
          <cell r="BG5620">
            <v>0</v>
          </cell>
        </row>
        <row r="5621">
          <cell r="AY5621">
            <v>0</v>
          </cell>
          <cell r="AZ5621" t="str">
            <v>Y</v>
          </cell>
          <cell r="BG5621">
            <v>0</v>
          </cell>
        </row>
        <row r="5622">
          <cell r="AY5622">
            <v>0</v>
          </cell>
          <cell r="AZ5622" t="str">
            <v>Y</v>
          </cell>
          <cell r="BG5622">
            <v>0</v>
          </cell>
        </row>
        <row r="5623">
          <cell r="AY5623">
            <v>0</v>
          </cell>
          <cell r="AZ5623" t="str">
            <v>Y</v>
          </cell>
          <cell r="BG5623">
            <v>0</v>
          </cell>
        </row>
        <row r="5624">
          <cell r="AY5624">
            <v>0</v>
          </cell>
          <cell r="AZ5624" t="str">
            <v>Y</v>
          </cell>
          <cell r="BG5624">
            <v>0</v>
          </cell>
        </row>
        <row r="5625">
          <cell r="AY5625">
            <v>0</v>
          </cell>
          <cell r="AZ5625" t="str">
            <v>Y</v>
          </cell>
          <cell r="BG5625">
            <v>0</v>
          </cell>
        </row>
        <row r="5626">
          <cell r="AY5626">
            <v>0</v>
          </cell>
          <cell r="AZ5626" t="str">
            <v>Y</v>
          </cell>
          <cell r="BG5626">
            <v>0</v>
          </cell>
        </row>
        <row r="5627">
          <cell r="AY5627">
            <v>0</v>
          </cell>
          <cell r="AZ5627" t="str">
            <v>Y</v>
          </cell>
          <cell r="BG5627">
            <v>0</v>
          </cell>
        </row>
        <row r="5628">
          <cell r="AY5628">
            <v>0</v>
          </cell>
          <cell r="AZ5628" t="str">
            <v>Y</v>
          </cell>
          <cell r="BG5628">
            <v>0</v>
          </cell>
        </row>
        <row r="5629">
          <cell r="AY5629">
            <v>0</v>
          </cell>
          <cell r="AZ5629" t="str">
            <v>Y</v>
          </cell>
          <cell r="BG5629">
            <v>0</v>
          </cell>
        </row>
        <row r="5630">
          <cell r="AY5630">
            <v>0</v>
          </cell>
          <cell r="AZ5630" t="str">
            <v>Y</v>
          </cell>
          <cell r="BG5630">
            <v>0</v>
          </cell>
        </row>
        <row r="5631">
          <cell r="AY5631">
            <v>0</v>
          </cell>
          <cell r="AZ5631" t="str">
            <v>Y</v>
          </cell>
          <cell r="BG5631">
            <v>0</v>
          </cell>
        </row>
        <row r="5632">
          <cell r="AY5632">
            <v>0</v>
          </cell>
          <cell r="AZ5632" t="str">
            <v>Y</v>
          </cell>
          <cell r="BG5632">
            <v>0</v>
          </cell>
        </row>
        <row r="5633">
          <cell r="AY5633">
            <v>0</v>
          </cell>
          <cell r="AZ5633" t="str">
            <v>Y</v>
          </cell>
          <cell r="BG5633">
            <v>0</v>
          </cell>
        </row>
        <row r="5634">
          <cell r="AY5634">
            <v>0</v>
          </cell>
          <cell r="AZ5634" t="str">
            <v>Y</v>
          </cell>
          <cell r="BG5634">
            <v>0</v>
          </cell>
        </row>
        <row r="5635">
          <cell r="AY5635">
            <v>0</v>
          </cell>
          <cell r="AZ5635" t="str">
            <v>Y</v>
          </cell>
          <cell r="BG5635">
            <v>0</v>
          </cell>
        </row>
        <row r="5636">
          <cell r="AY5636">
            <v>0</v>
          </cell>
          <cell r="AZ5636" t="str">
            <v>Y</v>
          </cell>
          <cell r="BG5636">
            <v>0</v>
          </cell>
        </row>
        <row r="5637">
          <cell r="AY5637">
            <v>0</v>
          </cell>
          <cell r="AZ5637" t="str">
            <v>Y</v>
          </cell>
          <cell r="BG5637">
            <v>0</v>
          </cell>
        </row>
        <row r="5638">
          <cell r="AY5638">
            <v>0</v>
          </cell>
          <cell r="AZ5638" t="str">
            <v>Y</v>
          </cell>
          <cell r="BG5638">
            <v>0</v>
          </cell>
        </row>
        <row r="5639">
          <cell r="AY5639">
            <v>0</v>
          </cell>
          <cell r="AZ5639" t="str">
            <v>Y</v>
          </cell>
          <cell r="BG5639">
            <v>0</v>
          </cell>
        </row>
        <row r="5640">
          <cell r="AY5640">
            <v>0</v>
          </cell>
          <cell r="AZ5640" t="str">
            <v>Y</v>
          </cell>
          <cell r="BG5640">
            <v>0</v>
          </cell>
        </row>
        <row r="5641">
          <cell r="AY5641">
            <v>0</v>
          </cell>
          <cell r="AZ5641" t="str">
            <v>Y</v>
          </cell>
          <cell r="BG5641">
            <v>0</v>
          </cell>
        </row>
        <row r="5642">
          <cell r="AY5642">
            <v>0</v>
          </cell>
          <cell r="AZ5642" t="str">
            <v>Y</v>
          </cell>
          <cell r="BG5642">
            <v>0</v>
          </cell>
        </row>
        <row r="5643">
          <cell r="AY5643">
            <v>0</v>
          </cell>
          <cell r="AZ5643" t="str">
            <v>Y</v>
          </cell>
          <cell r="BG5643">
            <v>0</v>
          </cell>
        </row>
        <row r="5644">
          <cell r="AY5644">
            <v>0</v>
          </cell>
          <cell r="AZ5644" t="str">
            <v>Y</v>
          </cell>
          <cell r="BG5644">
            <v>0</v>
          </cell>
        </row>
        <row r="5645">
          <cell r="AY5645">
            <v>0</v>
          </cell>
          <cell r="AZ5645" t="str">
            <v>Y</v>
          </cell>
          <cell r="BG5645">
            <v>0</v>
          </cell>
        </row>
        <row r="5646">
          <cell r="AY5646">
            <v>0</v>
          </cell>
          <cell r="AZ5646" t="str">
            <v>Y</v>
          </cell>
          <cell r="BG5646">
            <v>0</v>
          </cell>
        </row>
        <row r="5647">
          <cell r="AY5647">
            <v>0</v>
          </cell>
          <cell r="AZ5647" t="str">
            <v>Y</v>
          </cell>
          <cell r="BG5647">
            <v>0</v>
          </cell>
        </row>
        <row r="5648">
          <cell r="AY5648">
            <v>0</v>
          </cell>
          <cell r="AZ5648" t="str">
            <v>Y</v>
          </cell>
          <cell r="BG5648">
            <v>0</v>
          </cell>
        </row>
        <row r="5649">
          <cell r="AY5649">
            <v>0</v>
          </cell>
          <cell r="AZ5649" t="str">
            <v>Y</v>
          </cell>
          <cell r="BG5649">
            <v>0</v>
          </cell>
        </row>
        <row r="5650">
          <cell r="AY5650">
            <v>0</v>
          </cell>
          <cell r="AZ5650" t="str">
            <v>Y</v>
          </cell>
          <cell r="BG5650">
            <v>0</v>
          </cell>
        </row>
        <row r="5651">
          <cell r="AY5651" t="str">
            <v>1BC</v>
          </cell>
          <cell r="AZ5651">
            <v>-36.630000000000003</v>
          </cell>
          <cell r="BG5651">
            <v>0</v>
          </cell>
        </row>
        <row r="5652">
          <cell r="AY5652" t="str">
            <v>1BC</v>
          </cell>
          <cell r="AZ5652">
            <v>-24.18</v>
          </cell>
          <cell r="BG5652">
            <v>0</v>
          </cell>
        </row>
        <row r="5653">
          <cell r="AY5653">
            <v>0</v>
          </cell>
          <cell r="AZ5653" t="str">
            <v>Y</v>
          </cell>
          <cell r="BG5653">
            <v>0</v>
          </cell>
        </row>
        <row r="5654">
          <cell r="AY5654">
            <v>0</v>
          </cell>
          <cell r="AZ5654" t="str">
            <v>Y</v>
          </cell>
          <cell r="BG5654">
            <v>0</v>
          </cell>
        </row>
        <row r="5655">
          <cell r="AY5655">
            <v>0</v>
          </cell>
          <cell r="AZ5655" t="str">
            <v>x</v>
          </cell>
          <cell r="BG5655">
            <v>0</v>
          </cell>
        </row>
        <row r="5656">
          <cell r="AY5656">
            <v>0</v>
          </cell>
          <cell r="AZ5656" t="str">
            <v>x</v>
          </cell>
          <cell r="BG5656">
            <v>0</v>
          </cell>
        </row>
        <row r="5657">
          <cell r="AY5657">
            <v>0</v>
          </cell>
          <cell r="AZ5657" t="str">
            <v>Y</v>
          </cell>
          <cell r="BG5657">
            <v>0</v>
          </cell>
        </row>
        <row r="5658">
          <cell r="AY5658" t="str">
            <v>1BC</v>
          </cell>
          <cell r="AZ5658">
            <v>-33.74</v>
          </cell>
          <cell r="BG5658">
            <v>0</v>
          </cell>
        </row>
        <row r="5659">
          <cell r="AY5659" t="str">
            <v>1BC</v>
          </cell>
          <cell r="AZ5659">
            <v>-24.18</v>
          </cell>
          <cell r="BG5659">
            <v>0</v>
          </cell>
        </row>
        <row r="5660">
          <cell r="AY5660" t="str">
            <v>1BC</v>
          </cell>
          <cell r="AZ5660">
            <v>-33.74</v>
          </cell>
          <cell r="BG5660">
            <v>0</v>
          </cell>
        </row>
        <row r="5661">
          <cell r="AY5661" t="str">
            <v>1BC</v>
          </cell>
          <cell r="AZ5661">
            <v>-24.18</v>
          </cell>
          <cell r="BG5661">
            <v>0</v>
          </cell>
        </row>
        <row r="5662">
          <cell r="AY5662">
            <v>0</v>
          </cell>
          <cell r="AZ5662" t="str">
            <v>Y</v>
          </cell>
          <cell r="BG5662">
            <v>0</v>
          </cell>
        </row>
        <row r="5663">
          <cell r="AY5663">
            <v>0</v>
          </cell>
          <cell r="AZ5663" t="str">
            <v>Y</v>
          </cell>
          <cell r="BG5663">
            <v>0</v>
          </cell>
        </row>
        <row r="5664">
          <cell r="AY5664">
            <v>0</v>
          </cell>
          <cell r="AZ5664" t="str">
            <v>Y</v>
          </cell>
          <cell r="BG5664">
            <v>0</v>
          </cell>
        </row>
        <row r="5665">
          <cell r="AY5665">
            <v>0</v>
          </cell>
          <cell r="AZ5665" t="str">
            <v>Y</v>
          </cell>
          <cell r="BG5665">
            <v>0</v>
          </cell>
        </row>
        <row r="5666">
          <cell r="AY5666">
            <v>0</v>
          </cell>
          <cell r="AZ5666" t="str">
            <v>Y</v>
          </cell>
          <cell r="BG5666">
            <v>0</v>
          </cell>
        </row>
        <row r="5667">
          <cell r="AY5667">
            <v>0</v>
          </cell>
          <cell r="AZ5667" t="str">
            <v>x</v>
          </cell>
          <cell r="BG5667">
            <v>0</v>
          </cell>
        </row>
        <row r="5668">
          <cell r="AY5668">
            <v>0</v>
          </cell>
          <cell r="AZ5668" t="str">
            <v>x</v>
          </cell>
          <cell r="BG5668">
            <v>0</v>
          </cell>
        </row>
        <row r="5669">
          <cell r="AY5669">
            <v>0</v>
          </cell>
          <cell r="AZ5669" t="str">
            <v>Y</v>
          </cell>
          <cell r="BG5669">
            <v>0</v>
          </cell>
        </row>
        <row r="5670">
          <cell r="AY5670">
            <v>0</v>
          </cell>
          <cell r="AZ5670" t="str">
            <v>Y</v>
          </cell>
          <cell r="BG5670">
            <v>0</v>
          </cell>
        </row>
        <row r="5671">
          <cell r="AY5671">
            <v>0</v>
          </cell>
          <cell r="AZ5671" t="str">
            <v>Y</v>
          </cell>
          <cell r="BG5671">
            <v>0</v>
          </cell>
        </row>
        <row r="5672">
          <cell r="AY5672">
            <v>0</v>
          </cell>
          <cell r="AZ5672" t="str">
            <v>Y</v>
          </cell>
          <cell r="BG5672">
            <v>0</v>
          </cell>
        </row>
        <row r="5673">
          <cell r="AY5673">
            <v>0</v>
          </cell>
          <cell r="AZ5673" t="str">
            <v>Y</v>
          </cell>
          <cell r="BG5673">
            <v>0</v>
          </cell>
        </row>
        <row r="5674">
          <cell r="AY5674">
            <v>0</v>
          </cell>
          <cell r="AZ5674" t="str">
            <v>Y</v>
          </cell>
          <cell r="BG5674">
            <v>0</v>
          </cell>
        </row>
        <row r="5675">
          <cell r="AY5675">
            <v>0</v>
          </cell>
          <cell r="AZ5675" t="str">
            <v>Y</v>
          </cell>
          <cell r="BG5675">
            <v>0</v>
          </cell>
        </row>
        <row r="5676">
          <cell r="AY5676">
            <v>0</v>
          </cell>
          <cell r="AZ5676" t="str">
            <v>Y</v>
          </cell>
          <cell r="BG5676">
            <v>0</v>
          </cell>
        </row>
        <row r="5677">
          <cell r="AY5677">
            <v>0</v>
          </cell>
          <cell r="AZ5677" t="str">
            <v>Y</v>
          </cell>
          <cell r="BG5677">
            <v>0</v>
          </cell>
        </row>
        <row r="5678">
          <cell r="AY5678">
            <v>0</v>
          </cell>
          <cell r="AZ5678" t="str">
            <v>Y</v>
          </cell>
          <cell r="BG5678">
            <v>0</v>
          </cell>
        </row>
        <row r="5679">
          <cell r="AY5679">
            <v>0</v>
          </cell>
          <cell r="AZ5679" t="str">
            <v>Y</v>
          </cell>
          <cell r="BG5679">
            <v>0</v>
          </cell>
        </row>
        <row r="5680">
          <cell r="AY5680">
            <v>0</v>
          </cell>
          <cell r="AZ5680" t="str">
            <v>Y</v>
          </cell>
          <cell r="BG5680">
            <v>0</v>
          </cell>
        </row>
        <row r="5681">
          <cell r="AY5681" t="str">
            <v>1BD</v>
          </cell>
          <cell r="AZ5681">
            <v>-11.46</v>
          </cell>
          <cell r="BG5681" t="str">
            <v>1BD</v>
          </cell>
        </row>
        <row r="5682">
          <cell r="AY5682">
            <v>0</v>
          </cell>
          <cell r="AZ5682" t="str">
            <v>Y</v>
          </cell>
          <cell r="BG5682">
            <v>0</v>
          </cell>
        </row>
        <row r="5683">
          <cell r="AY5683">
            <v>0</v>
          </cell>
          <cell r="AZ5683" t="str">
            <v>Y</v>
          </cell>
          <cell r="BG5683">
            <v>0</v>
          </cell>
        </row>
        <row r="5684">
          <cell r="AY5684">
            <v>0</v>
          </cell>
          <cell r="AZ5684" t="str">
            <v>Y</v>
          </cell>
          <cell r="BG5684">
            <v>0</v>
          </cell>
        </row>
        <row r="5685">
          <cell r="AY5685">
            <v>0</v>
          </cell>
          <cell r="AZ5685" t="str">
            <v>Y</v>
          </cell>
          <cell r="BG5685">
            <v>0</v>
          </cell>
        </row>
        <row r="5686">
          <cell r="AY5686">
            <v>0</v>
          </cell>
          <cell r="AZ5686" t="str">
            <v>Y</v>
          </cell>
          <cell r="BG5686">
            <v>0</v>
          </cell>
        </row>
        <row r="5687">
          <cell r="AY5687">
            <v>0</v>
          </cell>
          <cell r="AZ5687" t="str">
            <v>Y</v>
          </cell>
          <cell r="BG5687">
            <v>0</v>
          </cell>
        </row>
        <row r="5688">
          <cell r="AY5688">
            <v>0</v>
          </cell>
          <cell r="AZ5688" t="str">
            <v>Y</v>
          </cell>
          <cell r="BG5688">
            <v>0</v>
          </cell>
        </row>
        <row r="5689">
          <cell r="AY5689">
            <v>0</v>
          </cell>
          <cell r="AZ5689" t="str">
            <v>Y</v>
          </cell>
          <cell r="BG5689">
            <v>0</v>
          </cell>
        </row>
        <row r="5690">
          <cell r="AY5690">
            <v>0</v>
          </cell>
          <cell r="AZ5690" t="str">
            <v>Y</v>
          </cell>
          <cell r="BG5690">
            <v>0</v>
          </cell>
        </row>
        <row r="5691">
          <cell r="AY5691">
            <v>0</v>
          </cell>
          <cell r="AZ5691" t="str">
            <v>Y</v>
          </cell>
          <cell r="BG5691">
            <v>0</v>
          </cell>
        </row>
        <row r="5692">
          <cell r="AY5692">
            <v>0</v>
          </cell>
          <cell r="AZ5692" t="str">
            <v>Y</v>
          </cell>
          <cell r="BG5692">
            <v>0</v>
          </cell>
        </row>
        <row r="5693">
          <cell r="AY5693">
            <v>0</v>
          </cell>
          <cell r="AZ5693" t="str">
            <v>x</v>
          </cell>
          <cell r="BG5693">
            <v>0</v>
          </cell>
        </row>
        <row r="5694">
          <cell r="AY5694">
            <v>0</v>
          </cell>
          <cell r="AZ5694" t="str">
            <v>x</v>
          </cell>
          <cell r="BG5694">
            <v>0</v>
          </cell>
        </row>
        <row r="5695">
          <cell r="AY5695">
            <v>0</v>
          </cell>
          <cell r="AZ5695" t="str">
            <v>x</v>
          </cell>
          <cell r="BG5695">
            <v>0</v>
          </cell>
        </row>
        <row r="5696">
          <cell r="AY5696">
            <v>0</v>
          </cell>
          <cell r="AZ5696" t="str">
            <v>x</v>
          </cell>
          <cell r="BG5696">
            <v>0</v>
          </cell>
        </row>
        <row r="5697">
          <cell r="AY5697">
            <v>0</v>
          </cell>
          <cell r="AZ5697" t="str">
            <v>Y</v>
          </cell>
          <cell r="BG5697">
            <v>0</v>
          </cell>
        </row>
        <row r="5698">
          <cell r="AY5698" t="str">
            <v>1BD</v>
          </cell>
          <cell r="AZ5698">
            <v>-54.3</v>
          </cell>
          <cell r="BG5698" t="str">
            <v>1BD</v>
          </cell>
        </row>
        <row r="5699">
          <cell r="AY5699" t="str">
            <v>1BD</v>
          </cell>
          <cell r="AZ5699">
            <v>-54.3</v>
          </cell>
          <cell r="BG5699" t="str">
            <v>1BD</v>
          </cell>
        </row>
        <row r="5700">
          <cell r="AY5700">
            <v>0</v>
          </cell>
          <cell r="AZ5700" t="str">
            <v>x</v>
          </cell>
          <cell r="BG5700">
            <v>0</v>
          </cell>
        </row>
        <row r="5701">
          <cell r="AY5701">
            <v>0</v>
          </cell>
          <cell r="AZ5701" t="str">
            <v>x</v>
          </cell>
          <cell r="BG5701">
            <v>0</v>
          </cell>
        </row>
        <row r="5702">
          <cell r="AY5702">
            <v>0</v>
          </cell>
          <cell r="AZ5702" t="str">
            <v>x</v>
          </cell>
          <cell r="BG5702">
            <v>0</v>
          </cell>
        </row>
        <row r="5703">
          <cell r="AY5703">
            <v>0</v>
          </cell>
          <cell r="AZ5703" t="str">
            <v>x</v>
          </cell>
          <cell r="BG5703">
            <v>0</v>
          </cell>
        </row>
        <row r="5704">
          <cell r="AY5704">
            <v>0</v>
          </cell>
          <cell r="AZ5704" t="str">
            <v>Y</v>
          </cell>
          <cell r="BG5704">
            <v>0</v>
          </cell>
        </row>
        <row r="5705">
          <cell r="AY5705">
            <v>0</v>
          </cell>
          <cell r="AZ5705" t="str">
            <v>x</v>
          </cell>
          <cell r="BG5705">
            <v>0</v>
          </cell>
        </row>
        <row r="5706">
          <cell r="AY5706">
            <v>0</v>
          </cell>
          <cell r="AZ5706" t="str">
            <v>x</v>
          </cell>
          <cell r="BG5706">
            <v>0</v>
          </cell>
        </row>
        <row r="5707">
          <cell r="AY5707">
            <v>0</v>
          </cell>
          <cell r="AZ5707" t="str">
            <v>Y</v>
          </cell>
          <cell r="BG5707">
            <v>0</v>
          </cell>
        </row>
        <row r="5708">
          <cell r="AY5708">
            <v>0</v>
          </cell>
          <cell r="AZ5708" t="str">
            <v>Y</v>
          </cell>
          <cell r="BG5708">
            <v>0</v>
          </cell>
        </row>
        <row r="5709">
          <cell r="AY5709">
            <v>0</v>
          </cell>
          <cell r="AZ5709" t="str">
            <v>x</v>
          </cell>
          <cell r="BG5709">
            <v>0</v>
          </cell>
        </row>
        <row r="5710">
          <cell r="AY5710">
            <v>0</v>
          </cell>
          <cell r="AZ5710" t="str">
            <v>x</v>
          </cell>
          <cell r="BG5710">
            <v>0</v>
          </cell>
        </row>
        <row r="5711">
          <cell r="AY5711">
            <v>0</v>
          </cell>
          <cell r="AZ5711" t="str">
            <v>Y</v>
          </cell>
          <cell r="BG5711">
            <v>0</v>
          </cell>
        </row>
        <row r="5712">
          <cell r="AY5712" t="str">
            <v>1BC</v>
          </cell>
          <cell r="AZ5712">
            <v>-36.729999999999997</v>
          </cell>
          <cell r="BG5712">
            <v>0</v>
          </cell>
        </row>
        <row r="5713">
          <cell r="AY5713" t="str">
            <v>1BC</v>
          </cell>
          <cell r="AZ5713">
            <v>-24.18</v>
          </cell>
          <cell r="BG5713">
            <v>0</v>
          </cell>
        </row>
        <row r="5714">
          <cell r="AY5714">
            <v>0</v>
          </cell>
          <cell r="AZ5714" t="str">
            <v>Y</v>
          </cell>
          <cell r="BG5714">
            <v>0</v>
          </cell>
        </row>
        <row r="5715">
          <cell r="AY5715">
            <v>0</v>
          </cell>
          <cell r="AZ5715" t="str">
            <v>Y</v>
          </cell>
          <cell r="BG5715">
            <v>0</v>
          </cell>
        </row>
        <row r="5716">
          <cell r="AY5716">
            <v>0</v>
          </cell>
          <cell r="AZ5716" t="str">
            <v>Y</v>
          </cell>
          <cell r="BG5716">
            <v>0</v>
          </cell>
        </row>
        <row r="5717">
          <cell r="AY5717">
            <v>0</v>
          </cell>
          <cell r="AZ5717" t="str">
            <v>Y</v>
          </cell>
          <cell r="BG5717">
            <v>0</v>
          </cell>
        </row>
        <row r="5718">
          <cell r="AY5718">
            <v>0</v>
          </cell>
          <cell r="AZ5718" t="str">
            <v>Y</v>
          </cell>
          <cell r="BG5718">
            <v>0</v>
          </cell>
        </row>
        <row r="5719">
          <cell r="AY5719">
            <v>0</v>
          </cell>
          <cell r="AZ5719" t="str">
            <v>Y</v>
          </cell>
          <cell r="BG5719">
            <v>0</v>
          </cell>
        </row>
        <row r="5720">
          <cell r="AY5720">
            <v>0</v>
          </cell>
          <cell r="AZ5720" t="str">
            <v>Y</v>
          </cell>
          <cell r="BG5720">
            <v>0</v>
          </cell>
        </row>
        <row r="5721">
          <cell r="AY5721">
            <v>0</v>
          </cell>
          <cell r="AZ5721" t="str">
            <v>Y</v>
          </cell>
          <cell r="BG5721">
            <v>0</v>
          </cell>
        </row>
        <row r="5722">
          <cell r="AY5722">
            <v>0</v>
          </cell>
          <cell r="AZ5722" t="str">
            <v>Y</v>
          </cell>
          <cell r="BG5722">
            <v>0</v>
          </cell>
        </row>
        <row r="5723">
          <cell r="AY5723">
            <v>0</v>
          </cell>
          <cell r="AZ5723" t="str">
            <v>Y</v>
          </cell>
          <cell r="BG5723">
            <v>0</v>
          </cell>
        </row>
        <row r="5724">
          <cell r="AY5724">
            <v>0</v>
          </cell>
          <cell r="AZ5724" t="str">
            <v>Y</v>
          </cell>
          <cell r="BG5724">
            <v>0</v>
          </cell>
        </row>
        <row r="5725">
          <cell r="AY5725">
            <v>0</v>
          </cell>
          <cell r="AZ5725" t="str">
            <v>Y</v>
          </cell>
          <cell r="BG5725">
            <v>0</v>
          </cell>
        </row>
        <row r="5726">
          <cell r="AY5726">
            <v>0</v>
          </cell>
          <cell r="AZ5726" t="str">
            <v>Y</v>
          </cell>
          <cell r="BG5726">
            <v>0</v>
          </cell>
        </row>
        <row r="5727">
          <cell r="AY5727">
            <v>0</v>
          </cell>
          <cell r="AZ5727" t="str">
            <v>Y</v>
          </cell>
          <cell r="BG5727">
            <v>0</v>
          </cell>
        </row>
        <row r="5728">
          <cell r="AY5728">
            <v>0</v>
          </cell>
          <cell r="AZ5728" t="str">
            <v>Y</v>
          </cell>
          <cell r="BG5728">
            <v>0</v>
          </cell>
        </row>
        <row r="5729">
          <cell r="AY5729">
            <v>0</v>
          </cell>
          <cell r="AZ5729" t="str">
            <v>Y</v>
          </cell>
          <cell r="BG5729">
            <v>0</v>
          </cell>
        </row>
        <row r="5730">
          <cell r="AY5730">
            <v>0</v>
          </cell>
          <cell r="AZ5730" t="str">
            <v>Y</v>
          </cell>
          <cell r="BG5730">
            <v>0</v>
          </cell>
        </row>
        <row r="5731">
          <cell r="AY5731">
            <v>0</v>
          </cell>
          <cell r="AZ5731" t="str">
            <v>Y</v>
          </cell>
          <cell r="BG5731">
            <v>0</v>
          </cell>
        </row>
        <row r="5732">
          <cell r="AY5732">
            <v>0</v>
          </cell>
          <cell r="AZ5732" t="str">
            <v>Y</v>
          </cell>
          <cell r="BG5732">
            <v>0</v>
          </cell>
        </row>
        <row r="5733">
          <cell r="AY5733">
            <v>0</v>
          </cell>
          <cell r="AZ5733" t="str">
            <v>Y</v>
          </cell>
          <cell r="BG5733">
            <v>0</v>
          </cell>
        </row>
        <row r="5734">
          <cell r="AY5734">
            <v>0</v>
          </cell>
          <cell r="AZ5734" t="str">
            <v>Y</v>
          </cell>
          <cell r="BG5734">
            <v>0</v>
          </cell>
        </row>
        <row r="5735">
          <cell r="AY5735">
            <v>0</v>
          </cell>
          <cell r="AZ5735" t="str">
            <v>Y</v>
          </cell>
          <cell r="BG5735">
            <v>0</v>
          </cell>
        </row>
        <row r="5736">
          <cell r="AY5736">
            <v>0</v>
          </cell>
          <cell r="AZ5736" t="str">
            <v>Y</v>
          </cell>
          <cell r="BG5736">
            <v>0</v>
          </cell>
        </row>
        <row r="5737">
          <cell r="AY5737">
            <v>0</v>
          </cell>
          <cell r="AZ5737" t="str">
            <v>Y</v>
          </cell>
          <cell r="BG5737">
            <v>0</v>
          </cell>
        </row>
        <row r="5738">
          <cell r="AY5738">
            <v>0</v>
          </cell>
          <cell r="AZ5738" t="str">
            <v>Y</v>
          </cell>
          <cell r="BG5738">
            <v>0</v>
          </cell>
        </row>
        <row r="5739">
          <cell r="AY5739">
            <v>0</v>
          </cell>
          <cell r="AZ5739" t="str">
            <v>Y</v>
          </cell>
          <cell r="BG5739">
            <v>0</v>
          </cell>
        </row>
        <row r="5740">
          <cell r="AY5740">
            <v>0</v>
          </cell>
          <cell r="AZ5740" t="str">
            <v>Y</v>
          </cell>
          <cell r="BG5740">
            <v>0</v>
          </cell>
        </row>
        <row r="5741">
          <cell r="AY5741">
            <v>0</v>
          </cell>
          <cell r="AZ5741" t="str">
            <v>Y</v>
          </cell>
          <cell r="BG5741">
            <v>0</v>
          </cell>
        </row>
        <row r="5742">
          <cell r="AY5742">
            <v>0</v>
          </cell>
          <cell r="AZ5742" t="str">
            <v>Y</v>
          </cell>
          <cell r="BG5742">
            <v>0</v>
          </cell>
        </row>
        <row r="5743">
          <cell r="AY5743">
            <v>0</v>
          </cell>
          <cell r="AZ5743" t="str">
            <v>Y</v>
          </cell>
          <cell r="BG5743">
            <v>0</v>
          </cell>
        </row>
        <row r="5744">
          <cell r="AY5744">
            <v>0</v>
          </cell>
          <cell r="AZ5744" t="str">
            <v>Y</v>
          </cell>
          <cell r="BG5744">
            <v>0</v>
          </cell>
        </row>
        <row r="5745">
          <cell r="AY5745">
            <v>0</v>
          </cell>
          <cell r="AZ5745" t="str">
            <v>Y</v>
          </cell>
          <cell r="BG5745">
            <v>0</v>
          </cell>
        </row>
        <row r="5746">
          <cell r="AY5746">
            <v>0</v>
          </cell>
          <cell r="AZ5746" t="str">
            <v>Y</v>
          </cell>
          <cell r="BG5746">
            <v>0</v>
          </cell>
        </row>
        <row r="5747">
          <cell r="AY5747">
            <v>0</v>
          </cell>
          <cell r="AZ5747" t="str">
            <v>Y</v>
          </cell>
          <cell r="BG5747">
            <v>0</v>
          </cell>
        </row>
        <row r="5748">
          <cell r="AY5748">
            <v>0</v>
          </cell>
          <cell r="AZ5748" t="str">
            <v>Y</v>
          </cell>
          <cell r="BG5748">
            <v>0</v>
          </cell>
        </row>
        <row r="5749">
          <cell r="AY5749">
            <v>0</v>
          </cell>
          <cell r="AZ5749" t="str">
            <v>Y</v>
          </cell>
          <cell r="BG5749">
            <v>0</v>
          </cell>
        </row>
        <row r="5750">
          <cell r="AY5750" t="str">
            <v>1BD</v>
          </cell>
          <cell r="AZ5750">
            <v>-97.55</v>
          </cell>
          <cell r="BG5750">
            <v>0</v>
          </cell>
        </row>
        <row r="5751">
          <cell r="AY5751" t="str">
            <v>1BD</v>
          </cell>
          <cell r="AZ5751">
            <v>-166.07</v>
          </cell>
          <cell r="BG5751">
            <v>0</v>
          </cell>
        </row>
        <row r="5752">
          <cell r="AY5752">
            <v>0</v>
          </cell>
          <cell r="AZ5752" t="str">
            <v>Y</v>
          </cell>
          <cell r="BG5752">
            <v>0</v>
          </cell>
        </row>
        <row r="5753">
          <cell r="AY5753">
            <v>0</v>
          </cell>
          <cell r="AZ5753" t="str">
            <v>Y</v>
          </cell>
          <cell r="BG5753">
            <v>0</v>
          </cell>
        </row>
        <row r="5754">
          <cell r="AY5754">
            <v>0</v>
          </cell>
          <cell r="AZ5754" t="str">
            <v>x</v>
          </cell>
          <cell r="BG5754">
            <v>0</v>
          </cell>
        </row>
        <row r="5755">
          <cell r="AY5755">
            <v>0</v>
          </cell>
          <cell r="AZ5755" t="str">
            <v>x</v>
          </cell>
          <cell r="BG5755">
            <v>0</v>
          </cell>
        </row>
        <row r="5756">
          <cell r="AY5756">
            <v>0</v>
          </cell>
          <cell r="AZ5756" t="str">
            <v>x</v>
          </cell>
          <cell r="BG5756">
            <v>0</v>
          </cell>
        </row>
        <row r="5757">
          <cell r="AY5757">
            <v>0</v>
          </cell>
          <cell r="AZ5757" t="str">
            <v>x</v>
          </cell>
          <cell r="BG5757">
            <v>0</v>
          </cell>
        </row>
        <row r="5758">
          <cell r="AY5758">
            <v>0</v>
          </cell>
          <cell r="AZ5758" t="str">
            <v>Y</v>
          </cell>
          <cell r="BG5758">
            <v>0</v>
          </cell>
        </row>
        <row r="5759">
          <cell r="AY5759">
            <v>0</v>
          </cell>
          <cell r="AZ5759" t="str">
            <v>Y</v>
          </cell>
          <cell r="BG5759">
            <v>0</v>
          </cell>
        </row>
        <row r="5760">
          <cell r="AY5760">
            <v>0</v>
          </cell>
          <cell r="AZ5760" t="str">
            <v>Y</v>
          </cell>
          <cell r="BG5760">
            <v>0</v>
          </cell>
        </row>
        <row r="5761">
          <cell r="AY5761" t="str">
            <v>1BD</v>
          </cell>
          <cell r="AZ5761">
            <v>-6.35</v>
          </cell>
          <cell r="BG5761">
            <v>0</v>
          </cell>
        </row>
        <row r="5762">
          <cell r="AY5762" t="str">
            <v>1BD</v>
          </cell>
          <cell r="AZ5762">
            <v>-1.79</v>
          </cell>
          <cell r="BG5762">
            <v>0</v>
          </cell>
        </row>
        <row r="5763">
          <cell r="AY5763">
            <v>0</v>
          </cell>
          <cell r="AZ5763" t="str">
            <v>Y</v>
          </cell>
          <cell r="BG5763">
            <v>0</v>
          </cell>
        </row>
        <row r="5764">
          <cell r="AY5764">
            <v>0</v>
          </cell>
          <cell r="AZ5764" t="str">
            <v>Y</v>
          </cell>
          <cell r="BG5764">
            <v>0</v>
          </cell>
        </row>
        <row r="5765">
          <cell r="AY5765">
            <v>0</v>
          </cell>
          <cell r="AZ5765" t="str">
            <v>Y</v>
          </cell>
          <cell r="BG5765">
            <v>0</v>
          </cell>
        </row>
        <row r="5766">
          <cell r="AY5766">
            <v>0</v>
          </cell>
          <cell r="AZ5766" t="str">
            <v>Y</v>
          </cell>
          <cell r="BG5766">
            <v>0</v>
          </cell>
        </row>
        <row r="5767">
          <cell r="AY5767">
            <v>0</v>
          </cell>
          <cell r="AZ5767" t="str">
            <v>Y</v>
          </cell>
          <cell r="BG5767">
            <v>0</v>
          </cell>
        </row>
        <row r="5768">
          <cell r="AY5768">
            <v>0</v>
          </cell>
          <cell r="AZ5768" t="str">
            <v>Y</v>
          </cell>
          <cell r="BG5768">
            <v>0</v>
          </cell>
        </row>
        <row r="5769">
          <cell r="AY5769">
            <v>0</v>
          </cell>
          <cell r="AZ5769" t="str">
            <v>Y</v>
          </cell>
          <cell r="BG5769">
            <v>0</v>
          </cell>
        </row>
        <row r="5770">
          <cell r="AY5770">
            <v>0</v>
          </cell>
          <cell r="AZ5770" t="str">
            <v>Y</v>
          </cell>
          <cell r="BG5770">
            <v>0</v>
          </cell>
        </row>
        <row r="5771">
          <cell r="AY5771">
            <v>0</v>
          </cell>
          <cell r="AZ5771" t="str">
            <v>Y</v>
          </cell>
          <cell r="BG5771">
            <v>0</v>
          </cell>
        </row>
        <row r="5772">
          <cell r="AY5772">
            <v>0</v>
          </cell>
          <cell r="AZ5772" t="str">
            <v>Y</v>
          </cell>
          <cell r="BG5772">
            <v>0</v>
          </cell>
        </row>
        <row r="5773">
          <cell r="AY5773">
            <v>0</v>
          </cell>
          <cell r="AZ5773" t="str">
            <v>x</v>
          </cell>
          <cell r="BG5773">
            <v>0</v>
          </cell>
        </row>
        <row r="5774">
          <cell r="AY5774">
            <v>0</v>
          </cell>
          <cell r="AZ5774" t="str">
            <v>x</v>
          </cell>
          <cell r="BG5774">
            <v>0</v>
          </cell>
        </row>
        <row r="5775">
          <cell r="AY5775">
            <v>0</v>
          </cell>
          <cell r="AZ5775" t="str">
            <v>Y</v>
          </cell>
          <cell r="BG5775">
            <v>0</v>
          </cell>
        </row>
        <row r="5776">
          <cell r="AY5776">
            <v>0</v>
          </cell>
          <cell r="AZ5776" t="str">
            <v>Y</v>
          </cell>
          <cell r="BG5776">
            <v>0</v>
          </cell>
        </row>
        <row r="5777">
          <cell r="AY5777">
            <v>0</v>
          </cell>
          <cell r="AZ5777" t="str">
            <v>Y</v>
          </cell>
          <cell r="BG5777">
            <v>0</v>
          </cell>
        </row>
        <row r="5778">
          <cell r="AY5778" t="str">
            <v>1BD</v>
          </cell>
          <cell r="AZ5778">
            <v>-17.27</v>
          </cell>
          <cell r="BG5778" t="str">
            <v>1BD</v>
          </cell>
        </row>
        <row r="5779">
          <cell r="AY5779" t="str">
            <v>1BD</v>
          </cell>
          <cell r="AZ5779">
            <v>-236.9</v>
          </cell>
          <cell r="BG5779" t="str">
            <v>1BD</v>
          </cell>
        </row>
        <row r="5780">
          <cell r="AY5780">
            <v>0</v>
          </cell>
          <cell r="AZ5780" t="str">
            <v>Y</v>
          </cell>
          <cell r="BG5780">
            <v>0</v>
          </cell>
        </row>
        <row r="5781">
          <cell r="AY5781">
            <v>0</v>
          </cell>
          <cell r="AZ5781" t="str">
            <v>Y</v>
          </cell>
          <cell r="BG5781">
            <v>0</v>
          </cell>
        </row>
        <row r="5782">
          <cell r="AY5782" t="str">
            <v>1BD</v>
          </cell>
          <cell r="AZ5782">
            <v>-236.56</v>
          </cell>
          <cell r="BG5782" t="str">
            <v>1BD</v>
          </cell>
        </row>
        <row r="5783">
          <cell r="AY5783">
            <v>0</v>
          </cell>
          <cell r="AZ5783" t="str">
            <v>Y</v>
          </cell>
          <cell r="BG5783">
            <v>0</v>
          </cell>
        </row>
        <row r="5784">
          <cell r="AY5784" t="str">
            <v>1BD</v>
          </cell>
          <cell r="AZ5784">
            <v>-88.33</v>
          </cell>
          <cell r="BG5784" t="str">
            <v>1BD</v>
          </cell>
        </row>
        <row r="5785">
          <cell r="AY5785" t="str">
            <v>1BD</v>
          </cell>
          <cell r="AZ5785">
            <v>-29.62</v>
          </cell>
          <cell r="BG5785" t="str">
            <v>1BD</v>
          </cell>
        </row>
        <row r="5786">
          <cell r="AY5786" t="str">
            <v>1BD</v>
          </cell>
          <cell r="AZ5786">
            <v>-371.77</v>
          </cell>
          <cell r="BG5786" t="str">
            <v>1BD</v>
          </cell>
        </row>
        <row r="5787">
          <cell r="AY5787">
            <v>0</v>
          </cell>
          <cell r="AZ5787" t="str">
            <v>x</v>
          </cell>
          <cell r="BG5787">
            <v>0</v>
          </cell>
        </row>
        <row r="5788">
          <cell r="AY5788">
            <v>0</v>
          </cell>
          <cell r="AZ5788" t="str">
            <v>x</v>
          </cell>
          <cell r="BG5788">
            <v>0</v>
          </cell>
        </row>
        <row r="5789">
          <cell r="AY5789" t="str">
            <v>1BC</v>
          </cell>
          <cell r="AZ5789">
            <v>-24.18</v>
          </cell>
          <cell r="BG5789">
            <v>0</v>
          </cell>
        </row>
        <row r="5790">
          <cell r="AY5790">
            <v>0</v>
          </cell>
          <cell r="AZ5790" t="str">
            <v>Y</v>
          </cell>
          <cell r="BG5790">
            <v>0</v>
          </cell>
        </row>
        <row r="5791">
          <cell r="AY5791">
            <v>0</v>
          </cell>
          <cell r="AZ5791" t="str">
            <v>Y</v>
          </cell>
          <cell r="BG5791">
            <v>0</v>
          </cell>
        </row>
        <row r="5792">
          <cell r="AY5792">
            <v>0</v>
          </cell>
          <cell r="AZ5792" t="str">
            <v>x</v>
          </cell>
          <cell r="BG5792">
            <v>0</v>
          </cell>
        </row>
        <row r="5793">
          <cell r="AY5793">
            <v>0</v>
          </cell>
          <cell r="AZ5793" t="str">
            <v>x</v>
          </cell>
          <cell r="BG5793">
            <v>0</v>
          </cell>
        </row>
        <row r="5794">
          <cell r="AY5794">
            <v>0</v>
          </cell>
          <cell r="AZ5794" t="str">
            <v>x</v>
          </cell>
          <cell r="BG5794">
            <v>0</v>
          </cell>
        </row>
        <row r="5795">
          <cell r="AY5795">
            <v>0</v>
          </cell>
          <cell r="AZ5795" t="str">
            <v>x</v>
          </cell>
          <cell r="BG5795">
            <v>0</v>
          </cell>
        </row>
        <row r="5796">
          <cell r="AY5796">
            <v>0</v>
          </cell>
          <cell r="AZ5796" t="str">
            <v>x</v>
          </cell>
          <cell r="BG5796">
            <v>0</v>
          </cell>
        </row>
        <row r="5797">
          <cell r="AY5797">
            <v>0</v>
          </cell>
          <cell r="AZ5797" t="str">
            <v>Y</v>
          </cell>
          <cell r="BG5797">
            <v>0</v>
          </cell>
        </row>
        <row r="5798">
          <cell r="AY5798">
            <v>0</v>
          </cell>
          <cell r="AZ5798" t="str">
            <v>Y</v>
          </cell>
          <cell r="BG5798">
            <v>0</v>
          </cell>
        </row>
        <row r="5799">
          <cell r="AY5799">
            <v>0</v>
          </cell>
          <cell r="AZ5799" t="str">
            <v>Y</v>
          </cell>
          <cell r="BG5799">
            <v>0</v>
          </cell>
        </row>
        <row r="5800">
          <cell r="AY5800">
            <v>0</v>
          </cell>
          <cell r="AZ5800" t="str">
            <v>Y</v>
          </cell>
          <cell r="BG5800">
            <v>0</v>
          </cell>
        </row>
        <row r="5801">
          <cell r="AY5801">
            <v>0</v>
          </cell>
          <cell r="AZ5801" t="str">
            <v>Y</v>
          </cell>
          <cell r="BG5801">
            <v>0</v>
          </cell>
        </row>
        <row r="5802">
          <cell r="AY5802">
            <v>0</v>
          </cell>
          <cell r="AZ5802" t="str">
            <v>Y</v>
          </cell>
          <cell r="BG5802">
            <v>0</v>
          </cell>
        </row>
        <row r="5803">
          <cell r="AY5803">
            <v>0</v>
          </cell>
          <cell r="AZ5803" t="str">
            <v>Y</v>
          </cell>
          <cell r="BG5803">
            <v>0</v>
          </cell>
        </row>
        <row r="5804">
          <cell r="AY5804" t="str">
            <v>1BD</v>
          </cell>
          <cell r="AZ5804">
            <v>-69.739999999999995</v>
          </cell>
          <cell r="BG5804" t="str">
            <v>1BD</v>
          </cell>
        </row>
        <row r="5805">
          <cell r="AY5805" t="str">
            <v>1BD</v>
          </cell>
          <cell r="AZ5805">
            <v>-69.739999999999995</v>
          </cell>
          <cell r="BG5805" t="str">
            <v>1BD</v>
          </cell>
        </row>
        <row r="5806">
          <cell r="AY5806" t="str">
            <v>1BD</v>
          </cell>
          <cell r="AZ5806">
            <v>-38.01</v>
          </cell>
          <cell r="BG5806">
            <v>0</v>
          </cell>
        </row>
        <row r="5807">
          <cell r="AY5807" t="str">
            <v>1BD</v>
          </cell>
          <cell r="AZ5807">
            <v>-24.18</v>
          </cell>
          <cell r="BG5807">
            <v>0</v>
          </cell>
        </row>
        <row r="5808">
          <cell r="AY5808" t="str">
            <v>1BD</v>
          </cell>
          <cell r="AZ5808">
            <v>-54.3</v>
          </cell>
          <cell r="BG5808" t="str">
            <v>1BD</v>
          </cell>
        </row>
        <row r="5809">
          <cell r="AY5809" t="str">
            <v>1BD</v>
          </cell>
          <cell r="AZ5809">
            <v>-54.3</v>
          </cell>
          <cell r="BG5809" t="str">
            <v>1BD</v>
          </cell>
        </row>
        <row r="5810">
          <cell r="AY5810">
            <v>0</v>
          </cell>
          <cell r="AZ5810" t="str">
            <v>Y</v>
          </cell>
          <cell r="BG5810">
            <v>0</v>
          </cell>
        </row>
        <row r="5811">
          <cell r="AY5811" t="str">
            <v>1BD</v>
          </cell>
          <cell r="AZ5811">
            <v>-69.739999999999995</v>
          </cell>
          <cell r="BG5811">
            <v>0</v>
          </cell>
        </row>
        <row r="5812">
          <cell r="AY5812" t="str">
            <v>1BD</v>
          </cell>
          <cell r="AZ5812">
            <v>-69.739999999999995</v>
          </cell>
          <cell r="BG5812">
            <v>0</v>
          </cell>
        </row>
        <row r="5813">
          <cell r="AY5813">
            <v>0</v>
          </cell>
          <cell r="AZ5813" t="str">
            <v>Y</v>
          </cell>
          <cell r="BG5813">
            <v>0</v>
          </cell>
        </row>
        <row r="5814">
          <cell r="AY5814">
            <v>0</v>
          </cell>
          <cell r="AZ5814" t="str">
            <v>Y</v>
          </cell>
          <cell r="BG5814">
            <v>0</v>
          </cell>
        </row>
        <row r="5815">
          <cell r="AY5815">
            <v>0</v>
          </cell>
          <cell r="AZ5815" t="str">
            <v>Y</v>
          </cell>
          <cell r="BG5815">
            <v>0</v>
          </cell>
        </row>
        <row r="5816">
          <cell r="AY5816">
            <v>0</v>
          </cell>
          <cell r="AZ5816" t="str">
            <v>Y</v>
          </cell>
          <cell r="BG5816">
            <v>0</v>
          </cell>
        </row>
        <row r="5817">
          <cell r="AY5817">
            <v>0</v>
          </cell>
          <cell r="AZ5817" t="str">
            <v>x</v>
          </cell>
          <cell r="BG5817">
            <v>0</v>
          </cell>
        </row>
        <row r="5818">
          <cell r="AY5818">
            <v>0</v>
          </cell>
          <cell r="AZ5818" t="str">
            <v>Y</v>
          </cell>
          <cell r="BG5818">
            <v>0</v>
          </cell>
        </row>
        <row r="5819">
          <cell r="AY5819">
            <v>0</v>
          </cell>
          <cell r="AZ5819" t="str">
            <v>Y</v>
          </cell>
          <cell r="BG5819">
            <v>0</v>
          </cell>
        </row>
        <row r="5820">
          <cell r="AY5820">
            <v>0</v>
          </cell>
          <cell r="AZ5820" t="str">
            <v>Y</v>
          </cell>
          <cell r="BG5820">
            <v>0</v>
          </cell>
        </row>
        <row r="5821">
          <cell r="AY5821">
            <v>0</v>
          </cell>
          <cell r="AZ5821" t="str">
            <v>Y</v>
          </cell>
          <cell r="BG5821">
            <v>0</v>
          </cell>
        </row>
        <row r="5822">
          <cell r="AY5822" t="str">
            <v>1BC</v>
          </cell>
          <cell r="AZ5822">
            <v>-38.01</v>
          </cell>
          <cell r="BG5822">
            <v>0</v>
          </cell>
        </row>
        <row r="5823">
          <cell r="AY5823" t="str">
            <v>1BC</v>
          </cell>
          <cell r="AZ5823">
            <v>-24.18</v>
          </cell>
          <cell r="BG5823">
            <v>0</v>
          </cell>
        </row>
        <row r="5824">
          <cell r="AY5824">
            <v>0</v>
          </cell>
          <cell r="AZ5824" t="str">
            <v>Y</v>
          </cell>
          <cell r="BG5824">
            <v>0</v>
          </cell>
        </row>
        <row r="5825">
          <cell r="AY5825">
            <v>0</v>
          </cell>
          <cell r="AZ5825" t="str">
            <v>Y</v>
          </cell>
          <cell r="BG5825">
            <v>0</v>
          </cell>
        </row>
        <row r="5826">
          <cell r="AY5826">
            <v>0</v>
          </cell>
          <cell r="AZ5826" t="str">
            <v>Y</v>
          </cell>
          <cell r="BG5826">
            <v>0</v>
          </cell>
        </row>
        <row r="5827">
          <cell r="AY5827">
            <v>0</v>
          </cell>
          <cell r="AZ5827" t="str">
            <v>Y</v>
          </cell>
          <cell r="BG5827">
            <v>0</v>
          </cell>
        </row>
        <row r="5828">
          <cell r="AY5828">
            <v>0</v>
          </cell>
          <cell r="AZ5828" t="str">
            <v>Y</v>
          </cell>
          <cell r="BG5828">
            <v>0</v>
          </cell>
        </row>
        <row r="5829">
          <cell r="AY5829" t="str">
            <v>1BD</v>
          </cell>
          <cell r="AZ5829">
            <v>-2.4300000000000002</v>
          </cell>
          <cell r="BG5829">
            <v>0</v>
          </cell>
        </row>
        <row r="5830">
          <cell r="AY5830" t="str">
            <v>1BD</v>
          </cell>
          <cell r="AZ5830">
            <v>-189.19</v>
          </cell>
          <cell r="BG5830">
            <v>0</v>
          </cell>
        </row>
        <row r="5831">
          <cell r="AY5831">
            <v>0</v>
          </cell>
          <cell r="AZ5831" t="str">
            <v>Y</v>
          </cell>
          <cell r="BG5831">
            <v>0</v>
          </cell>
        </row>
        <row r="5832">
          <cell r="AY5832">
            <v>0</v>
          </cell>
          <cell r="AZ5832" t="str">
            <v>Y</v>
          </cell>
          <cell r="BG5832">
            <v>0</v>
          </cell>
        </row>
        <row r="5833">
          <cell r="AY5833">
            <v>0</v>
          </cell>
          <cell r="AZ5833" t="str">
            <v>Y</v>
          </cell>
          <cell r="BG5833">
            <v>0</v>
          </cell>
        </row>
        <row r="5834">
          <cell r="AY5834">
            <v>0</v>
          </cell>
          <cell r="AZ5834" t="str">
            <v>Y</v>
          </cell>
          <cell r="BG5834">
            <v>0</v>
          </cell>
        </row>
        <row r="5835">
          <cell r="AY5835">
            <v>0</v>
          </cell>
          <cell r="AZ5835" t="str">
            <v>Y</v>
          </cell>
          <cell r="BG5835">
            <v>0</v>
          </cell>
        </row>
        <row r="5836">
          <cell r="AY5836">
            <v>0</v>
          </cell>
          <cell r="AZ5836" t="str">
            <v>Y</v>
          </cell>
          <cell r="BG5836">
            <v>0</v>
          </cell>
        </row>
        <row r="5837">
          <cell r="AY5837">
            <v>0</v>
          </cell>
          <cell r="AZ5837" t="str">
            <v>Y</v>
          </cell>
          <cell r="BG5837">
            <v>0</v>
          </cell>
        </row>
        <row r="5838">
          <cell r="AY5838">
            <v>0</v>
          </cell>
          <cell r="AZ5838" t="str">
            <v>Y</v>
          </cell>
          <cell r="BG5838">
            <v>0</v>
          </cell>
        </row>
        <row r="5839">
          <cell r="AY5839">
            <v>0</v>
          </cell>
          <cell r="AZ5839" t="str">
            <v>Y</v>
          </cell>
          <cell r="BG5839">
            <v>0</v>
          </cell>
        </row>
        <row r="5840">
          <cell r="AY5840">
            <v>0</v>
          </cell>
          <cell r="AZ5840" t="str">
            <v>Y</v>
          </cell>
          <cell r="BG5840">
            <v>0</v>
          </cell>
        </row>
        <row r="5841">
          <cell r="AY5841">
            <v>0</v>
          </cell>
          <cell r="AZ5841" t="str">
            <v>Y</v>
          </cell>
          <cell r="BG5841">
            <v>0</v>
          </cell>
        </row>
        <row r="5842">
          <cell r="AY5842">
            <v>0</v>
          </cell>
          <cell r="AZ5842" t="str">
            <v>Y</v>
          </cell>
          <cell r="BG5842">
            <v>0</v>
          </cell>
        </row>
        <row r="5843">
          <cell r="AY5843">
            <v>0</v>
          </cell>
          <cell r="AZ5843" t="str">
            <v>Y</v>
          </cell>
          <cell r="BG5843">
            <v>0</v>
          </cell>
        </row>
        <row r="5844">
          <cell r="AY5844">
            <v>0</v>
          </cell>
          <cell r="AZ5844" t="str">
            <v>Y</v>
          </cell>
          <cell r="BG5844">
            <v>0</v>
          </cell>
        </row>
        <row r="5845">
          <cell r="AY5845">
            <v>0</v>
          </cell>
          <cell r="AZ5845" t="str">
            <v>Y</v>
          </cell>
          <cell r="BG5845">
            <v>0</v>
          </cell>
        </row>
        <row r="5846">
          <cell r="AY5846">
            <v>0</v>
          </cell>
          <cell r="AZ5846" t="str">
            <v>Y</v>
          </cell>
          <cell r="BG5846">
            <v>0</v>
          </cell>
        </row>
        <row r="5847">
          <cell r="AY5847">
            <v>0</v>
          </cell>
          <cell r="AZ5847" t="str">
            <v>Y</v>
          </cell>
          <cell r="BG5847">
            <v>0</v>
          </cell>
        </row>
        <row r="5848">
          <cell r="AY5848">
            <v>0</v>
          </cell>
          <cell r="AZ5848" t="str">
            <v>Y</v>
          </cell>
          <cell r="BG5848">
            <v>0</v>
          </cell>
        </row>
        <row r="5849">
          <cell r="AY5849">
            <v>0</v>
          </cell>
          <cell r="AZ5849" t="str">
            <v>Y</v>
          </cell>
          <cell r="BG5849">
            <v>0</v>
          </cell>
        </row>
        <row r="5850">
          <cell r="AY5850">
            <v>0</v>
          </cell>
          <cell r="AZ5850" t="str">
            <v>Y</v>
          </cell>
          <cell r="BG5850">
            <v>0</v>
          </cell>
        </row>
        <row r="5851">
          <cell r="AY5851">
            <v>0</v>
          </cell>
          <cell r="AZ5851" t="str">
            <v>Y</v>
          </cell>
          <cell r="BG5851">
            <v>0</v>
          </cell>
        </row>
        <row r="5852">
          <cell r="AY5852">
            <v>0</v>
          </cell>
          <cell r="AZ5852" t="str">
            <v>Y</v>
          </cell>
          <cell r="BG5852">
            <v>0</v>
          </cell>
        </row>
        <row r="5853">
          <cell r="AY5853">
            <v>0</v>
          </cell>
          <cell r="AZ5853" t="str">
            <v>Y</v>
          </cell>
          <cell r="BG5853">
            <v>0</v>
          </cell>
        </row>
        <row r="5854">
          <cell r="AY5854">
            <v>0</v>
          </cell>
          <cell r="AZ5854" t="str">
            <v>Y</v>
          </cell>
          <cell r="BG5854">
            <v>0</v>
          </cell>
        </row>
        <row r="5855">
          <cell r="AY5855">
            <v>0</v>
          </cell>
          <cell r="AZ5855" t="str">
            <v>Y</v>
          </cell>
          <cell r="BG5855">
            <v>0</v>
          </cell>
        </row>
        <row r="5856">
          <cell r="AY5856">
            <v>0</v>
          </cell>
          <cell r="AZ5856" t="str">
            <v>Y</v>
          </cell>
          <cell r="BG5856">
            <v>0</v>
          </cell>
        </row>
        <row r="5857">
          <cell r="AY5857">
            <v>0</v>
          </cell>
          <cell r="AZ5857" t="str">
            <v>Y</v>
          </cell>
          <cell r="BG5857">
            <v>0</v>
          </cell>
        </row>
        <row r="5858">
          <cell r="AY5858">
            <v>0</v>
          </cell>
          <cell r="AZ5858" t="str">
            <v>Y</v>
          </cell>
          <cell r="BG5858">
            <v>0</v>
          </cell>
        </row>
        <row r="5859">
          <cell r="AY5859">
            <v>0</v>
          </cell>
          <cell r="AZ5859" t="str">
            <v>Y</v>
          </cell>
          <cell r="BG5859">
            <v>0</v>
          </cell>
        </row>
        <row r="5860">
          <cell r="AY5860">
            <v>0</v>
          </cell>
          <cell r="AZ5860" t="str">
            <v>Y</v>
          </cell>
          <cell r="BG5860">
            <v>0</v>
          </cell>
        </row>
        <row r="5861">
          <cell r="AY5861">
            <v>0</v>
          </cell>
          <cell r="AZ5861" t="str">
            <v>Y</v>
          </cell>
          <cell r="BG5861">
            <v>0</v>
          </cell>
        </row>
        <row r="5862">
          <cell r="AY5862">
            <v>0</v>
          </cell>
          <cell r="AZ5862" t="str">
            <v>Y</v>
          </cell>
          <cell r="BG5862">
            <v>0</v>
          </cell>
        </row>
        <row r="5863">
          <cell r="AY5863">
            <v>0</v>
          </cell>
          <cell r="AZ5863" t="str">
            <v>Y</v>
          </cell>
          <cell r="BG5863">
            <v>0</v>
          </cell>
        </row>
        <row r="5864">
          <cell r="AY5864">
            <v>0</v>
          </cell>
          <cell r="AZ5864" t="str">
            <v>Y</v>
          </cell>
          <cell r="BG5864">
            <v>0</v>
          </cell>
        </row>
        <row r="5865">
          <cell r="AY5865" t="str">
            <v>1BD</v>
          </cell>
          <cell r="AZ5865">
            <v>-69.739999999999995</v>
          </cell>
          <cell r="BG5865" t="str">
            <v>1BD</v>
          </cell>
        </row>
        <row r="5866">
          <cell r="AY5866" t="str">
            <v>1BD</v>
          </cell>
          <cell r="AZ5866">
            <v>-69.739999999999995</v>
          </cell>
          <cell r="BG5866" t="str">
            <v>1BD</v>
          </cell>
        </row>
        <row r="5867">
          <cell r="AY5867">
            <v>0</v>
          </cell>
          <cell r="AZ5867" t="str">
            <v>Y</v>
          </cell>
          <cell r="BG5867">
            <v>0</v>
          </cell>
        </row>
        <row r="5868">
          <cell r="AY5868">
            <v>0</v>
          </cell>
          <cell r="AZ5868" t="str">
            <v>Y</v>
          </cell>
          <cell r="BG5868">
            <v>0</v>
          </cell>
        </row>
        <row r="5869">
          <cell r="AY5869">
            <v>0</v>
          </cell>
          <cell r="AZ5869" t="str">
            <v>Y</v>
          </cell>
          <cell r="BG5869">
            <v>0</v>
          </cell>
        </row>
        <row r="5870">
          <cell r="AY5870">
            <v>0</v>
          </cell>
          <cell r="AZ5870" t="str">
            <v>Y</v>
          </cell>
          <cell r="BG5870">
            <v>0</v>
          </cell>
        </row>
        <row r="5871">
          <cell r="AY5871">
            <v>0</v>
          </cell>
          <cell r="AZ5871" t="str">
            <v>Y</v>
          </cell>
          <cell r="BG5871">
            <v>0</v>
          </cell>
        </row>
        <row r="5872">
          <cell r="AY5872">
            <v>0</v>
          </cell>
          <cell r="AZ5872" t="str">
            <v>Y</v>
          </cell>
          <cell r="BG5872">
            <v>0</v>
          </cell>
        </row>
        <row r="5873">
          <cell r="AY5873">
            <v>0</v>
          </cell>
          <cell r="AZ5873" t="str">
            <v>Y</v>
          </cell>
          <cell r="BG5873">
            <v>0</v>
          </cell>
        </row>
        <row r="5874">
          <cell r="AY5874">
            <v>0</v>
          </cell>
          <cell r="AZ5874" t="str">
            <v>Y</v>
          </cell>
          <cell r="BG5874">
            <v>0</v>
          </cell>
        </row>
        <row r="5875">
          <cell r="AY5875">
            <v>0</v>
          </cell>
          <cell r="AZ5875" t="str">
            <v>Y</v>
          </cell>
          <cell r="BG5875">
            <v>0</v>
          </cell>
        </row>
        <row r="5876">
          <cell r="AY5876">
            <v>0</v>
          </cell>
          <cell r="AZ5876" t="str">
            <v>Y</v>
          </cell>
          <cell r="BG5876">
            <v>0</v>
          </cell>
        </row>
        <row r="5877">
          <cell r="AY5877">
            <v>0</v>
          </cell>
          <cell r="AZ5877" t="str">
            <v>Y</v>
          </cell>
          <cell r="BG5877">
            <v>0</v>
          </cell>
        </row>
        <row r="5878">
          <cell r="AY5878" t="str">
            <v>1BD</v>
          </cell>
          <cell r="AZ5878">
            <v>-55.12</v>
          </cell>
          <cell r="BG5878" t="str">
            <v>1BD</v>
          </cell>
        </row>
        <row r="5879">
          <cell r="AY5879">
            <v>0</v>
          </cell>
          <cell r="AZ5879" t="str">
            <v>x</v>
          </cell>
          <cell r="BG5879">
            <v>0</v>
          </cell>
        </row>
        <row r="5880">
          <cell r="AY5880">
            <v>0</v>
          </cell>
          <cell r="AZ5880" t="str">
            <v>x</v>
          </cell>
          <cell r="BG5880">
            <v>0</v>
          </cell>
        </row>
        <row r="5881">
          <cell r="AY5881">
            <v>0</v>
          </cell>
          <cell r="AZ5881" t="str">
            <v>Y</v>
          </cell>
          <cell r="BG5881">
            <v>0</v>
          </cell>
        </row>
        <row r="5882">
          <cell r="AY5882" t="str">
            <v>1BD</v>
          </cell>
          <cell r="AZ5882">
            <v>-55.12</v>
          </cell>
          <cell r="BG5882" t="str">
            <v>1BD</v>
          </cell>
        </row>
        <row r="5883">
          <cell r="AY5883">
            <v>0</v>
          </cell>
          <cell r="AZ5883" t="str">
            <v>Y</v>
          </cell>
          <cell r="BG5883">
            <v>0</v>
          </cell>
        </row>
        <row r="5884">
          <cell r="AY5884" t="str">
            <v>1BD</v>
          </cell>
          <cell r="AZ5884">
            <v>-54.3</v>
          </cell>
          <cell r="BG5884" t="str">
            <v>1BD</v>
          </cell>
        </row>
        <row r="5885">
          <cell r="AY5885" t="str">
            <v>1BD</v>
          </cell>
          <cell r="AZ5885">
            <v>-54.3</v>
          </cell>
          <cell r="BG5885" t="str">
            <v>1BD</v>
          </cell>
        </row>
        <row r="5886">
          <cell r="AY5886">
            <v>0</v>
          </cell>
          <cell r="AZ5886" t="str">
            <v>Y</v>
          </cell>
          <cell r="BG5886">
            <v>0</v>
          </cell>
        </row>
        <row r="5887">
          <cell r="AY5887">
            <v>0</v>
          </cell>
          <cell r="AZ5887" t="str">
            <v>Y</v>
          </cell>
          <cell r="BG5887">
            <v>0</v>
          </cell>
        </row>
        <row r="5888">
          <cell r="AY5888">
            <v>0</v>
          </cell>
          <cell r="AZ5888" t="str">
            <v>Y</v>
          </cell>
          <cell r="BG5888">
            <v>0</v>
          </cell>
        </row>
        <row r="5889">
          <cell r="AY5889">
            <v>0</v>
          </cell>
          <cell r="AZ5889" t="str">
            <v>x</v>
          </cell>
          <cell r="BG5889">
            <v>0</v>
          </cell>
        </row>
        <row r="5890">
          <cell r="AY5890">
            <v>0</v>
          </cell>
          <cell r="AZ5890" t="str">
            <v>x</v>
          </cell>
          <cell r="BG5890">
            <v>0</v>
          </cell>
        </row>
        <row r="5891">
          <cell r="AY5891" t="str">
            <v>1BC</v>
          </cell>
          <cell r="AZ5891">
            <v>-51.09</v>
          </cell>
          <cell r="BG5891">
            <v>0</v>
          </cell>
        </row>
        <row r="5892">
          <cell r="AY5892" t="str">
            <v>1BC</v>
          </cell>
          <cell r="AZ5892">
            <v>-24.18</v>
          </cell>
          <cell r="BG5892">
            <v>0</v>
          </cell>
        </row>
        <row r="5893">
          <cell r="AY5893">
            <v>0</v>
          </cell>
          <cell r="AZ5893" t="str">
            <v>Y</v>
          </cell>
          <cell r="BG5893">
            <v>0</v>
          </cell>
        </row>
        <row r="5894">
          <cell r="AY5894">
            <v>0</v>
          </cell>
          <cell r="AZ5894" t="str">
            <v>Y</v>
          </cell>
          <cell r="BG5894">
            <v>0</v>
          </cell>
        </row>
        <row r="5895">
          <cell r="AY5895">
            <v>0</v>
          </cell>
          <cell r="AZ5895" t="str">
            <v>Y</v>
          </cell>
          <cell r="BG5895">
            <v>0</v>
          </cell>
        </row>
        <row r="5896">
          <cell r="AY5896" t="str">
            <v>1BD</v>
          </cell>
          <cell r="AZ5896">
            <v>-69.739999999999995</v>
          </cell>
          <cell r="BG5896" t="str">
            <v>1BD</v>
          </cell>
        </row>
        <row r="5897">
          <cell r="AY5897" t="str">
            <v>1BD</v>
          </cell>
          <cell r="AZ5897">
            <v>-69.739999999999995</v>
          </cell>
          <cell r="BG5897" t="str">
            <v>1BD</v>
          </cell>
        </row>
        <row r="5898">
          <cell r="AY5898">
            <v>0</v>
          </cell>
          <cell r="AZ5898" t="str">
            <v>Y</v>
          </cell>
          <cell r="BG5898">
            <v>0</v>
          </cell>
        </row>
        <row r="5899">
          <cell r="AY5899">
            <v>0</v>
          </cell>
          <cell r="AZ5899" t="str">
            <v>Y</v>
          </cell>
          <cell r="BG5899">
            <v>0</v>
          </cell>
        </row>
        <row r="5900">
          <cell r="AY5900">
            <v>0</v>
          </cell>
          <cell r="AZ5900" t="str">
            <v>Y</v>
          </cell>
          <cell r="BG5900">
            <v>0</v>
          </cell>
        </row>
        <row r="5901">
          <cell r="AY5901">
            <v>0</v>
          </cell>
          <cell r="AZ5901" t="str">
            <v>Y</v>
          </cell>
          <cell r="BG5901">
            <v>0</v>
          </cell>
        </row>
        <row r="5902">
          <cell r="AY5902" t="str">
            <v>1BD</v>
          </cell>
          <cell r="AZ5902">
            <v>-63.23</v>
          </cell>
          <cell r="BG5902" t="str">
            <v>1BD</v>
          </cell>
        </row>
        <row r="5903">
          <cell r="AY5903" t="str">
            <v>1BD</v>
          </cell>
          <cell r="AZ5903">
            <v>-63.23</v>
          </cell>
          <cell r="BG5903" t="str">
            <v>1BD</v>
          </cell>
        </row>
        <row r="5904">
          <cell r="AY5904">
            <v>0</v>
          </cell>
          <cell r="AZ5904" t="str">
            <v>Y</v>
          </cell>
          <cell r="BG5904">
            <v>0</v>
          </cell>
        </row>
        <row r="5905">
          <cell r="AY5905">
            <v>0</v>
          </cell>
          <cell r="AZ5905" t="str">
            <v>Y</v>
          </cell>
          <cell r="BG5905">
            <v>0</v>
          </cell>
        </row>
        <row r="5906">
          <cell r="AY5906">
            <v>0</v>
          </cell>
          <cell r="AZ5906" t="str">
            <v>Y</v>
          </cell>
          <cell r="BG5906">
            <v>0</v>
          </cell>
        </row>
        <row r="5907">
          <cell r="AY5907">
            <v>0</v>
          </cell>
          <cell r="AZ5907" t="str">
            <v>Y</v>
          </cell>
          <cell r="BG5907">
            <v>0</v>
          </cell>
        </row>
        <row r="5908">
          <cell r="AY5908">
            <v>0</v>
          </cell>
          <cell r="AZ5908" t="str">
            <v>Y</v>
          </cell>
          <cell r="BG5908">
            <v>0</v>
          </cell>
        </row>
        <row r="5909">
          <cell r="AY5909">
            <v>0</v>
          </cell>
          <cell r="AZ5909" t="str">
            <v>Y</v>
          </cell>
          <cell r="BG5909">
            <v>0</v>
          </cell>
        </row>
        <row r="5910">
          <cell r="AY5910">
            <v>0</v>
          </cell>
          <cell r="AZ5910" t="str">
            <v>Y</v>
          </cell>
          <cell r="BG5910">
            <v>0</v>
          </cell>
        </row>
        <row r="5911">
          <cell r="AY5911">
            <v>0</v>
          </cell>
          <cell r="AZ5911" t="str">
            <v>Y</v>
          </cell>
          <cell r="BG5911">
            <v>0</v>
          </cell>
        </row>
        <row r="5912">
          <cell r="AY5912">
            <v>0</v>
          </cell>
          <cell r="AZ5912" t="str">
            <v>Y</v>
          </cell>
          <cell r="BG5912">
            <v>0</v>
          </cell>
        </row>
        <row r="5913">
          <cell r="AY5913">
            <v>0</v>
          </cell>
          <cell r="AZ5913" t="str">
            <v>Y</v>
          </cell>
          <cell r="BG5913">
            <v>0</v>
          </cell>
        </row>
        <row r="5914">
          <cell r="AY5914">
            <v>0</v>
          </cell>
          <cell r="AZ5914" t="str">
            <v>Y</v>
          </cell>
          <cell r="BG5914">
            <v>0</v>
          </cell>
        </row>
        <row r="5915">
          <cell r="AY5915">
            <v>0</v>
          </cell>
          <cell r="AZ5915" t="str">
            <v>Y</v>
          </cell>
          <cell r="BG5915">
            <v>0</v>
          </cell>
        </row>
        <row r="5916">
          <cell r="AY5916">
            <v>0</v>
          </cell>
          <cell r="AZ5916" t="str">
            <v>Y</v>
          </cell>
          <cell r="BG5916">
            <v>0</v>
          </cell>
        </row>
        <row r="5917">
          <cell r="AY5917">
            <v>0</v>
          </cell>
          <cell r="AZ5917" t="str">
            <v>Y</v>
          </cell>
          <cell r="BG5917">
            <v>0</v>
          </cell>
        </row>
        <row r="5918">
          <cell r="AY5918">
            <v>0</v>
          </cell>
          <cell r="AZ5918" t="str">
            <v>Y</v>
          </cell>
          <cell r="BG5918">
            <v>0</v>
          </cell>
        </row>
        <row r="5919">
          <cell r="AY5919">
            <v>0</v>
          </cell>
          <cell r="AZ5919" t="str">
            <v>Y</v>
          </cell>
          <cell r="BG5919">
            <v>0</v>
          </cell>
        </row>
        <row r="5920">
          <cell r="AY5920">
            <v>0</v>
          </cell>
          <cell r="AZ5920" t="str">
            <v>Y</v>
          </cell>
          <cell r="BG5920">
            <v>0</v>
          </cell>
        </row>
        <row r="5921">
          <cell r="AY5921">
            <v>0</v>
          </cell>
          <cell r="AZ5921" t="str">
            <v>Y</v>
          </cell>
          <cell r="BG5921">
            <v>0</v>
          </cell>
        </row>
        <row r="5922">
          <cell r="AY5922">
            <v>0</v>
          </cell>
          <cell r="AZ5922" t="str">
            <v>Y</v>
          </cell>
          <cell r="BG5922">
            <v>0</v>
          </cell>
        </row>
        <row r="5923">
          <cell r="AY5923">
            <v>0</v>
          </cell>
          <cell r="AZ5923" t="str">
            <v>Y</v>
          </cell>
          <cell r="BG5923">
            <v>0</v>
          </cell>
        </row>
        <row r="5924">
          <cell r="AY5924">
            <v>0</v>
          </cell>
          <cell r="AZ5924" t="str">
            <v>Y</v>
          </cell>
          <cell r="BG5924">
            <v>0</v>
          </cell>
        </row>
        <row r="5925">
          <cell r="AY5925">
            <v>0</v>
          </cell>
          <cell r="AZ5925" t="str">
            <v>Y</v>
          </cell>
          <cell r="BG5925">
            <v>0</v>
          </cell>
        </row>
        <row r="5926">
          <cell r="AY5926">
            <v>0</v>
          </cell>
          <cell r="AZ5926" t="str">
            <v>Y</v>
          </cell>
          <cell r="BG5926">
            <v>0</v>
          </cell>
        </row>
        <row r="5927">
          <cell r="AY5927">
            <v>0</v>
          </cell>
          <cell r="AZ5927" t="str">
            <v>Y</v>
          </cell>
          <cell r="BG5927">
            <v>0</v>
          </cell>
        </row>
        <row r="5928">
          <cell r="AY5928">
            <v>0</v>
          </cell>
          <cell r="AZ5928" t="str">
            <v>Y</v>
          </cell>
          <cell r="BG5928">
            <v>0</v>
          </cell>
        </row>
        <row r="5929">
          <cell r="AY5929">
            <v>0</v>
          </cell>
          <cell r="AZ5929" t="str">
            <v>Y</v>
          </cell>
          <cell r="BG5929">
            <v>0</v>
          </cell>
        </row>
        <row r="5930">
          <cell r="AY5930">
            <v>0</v>
          </cell>
          <cell r="AZ5930" t="str">
            <v>Y</v>
          </cell>
          <cell r="BG5930">
            <v>0</v>
          </cell>
        </row>
        <row r="5931">
          <cell r="AY5931">
            <v>0</v>
          </cell>
          <cell r="AZ5931" t="str">
            <v>Y</v>
          </cell>
          <cell r="BG5931">
            <v>0</v>
          </cell>
        </row>
        <row r="5932">
          <cell r="AY5932">
            <v>0</v>
          </cell>
          <cell r="AZ5932" t="str">
            <v>Y</v>
          </cell>
          <cell r="BG5932">
            <v>0</v>
          </cell>
        </row>
        <row r="5933">
          <cell r="AY5933">
            <v>0</v>
          </cell>
          <cell r="AZ5933" t="str">
            <v>Y</v>
          </cell>
          <cell r="BG5933">
            <v>0</v>
          </cell>
        </row>
        <row r="5934">
          <cell r="AY5934">
            <v>0</v>
          </cell>
          <cell r="AZ5934" t="str">
            <v>Y</v>
          </cell>
          <cell r="BG5934">
            <v>0</v>
          </cell>
        </row>
        <row r="5935">
          <cell r="AY5935">
            <v>0</v>
          </cell>
          <cell r="AZ5935" t="str">
            <v>Y</v>
          </cell>
          <cell r="BG5935">
            <v>0</v>
          </cell>
        </row>
        <row r="5936">
          <cell r="AY5936">
            <v>0</v>
          </cell>
          <cell r="AZ5936" t="str">
            <v>Y</v>
          </cell>
          <cell r="BG5936">
            <v>0</v>
          </cell>
        </row>
        <row r="5937">
          <cell r="AY5937">
            <v>0</v>
          </cell>
          <cell r="AZ5937" t="str">
            <v>Y</v>
          </cell>
          <cell r="BG5937">
            <v>0</v>
          </cell>
        </row>
        <row r="5938">
          <cell r="AY5938">
            <v>0</v>
          </cell>
          <cell r="AZ5938" t="str">
            <v>Y</v>
          </cell>
          <cell r="BG5938">
            <v>0</v>
          </cell>
        </row>
        <row r="5939">
          <cell r="AY5939">
            <v>0</v>
          </cell>
          <cell r="AZ5939" t="str">
            <v>Y</v>
          </cell>
          <cell r="BG5939">
            <v>0</v>
          </cell>
        </row>
        <row r="5940">
          <cell r="AY5940">
            <v>0</v>
          </cell>
          <cell r="AZ5940" t="str">
            <v>Y</v>
          </cell>
          <cell r="BG5940">
            <v>0</v>
          </cell>
        </row>
        <row r="5941">
          <cell r="AY5941">
            <v>0</v>
          </cell>
          <cell r="AZ5941" t="str">
            <v>Y</v>
          </cell>
          <cell r="BG5941">
            <v>0</v>
          </cell>
        </row>
        <row r="5942">
          <cell r="AY5942">
            <v>0</v>
          </cell>
          <cell r="AZ5942" t="str">
            <v>Y</v>
          </cell>
          <cell r="BG5942">
            <v>0</v>
          </cell>
        </row>
        <row r="5943">
          <cell r="AY5943">
            <v>0</v>
          </cell>
          <cell r="AZ5943" t="str">
            <v>Y</v>
          </cell>
          <cell r="BG5943">
            <v>0</v>
          </cell>
        </row>
        <row r="5944">
          <cell r="AY5944">
            <v>0</v>
          </cell>
          <cell r="AZ5944" t="str">
            <v>Y</v>
          </cell>
          <cell r="BG5944">
            <v>0</v>
          </cell>
        </row>
        <row r="5945">
          <cell r="AY5945">
            <v>0</v>
          </cell>
          <cell r="AZ5945" t="str">
            <v>Y</v>
          </cell>
          <cell r="BG5945">
            <v>0</v>
          </cell>
        </row>
        <row r="5946">
          <cell r="AY5946">
            <v>0</v>
          </cell>
          <cell r="AZ5946" t="str">
            <v>Y</v>
          </cell>
          <cell r="BG5946">
            <v>0</v>
          </cell>
        </row>
        <row r="5947">
          <cell r="AY5947">
            <v>0</v>
          </cell>
          <cell r="AZ5947" t="str">
            <v>Y</v>
          </cell>
          <cell r="BG5947">
            <v>0</v>
          </cell>
        </row>
        <row r="5948">
          <cell r="AY5948">
            <v>0</v>
          </cell>
          <cell r="AZ5948" t="str">
            <v>Y</v>
          </cell>
          <cell r="BG5948">
            <v>0</v>
          </cell>
        </row>
        <row r="5949">
          <cell r="AY5949">
            <v>0</v>
          </cell>
          <cell r="AZ5949" t="str">
            <v>Y</v>
          </cell>
          <cell r="BG5949">
            <v>0</v>
          </cell>
        </row>
        <row r="5950">
          <cell r="AY5950">
            <v>0</v>
          </cell>
          <cell r="AZ5950" t="str">
            <v>Y</v>
          </cell>
          <cell r="BG5950">
            <v>0</v>
          </cell>
        </row>
        <row r="5951">
          <cell r="AY5951">
            <v>0</v>
          </cell>
          <cell r="AZ5951" t="str">
            <v>Y</v>
          </cell>
          <cell r="BG5951">
            <v>0</v>
          </cell>
        </row>
        <row r="5952">
          <cell r="AY5952">
            <v>0</v>
          </cell>
          <cell r="AZ5952" t="str">
            <v>Y</v>
          </cell>
          <cell r="BG5952">
            <v>0</v>
          </cell>
        </row>
        <row r="5953">
          <cell r="AY5953">
            <v>0</v>
          </cell>
          <cell r="AZ5953" t="str">
            <v>Y</v>
          </cell>
          <cell r="BG5953">
            <v>0</v>
          </cell>
        </row>
        <row r="5954">
          <cell r="AY5954">
            <v>0</v>
          </cell>
          <cell r="AZ5954" t="str">
            <v>Y</v>
          </cell>
          <cell r="BG5954">
            <v>0</v>
          </cell>
        </row>
        <row r="5955">
          <cell r="AY5955">
            <v>0</v>
          </cell>
          <cell r="AZ5955" t="str">
            <v>Y</v>
          </cell>
          <cell r="BG5955">
            <v>0</v>
          </cell>
        </row>
        <row r="5956">
          <cell r="AY5956">
            <v>0</v>
          </cell>
          <cell r="AZ5956" t="str">
            <v>Y</v>
          </cell>
          <cell r="BG5956">
            <v>0</v>
          </cell>
        </row>
        <row r="5957">
          <cell r="AY5957">
            <v>0</v>
          </cell>
          <cell r="AZ5957" t="str">
            <v>Y</v>
          </cell>
          <cell r="BG5957">
            <v>0</v>
          </cell>
        </row>
        <row r="5958">
          <cell r="AY5958">
            <v>0</v>
          </cell>
          <cell r="AZ5958" t="str">
            <v>Y</v>
          </cell>
          <cell r="BG5958">
            <v>0</v>
          </cell>
        </row>
        <row r="5959">
          <cell r="AY5959">
            <v>0</v>
          </cell>
          <cell r="AZ5959" t="str">
            <v>Y</v>
          </cell>
          <cell r="BG5959">
            <v>0</v>
          </cell>
        </row>
        <row r="5960">
          <cell r="AY5960">
            <v>0</v>
          </cell>
          <cell r="AZ5960" t="str">
            <v>Y</v>
          </cell>
          <cell r="BG5960">
            <v>0</v>
          </cell>
        </row>
        <row r="5961">
          <cell r="AY5961">
            <v>0</v>
          </cell>
          <cell r="AZ5961" t="str">
            <v>Y</v>
          </cell>
          <cell r="BG5961">
            <v>0</v>
          </cell>
        </row>
        <row r="5962">
          <cell r="AY5962">
            <v>0</v>
          </cell>
          <cell r="AZ5962" t="str">
            <v>Y</v>
          </cell>
          <cell r="BG5962">
            <v>0</v>
          </cell>
        </row>
        <row r="5963">
          <cell r="AY5963">
            <v>0</v>
          </cell>
          <cell r="AZ5963" t="str">
            <v>Y</v>
          </cell>
          <cell r="BG5963">
            <v>0</v>
          </cell>
        </row>
        <row r="5964">
          <cell r="AY5964">
            <v>0</v>
          </cell>
          <cell r="AZ5964" t="str">
            <v>Y</v>
          </cell>
          <cell r="BG5964">
            <v>0</v>
          </cell>
        </row>
        <row r="5965">
          <cell r="AY5965">
            <v>0</v>
          </cell>
          <cell r="AZ5965" t="str">
            <v>Y</v>
          </cell>
          <cell r="BG5965">
            <v>0</v>
          </cell>
        </row>
        <row r="5966">
          <cell r="AY5966">
            <v>0</v>
          </cell>
          <cell r="AZ5966" t="str">
            <v>Y</v>
          </cell>
          <cell r="BG5966">
            <v>0</v>
          </cell>
        </row>
        <row r="5967">
          <cell r="AY5967">
            <v>0</v>
          </cell>
          <cell r="AZ5967" t="str">
            <v>Y</v>
          </cell>
          <cell r="BG5967">
            <v>0</v>
          </cell>
        </row>
        <row r="5968">
          <cell r="AY5968">
            <v>0</v>
          </cell>
          <cell r="AZ5968" t="str">
            <v>Y</v>
          </cell>
          <cell r="BG5968">
            <v>0</v>
          </cell>
        </row>
        <row r="5969">
          <cell r="AY5969">
            <v>0</v>
          </cell>
          <cell r="AZ5969" t="str">
            <v>Y</v>
          </cell>
          <cell r="BG5969">
            <v>0</v>
          </cell>
        </row>
        <row r="5970">
          <cell r="AY5970">
            <v>0</v>
          </cell>
          <cell r="AZ5970" t="str">
            <v>Y</v>
          </cell>
          <cell r="BG5970">
            <v>0</v>
          </cell>
        </row>
        <row r="5971">
          <cell r="AY5971">
            <v>0</v>
          </cell>
          <cell r="AZ5971" t="str">
            <v>Y</v>
          </cell>
          <cell r="BG5971">
            <v>0</v>
          </cell>
        </row>
        <row r="5972">
          <cell r="AY5972">
            <v>0</v>
          </cell>
          <cell r="AZ5972" t="str">
            <v>Y</v>
          </cell>
          <cell r="BG5972">
            <v>0</v>
          </cell>
        </row>
        <row r="5973">
          <cell r="AY5973" t="str">
            <v>1BD</v>
          </cell>
          <cell r="AZ5973">
            <v>-52.55</v>
          </cell>
          <cell r="BG5973">
            <v>0</v>
          </cell>
        </row>
        <row r="5974">
          <cell r="AY5974" t="str">
            <v>1BD</v>
          </cell>
          <cell r="AZ5974">
            <v>-24.18</v>
          </cell>
          <cell r="BG5974">
            <v>0</v>
          </cell>
        </row>
        <row r="5975">
          <cell r="AY5975" t="str">
            <v>1BD</v>
          </cell>
          <cell r="AZ5975">
            <v>-54.3</v>
          </cell>
          <cell r="BG5975" t="str">
            <v>1BD</v>
          </cell>
        </row>
        <row r="5976">
          <cell r="AY5976" t="str">
            <v>1BD</v>
          </cell>
          <cell r="AZ5976">
            <v>-54.3</v>
          </cell>
          <cell r="BG5976" t="str">
            <v>1BD</v>
          </cell>
        </row>
        <row r="5977">
          <cell r="AY5977">
            <v>0</v>
          </cell>
          <cell r="AZ5977" t="str">
            <v>Y</v>
          </cell>
          <cell r="BG5977">
            <v>0</v>
          </cell>
        </row>
        <row r="5978">
          <cell r="AY5978" t="str">
            <v>1BC</v>
          </cell>
          <cell r="AZ5978">
            <v>-50.62</v>
          </cell>
          <cell r="BG5978">
            <v>0</v>
          </cell>
        </row>
        <row r="5979">
          <cell r="AY5979" t="str">
            <v>1BC</v>
          </cell>
          <cell r="AZ5979">
            <v>-24.18</v>
          </cell>
          <cell r="BG5979">
            <v>0</v>
          </cell>
        </row>
        <row r="5980">
          <cell r="AY5980">
            <v>0</v>
          </cell>
          <cell r="AZ5980" t="str">
            <v>Y</v>
          </cell>
          <cell r="BG5980">
            <v>0</v>
          </cell>
        </row>
        <row r="5981">
          <cell r="AY5981">
            <v>0</v>
          </cell>
          <cell r="AZ5981" t="str">
            <v>Y</v>
          </cell>
          <cell r="BG5981">
            <v>0</v>
          </cell>
        </row>
        <row r="5982">
          <cell r="AY5982">
            <v>0</v>
          </cell>
          <cell r="AZ5982" t="str">
            <v>Y</v>
          </cell>
          <cell r="BG5982">
            <v>0</v>
          </cell>
        </row>
        <row r="5983">
          <cell r="AY5983" t="str">
            <v>1BC</v>
          </cell>
          <cell r="AZ5983">
            <v>-50.62</v>
          </cell>
          <cell r="BG5983">
            <v>0</v>
          </cell>
        </row>
        <row r="5984">
          <cell r="AY5984" t="str">
            <v>1BC</v>
          </cell>
          <cell r="AZ5984">
            <v>-24.18</v>
          </cell>
          <cell r="BG5984">
            <v>0</v>
          </cell>
        </row>
        <row r="5985">
          <cell r="AY5985">
            <v>0</v>
          </cell>
          <cell r="AZ5985" t="str">
            <v>x</v>
          </cell>
          <cell r="BG5985">
            <v>0</v>
          </cell>
        </row>
        <row r="5986">
          <cell r="AY5986">
            <v>0</v>
          </cell>
          <cell r="AZ5986" t="str">
            <v>x</v>
          </cell>
          <cell r="BG5986">
            <v>0</v>
          </cell>
        </row>
        <row r="5987">
          <cell r="AY5987">
            <v>0</v>
          </cell>
          <cell r="AZ5987" t="str">
            <v>Y</v>
          </cell>
          <cell r="BG5987">
            <v>0</v>
          </cell>
        </row>
        <row r="5988">
          <cell r="AY5988">
            <v>0</v>
          </cell>
          <cell r="AZ5988" t="str">
            <v>Y</v>
          </cell>
          <cell r="BG5988">
            <v>0</v>
          </cell>
        </row>
        <row r="5989">
          <cell r="AY5989">
            <v>0</v>
          </cell>
          <cell r="AZ5989" t="str">
            <v>Y</v>
          </cell>
          <cell r="BG5989">
            <v>0</v>
          </cell>
        </row>
        <row r="5990">
          <cell r="AY5990">
            <v>0</v>
          </cell>
          <cell r="AZ5990" t="str">
            <v>Y</v>
          </cell>
          <cell r="BG5990">
            <v>0</v>
          </cell>
        </row>
        <row r="5991">
          <cell r="AY5991">
            <v>0</v>
          </cell>
          <cell r="AZ5991" t="str">
            <v>Y</v>
          </cell>
          <cell r="BG5991">
            <v>0</v>
          </cell>
        </row>
        <row r="5992">
          <cell r="AY5992">
            <v>0</v>
          </cell>
          <cell r="AZ5992" t="str">
            <v>Y</v>
          </cell>
          <cell r="BG5992">
            <v>0</v>
          </cell>
        </row>
        <row r="5993">
          <cell r="AY5993">
            <v>0</v>
          </cell>
          <cell r="AZ5993" t="str">
            <v>Y</v>
          </cell>
          <cell r="BG5993">
            <v>0</v>
          </cell>
        </row>
        <row r="5994">
          <cell r="AY5994">
            <v>0</v>
          </cell>
          <cell r="AZ5994" t="str">
            <v>Y</v>
          </cell>
          <cell r="BG5994">
            <v>0</v>
          </cell>
        </row>
        <row r="5995">
          <cell r="AY5995">
            <v>0</v>
          </cell>
          <cell r="AZ5995" t="str">
            <v>Y</v>
          </cell>
          <cell r="BG5995">
            <v>0</v>
          </cell>
        </row>
        <row r="5996">
          <cell r="AY5996">
            <v>0</v>
          </cell>
          <cell r="AZ5996" t="str">
            <v>Y</v>
          </cell>
          <cell r="BG5996">
            <v>0</v>
          </cell>
        </row>
        <row r="5997">
          <cell r="AY5997">
            <v>0</v>
          </cell>
          <cell r="AZ5997" t="str">
            <v>Y</v>
          </cell>
          <cell r="BG5997">
            <v>0</v>
          </cell>
        </row>
        <row r="5998">
          <cell r="AY5998">
            <v>0</v>
          </cell>
          <cell r="AZ5998" t="str">
            <v>Y</v>
          </cell>
          <cell r="BG5998">
            <v>0</v>
          </cell>
        </row>
        <row r="5999">
          <cell r="AY5999">
            <v>0</v>
          </cell>
          <cell r="AZ5999" t="str">
            <v>Y</v>
          </cell>
          <cell r="BG5999">
            <v>0</v>
          </cell>
        </row>
        <row r="6000">
          <cell r="AY6000">
            <v>0</v>
          </cell>
          <cell r="AZ6000" t="str">
            <v>Y</v>
          </cell>
          <cell r="BG6000">
            <v>0</v>
          </cell>
        </row>
        <row r="6001">
          <cell r="AY6001">
            <v>0</v>
          </cell>
          <cell r="AZ6001" t="str">
            <v>Y</v>
          </cell>
          <cell r="BG6001">
            <v>0</v>
          </cell>
        </row>
        <row r="6002">
          <cell r="AY6002">
            <v>0</v>
          </cell>
          <cell r="AZ6002" t="str">
            <v>Y</v>
          </cell>
          <cell r="BG6002">
            <v>0</v>
          </cell>
        </row>
        <row r="6003">
          <cell r="AY6003">
            <v>0</v>
          </cell>
          <cell r="AZ6003" t="str">
            <v>Y</v>
          </cell>
          <cell r="BG6003">
            <v>0</v>
          </cell>
        </row>
        <row r="6004">
          <cell r="AY6004">
            <v>0</v>
          </cell>
          <cell r="AZ6004" t="str">
            <v>Y</v>
          </cell>
          <cell r="BG6004">
            <v>0</v>
          </cell>
        </row>
        <row r="6005">
          <cell r="AY6005">
            <v>0</v>
          </cell>
          <cell r="AZ6005" t="str">
            <v>Y</v>
          </cell>
          <cell r="BG6005">
            <v>0</v>
          </cell>
        </row>
        <row r="6006">
          <cell r="AY6006">
            <v>0</v>
          </cell>
          <cell r="AZ6006" t="str">
            <v>Y</v>
          </cell>
          <cell r="BG6006">
            <v>0</v>
          </cell>
        </row>
        <row r="6007">
          <cell r="AY6007">
            <v>0</v>
          </cell>
          <cell r="AZ6007" t="str">
            <v>Y</v>
          </cell>
          <cell r="BG6007">
            <v>0</v>
          </cell>
        </row>
        <row r="6008">
          <cell r="AY6008">
            <v>0</v>
          </cell>
          <cell r="AZ6008" t="str">
            <v>Y</v>
          </cell>
          <cell r="BG6008">
            <v>0</v>
          </cell>
        </row>
        <row r="6009">
          <cell r="AY6009">
            <v>0</v>
          </cell>
          <cell r="AZ6009" t="str">
            <v>Y</v>
          </cell>
          <cell r="BG6009">
            <v>0</v>
          </cell>
        </row>
        <row r="6010">
          <cell r="AY6010">
            <v>0</v>
          </cell>
          <cell r="AZ6010" t="str">
            <v>Y</v>
          </cell>
          <cell r="BG6010">
            <v>0</v>
          </cell>
        </row>
        <row r="6011">
          <cell r="AY6011">
            <v>0</v>
          </cell>
          <cell r="AZ6011" t="str">
            <v>Y</v>
          </cell>
          <cell r="BG6011">
            <v>0</v>
          </cell>
        </row>
        <row r="6012">
          <cell r="AY6012">
            <v>0</v>
          </cell>
          <cell r="AZ6012" t="str">
            <v>Y</v>
          </cell>
          <cell r="BG6012">
            <v>0</v>
          </cell>
        </row>
        <row r="6013">
          <cell r="AY6013">
            <v>0</v>
          </cell>
          <cell r="AZ6013" t="str">
            <v>Y</v>
          </cell>
          <cell r="BG6013">
            <v>0</v>
          </cell>
        </row>
        <row r="6014">
          <cell r="AY6014">
            <v>0</v>
          </cell>
          <cell r="AZ6014" t="str">
            <v>Y</v>
          </cell>
          <cell r="BG6014">
            <v>0</v>
          </cell>
        </row>
        <row r="6015">
          <cell r="AY6015">
            <v>0</v>
          </cell>
          <cell r="AZ6015" t="str">
            <v>Y</v>
          </cell>
          <cell r="BG6015">
            <v>0</v>
          </cell>
        </row>
        <row r="6016">
          <cell r="AY6016">
            <v>0</v>
          </cell>
          <cell r="AZ6016" t="str">
            <v>Y</v>
          </cell>
          <cell r="BG6016">
            <v>0</v>
          </cell>
        </row>
        <row r="6017">
          <cell r="AY6017">
            <v>0</v>
          </cell>
          <cell r="AZ6017" t="str">
            <v>Y</v>
          </cell>
          <cell r="BG6017">
            <v>0</v>
          </cell>
        </row>
        <row r="6018">
          <cell r="AY6018">
            <v>0</v>
          </cell>
          <cell r="AZ6018" t="str">
            <v>Y</v>
          </cell>
          <cell r="BG6018">
            <v>0</v>
          </cell>
        </row>
        <row r="6019">
          <cell r="AY6019">
            <v>0</v>
          </cell>
          <cell r="AZ6019" t="str">
            <v>Y</v>
          </cell>
          <cell r="BG6019">
            <v>0</v>
          </cell>
        </row>
        <row r="6020">
          <cell r="AY6020">
            <v>0</v>
          </cell>
          <cell r="AZ6020" t="str">
            <v>Y</v>
          </cell>
          <cell r="BG6020">
            <v>0</v>
          </cell>
        </row>
        <row r="6021">
          <cell r="AY6021">
            <v>0</v>
          </cell>
          <cell r="AZ6021" t="str">
            <v>Y</v>
          </cell>
          <cell r="BG6021">
            <v>0</v>
          </cell>
        </row>
        <row r="6022">
          <cell r="AY6022">
            <v>0</v>
          </cell>
          <cell r="AZ6022" t="str">
            <v>Y</v>
          </cell>
          <cell r="BG6022">
            <v>0</v>
          </cell>
        </row>
        <row r="6023">
          <cell r="AY6023">
            <v>0</v>
          </cell>
          <cell r="AZ6023" t="str">
            <v>Y</v>
          </cell>
          <cell r="BG6023">
            <v>0</v>
          </cell>
        </row>
        <row r="6024">
          <cell r="AY6024">
            <v>0</v>
          </cell>
          <cell r="AZ6024" t="str">
            <v>Y</v>
          </cell>
          <cell r="BG6024">
            <v>0</v>
          </cell>
        </row>
        <row r="6025">
          <cell r="AY6025">
            <v>0</v>
          </cell>
          <cell r="AZ6025" t="str">
            <v>Y</v>
          </cell>
          <cell r="BG6025">
            <v>0</v>
          </cell>
        </row>
        <row r="6026">
          <cell r="AY6026">
            <v>0</v>
          </cell>
          <cell r="AZ6026" t="str">
            <v>Y</v>
          </cell>
          <cell r="BG6026">
            <v>0</v>
          </cell>
        </row>
        <row r="6027">
          <cell r="AY6027">
            <v>0</v>
          </cell>
          <cell r="AZ6027" t="str">
            <v>Y</v>
          </cell>
          <cell r="BG6027">
            <v>0</v>
          </cell>
        </row>
        <row r="6028">
          <cell r="AY6028">
            <v>0</v>
          </cell>
          <cell r="AZ6028" t="str">
            <v>Y</v>
          </cell>
          <cell r="BG6028">
            <v>0</v>
          </cell>
        </row>
        <row r="6029">
          <cell r="AY6029">
            <v>0</v>
          </cell>
          <cell r="AZ6029" t="str">
            <v>Y</v>
          </cell>
          <cell r="BG6029">
            <v>0</v>
          </cell>
        </row>
        <row r="6030">
          <cell r="AY6030">
            <v>0</v>
          </cell>
          <cell r="AZ6030" t="str">
            <v>Y</v>
          </cell>
          <cell r="BG6030">
            <v>0</v>
          </cell>
        </row>
        <row r="6031">
          <cell r="AY6031">
            <v>0</v>
          </cell>
          <cell r="AZ6031" t="str">
            <v>Y</v>
          </cell>
          <cell r="BG6031">
            <v>0</v>
          </cell>
        </row>
        <row r="6032">
          <cell r="AY6032">
            <v>0</v>
          </cell>
          <cell r="AZ6032" t="str">
            <v>Y</v>
          </cell>
          <cell r="BG6032">
            <v>0</v>
          </cell>
        </row>
        <row r="6033">
          <cell r="AY6033">
            <v>0</v>
          </cell>
          <cell r="AZ6033" t="str">
            <v>Y</v>
          </cell>
          <cell r="BG6033">
            <v>0</v>
          </cell>
        </row>
        <row r="6034">
          <cell r="AY6034">
            <v>0</v>
          </cell>
          <cell r="AZ6034" t="str">
            <v>Y</v>
          </cell>
          <cell r="BG6034">
            <v>0</v>
          </cell>
        </row>
        <row r="6035">
          <cell r="AY6035">
            <v>0</v>
          </cell>
          <cell r="AZ6035" t="str">
            <v>Y</v>
          </cell>
          <cell r="BG6035">
            <v>0</v>
          </cell>
        </row>
        <row r="6036">
          <cell r="AY6036">
            <v>0</v>
          </cell>
          <cell r="AZ6036" t="str">
            <v>Y</v>
          </cell>
          <cell r="BG6036">
            <v>0</v>
          </cell>
        </row>
        <row r="6037">
          <cell r="AY6037">
            <v>0</v>
          </cell>
          <cell r="AZ6037" t="str">
            <v>Y</v>
          </cell>
          <cell r="BG6037">
            <v>0</v>
          </cell>
        </row>
        <row r="6038">
          <cell r="AY6038">
            <v>0</v>
          </cell>
          <cell r="AZ6038" t="str">
            <v>Y</v>
          </cell>
          <cell r="BG6038">
            <v>0</v>
          </cell>
        </row>
        <row r="6039">
          <cell r="AY6039">
            <v>0</v>
          </cell>
          <cell r="AZ6039" t="str">
            <v>Y</v>
          </cell>
          <cell r="BG6039">
            <v>0</v>
          </cell>
        </row>
        <row r="6040">
          <cell r="AY6040">
            <v>0</v>
          </cell>
          <cell r="AZ6040" t="str">
            <v>Y</v>
          </cell>
          <cell r="BG6040">
            <v>0</v>
          </cell>
        </row>
        <row r="6041">
          <cell r="AY6041">
            <v>0</v>
          </cell>
          <cell r="AZ6041" t="str">
            <v>Y</v>
          </cell>
          <cell r="BG6041">
            <v>0</v>
          </cell>
        </row>
        <row r="6042">
          <cell r="AY6042">
            <v>0</v>
          </cell>
          <cell r="AZ6042" t="str">
            <v>Y</v>
          </cell>
          <cell r="BG6042">
            <v>0</v>
          </cell>
        </row>
        <row r="6043">
          <cell r="AY6043">
            <v>0</v>
          </cell>
          <cell r="AZ6043" t="str">
            <v>Y</v>
          </cell>
          <cell r="BG6043">
            <v>0</v>
          </cell>
        </row>
        <row r="6044">
          <cell r="AY6044">
            <v>0</v>
          </cell>
          <cell r="AZ6044" t="str">
            <v>Y</v>
          </cell>
          <cell r="BG6044">
            <v>0</v>
          </cell>
        </row>
        <row r="6045">
          <cell r="AY6045">
            <v>0</v>
          </cell>
          <cell r="AZ6045" t="str">
            <v>Y</v>
          </cell>
          <cell r="BG6045">
            <v>0</v>
          </cell>
        </row>
        <row r="6046">
          <cell r="AY6046">
            <v>0</v>
          </cell>
          <cell r="AZ6046" t="str">
            <v>Y</v>
          </cell>
          <cell r="BG6046">
            <v>0</v>
          </cell>
        </row>
        <row r="6047">
          <cell r="AY6047">
            <v>0</v>
          </cell>
          <cell r="AZ6047" t="str">
            <v>Y</v>
          </cell>
          <cell r="BG6047">
            <v>0</v>
          </cell>
        </row>
        <row r="6048">
          <cell r="AY6048">
            <v>0</v>
          </cell>
          <cell r="AZ6048" t="str">
            <v>Y</v>
          </cell>
          <cell r="BG6048">
            <v>0</v>
          </cell>
        </row>
        <row r="6049">
          <cell r="AY6049">
            <v>0</v>
          </cell>
          <cell r="AZ6049" t="str">
            <v>Y</v>
          </cell>
          <cell r="BG6049">
            <v>0</v>
          </cell>
        </row>
        <row r="6050">
          <cell r="AY6050">
            <v>0</v>
          </cell>
          <cell r="AZ6050" t="str">
            <v>Y</v>
          </cell>
          <cell r="BG6050">
            <v>0</v>
          </cell>
        </row>
        <row r="6051">
          <cell r="AY6051">
            <v>0</v>
          </cell>
          <cell r="AZ6051" t="str">
            <v>Y</v>
          </cell>
          <cell r="BG6051">
            <v>0</v>
          </cell>
        </row>
        <row r="6052">
          <cell r="AY6052">
            <v>0</v>
          </cell>
          <cell r="AZ6052" t="str">
            <v>Y</v>
          </cell>
          <cell r="BG6052">
            <v>0</v>
          </cell>
        </row>
        <row r="6053">
          <cell r="AY6053">
            <v>0</v>
          </cell>
          <cell r="AZ6053" t="str">
            <v>Y</v>
          </cell>
          <cell r="BG6053">
            <v>0</v>
          </cell>
        </row>
        <row r="6054">
          <cell r="AY6054">
            <v>0</v>
          </cell>
          <cell r="AZ6054" t="str">
            <v>Y</v>
          </cell>
          <cell r="BG6054">
            <v>0</v>
          </cell>
        </row>
        <row r="6055">
          <cell r="AY6055">
            <v>0</v>
          </cell>
          <cell r="AZ6055" t="str">
            <v>Y</v>
          </cell>
          <cell r="BG6055">
            <v>0</v>
          </cell>
        </row>
        <row r="6056">
          <cell r="AY6056">
            <v>0</v>
          </cell>
          <cell r="AZ6056" t="str">
            <v>Y</v>
          </cell>
          <cell r="BG6056">
            <v>0</v>
          </cell>
        </row>
        <row r="6057">
          <cell r="AY6057">
            <v>0</v>
          </cell>
          <cell r="AZ6057" t="str">
            <v>Y</v>
          </cell>
          <cell r="BG6057">
            <v>0</v>
          </cell>
        </row>
        <row r="6058">
          <cell r="AY6058">
            <v>0</v>
          </cell>
          <cell r="AZ6058" t="str">
            <v>Y</v>
          </cell>
          <cell r="BG6058">
            <v>0</v>
          </cell>
        </row>
        <row r="6059">
          <cell r="AY6059">
            <v>0</v>
          </cell>
          <cell r="AZ6059" t="str">
            <v>Y</v>
          </cell>
          <cell r="BG6059">
            <v>0</v>
          </cell>
        </row>
        <row r="6060">
          <cell r="AY6060">
            <v>0</v>
          </cell>
          <cell r="AZ6060" t="str">
            <v>Y</v>
          </cell>
          <cell r="BG6060">
            <v>0</v>
          </cell>
        </row>
        <row r="6061">
          <cell r="AY6061">
            <v>0</v>
          </cell>
          <cell r="AZ6061" t="str">
            <v>Y</v>
          </cell>
          <cell r="BG6061">
            <v>0</v>
          </cell>
        </row>
        <row r="6062">
          <cell r="AY6062">
            <v>0</v>
          </cell>
          <cell r="AZ6062" t="str">
            <v>Y</v>
          </cell>
          <cell r="BG6062">
            <v>0</v>
          </cell>
        </row>
        <row r="6063">
          <cell r="AY6063">
            <v>0</v>
          </cell>
          <cell r="AZ6063" t="str">
            <v>Y</v>
          </cell>
          <cell r="BG6063">
            <v>0</v>
          </cell>
        </row>
        <row r="6064">
          <cell r="AY6064">
            <v>0</v>
          </cell>
          <cell r="AZ6064" t="str">
            <v>Y</v>
          </cell>
          <cell r="BG6064">
            <v>0</v>
          </cell>
        </row>
        <row r="6065">
          <cell r="AY6065">
            <v>0</v>
          </cell>
          <cell r="AZ6065" t="str">
            <v>Y</v>
          </cell>
          <cell r="BG6065">
            <v>0</v>
          </cell>
        </row>
        <row r="6066">
          <cell r="AY6066" t="str">
            <v>1BD</v>
          </cell>
          <cell r="AZ6066">
            <v>-117.14</v>
          </cell>
          <cell r="BG6066">
            <v>0</v>
          </cell>
        </row>
        <row r="6067">
          <cell r="AY6067" t="str">
            <v>1BD</v>
          </cell>
          <cell r="AZ6067">
            <v>-295.27999999999997</v>
          </cell>
          <cell r="BG6067" t="str">
            <v>1BD</v>
          </cell>
        </row>
        <row r="6068">
          <cell r="AY6068">
            <v>0</v>
          </cell>
          <cell r="AZ6068" t="str">
            <v>Y</v>
          </cell>
          <cell r="BG6068">
            <v>0</v>
          </cell>
        </row>
        <row r="6069">
          <cell r="AY6069" t="str">
            <v>1BD</v>
          </cell>
          <cell r="AZ6069">
            <v>-87.86</v>
          </cell>
          <cell r="BG6069">
            <v>0</v>
          </cell>
        </row>
        <row r="6070">
          <cell r="AY6070">
            <v>0</v>
          </cell>
          <cell r="AZ6070">
            <v>0</v>
          </cell>
          <cell r="BG6070">
            <v>0</v>
          </cell>
        </row>
        <row r="6071">
          <cell r="AY6071" t="str">
            <v>1BD</v>
          </cell>
          <cell r="AZ6071">
            <v>-29.91</v>
          </cell>
          <cell r="BG6071" t="str">
            <v>1BD</v>
          </cell>
        </row>
        <row r="6072">
          <cell r="AY6072" t="str">
            <v>1BD</v>
          </cell>
          <cell r="AZ6072">
            <v>-293.05</v>
          </cell>
          <cell r="BG6072">
            <v>0</v>
          </cell>
        </row>
        <row r="6073">
          <cell r="AY6073" t="str">
            <v>1BD</v>
          </cell>
          <cell r="AZ6073">
            <v>-63.44</v>
          </cell>
          <cell r="BG6073">
            <v>0</v>
          </cell>
        </row>
        <row r="6074">
          <cell r="AY6074" t="str">
            <v>1BD</v>
          </cell>
          <cell r="AZ6074">
            <v>-63.44</v>
          </cell>
          <cell r="BG6074">
            <v>0</v>
          </cell>
        </row>
        <row r="6075">
          <cell r="AY6075" t="str">
            <v>1BD</v>
          </cell>
          <cell r="AZ6075">
            <v>-63.44</v>
          </cell>
          <cell r="BG6075">
            <v>0</v>
          </cell>
        </row>
        <row r="6076">
          <cell r="AY6076" t="str">
            <v>1BD</v>
          </cell>
          <cell r="AZ6076">
            <v>-63.44</v>
          </cell>
          <cell r="BG6076">
            <v>0</v>
          </cell>
        </row>
        <row r="6077">
          <cell r="AY6077" t="str">
            <v>1BD</v>
          </cell>
          <cell r="AZ6077">
            <v>-84.45</v>
          </cell>
          <cell r="BG6077" t="str">
            <v>1BD</v>
          </cell>
        </row>
        <row r="6078">
          <cell r="AY6078" t="str">
            <v>1BD</v>
          </cell>
          <cell r="AZ6078">
            <v>-307.75</v>
          </cell>
          <cell r="BG6078">
            <v>0</v>
          </cell>
        </row>
        <row r="6079">
          <cell r="AY6079" t="str">
            <v>1BD</v>
          </cell>
          <cell r="AZ6079">
            <v>-29.91</v>
          </cell>
          <cell r="BG6079" t="str">
            <v>1BD</v>
          </cell>
        </row>
        <row r="6080">
          <cell r="AY6080" t="str">
            <v>1BD</v>
          </cell>
          <cell r="AZ6080">
            <v>-63.44</v>
          </cell>
          <cell r="BG6080">
            <v>0</v>
          </cell>
        </row>
        <row r="6081">
          <cell r="AY6081" t="str">
            <v>1BD</v>
          </cell>
          <cell r="AZ6081">
            <v>-63.44</v>
          </cell>
          <cell r="BG6081">
            <v>0</v>
          </cell>
        </row>
        <row r="6082">
          <cell r="AY6082" t="str">
            <v>1BD</v>
          </cell>
          <cell r="AZ6082">
            <v>-63.44</v>
          </cell>
          <cell r="BG6082">
            <v>0</v>
          </cell>
        </row>
        <row r="6083">
          <cell r="AY6083" t="str">
            <v>1BD</v>
          </cell>
          <cell r="AZ6083">
            <v>-63.44</v>
          </cell>
          <cell r="BG6083">
            <v>0</v>
          </cell>
        </row>
        <row r="6084">
          <cell r="AY6084" t="str">
            <v>1BD</v>
          </cell>
          <cell r="AZ6084">
            <v>-117.14</v>
          </cell>
          <cell r="BG6084" t="str">
            <v>1BD</v>
          </cell>
        </row>
        <row r="6085">
          <cell r="AY6085">
            <v>0</v>
          </cell>
          <cell r="AZ6085">
            <v>0</v>
          </cell>
          <cell r="BG6085">
            <v>0</v>
          </cell>
        </row>
        <row r="6086">
          <cell r="AY6086" t="str">
            <v>1BD</v>
          </cell>
          <cell r="AZ6086">
            <v>-250</v>
          </cell>
          <cell r="BG6086">
            <v>0</v>
          </cell>
        </row>
        <row r="6087">
          <cell r="AY6087">
            <v>0</v>
          </cell>
          <cell r="AZ6087" t="str">
            <v>Y</v>
          </cell>
          <cell r="BG6087">
            <v>0</v>
          </cell>
        </row>
        <row r="6088">
          <cell r="AY6088" t="str">
            <v>1BD</v>
          </cell>
          <cell r="AZ6088">
            <v>-29.91</v>
          </cell>
          <cell r="BG6088" t="str">
            <v>1BD</v>
          </cell>
        </row>
        <row r="6089">
          <cell r="AY6089" t="str">
            <v>1BD</v>
          </cell>
          <cell r="AZ6089">
            <v>-63.44</v>
          </cell>
          <cell r="BG6089">
            <v>0</v>
          </cell>
        </row>
        <row r="6090">
          <cell r="AY6090" t="str">
            <v>1BD</v>
          </cell>
          <cell r="AZ6090">
            <v>-63.44</v>
          </cell>
          <cell r="BG6090">
            <v>0</v>
          </cell>
        </row>
        <row r="6091">
          <cell r="AY6091" t="str">
            <v>1BD</v>
          </cell>
          <cell r="AZ6091">
            <v>-63.44</v>
          </cell>
          <cell r="BG6091">
            <v>0</v>
          </cell>
        </row>
        <row r="6092">
          <cell r="AY6092" t="str">
            <v>1BD</v>
          </cell>
          <cell r="AZ6092">
            <v>-63.44</v>
          </cell>
          <cell r="BG6092">
            <v>0</v>
          </cell>
        </row>
        <row r="6093">
          <cell r="AY6093" t="str">
            <v>1BD</v>
          </cell>
          <cell r="AZ6093">
            <v>-82.86</v>
          </cell>
          <cell r="BG6093">
            <v>0</v>
          </cell>
        </row>
        <row r="6094">
          <cell r="AY6094" t="str">
            <v>1BD</v>
          </cell>
          <cell r="AZ6094">
            <v>-299.66000000000003</v>
          </cell>
          <cell r="BG6094">
            <v>0</v>
          </cell>
        </row>
        <row r="6095">
          <cell r="AY6095" t="str">
            <v>1BD</v>
          </cell>
          <cell r="AZ6095">
            <v>-29.91</v>
          </cell>
          <cell r="BG6095" t="str">
            <v>1BD</v>
          </cell>
        </row>
        <row r="6096">
          <cell r="AY6096" t="str">
            <v>1BD</v>
          </cell>
          <cell r="AZ6096">
            <v>-124.95</v>
          </cell>
          <cell r="BG6096">
            <v>0</v>
          </cell>
        </row>
        <row r="6097">
          <cell r="AY6097" t="str">
            <v>1BD</v>
          </cell>
          <cell r="AZ6097">
            <v>-267.58999999999997</v>
          </cell>
          <cell r="BG6097" t="str">
            <v>1BD</v>
          </cell>
        </row>
        <row r="6098">
          <cell r="AY6098" t="str">
            <v>1BD</v>
          </cell>
          <cell r="AZ6098">
            <v>-140.57</v>
          </cell>
          <cell r="BG6098">
            <v>0</v>
          </cell>
        </row>
        <row r="6099">
          <cell r="AY6099">
            <v>0</v>
          </cell>
          <cell r="AZ6099">
            <v>0</v>
          </cell>
          <cell r="BG6099">
            <v>0</v>
          </cell>
        </row>
        <row r="6100">
          <cell r="AY6100">
            <v>0</v>
          </cell>
          <cell r="AZ6100">
            <v>0</v>
          </cell>
          <cell r="BG6100">
            <v>0</v>
          </cell>
        </row>
        <row r="6101">
          <cell r="AY6101" t="str">
            <v>1BD</v>
          </cell>
          <cell r="AZ6101">
            <v>-62.5</v>
          </cell>
          <cell r="BG6101">
            <v>0</v>
          </cell>
        </row>
        <row r="6102">
          <cell r="AY6102" t="str">
            <v>1BD</v>
          </cell>
          <cell r="AZ6102">
            <v>-62.5</v>
          </cell>
          <cell r="BG6102">
            <v>0</v>
          </cell>
        </row>
        <row r="6103">
          <cell r="AY6103" t="str">
            <v>1BD</v>
          </cell>
          <cell r="AZ6103">
            <v>-62.5</v>
          </cell>
          <cell r="BG6103">
            <v>0</v>
          </cell>
        </row>
        <row r="6104">
          <cell r="AY6104" t="str">
            <v>1BD</v>
          </cell>
          <cell r="AZ6104">
            <v>-62.5</v>
          </cell>
          <cell r="BG6104">
            <v>0</v>
          </cell>
        </row>
        <row r="6105">
          <cell r="AY6105" t="str">
            <v>1BD</v>
          </cell>
          <cell r="AZ6105">
            <v>-86.58</v>
          </cell>
          <cell r="BG6105">
            <v>0</v>
          </cell>
        </row>
        <row r="6106">
          <cell r="AY6106" t="str">
            <v>1BD</v>
          </cell>
          <cell r="AZ6106">
            <v>-322.39999999999998</v>
          </cell>
          <cell r="BG6106" t="str">
            <v>1BD</v>
          </cell>
        </row>
        <row r="6107">
          <cell r="AY6107" t="str">
            <v>1BD</v>
          </cell>
          <cell r="AZ6107">
            <v>-29.91</v>
          </cell>
          <cell r="BG6107" t="str">
            <v>1BD</v>
          </cell>
        </row>
        <row r="6108">
          <cell r="AY6108" t="str">
            <v>1BD</v>
          </cell>
          <cell r="AZ6108">
            <v>-48.12</v>
          </cell>
          <cell r="BG6108">
            <v>0</v>
          </cell>
        </row>
        <row r="6109">
          <cell r="AY6109" t="str">
            <v>1BD</v>
          </cell>
          <cell r="AZ6109">
            <v>-48.12</v>
          </cell>
          <cell r="BG6109">
            <v>0</v>
          </cell>
        </row>
        <row r="6110">
          <cell r="AY6110" t="str">
            <v>1BD</v>
          </cell>
          <cell r="AZ6110">
            <v>-48.12</v>
          </cell>
          <cell r="BG6110">
            <v>0</v>
          </cell>
        </row>
        <row r="6111">
          <cell r="AY6111" t="str">
            <v>1BD</v>
          </cell>
          <cell r="AZ6111">
            <v>-48.12</v>
          </cell>
          <cell r="BG6111">
            <v>0</v>
          </cell>
        </row>
        <row r="6112">
          <cell r="AY6112">
            <v>0</v>
          </cell>
          <cell r="AZ6112" t="str">
            <v>Y</v>
          </cell>
          <cell r="BG6112">
            <v>0</v>
          </cell>
        </row>
        <row r="6113">
          <cell r="AY6113" t="str">
            <v>1BD</v>
          </cell>
          <cell r="AZ6113">
            <v>-250</v>
          </cell>
          <cell r="BG6113">
            <v>0</v>
          </cell>
        </row>
        <row r="6114">
          <cell r="AY6114" t="str">
            <v>1BD</v>
          </cell>
          <cell r="AZ6114">
            <v>-118.22</v>
          </cell>
          <cell r="BG6114" t="str">
            <v>1BD</v>
          </cell>
        </row>
        <row r="6115">
          <cell r="AY6115" t="str">
            <v>1BD</v>
          </cell>
          <cell r="AZ6115">
            <v>-295.27999999999997</v>
          </cell>
          <cell r="BG6115" t="str">
            <v>1BD</v>
          </cell>
        </row>
        <row r="6116">
          <cell r="AY6116" t="str">
            <v>1BD</v>
          </cell>
          <cell r="AZ6116">
            <v>-214.58</v>
          </cell>
          <cell r="BG6116" t="str">
            <v>1BD</v>
          </cell>
        </row>
        <row r="6117">
          <cell r="AY6117" t="str">
            <v>1BD</v>
          </cell>
          <cell r="AZ6117">
            <v>-253.34</v>
          </cell>
          <cell r="BG6117">
            <v>0</v>
          </cell>
        </row>
        <row r="6118">
          <cell r="AY6118" t="str">
            <v>1BD</v>
          </cell>
          <cell r="AZ6118">
            <v>-117.14</v>
          </cell>
          <cell r="BG6118">
            <v>0</v>
          </cell>
        </row>
        <row r="6119">
          <cell r="AY6119" t="str">
            <v>1BD</v>
          </cell>
          <cell r="AZ6119">
            <v>-250</v>
          </cell>
          <cell r="BG6119">
            <v>0</v>
          </cell>
        </row>
        <row r="6120">
          <cell r="AY6120" t="str">
            <v>1BD</v>
          </cell>
          <cell r="AZ6120">
            <v>-63.44</v>
          </cell>
          <cell r="BG6120">
            <v>0</v>
          </cell>
        </row>
        <row r="6121">
          <cell r="AY6121" t="str">
            <v>1BD</v>
          </cell>
          <cell r="AZ6121">
            <v>-63.44</v>
          </cell>
          <cell r="BG6121">
            <v>0</v>
          </cell>
        </row>
        <row r="6122">
          <cell r="AY6122" t="str">
            <v>1BD</v>
          </cell>
          <cell r="AZ6122">
            <v>-63.44</v>
          </cell>
          <cell r="BG6122">
            <v>0</v>
          </cell>
        </row>
        <row r="6123">
          <cell r="AY6123" t="str">
            <v>1BD</v>
          </cell>
          <cell r="AZ6123">
            <v>-63.44</v>
          </cell>
          <cell r="BG6123">
            <v>0</v>
          </cell>
        </row>
        <row r="6124">
          <cell r="AY6124">
            <v>0</v>
          </cell>
          <cell r="AZ6124" t="str">
            <v>Y</v>
          </cell>
          <cell r="BG6124">
            <v>0</v>
          </cell>
        </row>
        <row r="6125">
          <cell r="AY6125">
            <v>0</v>
          </cell>
          <cell r="AZ6125" t="str">
            <v>Y</v>
          </cell>
          <cell r="BG6125">
            <v>0</v>
          </cell>
        </row>
        <row r="6126">
          <cell r="AY6126">
            <v>0</v>
          </cell>
          <cell r="AZ6126" t="str">
            <v>Y</v>
          </cell>
          <cell r="BG6126">
            <v>0</v>
          </cell>
        </row>
        <row r="6127">
          <cell r="AY6127">
            <v>0</v>
          </cell>
          <cell r="AZ6127" t="str">
            <v>Y</v>
          </cell>
          <cell r="BG6127">
            <v>0</v>
          </cell>
        </row>
        <row r="6128">
          <cell r="AY6128">
            <v>0</v>
          </cell>
          <cell r="AZ6128" t="str">
            <v>Y</v>
          </cell>
          <cell r="BG6128">
            <v>0</v>
          </cell>
        </row>
        <row r="6129">
          <cell r="AY6129">
            <v>0</v>
          </cell>
          <cell r="AZ6129" t="str">
            <v>Y</v>
          </cell>
          <cell r="BG6129">
            <v>0</v>
          </cell>
        </row>
        <row r="6130">
          <cell r="AY6130" t="str">
            <v>1BD</v>
          </cell>
          <cell r="AZ6130">
            <v>-122.24</v>
          </cell>
          <cell r="BG6130">
            <v>0</v>
          </cell>
        </row>
        <row r="6131">
          <cell r="AY6131" t="str">
            <v>1BD</v>
          </cell>
          <cell r="AZ6131">
            <v>-272.8</v>
          </cell>
          <cell r="BG6131" t="str">
            <v>1BD</v>
          </cell>
        </row>
        <row r="6132">
          <cell r="AY6132">
            <v>0</v>
          </cell>
          <cell r="AZ6132" t="str">
            <v>Y</v>
          </cell>
          <cell r="BG6132">
            <v>0</v>
          </cell>
        </row>
        <row r="6133">
          <cell r="AY6133">
            <v>0</v>
          </cell>
          <cell r="AZ6133" t="str">
            <v>Y</v>
          </cell>
          <cell r="BG6133">
            <v>0</v>
          </cell>
        </row>
        <row r="6134">
          <cell r="AY6134">
            <v>0</v>
          </cell>
          <cell r="AZ6134" t="str">
            <v>Y</v>
          </cell>
          <cell r="BG6134">
            <v>0</v>
          </cell>
        </row>
        <row r="6135">
          <cell r="AY6135">
            <v>0</v>
          </cell>
          <cell r="AZ6135" t="str">
            <v>Y</v>
          </cell>
          <cell r="BG6135">
            <v>0</v>
          </cell>
        </row>
        <row r="6136">
          <cell r="AY6136">
            <v>0</v>
          </cell>
          <cell r="AZ6136" t="str">
            <v>Y</v>
          </cell>
          <cell r="BG6136">
            <v>0</v>
          </cell>
        </row>
        <row r="6137">
          <cell r="AY6137">
            <v>0</v>
          </cell>
          <cell r="AZ6137" t="str">
            <v>Y</v>
          </cell>
          <cell r="BG6137">
            <v>0</v>
          </cell>
        </row>
        <row r="6138">
          <cell r="AY6138">
            <v>0</v>
          </cell>
          <cell r="AZ6138" t="str">
            <v>Y</v>
          </cell>
          <cell r="BG6138">
            <v>0</v>
          </cell>
        </row>
        <row r="6139">
          <cell r="AY6139">
            <v>0</v>
          </cell>
          <cell r="AZ6139" t="str">
            <v>Y</v>
          </cell>
          <cell r="BG6139">
            <v>0</v>
          </cell>
        </row>
        <row r="6140">
          <cell r="AY6140">
            <v>0</v>
          </cell>
          <cell r="AZ6140" t="str">
            <v>Y</v>
          </cell>
          <cell r="BG6140">
            <v>0</v>
          </cell>
        </row>
        <row r="6141">
          <cell r="AY6141">
            <v>0</v>
          </cell>
          <cell r="AZ6141" t="str">
            <v>Y</v>
          </cell>
          <cell r="BG6141">
            <v>0</v>
          </cell>
        </row>
        <row r="6142">
          <cell r="AY6142">
            <v>0</v>
          </cell>
          <cell r="AZ6142" t="str">
            <v>Y</v>
          </cell>
          <cell r="BG6142">
            <v>0</v>
          </cell>
        </row>
        <row r="6143">
          <cell r="AY6143">
            <v>0</v>
          </cell>
          <cell r="AZ6143" t="str">
            <v>Y</v>
          </cell>
          <cell r="BG6143">
            <v>0</v>
          </cell>
        </row>
        <row r="6144">
          <cell r="AY6144">
            <v>0</v>
          </cell>
          <cell r="AZ6144" t="str">
            <v>Y</v>
          </cell>
          <cell r="BG6144">
            <v>0</v>
          </cell>
        </row>
        <row r="6145">
          <cell r="AY6145">
            <v>0</v>
          </cell>
          <cell r="AZ6145" t="str">
            <v>Y</v>
          </cell>
          <cell r="BG6145">
            <v>0</v>
          </cell>
        </row>
        <row r="6146">
          <cell r="AY6146">
            <v>0</v>
          </cell>
          <cell r="AZ6146" t="str">
            <v>Y</v>
          </cell>
          <cell r="BG6146">
            <v>0</v>
          </cell>
        </row>
        <row r="6147">
          <cell r="AY6147">
            <v>0</v>
          </cell>
          <cell r="AZ6147" t="str">
            <v>Y</v>
          </cell>
          <cell r="BG6147">
            <v>0</v>
          </cell>
        </row>
        <row r="6148">
          <cell r="AY6148">
            <v>0</v>
          </cell>
          <cell r="AZ6148" t="str">
            <v>Y</v>
          </cell>
          <cell r="BG6148">
            <v>0</v>
          </cell>
        </row>
        <row r="6149">
          <cell r="AY6149">
            <v>0</v>
          </cell>
          <cell r="AZ6149" t="str">
            <v>Y</v>
          </cell>
          <cell r="BG6149">
            <v>0</v>
          </cell>
        </row>
        <row r="6150">
          <cell r="AY6150">
            <v>0</v>
          </cell>
          <cell r="AZ6150" t="str">
            <v>Y</v>
          </cell>
          <cell r="BG6150">
            <v>0</v>
          </cell>
        </row>
        <row r="6151">
          <cell r="AY6151">
            <v>0</v>
          </cell>
          <cell r="AZ6151" t="str">
            <v>Y</v>
          </cell>
          <cell r="BG6151">
            <v>0</v>
          </cell>
        </row>
        <row r="6152">
          <cell r="AY6152">
            <v>0</v>
          </cell>
          <cell r="AZ6152" t="str">
            <v>Y</v>
          </cell>
          <cell r="BG6152">
            <v>0</v>
          </cell>
        </row>
        <row r="6153">
          <cell r="AY6153">
            <v>0</v>
          </cell>
          <cell r="AZ6153" t="str">
            <v>Y</v>
          </cell>
          <cell r="BG6153">
            <v>0</v>
          </cell>
        </row>
        <row r="6154">
          <cell r="AY6154">
            <v>0</v>
          </cell>
          <cell r="AZ6154" t="str">
            <v>Y</v>
          </cell>
          <cell r="BG6154">
            <v>0</v>
          </cell>
        </row>
        <row r="6155">
          <cell r="AY6155">
            <v>0</v>
          </cell>
          <cell r="AZ6155" t="str">
            <v>Y</v>
          </cell>
          <cell r="BG6155">
            <v>0</v>
          </cell>
        </row>
        <row r="6156">
          <cell r="AY6156">
            <v>0</v>
          </cell>
          <cell r="AZ6156" t="str">
            <v>Y</v>
          </cell>
          <cell r="BG6156">
            <v>0</v>
          </cell>
        </row>
        <row r="6157">
          <cell r="AY6157">
            <v>0</v>
          </cell>
          <cell r="AZ6157" t="str">
            <v>Y</v>
          </cell>
          <cell r="BG6157">
            <v>0</v>
          </cell>
        </row>
        <row r="6158">
          <cell r="AY6158">
            <v>0</v>
          </cell>
          <cell r="AZ6158" t="str">
            <v>Y</v>
          </cell>
          <cell r="BG6158">
            <v>0</v>
          </cell>
        </row>
        <row r="6159">
          <cell r="AY6159">
            <v>0</v>
          </cell>
          <cell r="AZ6159" t="str">
            <v>Y</v>
          </cell>
          <cell r="BG6159">
            <v>0</v>
          </cell>
        </row>
        <row r="6160">
          <cell r="AY6160">
            <v>0</v>
          </cell>
          <cell r="AZ6160" t="str">
            <v>Y</v>
          </cell>
          <cell r="BG6160">
            <v>0</v>
          </cell>
        </row>
        <row r="6161">
          <cell r="AY6161">
            <v>0</v>
          </cell>
          <cell r="AZ6161" t="str">
            <v>Y</v>
          </cell>
          <cell r="BG6161">
            <v>0</v>
          </cell>
        </row>
        <row r="6162">
          <cell r="AY6162">
            <v>0</v>
          </cell>
          <cell r="AZ6162" t="str">
            <v>Y</v>
          </cell>
          <cell r="BG6162">
            <v>0</v>
          </cell>
        </row>
        <row r="6163">
          <cell r="AY6163">
            <v>0</v>
          </cell>
          <cell r="AZ6163" t="str">
            <v>Y</v>
          </cell>
          <cell r="BG6163">
            <v>0</v>
          </cell>
        </row>
        <row r="6164">
          <cell r="AY6164">
            <v>0</v>
          </cell>
          <cell r="AZ6164" t="str">
            <v>Y</v>
          </cell>
          <cell r="BG6164">
            <v>0</v>
          </cell>
        </row>
        <row r="6165">
          <cell r="AY6165">
            <v>0</v>
          </cell>
          <cell r="AZ6165" t="str">
            <v>Y</v>
          </cell>
          <cell r="BG6165">
            <v>0</v>
          </cell>
        </row>
        <row r="6166">
          <cell r="AY6166">
            <v>0</v>
          </cell>
          <cell r="AZ6166" t="str">
            <v>Y</v>
          </cell>
          <cell r="BG6166">
            <v>0</v>
          </cell>
        </row>
        <row r="6167">
          <cell r="AY6167">
            <v>0</v>
          </cell>
          <cell r="AZ6167" t="str">
            <v>Y</v>
          </cell>
          <cell r="BG6167">
            <v>0</v>
          </cell>
        </row>
        <row r="6168">
          <cell r="AY6168">
            <v>0</v>
          </cell>
          <cell r="AZ6168" t="str">
            <v>Y</v>
          </cell>
          <cell r="BG6168">
            <v>0</v>
          </cell>
        </row>
        <row r="6169">
          <cell r="AY6169">
            <v>0</v>
          </cell>
          <cell r="AZ6169" t="str">
            <v>Y</v>
          </cell>
          <cell r="BG6169">
            <v>0</v>
          </cell>
        </row>
        <row r="6170">
          <cell r="AY6170">
            <v>0</v>
          </cell>
          <cell r="AZ6170" t="str">
            <v>Y</v>
          </cell>
          <cell r="BG6170">
            <v>0</v>
          </cell>
        </row>
        <row r="6171">
          <cell r="AY6171">
            <v>0</v>
          </cell>
          <cell r="AZ6171" t="str">
            <v>Y</v>
          </cell>
          <cell r="BG6171">
            <v>0</v>
          </cell>
        </row>
        <row r="6172">
          <cell r="AY6172">
            <v>0</v>
          </cell>
          <cell r="AZ6172" t="str">
            <v>Y</v>
          </cell>
          <cell r="BG6172">
            <v>0</v>
          </cell>
        </row>
        <row r="6173">
          <cell r="AY6173">
            <v>0</v>
          </cell>
          <cell r="AZ6173" t="str">
            <v>Y</v>
          </cell>
          <cell r="BG6173">
            <v>0</v>
          </cell>
        </row>
        <row r="6174">
          <cell r="AY6174">
            <v>0</v>
          </cell>
          <cell r="AZ6174" t="str">
            <v>Y</v>
          </cell>
          <cell r="BG6174">
            <v>0</v>
          </cell>
        </row>
        <row r="6175">
          <cell r="AY6175">
            <v>0</v>
          </cell>
          <cell r="AZ6175" t="str">
            <v>Y</v>
          </cell>
          <cell r="BG6175">
            <v>0</v>
          </cell>
        </row>
        <row r="6176">
          <cell r="AY6176">
            <v>0</v>
          </cell>
          <cell r="AZ6176" t="str">
            <v>Y</v>
          </cell>
          <cell r="BG6176">
            <v>0</v>
          </cell>
        </row>
        <row r="6177">
          <cell r="AY6177">
            <v>0</v>
          </cell>
          <cell r="AZ6177" t="str">
            <v>Y</v>
          </cell>
          <cell r="BG6177">
            <v>0</v>
          </cell>
        </row>
        <row r="6178">
          <cell r="AY6178">
            <v>0</v>
          </cell>
          <cell r="AZ6178" t="str">
            <v>Y</v>
          </cell>
          <cell r="BG6178">
            <v>0</v>
          </cell>
        </row>
        <row r="6179">
          <cell r="AY6179">
            <v>0</v>
          </cell>
          <cell r="AZ6179" t="str">
            <v>Y</v>
          </cell>
          <cell r="BG6179">
            <v>0</v>
          </cell>
        </row>
        <row r="6180">
          <cell r="AY6180">
            <v>0</v>
          </cell>
          <cell r="AZ6180" t="str">
            <v>Y</v>
          </cell>
          <cell r="BG6180">
            <v>0</v>
          </cell>
        </row>
        <row r="6181">
          <cell r="AY6181">
            <v>0</v>
          </cell>
          <cell r="AZ6181" t="str">
            <v>Y</v>
          </cell>
          <cell r="BG6181">
            <v>0</v>
          </cell>
        </row>
        <row r="6182">
          <cell r="AY6182">
            <v>0</v>
          </cell>
          <cell r="AZ6182" t="str">
            <v>Y</v>
          </cell>
          <cell r="BG6182">
            <v>0</v>
          </cell>
        </row>
        <row r="6183">
          <cell r="AY6183">
            <v>0</v>
          </cell>
          <cell r="AZ6183" t="str">
            <v>Y</v>
          </cell>
          <cell r="BG6183">
            <v>0</v>
          </cell>
        </row>
        <row r="6184">
          <cell r="AY6184">
            <v>0</v>
          </cell>
          <cell r="AZ6184" t="str">
            <v>Y</v>
          </cell>
          <cell r="BG6184">
            <v>0</v>
          </cell>
        </row>
        <row r="6185">
          <cell r="AY6185">
            <v>0</v>
          </cell>
          <cell r="AZ6185" t="str">
            <v>Y</v>
          </cell>
          <cell r="BG6185">
            <v>0</v>
          </cell>
        </row>
        <row r="6186">
          <cell r="AY6186">
            <v>0</v>
          </cell>
          <cell r="AZ6186" t="str">
            <v>Y</v>
          </cell>
          <cell r="BG6186">
            <v>0</v>
          </cell>
        </row>
        <row r="6187">
          <cell r="AY6187">
            <v>0</v>
          </cell>
          <cell r="AZ6187" t="str">
            <v>Y</v>
          </cell>
          <cell r="BG6187">
            <v>0</v>
          </cell>
        </row>
        <row r="6188">
          <cell r="AY6188">
            <v>0</v>
          </cell>
          <cell r="AZ6188" t="str">
            <v>Y</v>
          </cell>
          <cell r="BG6188">
            <v>0</v>
          </cell>
        </row>
        <row r="6189">
          <cell r="AY6189">
            <v>0</v>
          </cell>
          <cell r="AZ6189" t="str">
            <v>Y</v>
          </cell>
          <cell r="BG6189">
            <v>0</v>
          </cell>
        </row>
        <row r="6190">
          <cell r="AY6190">
            <v>0</v>
          </cell>
          <cell r="AZ6190" t="str">
            <v>Y</v>
          </cell>
          <cell r="BG6190">
            <v>0</v>
          </cell>
        </row>
        <row r="6191">
          <cell r="AY6191">
            <v>0</v>
          </cell>
          <cell r="AZ6191" t="str">
            <v>Y</v>
          </cell>
          <cell r="BG6191">
            <v>0</v>
          </cell>
        </row>
        <row r="6192">
          <cell r="AY6192">
            <v>0</v>
          </cell>
          <cell r="AZ6192" t="str">
            <v>Y</v>
          </cell>
          <cell r="BG6192">
            <v>0</v>
          </cell>
        </row>
        <row r="6193">
          <cell r="AY6193">
            <v>0</v>
          </cell>
          <cell r="AZ6193" t="str">
            <v>Y</v>
          </cell>
          <cell r="BG6193">
            <v>0</v>
          </cell>
        </row>
        <row r="6194">
          <cell r="AY6194" t="str">
            <v>1BD</v>
          </cell>
          <cell r="AZ6194">
            <v>-83.09</v>
          </cell>
          <cell r="BG6194">
            <v>0</v>
          </cell>
        </row>
        <row r="6195">
          <cell r="AY6195">
            <v>0</v>
          </cell>
          <cell r="AZ6195">
            <v>0</v>
          </cell>
          <cell r="BG6195">
            <v>0</v>
          </cell>
        </row>
        <row r="6196">
          <cell r="AY6196" t="str">
            <v>1BD</v>
          </cell>
          <cell r="AZ6196">
            <v>-74.680000000000007</v>
          </cell>
          <cell r="BG6196" t="str">
            <v>1BD</v>
          </cell>
        </row>
        <row r="6197">
          <cell r="AY6197" t="str">
            <v>1BD</v>
          </cell>
          <cell r="AZ6197">
            <v>-48.12</v>
          </cell>
          <cell r="BG6197">
            <v>0</v>
          </cell>
        </row>
        <row r="6198">
          <cell r="AY6198" t="str">
            <v>1BD</v>
          </cell>
          <cell r="AZ6198">
            <v>-48.12</v>
          </cell>
          <cell r="BG6198">
            <v>0</v>
          </cell>
        </row>
        <row r="6199">
          <cell r="AY6199" t="str">
            <v>1BD</v>
          </cell>
          <cell r="AZ6199">
            <v>-48.12</v>
          </cell>
          <cell r="BG6199">
            <v>0</v>
          </cell>
        </row>
        <row r="6200">
          <cell r="AY6200" t="str">
            <v>1BD</v>
          </cell>
          <cell r="AZ6200">
            <v>-48.12</v>
          </cell>
          <cell r="BG6200">
            <v>0</v>
          </cell>
        </row>
        <row r="6201">
          <cell r="AY6201" t="str">
            <v>1BD</v>
          </cell>
          <cell r="AZ6201">
            <v>-139.36000000000001</v>
          </cell>
          <cell r="BG6201">
            <v>0</v>
          </cell>
        </row>
        <row r="6202">
          <cell r="AY6202" t="str">
            <v>1BD</v>
          </cell>
          <cell r="AZ6202">
            <v>-267.58999999999997</v>
          </cell>
          <cell r="BG6202" t="str">
            <v>1BD</v>
          </cell>
        </row>
        <row r="6203">
          <cell r="AY6203" t="str">
            <v>1BD</v>
          </cell>
          <cell r="AZ6203">
            <v>-81.44</v>
          </cell>
          <cell r="BG6203" t="str">
            <v>1BD</v>
          </cell>
        </row>
        <row r="6204">
          <cell r="AY6204" t="str">
            <v>1BD</v>
          </cell>
          <cell r="AZ6204">
            <v>-250</v>
          </cell>
          <cell r="BG6204">
            <v>0</v>
          </cell>
        </row>
        <row r="6205">
          <cell r="AY6205" t="str">
            <v>1BD</v>
          </cell>
          <cell r="AZ6205">
            <v>-136.33000000000001</v>
          </cell>
          <cell r="BG6205">
            <v>0</v>
          </cell>
        </row>
        <row r="6206">
          <cell r="AY6206">
            <v>0</v>
          </cell>
          <cell r="AZ6206">
            <v>0</v>
          </cell>
          <cell r="BG6206">
            <v>0</v>
          </cell>
        </row>
        <row r="6207">
          <cell r="AY6207" t="str">
            <v>1BD</v>
          </cell>
          <cell r="AZ6207">
            <v>-253.34</v>
          </cell>
          <cell r="BG6207">
            <v>0</v>
          </cell>
        </row>
        <row r="6208">
          <cell r="AY6208">
            <v>0</v>
          </cell>
          <cell r="AZ6208" t="str">
            <v>Y</v>
          </cell>
          <cell r="BG6208">
            <v>0</v>
          </cell>
        </row>
        <row r="6209">
          <cell r="AY6209" t="str">
            <v>1BD</v>
          </cell>
          <cell r="AZ6209">
            <v>-84.94</v>
          </cell>
          <cell r="BG6209" t="str">
            <v>1BD</v>
          </cell>
        </row>
        <row r="6210">
          <cell r="AY6210" t="str">
            <v>1BD</v>
          </cell>
          <cell r="AZ6210">
            <v>-267.58999999999997</v>
          </cell>
          <cell r="BG6210" t="str">
            <v>1BD</v>
          </cell>
        </row>
        <row r="6211">
          <cell r="AY6211" t="str">
            <v>1BD</v>
          </cell>
          <cell r="AZ6211">
            <v>-81.44</v>
          </cell>
          <cell r="BG6211" t="str">
            <v>1BD</v>
          </cell>
        </row>
        <row r="6212">
          <cell r="AY6212" t="str">
            <v>1BD</v>
          </cell>
          <cell r="AZ6212">
            <v>-48.12</v>
          </cell>
          <cell r="BG6212">
            <v>0</v>
          </cell>
        </row>
        <row r="6213">
          <cell r="AY6213" t="str">
            <v>1BD</v>
          </cell>
          <cell r="AZ6213">
            <v>-48.12</v>
          </cell>
          <cell r="BG6213">
            <v>0</v>
          </cell>
        </row>
        <row r="6214">
          <cell r="AY6214" t="str">
            <v>1BD</v>
          </cell>
          <cell r="AZ6214">
            <v>-48.12</v>
          </cell>
          <cell r="BG6214">
            <v>0</v>
          </cell>
        </row>
        <row r="6215">
          <cell r="AY6215" t="str">
            <v>1BD</v>
          </cell>
          <cell r="AZ6215">
            <v>-48.12</v>
          </cell>
          <cell r="BG6215">
            <v>0</v>
          </cell>
        </row>
        <row r="6216">
          <cell r="AY6216">
            <v>0</v>
          </cell>
          <cell r="AZ6216" t="str">
            <v>Y</v>
          </cell>
          <cell r="BG6216">
            <v>0</v>
          </cell>
        </row>
        <row r="6217">
          <cell r="AY6217">
            <v>0</v>
          </cell>
          <cell r="AZ6217" t="str">
            <v>Y</v>
          </cell>
          <cell r="BG6217">
            <v>0</v>
          </cell>
        </row>
        <row r="6218">
          <cell r="AY6218">
            <v>0</v>
          </cell>
          <cell r="AZ6218" t="str">
            <v>Y</v>
          </cell>
          <cell r="BG6218">
            <v>0</v>
          </cell>
        </row>
        <row r="6219">
          <cell r="AY6219">
            <v>0</v>
          </cell>
          <cell r="AZ6219" t="str">
            <v>Y</v>
          </cell>
          <cell r="BG6219">
            <v>0</v>
          </cell>
        </row>
        <row r="6220">
          <cell r="AY6220">
            <v>0</v>
          </cell>
          <cell r="AZ6220" t="str">
            <v>Y</v>
          </cell>
          <cell r="BG6220">
            <v>0</v>
          </cell>
        </row>
        <row r="6221">
          <cell r="AY6221">
            <v>0</v>
          </cell>
          <cell r="AZ6221" t="str">
            <v>Y</v>
          </cell>
          <cell r="BG6221">
            <v>0</v>
          </cell>
        </row>
        <row r="6222">
          <cell r="AY6222">
            <v>0</v>
          </cell>
          <cell r="AZ6222" t="str">
            <v>Y</v>
          </cell>
          <cell r="BG6222">
            <v>0</v>
          </cell>
        </row>
        <row r="6223">
          <cell r="AY6223">
            <v>0</v>
          </cell>
          <cell r="AZ6223" t="str">
            <v>Y</v>
          </cell>
          <cell r="BG6223">
            <v>0</v>
          </cell>
        </row>
        <row r="6224">
          <cell r="AY6224" t="str">
            <v>1BD</v>
          </cell>
          <cell r="AZ6224">
            <v>-62.37</v>
          </cell>
          <cell r="BG6224">
            <v>0</v>
          </cell>
        </row>
        <row r="6225">
          <cell r="AY6225" t="str">
            <v>1BD</v>
          </cell>
          <cell r="AZ6225">
            <v>-318.57</v>
          </cell>
          <cell r="BG6225" t="str">
            <v>1BD</v>
          </cell>
        </row>
        <row r="6226">
          <cell r="AY6226" t="str">
            <v>1BD</v>
          </cell>
          <cell r="AZ6226">
            <v>-29.91</v>
          </cell>
          <cell r="BG6226" t="str">
            <v>1BD</v>
          </cell>
        </row>
        <row r="6227">
          <cell r="AY6227" t="str">
            <v>1BD</v>
          </cell>
          <cell r="AZ6227">
            <v>-48.12</v>
          </cell>
          <cell r="BG6227">
            <v>0</v>
          </cell>
        </row>
        <row r="6228">
          <cell r="AY6228" t="str">
            <v>1BD</v>
          </cell>
          <cell r="AZ6228">
            <v>-48.12</v>
          </cell>
          <cell r="BG6228">
            <v>0</v>
          </cell>
        </row>
        <row r="6229">
          <cell r="AY6229" t="str">
            <v>1BD</v>
          </cell>
          <cell r="AZ6229">
            <v>-48.12</v>
          </cell>
          <cell r="BG6229">
            <v>0</v>
          </cell>
        </row>
        <row r="6230">
          <cell r="AY6230" t="str">
            <v>1BD</v>
          </cell>
          <cell r="AZ6230">
            <v>-48.12</v>
          </cell>
          <cell r="BG6230">
            <v>0</v>
          </cell>
        </row>
        <row r="6231">
          <cell r="AY6231" t="str">
            <v>1BD</v>
          </cell>
          <cell r="AZ6231">
            <v>-62.06</v>
          </cell>
          <cell r="BG6231">
            <v>0</v>
          </cell>
        </row>
        <row r="6232">
          <cell r="AY6232">
            <v>0</v>
          </cell>
          <cell r="AZ6232">
            <v>0</v>
          </cell>
          <cell r="BG6232">
            <v>0</v>
          </cell>
        </row>
        <row r="6233">
          <cell r="AY6233" t="str">
            <v>1BD</v>
          </cell>
          <cell r="AZ6233">
            <v>-29.91</v>
          </cell>
          <cell r="BG6233">
            <v>0</v>
          </cell>
        </row>
        <row r="6234">
          <cell r="AY6234" t="str">
            <v>1BD</v>
          </cell>
          <cell r="AZ6234">
            <v>-61.57</v>
          </cell>
          <cell r="BG6234" t="str">
            <v>1BD</v>
          </cell>
        </row>
        <row r="6235">
          <cell r="AY6235">
            <v>0</v>
          </cell>
          <cell r="AZ6235">
            <v>0</v>
          </cell>
          <cell r="BG6235">
            <v>0</v>
          </cell>
        </row>
        <row r="6236">
          <cell r="AY6236" t="str">
            <v>1BD</v>
          </cell>
          <cell r="AZ6236">
            <v>-318.57</v>
          </cell>
          <cell r="BG6236" t="str">
            <v>1BD</v>
          </cell>
        </row>
        <row r="6237">
          <cell r="AY6237" t="str">
            <v>1BD</v>
          </cell>
          <cell r="AZ6237">
            <v>-29.91</v>
          </cell>
          <cell r="BG6237" t="str">
            <v>1BD</v>
          </cell>
        </row>
        <row r="6238">
          <cell r="AY6238" t="str">
            <v>1BD</v>
          </cell>
          <cell r="AZ6238">
            <v>-58.84</v>
          </cell>
          <cell r="BG6238" t="str">
            <v>1BD</v>
          </cell>
        </row>
        <row r="6239">
          <cell r="AY6239">
            <v>0</v>
          </cell>
          <cell r="AZ6239">
            <v>0</v>
          </cell>
          <cell r="BG6239">
            <v>0</v>
          </cell>
        </row>
        <row r="6240">
          <cell r="AY6240" t="str">
            <v>1BD</v>
          </cell>
          <cell r="AZ6240">
            <v>-83.28</v>
          </cell>
          <cell r="BG6240" t="str">
            <v>1BD</v>
          </cell>
        </row>
        <row r="6241">
          <cell r="AY6241" t="str">
            <v>1BD</v>
          </cell>
          <cell r="AZ6241">
            <v>-29.91</v>
          </cell>
          <cell r="BG6241" t="str">
            <v>1BD</v>
          </cell>
        </row>
        <row r="6242">
          <cell r="AY6242" t="str">
            <v>1BD</v>
          </cell>
          <cell r="AZ6242">
            <v>-62.06</v>
          </cell>
          <cell r="BG6242">
            <v>0</v>
          </cell>
        </row>
        <row r="6243">
          <cell r="AY6243" t="str">
            <v>1BD</v>
          </cell>
          <cell r="AZ6243">
            <v>-29.91</v>
          </cell>
          <cell r="BG6243" t="str">
            <v>1BD</v>
          </cell>
        </row>
        <row r="6244">
          <cell r="AY6244">
            <v>0</v>
          </cell>
          <cell r="AZ6244" t="str">
            <v>Y</v>
          </cell>
          <cell r="BG6244">
            <v>0</v>
          </cell>
        </row>
        <row r="6245">
          <cell r="AY6245">
            <v>0</v>
          </cell>
          <cell r="AZ6245" t="str">
            <v>Y</v>
          </cell>
          <cell r="BG6245">
            <v>0</v>
          </cell>
        </row>
        <row r="6246">
          <cell r="AY6246">
            <v>0</v>
          </cell>
          <cell r="AZ6246" t="str">
            <v>Y</v>
          </cell>
          <cell r="BG6246">
            <v>0</v>
          </cell>
        </row>
        <row r="6247">
          <cell r="AY6247">
            <v>0</v>
          </cell>
          <cell r="AZ6247" t="str">
            <v>Y</v>
          </cell>
          <cell r="BG6247">
            <v>0</v>
          </cell>
        </row>
        <row r="6248">
          <cell r="AY6248">
            <v>0</v>
          </cell>
          <cell r="AZ6248" t="str">
            <v>Y</v>
          </cell>
          <cell r="BG6248">
            <v>0</v>
          </cell>
        </row>
        <row r="6249">
          <cell r="AY6249">
            <v>0</v>
          </cell>
          <cell r="AZ6249" t="str">
            <v>Y</v>
          </cell>
          <cell r="BG6249">
            <v>0</v>
          </cell>
        </row>
        <row r="6250">
          <cell r="AY6250" t="str">
            <v>1BD</v>
          </cell>
          <cell r="AZ6250">
            <v>-105.95</v>
          </cell>
          <cell r="BG6250">
            <v>0</v>
          </cell>
        </row>
        <row r="6251">
          <cell r="AY6251">
            <v>0</v>
          </cell>
          <cell r="AZ6251">
            <v>0</v>
          </cell>
          <cell r="BG6251">
            <v>0</v>
          </cell>
        </row>
        <row r="6252">
          <cell r="AY6252" t="str">
            <v>1BD</v>
          </cell>
          <cell r="AZ6252">
            <v>-74.09</v>
          </cell>
          <cell r="BG6252" t="str">
            <v>1BD</v>
          </cell>
        </row>
        <row r="6253">
          <cell r="AY6253" t="str">
            <v>1BD</v>
          </cell>
          <cell r="AZ6253">
            <v>-66.22</v>
          </cell>
          <cell r="BG6253">
            <v>0</v>
          </cell>
        </row>
        <row r="6254">
          <cell r="AY6254" t="str">
            <v>1BD</v>
          </cell>
          <cell r="AZ6254">
            <v>-29.91</v>
          </cell>
          <cell r="BG6254" t="str">
            <v>1BD</v>
          </cell>
        </row>
        <row r="6255">
          <cell r="AY6255" t="str">
            <v>1BD</v>
          </cell>
          <cell r="AZ6255">
            <v>-48.12</v>
          </cell>
          <cell r="BG6255">
            <v>0</v>
          </cell>
        </row>
        <row r="6256">
          <cell r="AY6256" t="str">
            <v>1BD</v>
          </cell>
          <cell r="AZ6256">
            <v>-48.12</v>
          </cell>
          <cell r="BG6256">
            <v>0</v>
          </cell>
        </row>
        <row r="6257">
          <cell r="AY6257" t="str">
            <v>1BD</v>
          </cell>
          <cell r="AZ6257">
            <v>-48.12</v>
          </cell>
          <cell r="BG6257">
            <v>0</v>
          </cell>
        </row>
        <row r="6258">
          <cell r="AY6258" t="str">
            <v>1BD</v>
          </cell>
          <cell r="AZ6258">
            <v>-48.12</v>
          </cell>
          <cell r="BG6258">
            <v>0</v>
          </cell>
        </row>
        <row r="6259">
          <cell r="AY6259" t="str">
            <v>1BD</v>
          </cell>
          <cell r="AZ6259">
            <v>-105.95</v>
          </cell>
          <cell r="BG6259">
            <v>0</v>
          </cell>
        </row>
        <row r="6260">
          <cell r="AY6260">
            <v>0</v>
          </cell>
          <cell r="AZ6260">
            <v>0</v>
          </cell>
          <cell r="BG6260">
            <v>0</v>
          </cell>
        </row>
        <row r="6261">
          <cell r="AY6261" t="str">
            <v>1BD</v>
          </cell>
          <cell r="AZ6261">
            <v>-264.08999999999997</v>
          </cell>
          <cell r="BG6261">
            <v>0</v>
          </cell>
        </row>
        <row r="6262">
          <cell r="AY6262" t="str">
            <v>1BD</v>
          </cell>
          <cell r="AZ6262">
            <v>-65.260000000000005</v>
          </cell>
          <cell r="BG6262">
            <v>0</v>
          </cell>
        </row>
        <row r="6263">
          <cell r="AY6263" t="str">
            <v>1BD</v>
          </cell>
          <cell r="AZ6263">
            <v>-29.91</v>
          </cell>
          <cell r="BG6263" t="str">
            <v>1BD</v>
          </cell>
        </row>
        <row r="6264">
          <cell r="AY6264" t="str">
            <v>1BD</v>
          </cell>
          <cell r="AZ6264">
            <v>-66.8</v>
          </cell>
          <cell r="BG6264">
            <v>0</v>
          </cell>
        </row>
        <row r="6265">
          <cell r="AY6265" t="str">
            <v>1BD</v>
          </cell>
          <cell r="AZ6265">
            <v>-321.08</v>
          </cell>
          <cell r="BG6265" t="str">
            <v>1BD</v>
          </cell>
        </row>
        <row r="6266">
          <cell r="AY6266" t="str">
            <v>1BD</v>
          </cell>
          <cell r="AZ6266">
            <v>-29.91</v>
          </cell>
          <cell r="BG6266" t="str">
            <v>1BD</v>
          </cell>
        </row>
        <row r="6267">
          <cell r="AY6267" t="str">
            <v>1BD</v>
          </cell>
          <cell r="AZ6267">
            <v>-48.12</v>
          </cell>
          <cell r="BG6267">
            <v>0</v>
          </cell>
        </row>
        <row r="6268">
          <cell r="AY6268" t="str">
            <v>1BD</v>
          </cell>
          <cell r="AZ6268">
            <v>-48.12</v>
          </cell>
          <cell r="BG6268">
            <v>0</v>
          </cell>
        </row>
        <row r="6269">
          <cell r="AY6269" t="str">
            <v>1BD</v>
          </cell>
          <cell r="AZ6269">
            <v>-48.12</v>
          </cell>
          <cell r="BG6269">
            <v>0</v>
          </cell>
        </row>
        <row r="6270">
          <cell r="AY6270" t="str">
            <v>1BD</v>
          </cell>
          <cell r="AZ6270">
            <v>-48.12</v>
          </cell>
          <cell r="BG6270">
            <v>0</v>
          </cell>
        </row>
        <row r="6271">
          <cell r="AY6271" t="str">
            <v>1BD</v>
          </cell>
          <cell r="AZ6271">
            <v>-66.8</v>
          </cell>
          <cell r="BG6271" t="str">
            <v>1BD</v>
          </cell>
        </row>
        <row r="6272">
          <cell r="AY6272" t="str">
            <v>1BD</v>
          </cell>
          <cell r="AZ6272">
            <v>-253.34</v>
          </cell>
          <cell r="BG6272" t="str">
            <v>1BD</v>
          </cell>
        </row>
        <row r="6273">
          <cell r="AY6273" t="str">
            <v>1BD</v>
          </cell>
          <cell r="AZ6273">
            <v>-29.91</v>
          </cell>
          <cell r="BG6273" t="str">
            <v>1BD</v>
          </cell>
        </row>
        <row r="6274">
          <cell r="AY6274" t="str">
            <v>1BD</v>
          </cell>
          <cell r="AZ6274">
            <v>-67.77</v>
          </cell>
          <cell r="BG6274" t="str">
            <v>1BD</v>
          </cell>
        </row>
        <row r="6275">
          <cell r="AY6275" t="str">
            <v>1BD</v>
          </cell>
          <cell r="AZ6275">
            <v>-29.91</v>
          </cell>
          <cell r="BG6275" t="str">
            <v>1BD</v>
          </cell>
        </row>
        <row r="6276">
          <cell r="AY6276" t="str">
            <v>1BD</v>
          </cell>
          <cell r="AZ6276">
            <v>-253.34</v>
          </cell>
          <cell r="BG6276" t="str">
            <v>1BD</v>
          </cell>
        </row>
        <row r="6277">
          <cell r="AY6277" t="str">
            <v>1BD</v>
          </cell>
          <cell r="AZ6277">
            <v>-64.45</v>
          </cell>
          <cell r="BG6277">
            <v>0</v>
          </cell>
        </row>
        <row r="6278">
          <cell r="AY6278">
            <v>0</v>
          </cell>
          <cell r="AZ6278">
            <v>0</v>
          </cell>
          <cell r="BG6278">
            <v>0</v>
          </cell>
        </row>
        <row r="6279">
          <cell r="AY6279" t="str">
            <v>1BD</v>
          </cell>
          <cell r="AZ6279">
            <v>-29.91</v>
          </cell>
          <cell r="BG6279" t="str">
            <v>1BD</v>
          </cell>
        </row>
        <row r="6280">
          <cell r="AY6280" t="str">
            <v>1BD</v>
          </cell>
          <cell r="AZ6280">
            <v>-253.34</v>
          </cell>
          <cell r="BG6280">
            <v>0</v>
          </cell>
        </row>
        <row r="6281">
          <cell r="AY6281" t="str">
            <v>1BD</v>
          </cell>
          <cell r="AZ6281">
            <v>-63.44</v>
          </cell>
          <cell r="BG6281">
            <v>0</v>
          </cell>
        </row>
        <row r="6282">
          <cell r="AY6282" t="str">
            <v>1BD</v>
          </cell>
          <cell r="AZ6282">
            <v>-63.44</v>
          </cell>
          <cell r="BG6282">
            <v>0</v>
          </cell>
        </row>
        <row r="6283">
          <cell r="AY6283" t="str">
            <v>1BD</v>
          </cell>
          <cell r="AZ6283">
            <v>-63.44</v>
          </cell>
          <cell r="BG6283">
            <v>0</v>
          </cell>
        </row>
        <row r="6284">
          <cell r="AY6284" t="str">
            <v>1BD</v>
          </cell>
          <cell r="AZ6284">
            <v>-63.44</v>
          </cell>
          <cell r="BG6284">
            <v>0</v>
          </cell>
        </row>
        <row r="6285">
          <cell r="AY6285" t="str">
            <v>1BD</v>
          </cell>
          <cell r="AZ6285">
            <v>-61.68</v>
          </cell>
          <cell r="BG6285">
            <v>0</v>
          </cell>
        </row>
        <row r="6286">
          <cell r="AY6286">
            <v>0</v>
          </cell>
          <cell r="AZ6286">
            <v>0</v>
          </cell>
          <cell r="BG6286">
            <v>0</v>
          </cell>
        </row>
        <row r="6287">
          <cell r="AY6287" t="str">
            <v>1BD</v>
          </cell>
          <cell r="AZ6287">
            <v>-29.91</v>
          </cell>
          <cell r="BG6287" t="str">
            <v>1BD</v>
          </cell>
        </row>
        <row r="6288">
          <cell r="AY6288" t="str">
            <v>1BD</v>
          </cell>
          <cell r="AZ6288">
            <v>-63.44</v>
          </cell>
          <cell r="BG6288">
            <v>0</v>
          </cell>
        </row>
        <row r="6289">
          <cell r="AY6289" t="str">
            <v>1BD</v>
          </cell>
          <cell r="AZ6289">
            <v>-63.44</v>
          </cell>
          <cell r="BG6289">
            <v>0</v>
          </cell>
        </row>
        <row r="6290">
          <cell r="AY6290" t="str">
            <v>1BD</v>
          </cell>
          <cell r="AZ6290">
            <v>-63.44</v>
          </cell>
          <cell r="BG6290">
            <v>0</v>
          </cell>
        </row>
        <row r="6291">
          <cell r="AY6291" t="str">
            <v>1BD</v>
          </cell>
          <cell r="AZ6291">
            <v>-63.44</v>
          </cell>
          <cell r="BG6291">
            <v>0</v>
          </cell>
        </row>
        <row r="6292">
          <cell r="AY6292" t="str">
            <v>1BD</v>
          </cell>
          <cell r="AZ6292">
            <v>-95.96</v>
          </cell>
          <cell r="BG6292">
            <v>0</v>
          </cell>
        </row>
        <row r="6293">
          <cell r="AY6293" t="str">
            <v>1BD</v>
          </cell>
          <cell r="AZ6293">
            <v>-75.22</v>
          </cell>
          <cell r="BG6293" t="str">
            <v>1BD</v>
          </cell>
        </row>
        <row r="6294">
          <cell r="AY6294" t="str">
            <v>1BD</v>
          </cell>
          <cell r="AZ6294">
            <v>-250</v>
          </cell>
          <cell r="BG6294">
            <v>0</v>
          </cell>
        </row>
        <row r="6295">
          <cell r="AY6295">
            <v>0</v>
          </cell>
          <cell r="AZ6295" t="str">
            <v>Y</v>
          </cell>
          <cell r="BG6295">
            <v>0</v>
          </cell>
        </row>
        <row r="6296">
          <cell r="AY6296">
            <v>0</v>
          </cell>
          <cell r="AZ6296" t="str">
            <v>Y</v>
          </cell>
          <cell r="BG6296">
            <v>0</v>
          </cell>
        </row>
        <row r="6297">
          <cell r="AY6297">
            <v>0</v>
          </cell>
          <cell r="AZ6297" t="str">
            <v>Y</v>
          </cell>
          <cell r="BG6297">
            <v>0</v>
          </cell>
        </row>
        <row r="6298">
          <cell r="AY6298">
            <v>0</v>
          </cell>
          <cell r="AZ6298" t="str">
            <v>Y</v>
          </cell>
          <cell r="BG6298">
            <v>0</v>
          </cell>
        </row>
        <row r="6299">
          <cell r="AY6299">
            <v>0</v>
          </cell>
          <cell r="AZ6299" t="str">
            <v>Y</v>
          </cell>
          <cell r="BG6299">
            <v>0</v>
          </cell>
        </row>
        <row r="6300">
          <cell r="AY6300">
            <v>0</v>
          </cell>
          <cell r="AZ6300" t="str">
            <v>Y</v>
          </cell>
          <cell r="BG6300">
            <v>0</v>
          </cell>
        </row>
        <row r="6301">
          <cell r="AY6301">
            <v>0</v>
          </cell>
          <cell r="AZ6301" t="str">
            <v>Y</v>
          </cell>
          <cell r="BG6301">
            <v>0</v>
          </cell>
        </row>
        <row r="6302">
          <cell r="AY6302">
            <v>0</v>
          </cell>
          <cell r="AZ6302" t="str">
            <v>Y</v>
          </cell>
          <cell r="BG6302">
            <v>0</v>
          </cell>
        </row>
        <row r="6303">
          <cell r="AY6303">
            <v>0</v>
          </cell>
          <cell r="AZ6303" t="str">
            <v>Y</v>
          </cell>
          <cell r="BG6303">
            <v>0</v>
          </cell>
        </row>
        <row r="6304">
          <cell r="AY6304" t="str">
            <v>1BD</v>
          </cell>
          <cell r="AZ6304">
            <v>-91.78</v>
          </cell>
          <cell r="BG6304">
            <v>0</v>
          </cell>
        </row>
        <row r="6305">
          <cell r="AY6305">
            <v>0</v>
          </cell>
          <cell r="AZ6305">
            <v>0</v>
          </cell>
          <cell r="BG6305">
            <v>0</v>
          </cell>
        </row>
        <row r="6306">
          <cell r="AY6306" t="str">
            <v>1BD</v>
          </cell>
          <cell r="AZ6306">
            <v>-269.70999999999998</v>
          </cell>
          <cell r="BG6306" t="str">
            <v>1BD</v>
          </cell>
        </row>
        <row r="6307">
          <cell r="AY6307" t="str">
            <v>1BD</v>
          </cell>
          <cell r="AZ6307">
            <v>-264.08999999999997</v>
          </cell>
          <cell r="BG6307">
            <v>0</v>
          </cell>
        </row>
        <row r="6308">
          <cell r="AY6308" t="str">
            <v>1BD</v>
          </cell>
          <cell r="AZ6308">
            <v>-87.96</v>
          </cell>
          <cell r="BG6308">
            <v>0</v>
          </cell>
        </row>
        <row r="6309">
          <cell r="AY6309" t="str">
            <v>1BD</v>
          </cell>
          <cell r="AZ6309">
            <v>-295.27999999999997</v>
          </cell>
          <cell r="BG6309" t="str">
            <v>1BD</v>
          </cell>
        </row>
        <row r="6310">
          <cell r="AY6310" t="str">
            <v>1BD</v>
          </cell>
          <cell r="AZ6310">
            <v>-250</v>
          </cell>
          <cell r="BG6310">
            <v>0</v>
          </cell>
        </row>
        <row r="6311">
          <cell r="AY6311" t="str">
            <v>1BD</v>
          </cell>
          <cell r="AZ6311">
            <v>-63.44</v>
          </cell>
          <cell r="BG6311">
            <v>0</v>
          </cell>
        </row>
        <row r="6312">
          <cell r="AY6312" t="str">
            <v>1BD</v>
          </cell>
          <cell r="AZ6312">
            <v>-63.44</v>
          </cell>
          <cell r="BG6312">
            <v>0</v>
          </cell>
        </row>
        <row r="6313">
          <cell r="AY6313" t="str">
            <v>1BD</v>
          </cell>
          <cell r="AZ6313">
            <v>-63.44</v>
          </cell>
          <cell r="BG6313">
            <v>0</v>
          </cell>
        </row>
        <row r="6314">
          <cell r="AY6314" t="str">
            <v>1BD</v>
          </cell>
          <cell r="AZ6314">
            <v>-63.44</v>
          </cell>
          <cell r="BG6314">
            <v>0</v>
          </cell>
        </row>
        <row r="6315">
          <cell r="AY6315">
            <v>0</v>
          </cell>
          <cell r="AZ6315" t="str">
            <v>Y</v>
          </cell>
          <cell r="BG6315">
            <v>0</v>
          </cell>
        </row>
        <row r="6316">
          <cell r="AY6316">
            <v>0</v>
          </cell>
          <cell r="AZ6316" t="str">
            <v>Y</v>
          </cell>
          <cell r="BG6316">
            <v>0</v>
          </cell>
        </row>
        <row r="6317">
          <cell r="AY6317">
            <v>0</v>
          </cell>
          <cell r="AZ6317" t="str">
            <v>Y</v>
          </cell>
          <cell r="BG6317">
            <v>0</v>
          </cell>
        </row>
        <row r="6318">
          <cell r="AY6318">
            <v>0</v>
          </cell>
          <cell r="AZ6318" t="str">
            <v>Y</v>
          </cell>
          <cell r="BG6318">
            <v>0</v>
          </cell>
        </row>
        <row r="6319">
          <cell r="AY6319" t="str">
            <v>1BD</v>
          </cell>
          <cell r="AZ6319">
            <v>-95.41</v>
          </cell>
          <cell r="BG6319">
            <v>0</v>
          </cell>
        </row>
        <row r="6320">
          <cell r="AY6320">
            <v>0</v>
          </cell>
          <cell r="AZ6320">
            <v>0</v>
          </cell>
          <cell r="BG6320">
            <v>0</v>
          </cell>
        </row>
        <row r="6321">
          <cell r="AY6321" t="str">
            <v>1BD</v>
          </cell>
          <cell r="AZ6321">
            <v>-48.12</v>
          </cell>
          <cell r="BG6321">
            <v>0</v>
          </cell>
        </row>
        <row r="6322">
          <cell r="AY6322" t="str">
            <v>1BD</v>
          </cell>
          <cell r="AZ6322">
            <v>-48.12</v>
          </cell>
          <cell r="BG6322">
            <v>0</v>
          </cell>
        </row>
        <row r="6323">
          <cell r="AY6323" t="str">
            <v>1BD</v>
          </cell>
          <cell r="AZ6323">
            <v>-48.12</v>
          </cell>
          <cell r="BG6323">
            <v>0</v>
          </cell>
        </row>
        <row r="6324">
          <cell r="AY6324" t="str">
            <v>1BD</v>
          </cell>
          <cell r="AZ6324">
            <v>-48.12</v>
          </cell>
          <cell r="BG6324">
            <v>0</v>
          </cell>
        </row>
        <row r="6325">
          <cell r="AY6325" t="str">
            <v>1BD</v>
          </cell>
          <cell r="AZ6325">
            <v>-93.98</v>
          </cell>
          <cell r="BG6325">
            <v>0</v>
          </cell>
        </row>
        <row r="6326">
          <cell r="AY6326" t="str">
            <v>1BD</v>
          </cell>
          <cell r="AZ6326">
            <v>-295.27999999999997</v>
          </cell>
          <cell r="BG6326" t="str">
            <v>1BD</v>
          </cell>
        </row>
        <row r="6327">
          <cell r="AY6327" t="str">
            <v>1BD</v>
          </cell>
          <cell r="AZ6327">
            <v>-219.46</v>
          </cell>
          <cell r="BG6327" t="str">
            <v>1BD</v>
          </cell>
        </row>
        <row r="6328">
          <cell r="AY6328" t="str">
            <v>1BD</v>
          </cell>
          <cell r="AZ6328">
            <v>-253.34</v>
          </cell>
          <cell r="BG6328">
            <v>0</v>
          </cell>
        </row>
        <row r="6329">
          <cell r="AY6329" t="str">
            <v>1BD</v>
          </cell>
          <cell r="AZ6329">
            <v>-98.07</v>
          </cell>
          <cell r="BG6329">
            <v>0</v>
          </cell>
        </row>
        <row r="6330">
          <cell r="AY6330" t="str">
            <v>1BD</v>
          </cell>
          <cell r="AZ6330">
            <v>-269.70999999999998</v>
          </cell>
          <cell r="BG6330" t="str">
            <v>1BD</v>
          </cell>
        </row>
        <row r="6331">
          <cell r="AY6331" t="str">
            <v>1BD</v>
          </cell>
          <cell r="AZ6331">
            <v>-81.59</v>
          </cell>
          <cell r="BG6331" t="str">
            <v>1BD</v>
          </cell>
        </row>
        <row r="6332">
          <cell r="AY6332" t="str">
            <v>1BD</v>
          </cell>
          <cell r="AZ6332">
            <v>-69.47</v>
          </cell>
          <cell r="BG6332">
            <v>0</v>
          </cell>
        </row>
        <row r="6333">
          <cell r="AY6333">
            <v>0</v>
          </cell>
          <cell r="AZ6333">
            <v>0</v>
          </cell>
          <cell r="BG6333">
            <v>0</v>
          </cell>
        </row>
        <row r="6334">
          <cell r="AY6334" t="str">
            <v>1BD</v>
          </cell>
          <cell r="AZ6334">
            <v>-29.91</v>
          </cell>
          <cell r="BG6334" t="str">
            <v>1BD</v>
          </cell>
        </row>
        <row r="6335">
          <cell r="AY6335" t="str">
            <v>1BD</v>
          </cell>
          <cell r="AZ6335">
            <v>-63.44</v>
          </cell>
          <cell r="BG6335">
            <v>0</v>
          </cell>
        </row>
        <row r="6336">
          <cell r="AY6336" t="str">
            <v>1BD</v>
          </cell>
          <cell r="AZ6336">
            <v>-63.44</v>
          </cell>
          <cell r="BG6336">
            <v>0</v>
          </cell>
        </row>
        <row r="6337">
          <cell r="AY6337" t="str">
            <v>1BD</v>
          </cell>
          <cell r="AZ6337">
            <v>-63.44</v>
          </cell>
          <cell r="BG6337">
            <v>0</v>
          </cell>
        </row>
        <row r="6338">
          <cell r="AY6338" t="str">
            <v>1BD</v>
          </cell>
          <cell r="AZ6338">
            <v>-63.44</v>
          </cell>
          <cell r="BG6338">
            <v>0</v>
          </cell>
        </row>
        <row r="6339">
          <cell r="AY6339" t="str">
            <v>1BD</v>
          </cell>
          <cell r="AZ6339">
            <v>-92.62</v>
          </cell>
          <cell r="BG6339">
            <v>0</v>
          </cell>
        </row>
        <row r="6340">
          <cell r="AY6340" t="str">
            <v>1BD</v>
          </cell>
          <cell r="AZ6340">
            <v>-295.27999999999997</v>
          </cell>
          <cell r="BG6340" t="str">
            <v>1BD</v>
          </cell>
        </row>
        <row r="6341">
          <cell r="AY6341" t="str">
            <v>1BD</v>
          </cell>
          <cell r="AZ6341">
            <v>-161.01</v>
          </cell>
          <cell r="BG6341">
            <v>0</v>
          </cell>
        </row>
        <row r="6342">
          <cell r="AY6342" t="str">
            <v>1BD</v>
          </cell>
          <cell r="AZ6342">
            <v>-63.44</v>
          </cell>
          <cell r="BG6342">
            <v>0</v>
          </cell>
        </row>
        <row r="6343">
          <cell r="AY6343" t="str">
            <v>1BD</v>
          </cell>
          <cell r="AZ6343">
            <v>-63.44</v>
          </cell>
          <cell r="BG6343">
            <v>0</v>
          </cell>
        </row>
        <row r="6344">
          <cell r="AY6344" t="str">
            <v>1BD</v>
          </cell>
          <cell r="AZ6344">
            <v>-63.44</v>
          </cell>
          <cell r="BG6344">
            <v>0</v>
          </cell>
        </row>
        <row r="6345">
          <cell r="AY6345" t="str">
            <v>1BD</v>
          </cell>
          <cell r="AZ6345">
            <v>-63.44</v>
          </cell>
          <cell r="BG6345">
            <v>0</v>
          </cell>
        </row>
        <row r="6346">
          <cell r="AY6346" t="str">
            <v>1BD</v>
          </cell>
          <cell r="AZ6346">
            <v>-69.599999999999994</v>
          </cell>
          <cell r="BG6346">
            <v>0</v>
          </cell>
        </row>
        <row r="6347">
          <cell r="AY6347" t="str">
            <v>1BD</v>
          </cell>
          <cell r="AZ6347">
            <v>-29.91</v>
          </cell>
          <cell r="BG6347" t="str">
            <v>1BD</v>
          </cell>
        </row>
        <row r="6348">
          <cell r="AY6348" t="str">
            <v>1BD</v>
          </cell>
          <cell r="AZ6348">
            <v>-253.34</v>
          </cell>
          <cell r="BG6348">
            <v>0</v>
          </cell>
        </row>
        <row r="6349">
          <cell r="AY6349" t="str">
            <v>1BD</v>
          </cell>
          <cell r="AZ6349">
            <v>-69.599999999999994</v>
          </cell>
          <cell r="BG6349">
            <v>0</v>
          </cell>
        </row>
        <row r="6350">
          <cell r="AY6350" t="str">
            <v>1BD</v>
          </cell>
          <cell r="AZ6350">
            <v>-29.91</v>
          </cell>
          <cell r="BG6350" t="str">
            <v>1BD</v>
          </cell>
        </row>
        <row r="6351">
          <cell r="AY6351" t="str">
            <v>1BD</v>
          </cell>
          <cell r="AZ6351">
            <v>-253.34</v>
          </cell>
          <cell r="BG6351">
            <v>0</v>
          </cell>
        </row>
        <row r="6352">
          <cell r="AY6352">
            <v>0</v>
          </cell>
          <cell r="AZ6352" t="str">
            <v>Y</v>
          </cell>
          <cell r="BG6352">
            <v>0</v>
          </cell>
        </row>
        <row r="6353">
          <cell r="AY6353">
            <v>0</v>
          </cell>
          <cell r="AZ6353" t="str">
            <v>Y</v>
          </cell>
          <cell r="BG6353">
            <v>0</v>
          </cell>
        </row>
        <row r="6354">
          <cell r="AY6354">
            <v>0</v>
          </cell>
          <cell r="AZ6354" t="str">
            <v>Y</v>
          </cell>
          <cell r="BG6354">
            <v>0</v>
          </cell>
        </row>
        <row r="6355">
          <cell r="AY6355">
            <v>0</v>
          </cell>
          <cell r="AZ6355" t="str">
            <v>Y</v>
          </cell>
          <cell r="BG6355">
            <v>0</v>
          </cell>
        </row>
        <row r="6356">
          <cell r="AY6356">
            <v>0</v>
          </cell>
          <cell r="AZ6356" t="str">
            <v>Y</v>
          </cell>
          <cell r="BG6356">
            <v>0</v>
          </cell>
        </row>
        <row r="6357">
          <cell r="AY6357">
            <v>0</v>
          </cell>
          <cell r="AZ6357" t="str">
            <v>Y</v>
          </cell>
          <cell r="BG6357">
            <v>0</v>
          </cell>
        </row>
        <row r="6358">
          <cell r="AY6358">
            <v>0</v>
          </cell>
          <cell r="AZ6358" t="str">
            <v>Y</v>
          </cell>
          <cell r="BG6358">
            <v>0</v>
          </cell>
        </row>
        <row r="6359">
          <cell r="AY6359">
            <v>0</v>
          </cell>
          <cell r="AZ6359" t="str">
            <v>Y</v>
          </cell>
          <cell r="BG6359">
            <v>0</v>
          </cell>
        </row>
        <row r="6360">
          <cell r="AY6360">
            <v>0</v>
          </cell>
          <cell r="AZ6360" t="str">
            <v>Y</v>
          </cell>
          <cell r="BG6360">
            <v>0</v>
          </cell>
        </row>
        <row r="6361">
          <cell r="AY6361">
            <v>0</v>
          </cell>
          <cell r="AZ6361" t="str">
            <v>Y</v>
          </cell>
          <cell r="BG6361">
            <v>0</v>
          </cell>
        </row>
        <row r="6362">
          <cell r="AY6362">
            <v>0</v>
          </cell>
          <cell r="AZ6362" t="str">
            <v>Y</v>
          </cell>
          <cell r="BG6362">
            <v>0</v>
          </cell>
        </row>
        <row r="6363">
          <cell r="AY6363">
            <v>0</v>
          </cell>
          <cell r="AZ6363" t="str">
            <v>Y</v>
          </cell>
          <cell r="BG6363">
            <v>0</v>
          </cell>
        </row>
        <row r="6364">
          <cell r="AY6364">
            <v>0</v>
          </cell>
          <cell r="AZ6364" t="str">
            <v>Y</v>
          </cell>
          <cell r="BG6364">
            <v>0</v>
          </cell>
        </row>
        <row r="6365">
          <cell r="AY6365">
            <v>0</v>
          </cell>
          <cell r="AZ6365" t="str">
            <v>Y</v>
          </cell>
          <cell r="BG6365">
            <v>0</v>
          </cell>
        </row>
        <row r="6366">
          <cell r="AY6366">
            <v>0</v>
          </cell>
          <cell r="AZ6366" t="str">
            <v>Y</v>
          </cell>
          <cell r="BG6366">
            <v>0</v>
          </cell>
        </row>
        <row r="6367">
          <cell r="AY6367">
            <v>0</v>
          </cell>
          <cell r="AZ6367" t="str">
            <v>Y</v>
          </cell>
          <cell r="BG6367">
            <v>0</v>
          </cell>
        </row>
        <row r="6368">
          <cell r="AY6368">
            <v>0</v>
          </cell>
          <cell r="AZ6368" t="str">
            <v>Y</v>
          </cell>
          <cell r="BG6368">
            <v>0</v>
          </cell>
        </row>
        <row r="6369">
          <cell r="AY6369">
            <v>0</v>
          </cell>
          <cell r="AZ6369" t="str">
            <v>Y</v>
          </cell>
          <cell r="BG6369">
            <v>0</v>
          </cell>
        </row>
        <row r="6370">
          <cell r="AY6370">
            <v>0</v>
          </cell>
          <cell r="AZ6370" t="str">
            <v>Y</v>
          </cell>
          <cell r="BG6370">
            <v>0</v>
          </cell>
        </row>
        <row r="6371">
          <cell r="AY6371">
            <v>0</v>
          </cell>
          <cell r="AZ6371" t="str">
            <v>Y</v>
          </cell>
          <cell r="BG6371">
            <v>0</v>
          </cell>
        </row>
        <row r="6372">
          <cell r="AY6372">
            <v>0</v>
          </cell>
          <cell r="AZ6372" t="str">
            <v>Y</v>
          </cell>
          <cell r="BG6372">
            <v>0</v>
          </cell>
        </row>
        <row r="6373">
          <cell r="AY6373">
            <v>0</v>
          </cell>
          <cell r="AZ6373" t="str">
            <v>Y</v>
          </cell>
          <cell r="BG6373">
            <v>0</v>
          </cell>
        </row>
        <row r="6374">
          <cell r="AY6374">
            <v>0</v>
          </cell>
          <cell r="AZ6374" t="str">
            <v>Y</v>
          </cell>
          <cell r="BG6374">
            <v>0</v>
          </cell>
        </row>
        <row r="6375">
          <cell r="AY6375">
            <v>0</v>
          </cell>
          <cell r="AZ6375" t="str">
            <v>Y</v>
          </cell>
          <cell r="BG6375">
            <v>0</v>
          </cell>
        </row>
        <row r="6376">
          <cell r="AY6376">
            <v>0</v>
          </cell>
          <cell r="AZ6376" t="str">
            <v>Y</v>
          </cell>
          <cell r="BG6376">
            <v>0</v>
          </cell>
        </row>
        <row r="6377">
          <cell r="AY6377">
            <v>0</v>
          </cell>
          <cell r="AZ6377" t="str">
            <v>Y</v>
          </cell>
          <cell r="BG6377">
            <v>0</v>
          </cell>
        </row>
        <row r="6378">
          <cell r="AY6378">
            <v>0</v>
          </cell>
          <cell r="AZ6378" t="str">
            <v>Y</v>
          </cell>
          <cell r="BG6378">
            <v>0</v>
          </cell>
        </row>
        <row r="6379">
          <cell r="AY6379">
            <v>0</v>
          </cell>
          <cell r="AZ6379" t="str">
            <v>Y</v>
          </cell>
          <cell r="BG6379">
            <v>0</v>
          </cell>
        </row>
        <row r="6380">
          <cell r="AY6380">
            <v>0</v>
          </cell>
          <cell r="AZ6380" t="str">
            <v>Y</v>
          </cell>
          <cell r="BG6380">
            <v>0</v>
          </cell>
        </row>
        <row r="6381">
          <cell r="AY6381">
            <v>0</v>
          </cell>
          <cell r="AZ6381" t="str">
            <v>Y</v>
          </cell>
          <cell r="BG6381">
            <v>0</v>
          </cell>
        </row>
        <row r="6382">
          <cell r="AY6382">
            <v>0</v>
          </cell>
          <cell r="AZ6382" t="str">
            <v>Y</v>
          </cell>
          <cell r="BG6382">
            <v>0</v>
          </cell>
        </row>
        <row r="6383">
          <cell r="AY6383">
            <v>0</v>
          </cell>
          <cell r="AZ6383" t="str">
            <v>Y</v>
          </cell>
          <cell r="BG6383">
            <v>0</v>
          </cell>
        </row>
        <row r="6384">
          <cell r="AY6384">
            <v>0</v>
          </cell>
          <cell r="AZ6384" t="str">
            <v>Y</v>
          </cell>
          <cell r="BG6384">
            <v>0</v>
          </cell>
        </row>
        <row r="6385">
          <cell r="AY6385">
            <v>0</v>
          </cell>
          <cell r="AZ6385" t="str">
            <v>Y</v>
          </cell>
          <cell r="BG6385">
            <v>0</v>
          </cell>
        </row>
        <row r="6386">
          <cell r="AY6386">
            <v>0</v>
          </cell>
          <cell r="AZ6386" t="str">
            <v>Y</v>
          </cell>
          <cell r="BG6386">
            <v>0</v>
          </cell>
        </row>
        <row r="6387">
          <cell r="AY6387">
            <v>0</v>
          </cell>
          <cell r="AZ6387" t="str">
            <v>Y</v>
          </cell>
          <cell r="BG6387">
            <v>0</v>
          </cell>
        </row>
        <row r="6388">
          <cell r="AY6388">
            <v>0</v>
          </cell>
          <cell r="AZ6388" t="str">
            <v>Y</v>
          </cell>
          <cell r="BG6388">
            <v>0</v>
          </cell>
        </row>
        <row r="6389">
          <cell r="AY6389">
            <v>0</v>
          </cell>
          <cell r="AZ6389" t="str">
            <v>Y</v>
          </cell>
          <cell r="BG6389">
            <v>0</v>
          </cell>
        </row>
        <row r="6390">
          <cell r="AY6390">
            <v>0</v>
          </cell>
          <cell r="AZ6390" t="str">
            <v>Y</v>
          </cell>
          <cell r="BG6390">
            <v>0</v>
          </cell>
        </row>
        <row r="6391">
          <cell r="AY6391">
            <v>0</v>
          </cell>
          <cell r="AZ6391" t="str">
            <v>Y</v>
          </cell>
          <cell r="BG6391">
            <v>0</v>
          </cell>
        </row>
        <row r="6392">
          <cell r="AY6392">
            <v>0</v>
          </cell>
          <cell r="AZ6392" t="str">
            <v>Y</v>
          </cell>
          <cell r="BG6392">
            <v>0</v>
          </cell>
        </row>
        <row r="6393">
          <cell r="AY6393">
            <v>0</v>
          </cell>
          <cell r="AZ6393" t="str">
            <v>Y</v>
          </cell>
          <cell r="BG6393">
            <v>0</v>
          </cell>
        </row>
        <row r="6394">
          <cell r="AY6394">
            <v>0</v>
          </cell>
          <cell r="AZ6394" t="str">
            <v>Y</v>
          </cell>
          <cell r="BG6394">
            <v>0</v>
          </cell>
        </row>
        <row r="6395">
          <cell r="AY6395">
            <v>0</v>
          </cell>
          <cell r="AZ6395" t="str">
            <v>Y</v>
          </cell>
          <cell r="BG6395">
            <v>0</v>
          </cell>
        </row>
        <row r="6396">
          <cell r="AY6396">
            <v>0</v>
          </cell>
          <cell r="AZ6396" t="str">
            <v>Y</v>
          </cell>
          <cell r="BG6396">
            <v>0</v>
          </cell>
        </row>
        <row r="6397">
          <cell r="AY6397">
            <v>0</v>
          </cell>
          <cell r="AZ6397" t="str">
            <v>Y</v>
          </cell>
          <cell r="BG6397">
            <v>0</v>
          </cell>
        </row>
        <row r="6398">
          <cell r="AY6398">
            <v>0</v>
          </cell>
          <cell r="AZ6398" t="str">
            <v>Y</v>
          </cell>
          <cell r="BG6398">
            <v>0</v>
          </cell>
        </row>
        <row r="6399">
          <cell r="AY6399">
            <v>0</v>
          </cell>
          <cell r="AZ6399" t="str">
            <v>Y</v>
          </cell>
          <cell r="BG6399">
            <v>0</v>
          </cell>
        </row>
        <row r="6400">
          <cell r="AY6400">
            <v>0</v>
          </cell>
          <cell r="AZ6400" t="str">
            <v>Y</v>
          </cell>
          <cell r="BG6400">
            <v>0</v>
          </cell>
        </row>
        <row r="6401">
          <cell r="AY6401">
            <v>0</v>
          </cell>
          <cell r="AZ6401" t="str">
            <v>Y</v>
          </cell>
          <cell r="BG6401">
            <v>0</v>
          </cell>
        </row>
        <row r="6402">
          <cell r="AY6402">
            <v>0</v>
          </cell>
          <cell r="AZ6402" t="str">
            <v>Y</v>
          </cell>
          <cell r="BG6402">
            <v>0</v>
          </cell>
        </row>
        <row r="6403">
          <cell r="AY6403">
            <v>0</v>
          </cell>
          <cell r="AZ6403" t="str">
            <v>Y</v>
          </cell>
          <cell r="BG6403">
            <v>0</v>
          </cell>
        </row>
        <row r="6404">
          <cell r="AY6404">
            <v>0</v>
          </cell>
          <cell r="AZ6404" t="str">
            <v>x</v>
          </cell>
          <cell r="BG6404">
            <v>0</v>
          </cell>
        </row>
        <row r="6405">
          <cell r="AY6405">
            <v>0</v>
          </cell>
          <cell r="AZ6405" t="str">
            <v>Y</v>
          </cell>
          <cell r="BG6405">
            <v>0</v>
          </cell>
        </row>
        <row r="6406">
          <cell r="AY6406">
            <v>0</v>
          </cell>
          <cell r="AZ6406" t="str">
            <v>Y</v>
          </cell>
          <cell r="BG6406">
            <v>0</v>
          </cell>
        </row>
        <row r="6407">
          <cell r="AY6407">
            <v>0</v>
          </cell>
          <cell r="AZ6407" t="str">
            <v>Y</v>
          </cell>
          <cell r="BG6407">
            <v>0</v>
          </cell>
        </row>
        <row r="6408">
          <cell r="AY6408">
            <v>0</v>
          </cell>
          <cell r="AZ6408" t="str">
            <v>Y</v>
          </cell>
          <cell r="BG6408">
            <v>0</v>
          </cell>
        </row>
        <row r="6409">
          <cell r="AY6409">
            <v>0</v>
          </cell>
          <cell r="AZ6409" t="str">
            <v>Y</v>
          </cell>
          <cell r="BG6409">
            <v>0</v>
          </cell>
        </row>
        <row r="6410">
          <cell r="AY6410">
            <v>0</v>
          </cell>
          <cell r="AZ6410" t="str">
            <v>Y</v>
          </cell>
          <cell r="BG6410">
            <v>0</v>
          </cell>
        </row>
        <row r="6411">
          <cell r="AY6411">
            <v>0</v>
          </cell>
          <cell r="AZ6411" t="str">
            <v>Y</v>
          </cell>
          <cell r="BG6411">
            <v>0</v>
          </cell>
        </row>
        <row r="6412">
          <cell r="AY6412">
            <v>0</v>
          </cell>
          <cell r="AZ6412" t="str">
            <v>Y</v>
          </cell>
          <cell r="BG6412">
            <v>0</v>
          </cell>
        </row>
        <row r="6413">
          <cell r="AY6413">
            <v>0</v>
          </cell>
          <cell r="AZ6413" t="str">
            <v>Y</v>
          </cell>
          <cell r="BG6413">
            <v>0</v>
          </cell>
        </row>
        <row r="6414">
          <cell r="AY6414">
            <v>0</v>
          </cell>
          <cell r="AZ6414" t="str">
            <v>Y</v>
          </cell>
          <cell r="BG6414">
            <v>0</v>
          </cell>
        </row>
        <row r="6415">
          <cell r="AY6415">
            <v>0</v>
          </cell>
          <cell r="AZ6415" t="str">
            <v>Y</v>
          </cell>
          <cell r="BG6415">
            <v>0</v>
          </cell>
        </row>
        <row r="6416">
          <cell r="AY6416">
            <v>0</v>
          </cell>
          <cell r="AZ6416" t="str">
            <v>Y</v>
          </cell>
          <cell r="BG6416">
            <v>0</v>
          </cell>
        </row>
        <row r="6417">
          <cell r="AY6417">
            <v>0</v>
          </cell>
          <cell r="AZ6417" t="str">
            <v>Y</v>
          </cell>
          <cell r="BG6417">
            <v>0</v>
          </cell>
        </row>
        <row r="6418">
          <cell r="AY6418">
            <v>0</v>
          </cell>
          <cell r="AZ6418" t="str">
            <v>Y</v>
          </cell>
          <cell r="BG6418">
            <v>0</v>
          </cell>
        </row>
        <row r="6419">
          <cell r="AY6419">
            <v>0</v>
          </cell>
          <cell r="AZ6419" t="str">
            <v>Y</v>
          </cell>
          <cell r="BG6419">
            <v>0</v>
          </cell>
        </row>
        <row r="6420">
          <cell r="AY6420">
            <v>0</v>
          </cell>
          <cell r="AZ6420" t="str">
            <v>Y</v>
          </cell>
          <cell r="BG6420">
            <v>0</v>
          </cell>
        </row>
        <row r="6421">
          <cell r="AY6421">
            <v>0</v>
          </cell>
          <cell r="AZ6421" t="str">
            <v>Y</v>
          </cell>
          <cell r="BG6421">
            <v>0</v>
          </cell>
        </row>
        <row r="6422">
          <cell r="AY6422">
            <v>0</v>
          </cell>
          <cell r="AZ6422" t="str">
            <v>Y</v>
          </cell>
          <cell r="BG6422">
            <v>0</v>
          </cell>
        </row>
        <row r="6423">
          <cell r="AY6423">
            <v>0</v>
          </cell>
          <cell r="AZ6423" t="str">
            <v>Y</v>
          </cell>
          <cell r="BG6423">
            <v>0</v>
          </cell>
        </row>
        <row r="6424">
          <cell r="AY6424">
            <v>0</v>
          </cell>
          <cell r="AZ6424" t="str">
            <v>Y</v>
          </cell>
          <cell r="BG6424">
            <v>0</v>
          </cell>
        </row>
        <row r="6425">
          <cell r="AY6425">
            <v>0</v>
          </cell>
          <cell r="AZ6425" t="str">
            <v>Y</v>
          </cell>
          <cell r="BG6425">
            <v>0</v>
          </cell>
        </row>
        <row r="6426">
          <cell r="AY6426">
            <v>0</v>
          </cell>
          <cell r="AZ6426" t="str">
            <v>Y</v>
          </cell>
          <cell r="BG6426">
            <v>0</v>
          </cell>
        </row>
        <row r="6427">
          <cell r="AY6427">
            <v>0</v>
          </cell>
          <cell r="AZ6427" t="str">
            <v>Y</v>
          </cell>
          <cell r="BG6427">
            <v>0</v>
          </cell>
        </row>
        <row r="6428">
          <cell r="AY6428">
            <v>0</v>
          </cell>
          <cell r="AZ6428" t="str">
            <v>Y</v>
          </cell>
          <cell r="BG6428">
            <v>0</v>
          </cell>
        </row>
        <row r="6429">
          <cell r="AY6429">
            <v>0</v>
          </cell>
          <cell r="AZ6429" t="str">
            <v>Y</v>
          </cell>
          <cell r="BG6429">
            <v>0</v>
          </cell>
        </row>
        <row r="6430">
          <cell r="AY6430">
            <v>0</v>
          </cell>
          <cell r="AZ6430" t="str">
            <v>Y</v>
          </cell>
          <cell r="BG6430">
            <v>0</v>
          </cell>
        </row>
        <row r="6431">
          <cell r="AY6431">
            <v>0</v>
          </cell>
          <cell r="AZ6431" t="str">
            <v>Y</v>
          </cell>
          <cell r="BG6431">
            <v>0</v>
          </cell>
        </row>
        <row r="6432">
          <cell r="AY6432">
            <v>0</v>
          </cell>
          <cell r="AZ6432" t="str">
            <v>Y</v>
          </cell>
          <cell r="BG6432">
            <v>0</v>
          </cell>
        </row>
        <row r="6433">
          <cell r="AY6433">
            <v>0</v>
          </cell>
          <cell r="AZ6433" t="str">
            <v>Y</v>
          </cell>
          <cell r="BG6433">
            <v>0</v>
          </cell>
        </row>
        <row r="6434">
          <cell r="AY6434">
            <v>0</v>
          </cell>
          <cell r="AZ6434" t="str">
            <v>Y</v>
          </cell>
          <cell r="BG6434">
            <v>0</v>
          </cell>
        </row>
        <row r="6435">
          <cell r="AY6435">
            <v>0</v>
          </cell>
          <cell r="AZ6435" t="str">
            <v>Y</v>
          </cell>
          <cell r="BG6435">
            <v>0</v>
          </cell>
        </row>
        <row r="6436">
          <cell r="AY6436">
            <v>0</v>
          </cell>
          <cell r="AZ6436" t="str">
            <v>Y</v>
          </cell>
          <cell r="BG6436">
            <v>0</v>
          </cell>
        </row>
        <row r="6437">
          <cell r="AY6437">
            <v>0</v>
          </cell>
          <cell r="AZ6437" t="str">
            <v>Y</v>
          </cell>
          <cell r="BG6437">
            <v>0</v>
          </cell>
        </row>
        <row r="6438">
          <cell r="AY6438">
            <v>0</v>
          </cell>
          <cell r="AZ6438" t="str">
            <v>Y</v>
          </cell>
          <cell r="BG6438">
            <v>0</v>
          </cell>
        </row>
        <row r="6439">
          <cell r="AY6439">
            <v>0</v>
          </cell>
          <cell r="AZ6439" t="str">
            <v>Y</v>
          </cell>
          <cell r="BG6439">
            <v>0</v>
          </cell>
        </row>
        <row r="6440">
          <cell r="AY6440">
            <v>0</v>
          </cell>
          <cell r="AZ6440" t="str">
            <v>Y</v>
          </cell>
          <cell r="BG6440">
            <v>0</v>
          </cell>
        </row>
        <row r="6441">
          <cell r="AY6441">
            <v>0</v>
          </cell>
          <cell r="AZ6441" t="str">
            <v>Y</v>
          </cell>
          <cell r="BG6441">
            <v>0</v>
          </cell>
        </row>
        <row r="6442">
          <cell r="AY6442">
            <v>0</v>
          </cell>
          <cell r="AZ6442" t="str">
            <v>Y</v>
          </cell>
          <cell r="BG6442">
            <v>0</v>
          </cell>
        </row>
        <row r="6443">
          <cell r="AY6443">
            <v>0</v>
          </cell>
          <cell r="AZ6443" t="str">
            <v>Y</v>
          </cell>
          <cell r="BG6443">
            <v>0</v>
          </cell>
        </row>
        <row r="6444">
          <cell r="AY6444">
            <v>0</v>
          </cell>
          <cell r="AZ6444" t="str">
            <v>Y</v>
          </cell>
          <cell r="BG6444">
            <v>0</v>
          </cell>
        </row>
        <row r="6445">
          <cell r="AY6445">
            <v>0</v>
          </cell>
          <cell r="AZ6445" t="str">
            <v>Y</v>
          </cell>
          <cell r="BG6445">
            <v>0</v>
          </cell>
        </row>
        <row r="6446">
          <cell r="AY6446">
            <v>0</v>
          </cell>
          <cell r="AZ6446" t="str">
            <v>Y</v>
          </cell>
          <cell r="BG6446">
            <v>0</v>
          </cell>
        </row>
        <row r="6447">
          <cell r="AY6447">
            <v>0</v>
          </cell>
          <cell r="AZ6447" t="str">
            <v>Y</v>
          </cell>
          <cell r="BG6447">
            <v>0</v>
          </cell>
        </row>
        <row r="6448">
          <cell r="AY6448">
            <v>0</v>
          </cell>
          <cell r="AZ6448" t="str">
            <v>Y</v>
          </cell>
          <cell r="BG6448">
            <v>0</v>
          </cell>
        </row>
        <row r="6449">
          <cell r="AY6449">
            <v>0</v>
          </cell>
          <cell r="AZ6449" t="str">
            <v>Y</v>
          </cell>
          <cell r="BG6449">
            <v>0</v>
          </cell>
        </row>
        <row r="6450">
          <cell r="AY6450">
            <v>0</v>
          </cell>
          <cell r="AZ6450" t="str">
            <v>Y</v>
          </cell>
          <cell r="BG6450">
            <v>0</v>
          </cell>
        </row>
        <row r="6451">
          <cell r="AY6451">
            <v>0</v>
          </cell>
          <cell r="AZ6451" t="str">
            <v>Y</v>
          </cell>
          <cell r="BG6451">
            <v>0</v>
          </cell>
        </row>
        <row r="6452">
          <cell r="AY6452">
            <v>0</v>
          </cell>
          <cell r="AZ6452" t="str">
            <v>Y</v>
          </cell>
          <cell r="BG6452">
            <v>0</v>
          </cell>
        </row>
        <row r="6453">
          <cell r="AY6453">
            <v>0</v>
          </cell>
          <cell r="AZ6453" t="str">
            <v>Y</v>
          </cell>
          <cell r="BG6453">
            <v>0</v>
          </cell>
        </row>
        <row r="6454">
          <cell r="AY6454">
            <v>0</v>
          </cell>
          <cell r="AZ6454" t="str">
            <v>Y</v>
          </cell>
          <cell r="BG6454">
            <v>0</v>
          </cell>
        </row>
        <row r="6455">
          <cell r="AY6455">
            <v>0</v>
          </cell>
          <cell r="AZ6455" t="str">
            <v>Y</v>
          </cell>
          <cell r="BG6455">
            <v>0</v>
          </cell>
        </row>
        <row r="6456">
          <cell r="AY6456">
            <v>0</v>
          </cell>
          <cell r="AZ6456" t="str">
            <v>Y</v>
          </cell>
          <cell r="BG6456">
            <v>0</v>
          </cell>
        </row>
        <row r="6457">
          <cell r="AY6457">
            <v>0</v>
          </cell>
          <cell r="AZ6457" t="str">
            <v>Y</v>
          </cell>
          <cell r="BG6457">
            <v>0</v>
          </cell>
        </row>
        <row r="6458">
          <cell r="AY6458">
            <v>0</v>
          </cell>
          <cell r="AZ6458" t="str">
            <v>Y</v>
          </cell>
          <cell r="BG6458">
            <v>0</v>
          </cell>
        </row>
        <row r="6459">
          <cell r="AY6459">
            <v>0</v>
          </cell>
          <cell r="AZ6459" t="str">
            <v>Y</v>
          </cell>
          <cell r="BG6459">
            <v>0</v>
          </cell>
        </row>
        <row r="6460">
          <cell r="AY6460">
            <v>0</v>
          </cell>
          <cell r="AZ6460" t="str">
            <v>Y</v>
          </cell>
          <cell r="BG6460">
            <v>0</v>
          </cell>
        </row>
        <row r="6461">
          <cell r="AY6461">
            <v>0</v>
          </cell>
          <cell r="AZ6461" t="str">
            <v>Y</v>
          </cell>
          <cell r="BG6461">
            <v>0</v>
          </cell>
        </row>
        <row r="6462">
          <cell r="AY6462">
            <v>0</v>
          </cell>
          <cell r="AZ6462" t="str">
            <v>Y</v>
          </cell>
          <cell r="BG6462">
            <v>0</v>
          </cell>
        </row>
        <row r="6463">
          <cell r="AY6463">
            <v>0</v>
          </cell>
          <cell r="AZ6463" t="str">
            <v>Y</v>
          </cell>
          <cell r="BG6463">
            <v>0</v>
          </cell>
        </row>
        <row r="6464">
          <cell r="AY6464">
            <v>0</v>
          </cell>
          <cell r="AZ6464" t="str">
            <v>Y</v>
          </cell>
          <cell r="BG6464">
            <v>0</v>
          </cell>
        </row>
        <row r="6465">
          <cell r="AY6465">
            <v>0</v>
          </cell>
          <cell r="AZ6465" t="str">
            <v>Y</v>
          </cell>
          <cell r="BG6465">
            <v>0</v>
          </cell>
        </row>
        <row r="6466">
          <cell r="AY6466">
            <v>0</v>
          </cell>
          <cell r="AZ6466" t="str">
            <v>Y</v>
          </cell>
          <cell r="BG6466">
            <v>0</v>
          </cell>
        </row>
        <row r="6467">
          <cell r="AY6467">
            <v>0</v>
          </cell>
          <cell r="AZ6467" t="str">
            <v>Y</v>
          </cell>
          <cell r="BG6467">
            <v>0</v>
          </cell>
        </row>
        <row r="6468">
          <cell r="AY6468" t="str">
            <v>1BD</v>
          </cell>
          <cell r="AZ6468">
            <v>-60.74</v>
          </cell>
          <cell r="BG6468" t="str">
            <v>1BD</v>
          </cell>
        </row>
        <row r="6469">
          <cell r="AY6469" t="str">
            <v>1BD</v>
          </cell>
          <cell r="AZ6469">
            <v>-500</v>
          </cell>
          <cell r="BG6469">
            <v>0</v>
          </cell>
        </row>
        <row r="6470">
          <cell r="AY6470">
            <v>0</v>
          </cell>
          <cell r="AZ6470" t="str">
            <v>Y</v>
          </cell>
          <cell r="BG6470">
            <v>0</v>
          </cell>
        </row>
        <row r="6471">
          <cell r="AY6471" t="str">
            <v>1BD</v>
          </cell>
          <cell r="AZ6471">
            <v>-60.74</v>
          </cell>
          <cell r="BG6471">
            <v>0</v>
          </cell>
        </row>
        <row r="6472">
          <cell r="AY6472" t="str">
            <v>1BD</v>
          </cell>
          <cell r="AZ6472">
            <v>-500</v>
          </cell>
          <cell r="BG6472">
            <v>0</v>
          </cell>
        </row>
        <row r="6473">
          <cell r="AY6473">
            <v>0</v>
          </cell>
          <cell r="AZ6473" t="str">
            <v>Y</v>
          </cell>
          <cell r="BG6473">
            <v>0</v>
          </cell>
        </row>
        <row r="6474">
          <cell r="AY6474" t="str">
            <v>1BD</v>
          </cell>
          <cell r="AZ6474">
            <v>-91</v>
          </cell>
          <cell r="BG6474">
            <v>0</v>
          </cell>
        </row>
        <row r="6475">
          <cell r="AY6475" t="str">
            <v>1BD</v>
          </cell>
          <cell r="AZ6475">
            <v>-60.48</v>
          </cell>
          <cell r="BG6475" t="str">
            <v>1BD</v>
          </cell>
        </row>
        <row r="6476">
          <cell r="AY6476" t="str">
            <v>1BD</v>
          </cell>
          <cell r="AZ6476">
            <v>-500</v>
          </cell>
          <cell r="BG6476">
            <v>0</v>
          </cell>
        </row>
        <row r="6477">
          <cell r="AY6477" t="str">
            <v>1BD</v>
          </cell>
          <cell r="AZ6477">
            <v>-321.14</v>
          </cell>
          <cell r="BG6477" t="str">
            <v>1BD</v>
          </cell>
        </row>
        <row r="6478">
          <cell r="AY6478" t="str">
            <v>1BD</v>
          </cell>
          <cell r="AZ6478">
            <v>-796.29</v>
          </cell>
          <cell r="BG6478" t="str">
            <v>1BD</v>
          </cell>
        </row>
        <row r="6479">
          <cell r="AY6479" t="str">
            <v>1BD</v>
          </cell>
          <cell r="AZ6479">
            <v>-15.66</v>
          </cell>
          <cell r="BG6479" t="str">
            <v>1BD</v>
          </cell>
        </row>
        <row r="6480">
          <cell r="AY6480" t="str">
            <v>1BD</v>
          </cell>
          <cell r="AZ6480">
            <v>-15.66</v>
          </cell>
          <cell r="BG6480" t="str">
            <v>1BD</v>
          </cell>
        </row>
        <row r="6481">
          <cell r="AY6481" t="str">
            <v>1BD</v>
          </cell>
          <cell r="AZ6481">
            <v>-15.66</v>
          </cell>
          <cell r="BG6481" t="str">
            <v>1BD</v>
          </cell>
        </row>
        <row r="6482">
          <cell r="AY6482" t="str">
            <v>1BD</v>
          </cell>
          <cell r="AZ6482">
            <v>-15.66</v>
          </cell>
          <cell r="BG6482" t="str">
            <v>1BD</v>
          </cell>
        </row>
        <row r="6483">
          <cell r="AY6483" t="str">
            <v>1BD</v>
          </cell>
          <cell r="AZ6483">
            <v>-222.33</v>
          </cell>
          <cell r="BG6483" t="str">
            <v>1BD</v>
          </cell>
        </row>
        <row r="6484">
          <cell r="AY6484" t="str">
            <v>1BD</v>
          </cell>
          <cell r="AZ6484">
            <v>-98.38</v>
          </cell>
          <cell r="BG6484" t="str">
            <v>1BD</v>
          </cell>
        </row>
        <row r="6485">
          <cell r="AY6485" t="str">
            <v>1BD</v>
          </cell>
          <cell r="AZ6485">
            <v>-253.34</v>
          </cell>
          <cell r="BG6485" t="str">
            <v>1BD</v>
          </cell>
        </row>
        <row r="6486">
          <cell r="AY6486" t="str">
            <v>1BD</v>
          </cell>
          <cell r="AZ6486">
            <v>-109.76</v>
          </cell>
          <cell r="BG6486">
            <v>0</v>
          </cell>
        </row>
        <row r="6487">
          <cell r="AY6487" t="str">
            <v>1BD</v>
          </cell>
          <cell r="AZ6487">
            <v>-247.24</v>
          </cell>
          <cell r="BG6487">
            <v>0</v>
          </cell>
        </row>
        <row r="6488">
          <cell r="AY6488" t="str">
            <v>1BD</v>
          </cell>
          <cell r="AZ6488">
            <v>-251.87</v>
          </cell>
          <cell r="BG6488">
            <v>0</v>
          </cell>
        </row>
        <row r="6489">
          <cell r="AY6489" t="str">
            <v>1BD</v>
          </cell>
          <cell r="AZ6489">
            <v>-48.12</v>
          </cell>
          <cell r="BG6489">
            <v>0</v>
          </cell>
        </row>
        <row r="6490">
          <cell r="AY6490" t="str">
            <v>1BD</v>
          </cell>
          <cell r="AZ6490">
            <v>-48.12</v>
          </cell>
          <cell r="BG6490">
            <v>0</v>
          </cell>
        </row>
        <row r="6491">
          <cell r="AY6491" t="str">
            <v>1BD</v>
          </cell>
          <cell r="AZ6491">
            <v>-48.12</v>
          </cell>
          <cell r="BG6491">
            <v>0</v>
          </cell>
        </row>
        <row r="6492">
          <cell r="AY6492" t="str">
            <v>1BD</v>
          </cell>
          <cell r="AZ6492">
            <v>-48.12</v>
          </cell>
          <cell r="BG6492">
            <v>0</v>
          </cell>
        </row>
        <row r="6493">
          <cell r="AY6493">
            <v>0</v>
          </cell>
          <cell r="AZ6493" t="str">
            <v>Y</v>
          </cell>
          <cell r="BG6493">
            <v>0</v>
          </cell>
        </row>
        <row r="6494">
          <cell r="AY6494">
            <v>0</v>
          </cell>
          <cell r="AZ6494" t="str">
            <v>Y</v>
          </cell>
          <cell r="BG6494">
            <v>0</v>
          </cell>
        </row>
        <row r="6495">
          <cell r="AY6495">
            <v>0</v>
          </cell>
          <cell r="AZ6495" t="str">
            <v>Y</v>
          </cell>
          <cell r="BG6495">
            <v>0</v>
          </cell>
        </row>
        <row r="6496">
          <cell r="AY6496">
            <v>0</v>
          </cell>
          <cell r="AZ6496" t="str">
            <v>Y</v>
          </cell>
          <cell r="BG6496">
            <v>0</v>
          </cell>
        </row>
        <row r="6497">
          <cell r="AY6497">
            <v>0</v>
          </cell>
          <cell r="AZ6497" t="str">
            <v>Y</v>
          </cell>
          <cell r="BG6497">
            <v>0</v>
          </cell>
        </row>
        <row r="6498">
          <cell r="AY6498">
            <v>0</v>
          </cell>
          <cell r="AZ6498" t="str">
            <v>Y</v>
          </cell>
          <cell r="BG6498">
            <v>0</v>
          </cell>
        </row>
        <row r="6499">
          <cell r="AY6499">
            <v>0</v>
          </cell>
          <cell r="AZ6499" t="str">
            <v>Y</v>
          </cell>
          <cell r="BG6499">
            <v>0</v>
          </cell>
        </row>
        <row r="6500">
          <cell r="AY6500" t="str">
            <v>1BD</v>
          </cell>
          <cell r="AZ6500">
            <v>-99.49</v>
          </cell>
          <cell r="BG6500" t="str">
            <v>1BD</v>
          </cell>
        </row>
        <row r="6501">
          <cell r="AY6501" t="str">
            <v>1BD</v>
          </cell>
          <cell r="AZ6501">
            <v>-253.34</v>
          </cell>
          <cell r="BG6501" t="str">
            <v>1BD</v>
          </cell>
        </row>
        <row r="6502">
          <cell r="AY6502" t="str">
            <v>1BD</v>
          </cell>
          <cell r="AZ6502">
            <v>-108.35</v>
          </cell>
          <cell r="BG6502">
            <v>0</v>
          </cell>
        </row>
        <row r="6503">
          <cell r="AY6503">
            <v>0</v>
          </cell>
          <cell r="AZ6503" t="str">
            <v>Y</v>
          </cell>
          <cell r="BG6503">
            <v>0</v>
          </cell>
        </row>
        <row r="6504">
          <cell r="AY6504">
            <v>0</v>
          </cell>
          <cell r="AZ6504" t="str">
            <v>Y</v>
          </cell>
          <cell r="BG6504">
            <v>0</v>
          </cell>
        </row>
        <row r="6505">
          <cell r="AY6505">
            <v>0</v>
          </cell>
          <cell r="AZ6505" t="str">
            <v>Y</v>
          </cell>
          <cell r="BG6505">
            <v>0</v>
          </cell>
        </row>
        <row r="6506">
          <cell r="AY6506">
            <v>0</v>
          </cell>
          <cell r="AZ6506" t="str">
            <v>Y</v>
          </cell>
          <cell r="BG6506">
            <v>0</v>
          </cell>
        </row>
        <row r="6507">
          <cell r="AY6507">
            <v>0</v>
          </cell>
          <cell r="AZ6507" t="str">
            <v>Y</v>
          </cell>
          <cell r="BG6507">
            <v>0</v>
          </cell>
        </row>
        <row r="6508">
          <cell r="AY6508">
            <v>0</v>
          </cell>
          <cell r="AZ6508" t="str">
            <v>Y</v>
          </cell>
          <cell r="BG6508">
            <v>0</v>
          </cell>
        </row>
        <row r="6509">
          <cell r="AY6509">
            <v>0</v>
          </cell>
          <cell r="AZ6509" t="str">
            <v>Y</v>
          </cell>
          <cell r="BG6509">
            <v>0</v>
          </cell>
        </row>
        <row r="6510">
          <cell r="AY6510">
            <v>0</v>
          </cell>
          <cell r="AZ6510" t="str">
            <v>Y</v>
          </cell>
          <cell r="BG6510">
            <v>0</v>
          </cell>
        </row>
        <row r="6511">
          <cell r="AY6511">
            <v>0</v>
          </cell>
          <cell r="AZ6511" t="str">
            <v>Y</v>
          </cell>
          <cell r="BG6511">
            <v>0</v>
          </cell>
        </row>
        <row r="6512">
          <cell r="AY6512">
            <v>0</v>
          </cell>
          <cell r="AZ6512" t="str">
            <v>Y</v>
          </cell>
          <cell r="BG6512">
            <v>0</v>
          </cell>
        </row>
        <row r="6513">
          <cell r="AY6513">
            <v>0</v>
          </cell>
          <cell r="AZ6513" t="str">
            <v>Y</v>
          </cell>
          <cell r="BG6513">
            <v>0</v>
          </cell>
        </row>
        <row r="6514">
          <cell r="AY6514">
            <v>0</v>
          </cell>
          <cell r="AZ6514" t="str">
            <v>Y</v>
          </cell>
          <cell r="BG6514">
            <v>0</v>
          </cell>
        </row>
        <row r="6515">
          <cell r="AY6515">
            <v>0</v>
          </cell>
          <cell r="AZ6515" t="str">
            <v>Y</v>
          </cell>
          <cell r="BG6515">
            <v>0</v>
          </cell>
        </row>
        <row r="6516">
          <cell r="AY6516">
            <v>0</v>
          </cell>
          <cell r="AZ6516" t="str">
            <v>Y</v>
          </cell>
          <cell r="BG6516">
            <v>0</v>
          </cell>
        </row>
        <row r="6517">
          <cell r="AY6517">
            <v>0</v>
          </cell>
          <cell r="AZ6517" t="str">
            <v>Y</v>
          </cell>
          <cell r="BG6517">
            <v>0</v>
          </cell>
        </row>
        <row r="6518">
          <cell r="AY6518">
            <v>0</v>
          </cell>
          <cell r="AZ6518" t="str">
            <v>Y</v>
          </cell>
          <cell r="BG6518">
            <v>0</v>
          </cell>
        </row>
        <row r="6519">
          <cell r="AY6519">
            <v>0</v>
          </cell>
          <cell r="AZ6519" t="str">
            <v>Y</v>
          </cell>
          <cell r="BG6519">
            <v>0</v>
          </cell>
        </row>
        <row r="6520">
          <cell r="AY6520">
            <v>0</v>
          </cell>
          <cell r="AZ6520" t="str">
            <v>Y</v>
          </cell>
          <cell r="BG6520">
            <v>0</v>
          </cell>
        </row>
        <row r="6521">
          <cell r="AY6521">
            <v>0</v>
          </cell>
          <cell r="AZ6521" t="str">
            <v>Y</v>
          </cell>
          <cell r="BG6521">
            <v>0</v>
          </cell>
        </row>
        <row r="6522">
          <cell r="AY6522">
            <v>0</v>
          </cell>
          <cell r="AZ6522" t="str">
            <v>Y</v>
          </cell>
          <cell r="BG6522">
            <v>0</v>
          </cell>
        </row>
        <row r="6523">
          <cell r="AY6523">
            <v>0</v>
          </cell>
          <cell r="AZ6523" t="str">
            <v>Y</v>
          </cell>
          <cell r="BG6523">
            <v>0</v>
          </cell>
        </row>
        <row r="6524">
          <cell r="AY6524">
            <v>0</v>
          </cell>
          <cell r="AZ6524" t="str">
            <v>Y</v>
          </cell>
          <cell r="BG6524">
            <v>0</v>
          </cell>
        </row>
        <row r="6525">
          <cell r="AY6525">
            <v>0</v>
          </cell>
          <cell r="AZ6525" t="str">
            <v>Y</v>
          </cell>
          <cell r="BG6525">
            <v>0</v>
          </cell>
        </row>
        <row r="6526">
          <cell r="AY6526">
            <v>0</v>
          </cell>
          <cell r="AZ6526" t="str">
            <v>Y</v>
          </cell>
          <cell r="BG6526">
            <v>0</v>
          </cell>
        </row>
        <row r="6527">
          <cell r="AY6527">
            <v>0</v>
          </cell>
          <cell r="AZ6527" t="str">
            <v>Y</v>
          </cell>
          <cell r="BG6527">
            <v>0</v>
          </cell>
        </row>
        <row r="6528">
          <cell r="AY6528">
            <v>0</v>
          </cell>
          <cell r="AZ6528" t="str">
            <v>Y</v>
          </cell>
          <cell r="BG6528">
            <v>0</v>
          </cell>
        </row>
        <row r="6529">
          <cell r="AY6529">
            <v>0</v>
          </cell>
          <cell r="AZ6529" t="str">
            <v>Y</v>
          </cell>
          <cell r="BG6529">
            <v>0</v>
          </cell>
        </row>
        <row r="6530">
          <cell r="AY6530">
            <v>0</v>
          </cell>
          <cell r="AZ6530" t="str">
            <v>Y</v>
          </cell>
          <cell r="BG6530">
            <v>0</v>
          </cell>
        </row>
        <row r="6531">
          <cell r="AY6531">
            <v>0</v>
          </cell>
          <cell r="AZ6531" t="str">
            <v>Y</v>
          </cell>
          <cell r="BG6531">
            <v>0</v>
          </cell>
        </row>
        <row r="6532">
          <cell r="AY6532">
            <v>0</v>
          </cell>
          <cell r="AZ6532" t="str">
            <v>Y</v>
          </cell>
          <cell r="BG6532">
            <v>0</v>
          </cell>
        </row>
        <row r="6533">
          <cell r="AY6533">
            <v>0</v>
          </cell>
          <cell r="AZ6533" t="str">
            <v>Y</v>
          </cell>
          <cell r="BG6533">
            <v>0</v>
          </cell>
        </row>
        <row r="6534">
          <cell r="AY6534">
            <v>0</v>
          </cell>
          <cell r="AZ6534" t="str">
            <v>Y</v>
          </cell>
          <cell r="BG6534">
            <v>0</v>
          </cell>
        </row>
        <row r="6535">
          <cell r="AY6535">
            <v>0</v>
          </cell>
          <cell r="AZ6535" t="str">
            <v>Y</v>
          </cell>
          <cell r="BG6535">
            <v>0</v>
          </cell>
        </row>
        <row r="6536">
          <cell r="AY6536">
            <v>0</v>
          </cell>
          <cell r="AZ6536" t="str">
            <v>Y</v>
          </cell>
          <cell r="BG6536">
            <v>0</v>
          </cell>
        </row>
        <row r="6537">
          <cell r="AY6537">
            <v>0</v>
          </cell>
          <cell r="AZ6537" t="str">
            <v>Y</v>
          </cell>
          <cell r="BG6537">
            <v>0</v>
          </cell>
        </row>
        <row r="6538">
          <cell r="AY6538">
            <v>0</v>
          </cell>
          <cell r="AZ6538" t="str">
            <v>Y</v>
          </cell>
          <cell r="BG6538">
            <v>0</v>
          </cell>
        </row>
        <row r="6539">
          <cell r="AY6539">
            <v>0</v>
          </cell>
          <cell r="AZ6539" t="str">
            <v>Y</v>
          </cell>
          <cell r="BG6539">
            <v>0</v>
          </cell>
        </row>
        <row r="6540">
          <cell r="AY6540">
            <v>0</v>
          </cell>
          <cell r="AZ6540" t="str">
            <v>Y</v>
          </cell>
          <cell r="BG6540">
            <v>0</v>
          </cell>
        </row>
        <row r="6541">
          <cell r="AY6541" t="str">
            <v>1BD</v>
          </cell>
          <cell r="AZ6541">
            <v>-99.06</v>
          </cell>
          <cell r="BG6541" t="str">
            <v>1BD</v>
          </cell>
        </row>
        <row r="6542">
          <cell r="AY6542" t="str">
            <v>1BD</v>
          </cell>
          <cell r="AZ6542">
            <v>-60.74</v>
          </cell>
          <cell r="BG6542" t="str">
            <v>1BD</v>
          </cell>
        </row>
        <row r="6543">
          <cell r="AY6543" t="str">
            <v>1BD</v>
          </cell>
          <cell r="AZ6543">
            <v>-504.59</v>
          </cell>
          <cell r="BG6543" t="str">
            <v>1BD</v>
          </cell>
        </row>
        <row r="6544">
          <cell r="AY6544">
            <v>0</v>
          </cell>
          <cell r="AZ6544" t="str">
            <v>Y</v>
          </cell>
          <cell r="BG6544">
            <v>0</v>
          </cell>
        </row>
        <row r="6545">
          <cell r="AY6545">
            <v>0</v>
          </cell>
          <cell r="AZ6545" t="str">
            <v>Y</v>
          </cell>
          <cell r="BG6545">
            <v>0</v>
          </cell>
        </row>
        <row r="6546">
          <cell r="AY6546">
            <v>0</v>
          </cell>
          <cell r="AZ6546" t="str">
            <v>Y</v>
          </cell>
          <cell r="BG6546">
            <v>0</v>
          </cell>
        </row>
        <row r="6547">
          <cell r="AY6547">
            <v>0</v>
          </cell>
          <cell r="AZ6547" t="str">
            <v>Y</v>
          </cell>
          <cell r="BG6547">
            <v>0</v>
          </cell>
        </row>
        <row r="6548">
          <cell r="AY6548">
            <v>0</v>
          </cell>
          <cell r="AZ6548" t="str">
            <v>Y</v>
          </cell>
          <cell r="BG6548">
            <v>0</v>
          </cell>
        </row>
        <row r="6549">
          <cell r="AY6549">
            <v>0</v>
          </cell>
          <cell r="AZ6549" t="str">
            <v>Y</v>
          </cell>
          <cell r="BG6549">
            <v>0</v>
          </cell>
        </row>
        <row r="6550">
          <cell r="AY6550">
            <v>0</v>
          </cell>
          <cell r="AZ6550" t="str">
            <v>Y</v>
          </cell>
          <cell r="BG6550">
            <v>0</v>
          </cell>
        </row>
        <row r="6551">
          <cell r="AY6551" t="str">
            <v>1BD</v>
          </cell>
          <cell r="AZ6551">
            <v>-111.72</v>
          </cell>
          <cell r="BG6551" t="str">
            <v>1BD</v>
          </cell>
        </row>
        <row r="6552">
          <cell r="AY6552">
            <v>0</v>
          </cell>
          <cell r="AZ6552">
            <v>0</v>
          </cell>
          <cell r="BG6552">
            <v>0</v>
          </cell>
        </row>
        <row r="6553">
          <cell r="AY6553" t="str">
            <v>1BD</v>
          </cell>
          <cell r="AZ6553">
            <v>-125.02</v>
          </cell>
          <cell r="BG6553">
            <v>0</v>
          </cell>
        </row>
        <row r="6554">
          <cell r="AY6554" t="str">
            <v>1BD</v>
          </cell>
          <cell r="AZ6554">
            <v>-233.86</v>
          </cell>
          <cell r="BG6554">
            <v>0</v>
          </cell>
        </row>
        <row r="6555">
          <cell r="AY6555" t="str">
            <v>1BD</v>
          </cell>
          <cell r="AZ6555">
            <v>-127.9</v>
          </cell>
          <cell r="BG6555">
            <v>0</v>
          </cell>
        </row>
        <row r="6556">
          <cell r="AY6556">
            <v>0</v>
          </cell>
          <cell r="AZ6556">
            <v>0</v>
          </cell>
          <cell r="BG6556">
            <v>0</v>
          </cell>
        </row>
        <row r="6557">
          <cell r="AY6557" t="str">
            <v>1BD</v>
          </cell>
          <cell r="AZ6557">
            <v>-48.12</v>
          </cell>
          <cell r="BG6557">
            <v>0</v>
          </cell>
        </row>
        <row r="6558">
          <cell r="AY6558" t="str">
            <v>1BD</v>
          </cell>
          <cell r="AZ6558">
            <v>-48.12</v>
          </cell>
          <cell r="BG6558">
            <v>0</v>
          </cell>
        </row>
        <row r="6559">
          <cell r="AY6559" t="str">
            <v>1BD</v>
          </cell>
          <cell r="AZ6559">
            <v>-48.12</v>
          </cell>
          <cell r="BG6559">
            <v>0</v>
          </cell>
        </row>
        <row r="6560">
          <cell r="AY6560" t="str">
            <v>1BD</v>
          </cell>
          <cell r="AZ6560">
            <v>-48.12</v>
          </cell>
          <cell r="BG6560">
            <v>0</v>
          </cell>
        </row>
        <row r="6561">
          <cell r="AY6561" t="str">
            <v>1BD</v>
          </cell>
          <cell r="AZ6561">
            <v>-115.91</v>
          </cell>
          <cell r="BG6561">
            <v>0</v>
          </cell>
        </row>
        <row r="6562">
          <cell r="AY6562">
            <v>0</v>
          </cell>
          <cell r="AZ6562">
            <v>0</v>
          </cell>
          <cell r="BG6562">
            <v>0</v>
          </cell>
        </row>
        <row r="6563">
          <cell r="AY6563" t="str">
            <v>1BD</v>
          </cell>
          <cell r="AZ6563">
            <v>-74.680000000000007</v>
          </cell>
          <cell r="BG6563" t="str">
            <v>1BD</v>
          </cell>
        </row>
        <row r="6564">
          <cell r="AY6564">
            <v>0</v>
          </cell>
          <cell r="AZ6564" t="str">
            <v>Y</v>
          </cell>
          <cell r="BG6564">
            <v>0</v>
          </cell>
        </row>
        <row r="6565">
          <cell r="AY6565">
            <v>0</v>
          </cell>
          <cell r="AZ6565" t="str">
            <v>Y</v>
          </cell>
          <cell r="BG6565">
            <v>0</v>
          </cell>
        </row>
        <row r="6566">
          <cell r="AY6566" t="str">
            <v>1BD</v>
          </cell>
          <cell r="AZ6566">
            <v>-112.28</v>
          </cell>
          <cell r="BG6566">
            <v>0</v>
          </cell>
        </row>
        <row r="6567">
          <cell r="AY6567" t="str">
            <v>1BD</v>
          </cell>
          <cell r="AZ6567">
            <v>-283.62</v>
          </cell>
          <cell r="BG6567" t="str">
            <v>1BD</v>
          </cell>
        </row>
        <row r="6568">
          <cell r="AY6568" t="str">
            <v>1BD</v>
          </cell>
          <cell r="AZ6568">
            <v>-107.59</v>
          </cell>
          <cell r="BG6568">
            <v>0</v>
          </cell>
        </row>
        <row r="6569">
          <cell r="AY6569" t="str">
            <v>1BD</v>
          </cell>
          <cell r="AZ6569">
            <v>-295.27999999999997</v>
          </cell>
          <cell r="BG6569" t="str">
            <v>1BD</v>
          </cell>
        </row>
        <row r="6570">
          <cell r="AY6570">
            <v>0</v>
          </cell>
          <cell r="AZ6570" t="str">
            <v>Y</v>
          </cell>
          <cell r="BG6570">
            <v>0</v>
          </cell>
        </row>
        <row r="6571">
          <cell r="AY6571">
            <v>0</v>
          </cell>
          <cell r="AZ6571" t="str">
            <v>Y</v>
          </cell>
          <cell r="BG6571">
            <v>0</v>
          </cell>
        </row>
        <row r="6572">
          <cell r="AY6572">
            <v>0</v>
          </cell>
          <cell r="AZ6572" t="str">
            <v>Y</v>
          </cell>
          <cell r="BG6572">
            <v>0</v>
          </cell>
        </row>
        <row r="6573">
          <cell r="AY6573">
            <v>0</v>
          </cell>
          <cell r="AZ6573" t="str">
            <v>Y</v>
          </cell>
          <cell r="BG6573">
            <v>0</v>
          </cell>
        </row>
        <row r="6574">
          <cell r="AY6574">
            <v>0</v>
          </cell>
          <cell r="AZ6574" t="str">
            <v>Y</v>
          </cell>
          <cell r="BG6574">
            <v>0</v>
          </cell>
        </row>
        <row r="6575">
          <cell r="AY6575">
            <v>0</v>
          </cell>
          <cell r="AZ6575" t="str">
            <v>Y</v>
          </cell>
          <cell r="BG6575">
            <v>0</v>
          </cell>
        </row>
        <row r="6576">
          <cell r="AY6576">
            <v>0</v>
          </cell>
          <cell r="AZ6576" t="str">
            <v>Y</v>
          </cell>
          <cell r="BG6576">
            <v>0</v>
          </cell>
        </row>
        <row r="6577">
          <cell r="AY6577">
            <v>0</v>
          </cell>
          <cell r="AZ6577" t="str">
            <v>Y</v>
          </cell>
          <cell r="BG6577">
            <v>0</v>
          </cell>
        </row>
        <row r="6578">
          <cell r="AY6578">
            <v>0</v>
          </cell>
          <cell r="AZ6578" t="str">
            <v>Y</v>
          </cell>
          <cell r="BG6578">
            <v>0</v>
          </cell>
        </row>
        <row r="6579">
          <cell r="AY6579">
            <v>0</v>
          </cell>
          <cell r="AZ6579" t="str">
            <v>Y</v>
          </cell>
          <cell r="BG6579">
            <v>0</v>
          </cell>
        </row>
        <row r="6580">
          <cell r="AY6580">
            <v>0</v>
          </cell>
          <cell r="AZ6580" t="str">
            <v>Y</v>
          </cell>
          <cell r="BG6580">
            <v>0</v>
          </cell>
        </row>
        <row r="6581">
          <cell r="AY6581">
            <v>0</v>
          </cell>
          <cell r="AZ6581" t="str">
            <v>Y</v>
          </cell>
          <cell r="BG6581">
            <v>0</v>
          </cell>
        </row>
        <row r="6582">
          <cell r="AY6582">
            <v>0</v>
          </cell>
          <cell r="AZ6582" t="str">
            <v>Y</v>
          </cell>
          <cell r="BG6582">
            <v>0</v>
          </cell>
        </row>
        <row r="6583">
          <cell r="AY6583">
            <v>0</v>
          </cell>
          <cell r="AZ6583" t="str">
            <v>Y</v>
          </cell>
          <cell r="BG6583">
            <v>0</v>
          </cell>
        </row>
        <row r="6584">
          <cell r="AY6584">
            <v>0</v>
          </cell>
          <cell r="AZ6584" t="str">
            <v>Y</v>
          </cell>
          <cell r="BG6584">
            <v>0</v>
          </cell>
        </row>
        <row r="6585">
          <cell r="AY6585">
            <v>0</v>
          </cell>
          <cell r="AZ6585" t="str">
            <v>Y</v>
          </cell>
          <cell r="BG6585">
            <v>0</v>
          </cell>
        </row>
        <row r="6586">
          <cell r="AY6586">
            <v>0</v>
          </cell>
          <cell r="AZ6586" t="str">
            <v>Y</v>
          </cell>
          <cell r="BG6586">
            <v>0</v>
          </cell>
        </row>
        <row r="6587">
          <cell r="AY6587">
            <v>0</v>
          </cell>
          <cell r="AZ6587" t="str">
            <v>Y</v>
          </cell>
          <cell r="BG6587">
            <v>0</v>
          </cell>
        </row>
        <row r="6588">
          <cell r="AY6588">
            <v>0</v>
          </cell>
          <cell r="AZ6588" t="str">
            <v>Y</v>
          </cell>
          <cell r="BG6588">
            <v>0</v>
          </cell>
        </row>
        <row r="6589">
          <cell r="AY6589">
            <v>0</v>
          </cell>
          <cell r="AZ6589" t="str">
            <v>Y</v>
          </cell>
          <cell r="BG6589">
            <v>0</v>
          </cell>
        </row>
        <row r="6590">
          <cell r="AY6590">
            <v>0</v>
          </cell>
          <cell r="AZ6590" t="str">
            <v>Y</v>
          </cell>
          <cell r="BG6590">
            <v>0</v>
          </cell>
        </row>
        <row r="6591">
          <cell r="AY6591">
            <v>0</v>
          </cell>
          <cell r="AZ6591" t="str">
            <v>Y</v>
          </cell>
          <cell r="BG6591">
            <v>0</v>
          </cell>
        </row>
        <row r="6592">
          <cell r="AY6592">
            <v>0</v>
          </cell>
          <cell r="AZ6592" t="str">
            <v>Y</v>
          </cell>
          <cell r="BG6592">
            <v>0</v>
          </cell>
        </row>
        <row r="6593">
          <cell r="AY6593" t="str">
            <v>1BD</v>
          </cell>
          <cell r="AZ6593">
            <v>-137.01</v>
          </cell>
          <cell r="BG6593">
            <v>0</v>
          </cell>
        </row>
        <row r="6594">
          <cell r="AY6594" t="str">
            <v>1BD</v>
          </cell>
          <cell r="AZ6594">
            <v>-233.86</v>
          </cell>
          <cell r="BG6594">
            <v>0</v>
          </cell>
        </row>
        <row r="6595">
          <cell r="AY6595" t="str">
            <v>1BD</v>
          </cell>
          <cell r="AZ6595">
            <v>-121.78</v>
          </cell>
          <cell r="BG6595">
            <v>0</v>
          </cell>
        </row>
        <row r="6596">
          <cell r="AY6596" t="str">
            <v>1BD</v>
          </cell>
          <cell r="AZ6596">
            <v>-274.85000000000002</v>
          </cell>
          <cell r="BG6596" t="str">
            <v>1BD</v>
          </cell>
        </row>
        <row r="6597">
          <cell r="AY6597" t="str">
            <v>1BD</v>
          </cell>
          <cell r="AZ6597">
            <v>-63.44</v>
          </cell>
          <cell r="BG6597">
            <v>0</v>
          </cell>
        </row>
        <row r="6598">
          <cell r="AY6598" t="str">
            <v>1BD</v>
          </cell>
          <cell r="AZ6598">
            <v>-63.44</v>
          </cell>
          <cell r="BG6598">
            <v>0</v>
          </cell>
        </row>
        <row r="6599">
          <cell r="AY6599" t="str">
            <v>1BD</v>
          </cell>
          <cell r="AZ6599">
            <v>-63.44</v>
          </cell>
          <cell r="BG6599">
            <v>0</v>
          </cell>
        </row>
        <row r="6600">
          <cell r="AY6600" t="str">
            <v>1BD</v>
          </cell>
          <cell r="AZ6600">
            <v>-63.44</v>
          </cell>
          <cell r="BG6600">
            <v>0</v>
          </cell>
        </row>
        <row r="6601">
          <cell r="AY6601">
            <v>0</v>
          </cell>
          <cell r="AZ6601" t="str">
            <v>Y</v>
          </cell>
          <cell r="BG6601">
            <v>0</v>
          </cell>
        </row>
        <row r="6602">
          <cell r="AY6602" t="str">
            <v>1BD</v>
          </cell>
          <cell r="AZ6602">
            <v>-507.7</v>
          </cell>
          <cell r="BG6602" t="str">
            <v>1BD</v>
          </cell>
        </row>
        <row r="6603">
          <cell r="AY6603">
            <v>0</v>
          </cell>
          <cell r="AZ6603" t="str">
            <v>Y</v>
          </cell>
          <cell r="BG6603">
            <v>0</v>
          </cell>
        </row>
        <row r="6604">
          <cell r="AY6604">
            <v>0</v>
          </cell>
          <cell r="AZ6604" t="str">
            <v>Y</v>
          </cell>
          <cell r="BG6604">
            <v>0</v>
          </cell>
        </row>
        <row r="6605">
          <cell r="AY6605">
            <v>0</v>
          </cell>
          <cell r="AZ6605" t="str">
            <v>Y</v>
          </cell>
          <cell r="BG6605">
            <v>0</v>
          </cell>
        </row>
        <row r="6606">
          <cell r="AY6606" t="str">
            <v>1BD</v>
          </cell>
          <cell r="AZ6606">
            <v>-371.77</v>
          </cell>
          <cell r="BG6606">
            <v>0</v>
          </cell>
        </row>
        <row r="6607">
          <cell r="AY6607">
            <v>0</v>
          </cell>
          <cell r="AZ6607" t="str">
            <v>Y</v>
          </cell>
          <cell r="BG6607">
            <v>0</v>
          </cell>
        </row>
        <row r="6608">
          <cell r="AY6608">
            <v>0</v>
          </cell>
          <cell r="AZ6608" t="str">
            <v>Y</v>
          </cell>
          <cell r="BG6608">
            <v>0</v>
          </cell>
        </row>
        <row r="6609">
          <cell r="AY6609" t="str">
            <v>1BD</v>
          </cell>
          <cell r="AZ6609">
            <v>-507.7</v>
          </cell>
          <cell r="BG6609" t="str">
            <v>1BD</v>
          </cell>
        </row>
        <row r="6610">
          <cell r="AY6610">
            <v>0</v>
          </cell>
          <cell r="AZ6610" t="str">
            <v>Y</v>
          </cell>
          <cell r="BG6610">
            <v>0</v>
          </cell>
        </row>
        <row r="6611">
          <cell r="AY6611">
            <v>0</v>
          </cell>
          <cell r="AZ6611" t="str">
            <v>Y</v>
          </cell>
          <cell r="BG6611">
            <v>0</v>
          </cell>
        </row>
        <row r="6612">
          <cell r="AY6612">
            <v>0</v>
          </cell>
          <cell r="AZ6612" t="str">
            <v>Y</v>
          </cell>
          <cell r="BG6612">
            <v>0</v>
          </cell>
        </row>
        <row r="6613">
          <cell r="AY6613">
            <v>0</v>
          </cell>
          <cell r="AZ6613" t="str">
            <v>Y</v>
          </cell>
          <cell r="BG6613">
            <v>0</v>
          </cell>
        </row>
        <row r="6614">
          <cell r="AY6614">
            <v>0</v>
          </cell>
          <cell r="AZ6614" t="str">
            <v>Y</v>
          </cell>
          <cell r="BG6614">
            <v>0</v>
          </cell>
        </row>
        <row r="6615">
          <cell r="AY6615">
            <v>0</v>
          </cell>
          <cell r="AZ6615" t="str">
            <v>Y</v>
          </cell>
          <cell r="BG6615">
            <v>0</v>
          </cell>
        </row>
        <row r="6616">
          <cell r="AY6616">
            <v>0</v>
          </cell>
          <cell r="AZ6616" t="str">
            <v>Y</v>
          </cell>
          <cell r="BG6616">
            <v>0</v>
          </cell>
        </row>
        <row r="6617">
          <cell r="AY6617">
            <v>0</v>
          </cell>
          <cell r="AZ6617" t="str">
            <v>Y</v>
          </cell>
          <cell r="BG6617">
            <v>0</v>
          </cell>
        </row>
        <row r="6618">
          <cell r="AY6618">
            <v>0</v>
          </cell>
          <cell r="AZ6618" t="str">
            <v>Y</v>
          </cell>
          <cell r="BG6618">
            <v>0</v>
          </cell>
        </row>
        <row r="6619">
          <cell r="AY6619">
            <v>0</v>
          </cell>
          <cell r="AZ6619" t="str">
            <v>Y</v>
          </cell>
          <cell r="BG6619">
            <v>0</v>
          </cell>
        </row>
        <row r="6620">
          <cell r="AY6620">
            <v>0</v>
          </cell>
          <cell r="AZ6620" t="str">
            <v>Y</v>
          </cell>
          <cell r="BG6620">
            <v>0</v>
          </cell>
        </row>
        <row r="6621">
          <cell r="AY6621">
            <v>0</v>
          </cell>
          <cell r="AZ6621" t="str">
            <v>Y</v>
          </cell>
          <cell r="BG6621">
            <v>0</v>
          </cell>
        </row>
        <row r="6622">
          <cell r="AY6622">
            <v>0</v>
          </cell>
          <cell r="AZ6622" t="str">
            <v>Y</v>
          </cell>
          <cell r="BG6622">
            <v>0</v>
          </cell>
        </row>
        <row r="6623">
          <cell r="AY6623">
            <v>0</v>
          </cell>
          <cell r="AZ6623" t="str">
            <v>Y</v>
          </cell>
          <cell r="BG6623">
            <v>0</v>
          </cell>
        </row>
        <row r="6624">
          <cell r="AY6624">
            <v>0</v>
          </cell>
          <cell r="AZ6624" t="str">
            <v>Y</v>
          </cell>
          <cell r="BG6624">
            <v>0</v>
          </cell>
        </row>
        <row r="6625">
          <cell r="AY6625">
            <v>0</v>
          </cell>
          <cell r="AZ6625" t="str">
            <v>Y</v>
          </cell>
          <cell r="BG6625">
            <v>0</v>
          </cell>
        </row>
        <row r="6626">
          <cell r="AY6626">
            <v>0</v>
          </cell>
          <cell r="AZ6626" t="str">
            <v>Y</v>
          </cell>
          <cell r="BG6626">
            <v>0</v>
          </cell>
        </row>
        <row r="6627">
          <cell r="AY6627">
            <v>0</v>
          </cell>
          <cell r="AZ6627" t="str">
            <v>Y</v>
          </cell>
          <cell r="BG6627">
            <v>0</v>
          </cell>
        </row>
        <row r="6628">
          <cell r="AY6628">
            <v>0</v>
          </cell>
          <cell r="AZ6628" t="str">
            <v>Y</v>
          </cell>
          <cell r="BG6628">
            <v>0</v>
          </cell>
        </row>
        <row r="6629">
          <cell r="AY6629">
            <v>0</v>
          </cell>
          <cell r="AZ6629" t="str">
            <v>Y</v>
          </cell>
          <cell r="BG6629">
            <v>0</v>
          </cell>
        </row>
        <row r="6630">
          <cell r="AY6630">
            <v>0</v>
          </cell>
          <cell r="AZ6630" t="str">
            <v>Y</v>
          </cell>
          <cell r="BG6630">
            <v>0</v>
          </cell>
        </row>
        <row r="6631">
          <cell r="AY6631" t="str">
            <v>1BD</v>
          </cell>
          <cell r="AZ6631">
            <v>-143.34</v>
          </cell>
          <cell r="BG6631">
            <v>0</v>
          </cell>
        </row>
        <row r="6632">
          <cell r="AY6632">
            <v>0</v>
          </cell>
          <cell r="AZ6632">
            <v>0</v>
          </cell>
          <cell r="BG6632">
            <v>0</v>
          </cell>
        </row>
        <row r="6633">
          <cell r="AY6633" t="str">
            <v>1BD</v>
          </cell>
          <cell r="AZ6633">
            <v>-48.12</v>
          </cell>
          <cell r="BG6633">
            <v>0</v>
          </cell>
        </row>
        <row r="6634">
          <cell r="AY6634" t="str">
            <v>1BD</v>
          </cell>
          <cell r="AZ6634">
            <v>-48.12</v>
          </cell>
          <cell r="BG6634">
            <v>0</v>
          </cell>
        </row>
        <row r="6635">
          <cell r="AY6635" t="str">
            <v>1BD</v>
          </cell>
          <cell r="AZ6635">
            <v>-48.12</v>
          </cell>
          <cell r="BG6635">
            <v>0</v>
          </cell>
        </row>
        <row r="6636">
          <cell r="AY6636" t="str">
            <v>1BD</v>
          </cell>
          <cell r="AZ6636">
            <v>-48.12</v>
          </cell>
          <cell r="BG6636">
            <v>0</v>
          </cell>
        </row>
        <row r="6637">
          <cell r="AY6637">
            <v>0</v>
          </cell>
          <cell r="AZ6637" t="str">
            <v>Y</v>
          </cell>
          <cell r="BG6637">
            <v>0</v>
          </cell>
        </row>
        <row r="6638">
          <cell r="AY6638">
            <v>0</v>
          </cell>
          <cell r="AZ6638" t="str">
            <v>Y</v>
          </cell>
          <cell r="BG6638">
            <v>0</v>
          </cell>
        </row>
        <row r="6639">
          <cell r="AY6639">
            <v>0</v>
          </cell>
          <cell r="AZ6639" t="str">
            <v>Y</v>
          </cell>
          <cell r="BG6639">
            <v>0</v>
          </cell>
        </row>
        <row r="6640">
          <cell r="AY6640">
            <v>0</v>
          </cell>
          <cell r="AZ6640" t="str">
            <v>Y</v>
          </cell>
          <cell r="BG6640">
            <v>0</v>
          </cell>
        </row>
        <row r="6641">
          <cell r="AY6641">
            <v>0</v>
          </cell>
          <cell r="AZ6641" t="str">
            <v>Y</v>
          </cell>
          <cell r="BG6641">
            <v>0</v>
          </cell>
        </row>
        <row r="6642">
          <cell r="AY6642">
            <v>0</v>
          </cell>
          <cell r="AZ6642" t="str">
            <v>Y</v>
          </cell>
          <cell r="BG6642">
            <v>0</v>
          </cell>
        </row>
        <row r="6643">
          <cell r="AY6643" t="str">
            <v>1BD</v>
          </cell>
          <cell r="AZ6643">
            <v>-140.31</v>
          </cell>
          <cell r="BG6643">
            <v>0</v>
          </cell>
        </row>
        <row r="6644">
          <cell r="AY6644">
            <v>0</v>
          </cell>
          <cell r="AZ6644">
            <v>0</v>
          </cell>
          <cell r="BG6644">
            <v>0</v>
          </cell>
        </row>
        <row r="6645">
          <cell r="AY6645" t="str">
            <v>1BD</v>
          </cell>
          <cell r="AZ6645">
            <v>-63.44</v>
          </cell>
          <cell r="BG6645">
            <v>0</v>
          </cell>
        </row>
        <row r="6646">
          <cell r="AY6646" t="str">
            <v>1BD</v>
          </cell>
          <cell r="AZ6646">
            <v>-63.44</v>
          </cell>
          <cell r="BG6646">
            <v>0</v>
          </cell>
        </row>
        <row r="6647">
          <cell r="AY6647" t="str">
            <v>1BD</v>
          </cell>
          <cell r="AZ6647">
            <v>-63.44</v>
          </cell>
          <cell r="BG6647">
            <v>0</v>
          </cell>
        </row>
        <row r="6648">
          <cell r="AY6648" t="str">
            <v>1BD</v>
          </cell>
          <cell r="AZ6648">
            <v>-63.44</v>
          </cell>
          <cell r="BG6648">
            <v>0</v>
          </cell>
        </row>
        <row r="6649">
          <cell r="AY6649" t="str">
            <v>1BD</v>
          </cell>
          <cell r="AZ6649">
            <v>-136.96</v>
          </cell>
          <cell r="BG6649">
            <v>0</v>
          </cell>
        </row>
        <row r="6650">
          <cell r="AY6650" t="str">
            <v>1BD</v>
          </cell>
          <cell r="AZ6650">
            <v>-222.29</v>
          </cell>
          <cell r="BG6650">
            <v>0</v>
          </cell>
        </row>
        <row r="6651">
          <cell r="AY6651" t="str">
            <v>1BD</v>
          </cell>
          <cell r="AZ6651">
            <v>-63.44</v>
          </cell>
          <cell r="BG6651" t="str">
            <v>1BD</v>
          </cell>
        </row>
        <row r="6652">
          <cell r="AY6652" t="str">
            <v>1BD</v>
          </cell>
          <cell r="AZ6652">
            <v>-63.44</v>
          </cell>
          <cell r="BG6652" t="str">
            <v>1BD</v>
          </cell>
        </row>
        <row r="6653">
          <cell r="AY6653" t="str">
            <v>1BD</v>
          </cell>
          <cell r="AZ6653">
            <v>-63.44</v>
          </cell>
          <cell r="BG6653" t="str">
            <v>1BD</v>
          </cell>
        </row>
        <row r="6654">
          <cell r="AY6654" t="str">
            <v>1BD</v>
          </cell>
          <cell r="AZ6654">
            <v>-63.44</v>
          </cell>
          <cell r="BG6654" t="str">
            <v>1BD</v>
          </cell>
        </row>
        <row r="6655">
          <cell r="AY6655">
            <v>0</v>
          </cell>
          <cell r="AZ6655" t="str">
            <v>Y</v>
          </cell>
          <cell r="BG6655">
            <v>0</v>
          </cell>
        </row>
        <row r="6656">
          <cell r="AY6656">
            <v>0</v>
          </cell>
          <cell r="AZ6656" t="str">
            <v>Y</v>
          </cell>
          <cell r="BG6656">
            <v>0</v>
          </cell>
        </row>
        <row r="6657">
          <cell r="AY6657">
            <v>0</v>
          </cell>
          <cell r="AZ6657" t="str">
            <v>Y</v>
          </cell>
          <cell r="BG6657">
            <v>0</v>
          </cell>
        </row>
        <row r="6658">
          <cell r="AY6658">
            <v>0</v>
          </cell>
          <cell r="AZ6658" t="str">
            <v>Y</v>
          </cell>
          <cell r="BG6658">
            <v>0</v>
          </cell>
        </row>
        <row r="6659">
          <cell r="AY6659">
            <v>0</v>
          </cell>
          <cell r="AZ6659" t="str">
            <v>Y</v>
          </cell>
          <cell r="BG6659">
            <v>0</v>
          </cell>
        </row>
        <row r="6660">
          <cell r="AY6660">
            <v>0</v>
          </cell>
          <cell r="AZ6660" t="str">
            <v>Y</v>
          </cell>
          <cell r="BG6660">
            <v>0</v>
          </cell>
        </row>
        <row r="6661">
          <cell r="AY6661">
            <v>0</v>
          </cell>
          <cell r="AZ6661" t="str">
            <v>Y</v>
          </cell>
          <cell r="BG6661">
            <v>0</v>
          </cell>
        </row>
        <row r="6662">
          <cell r="AY6662">
            <v>0</v>
          </cell>
          <cell r="AZ6662" t="str">
            <v>Y</v>
          </cell>
          <cell r="BG6662">
            <v>0</v>
          </cell>
        </row>
        <row r="6663">
          <cell r="AY6663">
            <v>0</v>
          </cell>
          <cell r="AZ6663" t="str">
            <v>Y</v>
          </cell>
          <cell r="BG6663">
            <v>0</v>
          </cell>
        </row>
        <row r="6664">
          <cell r="AY6664">
            <v>0</v>
          </cell>
          <cell r="AZ6664" t="str">
            <v>Y</v>
          </cell>
          <cell r="BG6664">
            <v>0</v>
          </cell>
        </row>
        <row r="6665">
          <cell r="AY6665">
            <v>0</v>
          </cell>
          <cell r="AZ6665" t="str">
            <v>Y</v>
          </cell>
          <cell r="BG6665">
            <v>0</v>
          </cell>
        </row>
        <row r="6666">
          <cell r="AY6666">
            <v>0</v>
          </cell>
          <cell r="AZ6666" t="str">
            <v>Y</v>
          </cell>
          <cell r="BG6666">
            <v>0</v>
          </cell>
        </row>
        <row r="6667">
          <cell r="AY6667">
            <v>0</v>
          </cell>
          <cell r="AZ6667" t="str">
            <v>Y</v>
          </cell>
          <cell r="BG6667">
            <v>0</v>
          </cell>
        </row>
        <row r="6668">
          <cell r="AY6668">
            <v>0</v>
          </cell>
          <cell r="AZ6668" t="str">
            <v>Y</v>
          </cell>
          <cell r="BG6668">
            <v>0</v>
          </cell>
        </row>
        <row r="6669">
          <cell r="AY6669">
            <v>0</v>
          </cell>
          <cell r="AZ6669" t="str">
            <v>Y</v>
          </cell>
          <cell r="BG6669">
            <v>0</v>
          </cell>
        </row>
        <row r="6670">
          <cell r="AY6670">
            <v>0</v>
          </cell>
          <cell r="AZ6670" t="str">
            <v>Y</v>
          </cell>
          <cell r="BG6670">
            <v>0</v>
          </cell>
        </row>
        <row r="6671">
          <cell r="AY6671">
            <v>0</v>
          </cell>
          <cell r="AZ6671" t="str">
            <v>Y</v>
          </cell>
          <cell r="BG6671">
            <v>0</v>
          </cell>
        </row>
        <row r="6672">
          <cell r="AY6672">
            <v>0</v>
          </cell>
          <cell r="AZ6672" t="str">
            <v>Y</v>
          </cell>
          <cell r="BG6672">
            <v>0</v>
          </cell>
        </row>
        <row r="6673">
          <cell r="AY6673">
            <v>0</v>
          </cell>
          <cell r="AZ6673" t="str">
            <v>Y</v>
          </cell>
          <cell r="BG6673">
            <v>0</v>
          </cell>
        </row>
        <row r="6674">
          <cell r="AY6674">
            <v>0</v>
          </cell>
          <cell r="AZ6674" t="str">
            <v>Y</v>
          </cell>
          <cell r="BG6674">
            <v>0</v>
          </cell>
        </row>
        <row r="6675">
          <cell r="AY6675">
            <v>0</v>
          </cell>
          <cell r="AZ6675" t="str">
            <v>Y</v>
          </cell>
          <cell r="BG6675">
            <v>0</v>
          </cell>
        </row>
        <row r="6676">
          <cell r="AY6676">
            <v>0</v>
          </cell>
          <cell r="AZ6676" t="str">
            <v>Y</v>
          </cell>
          <cell r="BG6676">
            <v>0</v>
          </cell>
        </row>
        <row r="6677">
          <cell r="AY6677">
            <v>0</v>
          </cell>
          <cell r="AZ6677" t="str">
            <v>Y</v>
          </cell>
          <cell r="BG6677">
            <v>0</v>
          </cell>
        </row>
        <row r="6678">
          <cell r="AY6678">
            <v>0</v>
          </cell>
          <cell r="AZ6678" t="str">
            <v>Y</v>
          </cell>
          <cell r="BG6678">
            <v>0</v>
          </cell>
        </row>
        <row r="6679">
          <cell r="AY6679">
            <v>0</v>
          </cell>
          <cell r="AZ6679" t="str">
            <v>Y</v>
          </cell>
          <cell r="BG6679">
            <v>0</v>
          </cell>
        </row>
        <row r="6680">
          <cell r="AY6680">
            <v>0</v>
          </cell>
          <cell r="AZ6680" t="str">
            <v>Y</v>
          </cell>
          <cell r="BG6680">
            <v>0</v>
          </cell>
        </row>
        <row r="6681">
          <cell r="AY6681">
            <v>0</v>
          </cell>
          <cell r="AZ6681" t="str">
            <v>Y</v>
          </cell>
          <cell r="BG6681">
            <v>0</v>
          </cell>
        </row>
        <row r="6682">
          <cell r="AY6682">
            <v>0</v>
          </cell>
          <cell r="AZ6682" t="str">
            <v>Y</v>
          </cell>
          <cell r="BG6682">
            <v>0</v>
          </cell>
        </row>
        <row r="6683">
          <cell r="AY6683">
            <v>0</v>
          </cell>
          <cell r="AZ6683" t="str">
            <v>Y</v>
          </cell>
          <cell r="BG6683">
            <v>0</v>
          </cell>
        </row>
        <row r="6684">
          <cell r="AY6684">
            <v>0</v>
          </cell>
          <cell r="AZ6684" t="str">
            <v>Y</v>
          </cell>
          <cell r="BG6684">
            <v>0</v>
          </cell>
        </row>
        <row r="6685">
          <cell r="AY6685">
            <v>0</v>
          </cell>
          <cell r="AZ6685" t="str">
            <v>Y</v>
          </cell>
          <cell r="BG6685">
            <v>0</v>
          </cell>
        </row>
        <row r="6686">
          <cell r="AY6686" t="str">
            <v>1BD</v>
          </cell>
          <cell r="AZ6686">
            <v>-11.46</v>
          </cell>
          <cell r="BG6686" t="str">
            <v>1BD</v>
          </cell>
        </row>
        <row r="6687">
          <cell r="AY6687">
            <v>0</v>
          </cell>
          <cell r="AZ6687" t="str">
            <v>Y</v>
          </cell>
          <cell r="BG6687">
            <v>0</v>
          </cell>
        </row>
        <row r="6688">
          <cell r="AY6688">
            <v>0</v>
          </cell>
          <cell r="AZ6688" t="str">
            <v>Y</v>
          </cell>
          <cell r="BG6688">
            <v>0</v>
          </cell>
        </row>
        <row r="6689">
          <cell r="AY6689">
            <v>0</v>
          </cell>
          <cell r="AZ6689" t="str">
            <v>Y</v>
          </cell>
          <cell r="BG6689">
            <v>0</v>
          </cell>
        </row>
        <row r="6690">
          <cell r="AY6690" t="str">
            <v>1BD</v>
          </cell>
          <cell r="AZ6690">
            <v>-11.46</v>
          </cell>
          <cell r="BG6690" t="str">
            <v>1BD</v>
          </cell>
        </row>
        <row r="6691">
          <cell r="AY6691">
            <v>0</v>
          </cell>
          <cell r="AZ6691" t="str">
            <v>Y</v>
          </cell>
          <cell r="BG6691">
            <v>0</v>
          </cell>
        </row>
        <row r="6692">
          <cell r="AY6692">
            <v>0</v>
          </cell>
          <cell r="AZ6692" t="str">
            <v>Y</v>
          </cell>
          <cell r="BG6692">
            <v>0</v>
          </cell>
        </row>
        <row r="6693">
          <cell r="AY6693">
            <v>0</v>
          </cell>
          <cell r="AZ6693" t="str">
            <v>Y</v>
          </cell>
          <cell r="BG6693">
            <v>0</v>
          </cell>
        </row>
        <row r="6694">
          <cell r="AY6694" t="str">
            <v>1BD</v>
          </cell>
          <cell r="AZ6694">
            <v>-11.46</v>
          </cell>
          <cell r="BG6694" t="str">
            <v>1BD</v>
          </cell>
        </row>
        <row r="6695">
          <cell r="AY6695">
            <v>0</v>
          </cell>
          <cell r="AZ6695" t="str">
            <v>Y</v>
          </cell>
          <cell r="BG6695">
            <v>0</v>
          </cell>
        </row>
        <row r="6696">
          <cell r="AY6696">
            <v>0</v>
          </cell>
          <cell r="AZ6696" t="str">
            <v>Y</v>
          </cell>
          <cell r="BG6696">
            <v>0</v>
          </cell>
        </row>
        <row r="6697">
          <cell r="AY6697">
            <v>0</v>
          </cell>
          <cell r="AZ6697" t="str">
            <v>Y</v>
          </cell>
          <cell r="BG6697">
            <v>0</v>
          </cell>
        </row>
        <row r="6698">
          <cell r="AY6698">
            <v>0</v>
          </cell>
          <cell r="AZ6698" t="str">
            <v>Y</v>
          </cell>
          <cell r="BG6698">
            <v>0</v>
          </cell>
        </row>
        <row r="6699">
          <cell r="AY6699">
            <v>0</v>
          </cell>
          <cell r="AZ6699" t="str">
            <v>Y</v>
          </cell>
          <cell r="BG6699">
            <v>0</v>
          </cell>
        </row>
        <row r="6700">
          <cell r="AY6700">
            <v>0</v>
          </cell>
          <cell r="AZ6700" t="str">
            <v>Y</v>
          </cell>
          <cell r="BG6700">
            <v>0</v>
          </cell>
        </row>
        <row r="6701">
          <cell r="AY6701" t="str">
            <v>1BD</v>
          </cell>
          <cell r="AZ6701">
            <v>-65.44</v>
          </cell>
          <cell r="BG6701" t="str">
            <v>1BD</v>
          </cell>
        </row>
        <row r="6702">
          <cell r="AY6702" t="str">
            <v>1BD</v>
          </cell>
          <cell r="AZ6702">
            <v>-507.7</v>
          </cell>
          <cell r="BG6702" t="str">
            <v>1BD</v>
          </cell>
        </row>
        <row r="6703">
          <cell r="AY6703">
            <v>0</v>
          </cell>
          <cell r="AZ6703" t="str">
            <v>Y</v>
          </cell>
          <cell r="BG6703">
            <v>0</v>
          </cell>
        </row>
        <row r="6704">
          <cell r="AY6704">
            <v>0</v>
          </cell>
          <cell r="AZ6704" t="str">
            <v>Y</v>
          </cell>
          <cell r="BG6704">
            <v>0</v>
          </cell>
        </row>
        <row r="6705">
          <cell r="AY6705" t="str">
            <v>1BD</v>
          </cell>
          <cell r="AZ6705">
            <v>-152.75</v>
          </cell>
          <cell r="BG6705">
            <v>0</v>
          </cell>
        </row>
        <row r="6706">
          <cell r="AY6706">
            <v>0</v>
          </cell>
          <cell r="AZ6706" t="str">
            <v>Y</v>
          </cell>
          <cell r="BG6706">
            <v>0</v>
          </cell>
        </row>
        <row r="6707">
          <cell r="AY6707">
            <v>0</v>
          </cell>
          <cell r="AZ6707" t="str">
            <v>Y</v>
          </cell>
          <cell r="BG6707">
            <v>0</v>
          </cell>
        </row>
        <row r="6708">
          <cell r="AY6708">
            <v>0</v>
          </cell>
          <cell r="AZ6708" t="str">
            <v>Y</v>
          </cell>
          <cell r="BG6708">
            <v>0</v>
          </cell>
        </row>
        <row r="6709">
          <cell r="AY6709">
            <v>0</v>
          </cell>
          <cell r="AZ6709" t="str">
            <v>Y</v>
          </cell>
          <cell r="BG6709">
            <v>0</v>
          </cell>
        </row>
        <row r="6710">
          <cell r="AY6710">
            <v>0</v>
          </cell>
          <cell r="AZ6710" t="str">
            <v>Y</v>
          </cell>
          <cell r="BG6710">
            <v>0</v>
          </cell>
        </row>
        <row r="6711">
          <cell r="AY6711">
            <v>0</v>
          </cell>
          <cell r="AZ6711" t="str">
            <v>Y</v>
          </cell>
          <cell r="BG6711">
            <v>0</v>
          </cell>
        </row>
        <row r="6712">
          <cell r="AY6712">
            <v>0</v>
          </cell>
          <cell r="AZ6712" t="str">
            <v>Y</v>
          </cell>
          <cell r="BG6712">
            <v>0</v>
          </cell>
        </row>
        <row r="6713">
          <cell r="AY6713">
            <v>0</v>
          </cell>
          <cell r="AZ6713" t="str">
            <v>Y</v>
          </cell>
          <cell r="BG6713">
            <v>0</v>
          </cell>
        </row>
        <row r="6714">
          <cell r="AY6714">
            <v>0</v>
          </cell>
          <cell r="AZ6714" t="str">
            <v>Y</v>
          </cell>
          <cell r="BG6714">
            <v>0</v>
          </cell>
        </row>
        <row r="6715">
          <cell r="AY6715">
            <v>0</v>
          </cell>
          <cell r="AZ6715" t="str">
            <v>Y</v>
          </cell>
          <cell r="BG6715">
            <v>0</v>
          </cell>
        </row>
        <row r="6716">
          <cell r="AY6716">
            <v>0</v>
          </cell>
          <cell r="AZ6716" t="str">
            <v>Y</v>
          </cell>
          <cell r="BG6716">
            <v>0</v>
          </cell>
        </row>
        <row r="6717">
          <cell r="AY6717">
            <v>0</v>
          </cell>
          <cell r="AZ6717" t="str">
            <v>Y</v>
          </cell>
          <cell r="BG6717">
            <v>0</v>
          </cell>
        </row>
        <row r="6718">
          <cell r="AY6718">
            <v>0</v>
          </cell>
          <cell r="AZ6718" t="str">
            <v>Y</v>
          </cell>
          <cell r="BG6718">
            <v>0</v>
          </cell>
        </row>
        <row r="6719">
          <cell r="AY6719">
            <v>0</v>
          </cell>
          <cell r="AZ6719" t="str">
            <v>Y</v>
          </cell>
          <cell r="BG6719">
            <v>0</v>
          </cell>
        </row>
        <row r="6720">
          <cell r="AY6720">
            <v>0</v>
          </cell>
          <cell r="AZ6720" t="str">
            <v>Y</v>
          </cell>
          <cell r="BG6720">
            <v>0</v>
          </cell>
        </row>
        <row r="6721">
          <cell r="AY6721">
            <v>0</v>
          </cell>
          <cell r="AZ6721" t="str">
            <v>Y</v>
          </cell>
          <cell r="BG6721">
            <v>0</v>
          </cell>
        </row>
        <row r="6722">
          <cell r="AY6722">
            <v>0</v>
          </cell>
          <cell r="AZ6722" t="str">
            <v>Y</v>
          </cell>
          <cell r="BG6722">
            <v>0</v>
          </cell>
        </row>
        <row r="6723">
          <cell r="AY6723">
            <v>0</v>
          </cell>
          <cell r="AZ6723" t="str">
            <v>Y</v>
          </cell>
          <cell r="BG6723">
            <v>0</v>
          </cell>
        </row>
        <row r="6724">
          <cell r="AY6724">
            <v>0</v>
          </cell>
          <cell r="AZ6724" t="str">
            <v>Y</v>
          </cell>
          <cell r="BG6724">
            <v>0</v>
          </cell>
        </row>
        <row r="6725">
          <cell r="AY6725">
            <v>0</v>
          </cell>
          <cell r="AZ6725" t="str">
            <v>Y</v>
          </cell>
          <cell r="BG6725">
            <v>0</v>
          </cell>
        </row>
        <row r="6726">
          <cell r="AY6726">
            <v>0</v>
          </cell>
          <cell r="AZ6726" t="str">
            <v>Y</v>
          </cell>
          <cell r="BG6726">
            <v>0</v>
          </cell>
        </row>
        <row r="6727">
          <cell r="AY6727">
            <v>0</v>
          </cell>
          <cell r="AZ6727" t="str">
            <v>Y</v>
          </cell>
          <cell r="BG6727">
            <v>0</v>
          </cell>
        </row>
        <row r="6728">
          <cell r="AY6728">
            <v>0</v>
          </cell>
          <cell r="AZ6728" t="str">
            <v>Y</v>
          </cell>
          <cell r="BG6728">
            <v>0</v>
          </cell>
        </row>
        <row r="6729">
          <cell r="AY6729">
            <v>0</v>
          </cell>
          <cell r="AZ6729" t="str">
            <v>Y</v>
          </cell>
          <cell r="BG6729">
            <v>0</v>
          </cell>
        </row>
        <row r="6730">
          <cell r="AY6730">
            <v>0</v>
          </cell>
          <cell r="AZ6730" t="str">
            <v>Y</v>
          </cell>
          <cell r="BG6730">
            <v>0</v>
          </cell>
        </row>
        <row r="6731">
          <cell r="AY6731">
            <v>0</v>
          </cell>
          <cell r="AZ6731" t="str">
            <v>Y</v>
          </cell>
          <cell r="BG6731">
            <v>0</v>
          </cell>
        </row>
        <row r="6732">
          <cell r="AY6732">
            <v>0</v>
          </cell>
          <cell r="AZ6732" t="str">
            <v>Y</v>
          </cell>
          <cell r="BG6732">
            <v>0</v>
          </cell>
        </row>
        <row r="6733">
          <cell r="AY6733">
            <v>0</v>
          </cell>
          <cell r="AZ6733" t="str">
            <v>Y</v>
          </cell>
          <cell r="BG6733">
            <v>0</v>
          </cell>
        </row>
        <row r="6734">
          <cell r="AY6734">
            <v>0</v>
          </cell>
          <cell r="AZ6734" t="str">
            <v>Y</v>
          </cell>
          <cell r="BG6734">
            <v>0</v>
          </cell>
        </row>
        <row r="6735">
          <cell r="AY6735">
            <v>0</v>
          </cell>
          <cell r="AZ6735" t="str">
            <v>Y</v>
          </cell>
          <cell r="BG6735">
            <v>0</v>
          </cell>
        </row>
        <row r="6736">
          <cell r="AY6736">
            <v>0</v>
          </cell>
          <cell r="AZ6736" t="str">
            <v>Y</v>
          </cell>
          <cell r="BG6736">
            <v>0</v>
          </cell>
        </row>
        <row r="6737">
          <cell r="AY6737">
            <v>0</v>
          </cell>
          <cell r="AZ6737" t="str">
            <v>Y</v>
          </cell>
          <cell r="BG6737">
            <v>0</v>
          </cell>
        </row>
        <row r="6738">
          <cell r="AY6738">
            <v>0</v>
          </cell>
          <cell r="AZ6738" t="str">
            <v>Y</v>
          </cell>
          <cell r="BG6738">
            <v>0</v>
          </cell>
        </row>
        <row r="6739">
          <cell r="AY6739">
            <v>0</v>
          </cell>
          <cell r="AZ6739" t="str">
            <v>Y</v>
          </cell>
          <cell r="BG6739">
            <v>0</v>
          </cell>
        </row>
        <row r="6740">
          <cell r="AY6740">
            <v>0</v>
          </cell>
          <cell r="AZ6740" t="str">
            <v>Y</v>
          </cell>
          <cell r="BG6740">
            <v>0</v>
          </cell>
        </row>
        <row r="6741">
          <cell r="AY6741">
            <v>0</v>
          </cell>
          <cell r="AZ6741" t="str">
            <v>Y</v>
          </cell>
          <cell r="BG6741">
            <v>0</v>
          </cell>
        </row>
        <row r="6742">
          <cell r="AY6742">
            <v>0</v>
          </cell>
          <cell r="AZ6742" t="str">
            <v>Y</v>
          </cell>
          <cell r="BG6742">
            <v>0</v>
          </cell>
        </row>
        <row r="6743">
          <cell r="AY6743">
            <v>0</v>
          </cell>
          <cell r="AZ6743" t="str">
            <v>Y</v>
          </cell>
          <cell r="BG6743">
            <v>0</v>
          </cell>
        </row>
        <row r="6744">
          <cell r="AY6744">
            <v>0</v>
          </cell>
          <cell r="AZ6744" t="str">
            <v>Y</v>
          </cell>
          <cell r="BG6744">
            <v>0</v>
          </cell>
        </row>
        <row r="6745">
          <cell r="AY6745">
            <v>0</v>
          </cell>
          <cell r="AZ6745" t="str">
            <v>Y</v>
          </cell>
          <cell r="BG6745">
            <v>0</v>
          </cell>
        </row>
        <row r="6746">
          <cell r="AY6746">
            <v>0</v>
          </cell>
          <cell r="AZ6746" t="str">
            <v>Y</v>
          </cell>
          <cell r="BG6746">
            <v>0</v>
          </cell>
        </row>
        <row r="6747">
          <cell r="AY6747">
            <v>0</v>
          </cell>
          <cell r="AZ6747" t="str">
            <v>Y</v>
          </cell>
          <cell r="BG6747">
            <v>0</v>
          </cell>
        </row>
        <row r="6748">
          <cell r="AY6748">
            <v>0</v>
          </cell>
          <cell r="AZ6748" t="str">
            <v>Y</v>
          </cell>
          <cell r="BG6748">
            <v>0</v>
          </cell>
        </row>
        <row r="6749">
          <cell r="AY6749">
            <v>0</v>
          </cell>
          <cell r="AZ6749" t="str">
            <v>Y</v>
          </cell>
          <cell r="BG6749">
            <v>0</v>
          </cell>
        </row>
        <row r="6750">
          <cell r="AY6750">
            <v>0</v>
          </cell>
          <cell r="AZ6750" t="str">
            <v>Y</v>
          </cell>
          <cell r="BG6750">
            <v>0</v>
          </cell>
        </row>
        <row r="6751">
          <cell r="AY6751">
            <v>0</v>
          </cell>
          <cell r="AZ6751" t="str">
            <v>Y</v>
          </cell>
          <cell r="BG6751">
            <v>0</v>
          </cell>
        </row>
        <row r="6752">
          <cell r="AY6752">
            <v>0</v>
          </cell>
          <cell r="AZ6752" t="str">
            <v>Y</v>
          </cell>
          <cell r="BG6752">
            <v>0</v>
          </cell>
        </row>
        <row r="6753">
          <cell r="AY6753">
            <v>0</v>
          </cell>
          <cell r="AZ6753" t="str">
            <v>Y</v>
          </cell>
          <cell r="BG6753">
            <v>0</v>
          </cell>
        </row>
        <row r="6754">
          <cell r="AY6754">
            <v>0</v>
          </cell>
          <cell r="AZ6754" t="str">
            <v>Y</v>
          </cell>
          <cell r="BG6754">
            <v>0</v>
          </cell>
        </row>
        <row r="6755">
          <cell r="AY6755">
            <v>0</v>
          </cell>
          <cell r="AZ6755" t="str">
            <v>Y</v>
          </cell>
          <cell r="BG6755">
            <v>0</v>
          </cell>
        </row>
        <row r="6756">
          <cell r="AY6756">
            <v>0</v>
          </cell>
          <cell r="AZ6756" t="str">
            <v>Y</v>
          </cell>
          <cell r="BG6756">
            <v>0</v>
          </cell>
        </row>
        <row r="6757">
          <cell r="AY6757">
            <v>0</v>
          </cell>
          <cell r="AZ6757" t="str">
            <v>Y</v>
          </cell>
          <cell r="BG6757">
            <v>0</v>
          </cell>
        </row>
        <row r="6758">
          <cell r="AY6758">
            <v>0</v>
          </cell>
          <cell r="AZ6758" t="str">
            <v>Y</v>
          </cell>
          <cell r="BG6758">
            <v>0</v>
          </cell>
        </row>
        <row r="6759">
          <cell r="AY6759">
            <v>0</v>
          </cell>
          <cell r="AZ6759" t="str">
            <v>Y</v>
          </cell>
          <cell r="BG6759">
            <v>0</v>
          </cell>
        </row>
        <row r="6760">
          <cell r="AY6760">
            <v>0</v>
          </cell>
          <cell r="AZ6760" t="str">
            <v>Y</v>
          </cell>
          <cell r="BG6760">
            <v>0</v>
          </cell>
        </row>
        <row r="6761">
          <cell r="AY6761">
            <v>0</v>
          </cell>
          <cell r="AZ6761" t="str">
            <v>Y</v>
          </cell>
          <cell r="BG6761">
            <v>0</v>
          </cell>
        </row>
        <row r="6762">
          <cell r="AY6762">
            <v>0</v>
          </cell>
          <cell r="AZ6762" t="str">
            <v>Y</v>
          </cell>
          <cell r="BG6762">
            <v>0</v>
          </cell>
        </row>
        <row r="6763">
          <cell r="AY6763">
            <v>0</v>
          </cell>
          <cell r="AZ6763" t="str">
            <v>Y</v>
          </cell>
          <cell r="BG6763">
            <v>0</v>
          </cell>
        </row>
        <row r="6764">
          <cell r="AY6764">
            <v>0</v>
          </cell>
          <cell r="AZ6764" t="str">
            <v>Y</v>
          </cell>
          <cell r="BG6764">
            <v>0</v>
          </cell>
        </row>
        <row r="6765">
          <cell r="AY6765">
            <v>0</v>
          </cell>
          <cell r="AZ6765" t="str">
            <v>Y</v>
          </cell>
          <cell r="BG6765">
            <v>0</v>
          </cell>
        </row>
        <row r="6766">
          <cell r="AY6766">
            <v>0</v>
          </cell>
          <cell r="AZ6766" t="str">
            <v>Y</v>
          </cell>
          <cell r="BG6766">
            <v>0</v>
          </cell>
        </row>
        <row r="6767">
          <cell r="AY6767">
            <v>0</v>
          </cell>
          <cell r="AZ6767">
            <v>0</v>
          </cell>
          <cell r="BG6767">
            <v>0</v>
          </cell>
        </row>
        <row r="6768">
          <cell r="AY6768">
            <v>0</v>
          </cell>
          <cell r="AZ6768" t="str">
            <v>Y</v>
          </cell>
          <cell r="BG6768">
            <v>0</v>
          </cell>
        </row>
        <row r="6769">
          <cell r="AY6769">
            <v>0</v>
          </cell>
          <cell r="AZ6769" t="str">
            <v>Y</v>
          </cell>
          <cell r="BG6769">
            <v>0</v>
          </cell>
        </row>
        <row r="6770">
          <cell r="AY6770">
            <v>0</v>
          </cell>
          <cell r="AZ6770" t="str">
            <v>Y</v>
          </cell>
          <cell r="BG6770">
            <v>0</v>
          </cell>
        </row>
        <row r="6771">
          <cell r="AY6771">
            <v>0</v>
          </cell>
          <cell r="AZ6771" t="str">
            <v>Y</v>
          </cell>
          <cell r="BG6771">
            <v>0</v>
          </cell>
        </row>
        <row r="6772">
          <cell r="AY6772">
            <v>0</v>
          </cell>
          <cell r="AZ6772" t="str">
            <v>Y</v>
          </cell>
          <cell r="BG6772">
            <v>0</v>
          </cell>
        </row>
        <row r="6773">
          <cell r="AY6773">
            <v>0</v>
          </cell>
          <cell r="AZ6773" t="str">
            <v>Y</v>
          </cell>
          <cell r="BG6773">
            <v>0</v>
          </cell>
        </row>
        <row r="6774">
          <cell r="AY6774">
            <v>0</v>
          </cell>
          <cell r="AZ6774" t="str">
            <v>Y</v>
          </cell>
          <cell r="BG6774">
            <v>0</v>
          </cell>
        </row>
        <row r="6775">
          <cell r="AY6775">
            <v>0</v>
          </cell>
          <cell r="AZ6775" t="str">
            <v>Y</v>
          </cell>
          <cell r="BG6775">
            <v>0</v>
          </cell>
        </row>
        <row r="6776">
          <cell r="AY6776">
            <v>0</v>
          </cell>
          <cell r="AZ6776" t="str">
            <v>Y</v>
          </cell>
          <cell r="BG6776">
            <v>0</v>
          </cell>
        </row>
        <row r="6777">
          <cell r="AY6777">
            <v>0</v>
          </cell>
          <cell r="AZ6777" t="str">
            <v>Y</v>
          </cell>
          <cell r="BG6777">
            <v>0</v>
          </cell>
        </row>
        <row r="6778">
          <cell r="AY6778">
            <v>0</v>
          </cell>
          <cell r="AZ6778" t="str">
            <v>Y</v>
          </cell>
          <cell r="BG6778">
            <v>0</v>
          </cell>
        </row>
        <row r="6779">
          <cell r="AY6779">
            <v>0</v>
          </cell>
          <cell r="AZ6779" t="str">
            <v>Y</v>
          </cell>
          <cell r="BG6779">
            <v>0</v>
          </cell>
        </row>
        <row r="6780">
          <cell r="AY6780">
            <v>0</v>
          </cell>
          <cell r="AZ6780" t="str">
            <v>Y</v>
          </cell>
          <cell r="BG6780">
            <v>0</v>
          </cell>
        </row>
        <row r="6781">
          <cell r="AY6781">
            <v>0</v>
          </cell>
          <cell r="AZ6781" t="str">
            <v>Y</v>
          </cell>
          <cell r="BG6781">
            <v>0</v>
          </cell>
        </row>
        <row r="6782">
          <cell r="AY6782">
            <v>0</v>
          </cell>
          <cell r="AZ6782" t="str">
            <v>Y</v>
          </cell>
          <cell r="BG6782">
            <v>0</v>
          </cell>
        </row>
        <row r="6783">
          <cell r="AY6783">
            <v>0</v>
          </cell>
          <cell r="AZ6783" t="str">
            <v>Y</v>
          </cell>
          <cell r="BG6783">
            <v>0</v>
          </cell>
        </row>
        <row r="6784">
          <cell r="AY6784">
            <v>0</v>
          </cell>
          <cell r="AZ6784" t="str">
            <v>Y</v>
          </cell>
          <cell r="BG6784">
            <v>0</v>
          </cell>
        </row>
        <row r="6785">
          <cell r="AY6785">
            <v>0</v>
          </cell>
          <cell r="AZ6785" t="str">
            <v>Y</v>
          </cell>
          <cell r="BG6785">
            <v>0</v>
          </cell>
        </row>
        <row r="6786">
          <cell r="AY6786">
            <v>0</v>
          </cell>
          <cell r="AZ6786" t="str">
            <v>Y</v>
          </cell>
          <cell r="BG6786">
            <v>0</v>
          </cell>
        </row>
        <row r="6787">
          <cell r="AY6787">
            <v>0</v>
          </cell>
          <cell r="AZ6787" t="str">
            <v>Y</v>
          </cell>
          <cell r="BG6787">
            <v>0</v>
          </cell>
        </row>
        <row r="6788">
          <cell r="AY6788">
            <v>0</v>
          </cell>
          <cell r="AZ6788" t="str">
            <v>Y</v>
          </cell>
          <cell r="BG6788">
            <v>0</v>
          </cell>
        </row>
        <row r="6789">
          <cell r="AY6789">
            <v>0</v>
          </cell>
          <cell r="AZ6789" t="str">
            <v>Y</v>
          </cell>
          <cell r="BG6789">
            <v>0</v>
          </cell>
        </row>
        <row r="6790">
          <cell r="AY6790">
            <v>0</v>
          </cell>
          <cell r="AZ6790" t="str">
            <v>Y</v>
          </cell>
          <cell r="BG6790">
            <v>0</v>
          </cell>
        </row>
        <row r="6791">
          <cell r="AY6791">
            <v>0</v>
          </cell>
          <cell r="AZ6791" t="str">
            <v>Y</v>
          </cell>
          <cell r="BG6791">
            <v>0</v>
          </cell>
        </row>
        <row r="6792">
          <cell r="AY6792">
            <v>0</v>
          </cell>
          <cell r="AZ6792" t="str">
            <v>Y</v>
          </cell>
          <cell r="BG6792">
            <v>0</v>
          </cell>
        </row>
        <row r="6793">
          <cell r="AY6793">
            <v>0</v>
          </cell>
          <cell r="AZ6793" t="str">
            <v>Y</v>
          </cell>
          <cell r="BG6793">
            <v>0</v>
          </cell>
        </row>
        <row r="6794">
          <cell r="AY6794">
            <v>0</v>
          </cell>
          <cell r="AZ6794" t="str">
            <v>Y</v>
          </cell>
          <cell r="BG6794">
            <v>0</v>
          </cell>
        </row>
        <row r="6795">
          <cell r="AY6795">
            <v>0</v>
          </cell>
          <cell r="AZ6795" t="str">
            <v>Y</v>
          </cell>
          <cell r="BG6795">
            <v>0</v>
          </cell>
        </row>
        <row r="6796">
          <cell r="AY6796" t="str">
            <v>2DG</v>
          </cell>
          <cell r="AZ6796">
            <v>-42.3</v>
          </cell>
          <cell r="BG6796">
            <v>0</v>
          </cell>
        </row>
        <row r="6797">
          <cell r="AY6797" t="str">
            <v>2DG</v>
          </cell>
          <cell r="AZ6797">
            <v>-522.65</v>
          </cell>
          <cell r="BG6797">
            <v>0</v>
          </cell>
        </row>
        <row r="6798">
          <cell r="AY6798">
            <v>0</v>
          </cell>
          <cell r="AZ6798" t="str">
            <v>Y</v>
          </cell>
          <cell r="BG6798">
            <v>0</v>
          </cell>
        </row>
        <row r="6799">
          <cell r="AY6799">
            <v>0</v>
          </cell>
          <cell r="AZ6799" t="str">
            <v>Y</v>
          </cell>
          <cell r="BG6799">
            <v>0</v>
          </cell>
        </row>
        <row r="6800">
          <cell r="AY6800">
            <v>0</v>
          </cell>
          <cell r="AZ6800" t="str">
            <v>Y</v>
          </cell>
          <cell r="BG6800">
            <v>0</v>
          </cell>
        </row>
        <row r="6801">
          <cell r="AY6801">
            <v>0</v>
          </cell>
          <cell r="AZ6801" t="str">
            <v>Y</v>
          </cell>
          <cell r="BG6801">
            <v>0</v>
          </cell>
        </row>
        <row r="6802">
          <cell r="AY6802">
            <v>0</v>
          </cell>
          <cell r="AZ6802" t="str">
            <v>Y</v>
          </cell>
          <cell r="BG6802">
            <v>0</v>
          </cell>
        </row>
        <row r="6803">
          <cell r="AY6803">
            <v>0</v>
          </cell>
          <cell r="AZ6803" t="str">
            <v>Y</v>
          </cell>
          <cell r="BG6803">
            <v>0</v>
          </cell>
        </row>
        <row r="6804">
          <cell r="AY6804">
            <v>0</v>
          </cell>
          <cell r="AZ6804" t="str">
            <v>Y</v>
          </cell>
          <cell r="BG6804">
            <v>0</v>
          </cell>
        </row>
        <row r="6805">
          <cell r="AY6805">
            <v>0</v>
          </cell>
          <cell r="AZ6805" t="str">
            <v>Y</v>
          </cell>
          <cell r="BG6805">
            <v>0</v>
          </cell>
        </row>
        <row r="6806">
          <cell r="AY6806">
            <v>0</v>
          </cell>
          <cell r="AZ6806" t="str">
            <v>Y</v>
          </cell>
          <cell r="BG6806">
            <v>0</v>
          </cell>
        </row>
        <row r="6807">
          <cell r="AY6807">
            <v>0</v>
          </cell>
          <cell r="AZ6807" t="str">
            <v>Y</v>
          </cell>
          <cell r="BG6807">
            <v>0</v>
          </cell>
        </row>
        <row r="6808">
          <cell r="AY6808">
            <v>0</v>
          </cell>
          <cell r="AZ6808" t="str">
            <v>Y</v>
          </cell>
          <cell r="BG6808">
            <v>0</v>
          </cell>
        </row>
        <row r="6809">
          <cell r="AY6809">
            <v>0</v>
          </cell>
          <cell r="AZ6809" t="str">
            <v>Y</v>
          </cell>
          <cell r="BG6809">
            <v>0</v>
          </cell>
        </row>
        <row r="6810">
          <cell r="AY6810">
            <v>0</v>
          </cell>
          <cell r="AZ6810" t="str">
            <v>Y</v>
          </cell>
          <cell r="BG6810">
            <v>0</v>
          </cell>
        </row>
        <row r="6811">
          <cell r="AY6811">
            <v>0</v>
          </cell>
          <cell r="AZ6811" t="str">
            <v>Y</v>
          </cell>
          <cell r="BG6811">
            <v>0</v>
          </cell>
        </row>
        <row r="6812">
          <cell r="AY6812">
            <v>0</v>
          </cell>
          <cell r="AZ6812" t="str">
            <v>Y</v>
          </cell>
          <cell r="BG6812">
            <v>0</v>
          </cell>
        </row>
        <row r="6813">
          <cell r="AY6813">
            <v>0</v>
          </cell>
          <cell r="AZ6813" t="str">
            <v>Y</v>
          </cell>
          <cell r="BG6813">
            <v>0</v>
          </cell>
        </row>
        <row r="6814">
          <cell r="AY6814">
            <v>0</v>
          </cell>
          <cell r="AZ6814" t="str">
            <v>Y</v>
          </cell>
          <cell r="BG6814">
            <v>0</v>
          </cell>
        </row>
        <row r="6815">
          <cell r="AY6815">
            <v>0</v>
          </cell>
          <cell r="AZ6815" t="str">
            <v>Y</v>
          </cell>
          <cell r="BG6815">
            <v>0</v>
          </cell>
        </row>
        <row r="6816">
          <cell r="AY6816">
            <v>0</v>
          </cell>
          <cell r="AZ6816" t="str">
            <v>Y</v>
          </cell>
          <cell r="BG6816">
            <v>0</v>
          </cell>
        </row>
        <row r="6817">
          <cell r="AY6817">
            <v>0</v>
          </cell>
          <cell r="AZ6817" t="str">
            <v>Y</v>
          </cell>
          <cell r="BG6817">
            <v>0</v>
          </cell>
        </row>
        <row r="6818">
          <cell r="AY6818">
            <v>0</v>
          </cell>
          <cell r="AZ6818" t="str">
            <v>Y</v>
          </cell>
          <cell r="BG6818">
            <v>0</v>
          </cell>
        </row>
        <row r="6819">
          <cell r="AY6819" t="str">
            <v>1BD</v>
          </cell>
          <cell r="AZ6819">
            <v>-194.79</v>
          </cell>
          <cell r="BG6819">
            <v>0</v>
          </cell>
        </row>
        <row r="6820">
          <cell r="AY6820">
            <v>0</v>
          </cell>
          <cell r="AZ6820">
            <v>0</v>
          </cell>
          <cell r="BG6820">
            <v>0</v>
          </cell>
        </row>
        <row r="6821">
          <cell r="AY6821" t="str">
            <v>1BD</v>
          </cell>
          <cell r="AZ6821">
            <v>-48.12</v>
          </cell>
          <cell r="BG6821">
            <v>0</v>
          </cell>
        </row>
        <row r="6822">
          <cell r="AY6822" t="str">
            <v>1BD</v>
          </cell>
          <cell r="AZ6822">
            <v>-48.12</v>
          </cell>
          <cell r="BG6822">
            <v>0</v>
          </cell>
        </row>
        <row r="6823">
          <cell r="AY6823" t="str">
            <v>1BD</v>
          </cell>
          <cell r="AZ6823">
            <v>-48.12</v>
          </cell>
          <cell r="BG6823">
            <v>0</v>
          </cell>
        </row>
        <row r="6824">
          <cell r="AY6824" t="str">
            <v>1BD</v>
          </cell>
          <cell r="AZ6824">
            <v>-60.74</v>
          </cell>
          <cell r="BG6824" t="str">
            <v>1BD</v>
          </cell>
        </row>
        <row r="6825">
          <cell r="AY6825" t="str">
            <v>1BD</v>
          </cell>
          <cell r="AZ6825">
            <v>-425.02</v>
          </cell>
          <cell r="BG6825" t="str">
            <v>1BD</v>
          </cell>
        </row>
        <row r="6826">
          <cell r="AY6826" t="str">
            <v>1BD</v>
          </cell>
          <cell r="AZ6826">
            <v>-68.87</v>
          </cell>
          <cell r="BG6826">
            <v>0</v>
          </cell>
        </row>
        <row r="6827">
          <cell r="AY6827" t="str">
            <v>1BD</v>
          </cell>
          <cell r="AZ6827">
            <v>-48.12</v>
          </cell>
          <cell r="BG6827">
            <v>0</v>
          </cell>
        </row>
        <row r="6828">
          <cell r="AY6828" t="str">
            <v>1BD</v>
          </cell>
          <cell r="AZ6828">
            <v>-48.12</v>
          </cell>
          <cell r="BG6828">
            <v>0</v>
          </cell>
        </row>
        <row r="6829">
          <cell r="AY6829" t="str">
            <v>1BD</v>
          </cell>
          <cell r="AZ6829">
            <v>-48.12</v>
          </cell>
          <cell r="BG6829">
            <v>0</v>
          </cell>
        </row>
        <row r="6830">
          <cell r="AY6830" t="str">
            <v>1BD</v>
          </cell>
          <cell r="AZ6830">
            <v>-48.12</v>
          </cell>
          <cell r="BG6830">
            <v>0</v>
          </cell>
        </row>
        <row r="6831">
          <cell r="AY6831" t="str">
            <v>1BD</v>
          </cell>
          <cell r="AZ6831">
            <v>-202.38</v>
          </cell>
          <cell r="BG6831">
            <v>0</v>
          </cell>
        </row>
        <row r="6832">
          <cell r="AY6832">
            <v>0</v>
          </cell>
          <cell r="AZ6832">
            <v>0</v>
          </cell>
          <cell r="BG6832">
            <v>0</v>
          </cell>
        </row>
        <row r="6833">
          <cell r="AY6833" t="str">
            <v>1BD</v>
          </cell>
          <cell r="AZ6833">
            <v>-60.74</v>
          </cell>
          <cell r="BG6833" t="str">
            <v>1BD</v>
          </cell>
        </row>
        <row r="6834">
          <cell r="AY6834" t="str">
            <v>1BD</v>
          </cell>
          <cell r="AZ6834">
            <v>-508.44</v>
          </cell>
          <cell r="BG6834">
            <v>0</v>
          </cell>
        </row>
        <row r="6835">
          <cell r="AY6835">
            <v>0</v>
          </cell>
          <cell r="AZ6835" t="str">
            <v>Y</v>
          </cell>
          <cell r="BG6835">
            <v>0</v>
          </cell>
        </row>
        <row r="6836">
          <cell r="AY6836">
            <v>0</v>
          </cell>
          <cell r="AZ6836" t="str">
            <v>Y</v>
          </cell>
          <cell r="BG6836">
            <v>0</v>
          </cell>
        </row>
        <row r="6837">
          <cell r="AY6837">
            <v>0</v>
          </cell>
          <cell r="AZ6837" t="str">
            <v>Y</v>
          </cell>
          <cell r="BG6837">
            <v>0</v>
          </cell>
        </row>
        <row r="6838">
          <cell r="AY6838">
            <v>0</v>
          </cell>
          <cell r="AZ6838" t="str">
            <v>Y</v>
          </cell>
          <cell r="BG6838">
            <v>0</v>
          </cell>
        </row>
        <row r="6839">
          <cell r="AY6839">
            <v>0</v>
          </cell>
          <cell r="AZ6839" t="str">
            <v>Y</v>
          </cell>
          <cell r="BG6839">
            <v>0</v>
          </cell>
        </row>
        <row r="6840">
          <cell r="AY6840">
            <v>0</v>
          </cell>
          <cell r="AZ6840" t="str">
            <v>Y</v>
          </cell>
          <cell r="BG6840">
            <v>0</v>
          </cell>
        </row>
        <row r="6841">
          <cell r="AY6841">
            <v>0</v>
          </cell>
          <cell r="AZ6841" t="str">
            <v>Y</v>
          </cell>
          <cell r="BG6841">
            <v>0</v>
          </cell>
        </row>
        <row r="6842">
          <cell r="AY6842">
            <v>0</v>
          </cell>
          <cell r="AZ6842" t="str">
            <v>Y</v>
          </cell>
          <cell r="BG6842">
            <v>0</v>
          </cell>
        </row>
        <row r="6843">
          <cell r="AY6843">
            <v>0</v>
          </cell>
          <cell r="AZ6843" t="str">
            <v>Y</v>
          </cell>
          <cell r="BG6843">
            <v>0</v>
          </cell>
        </row>
        <row r="6844">
          <cell r="AY6844">
            <v>0</v>
          </cell>
          <cell r="AZ6844" t="str">
            <v>Y</v>
          </cell>
          <cell r="BG6844">
            <v>0</v>
          </cell>
        </row>
        <row r="6845">
          <cell r="AY6845">
            <v>0</v>
          </cell>
          <cell r="AZ6845" t="str">
            <v>Y</v>
          </cell>
          <cell r="BG6845">
            <v>0</v>
          </cell>
        </row>
        <row r="6846">
          <cell r="AY6846">
            <v>0</v>
          </cell>
          <cell r="AZ6846" t="str">
            <v>Y</v>
          </cell>
          <cell r="BG6846">
            <v>0</v>
          </cell>
        </row>
        <row r="6847">
          <cell r="AY6847">
            <v>0</v>
          </cell>
          <cell r="AZ6847" t="str">
            <v>Y</v>
          </cell>
          <cell r="BG6847">
            <v>0</v>
          </cell>
        </row>
        <row r="6848">
          <cell r="AY6848">
            <v>0</v>
          </cell>
          <cell r="AZ6848" t="str">
            <v>Y</v>
          </cell>
          <cell r="BG6848">
            <v>0</v>
          </cell>
        </row>
        <row r="6849">
          <cell r="AY6849">
            <v>0</v>
          </cell>
          <cell r="AZ6849" t="str">
            <v>Y</v>
          </cell>
          <cell r="BG6849">
            <v>0</v>
          </cell>
        </row>
        <row r="6850">
          <cell r="AY6850">
            <v>0</v>
          </cell>
          <cell r="AZ6850" t="str">
            <v>Y</v>
          </cell>
          <cell r="BG6850">
            <v>0</v>
          </cell>
        </row>
        <row r="6851">
          <cell r="AY6851">
            <v>0</v>
          </cell>
          <cell r="AZ6851" t="str">
            <v>Y</v>
          </cell>
          <cell r="BG6851">
            <v>0</v>
          </cell>
        </row>
        <row r="6852">
          <cell r="AY6852">
            <v>0</v>
          </cell>
          <cell r="AZ6852" t="str">
            <v>Y</v>
          </cell>
          <cell r="BG6852">
            <v>0</v>
          </cell>
        </row>
        <row r="6853">
          <cell r="AY6853">
            <v>0</v>
          </cell>
          <cell r="AZ6853" t="str">
            <v>Y</v>
          </cell>
          <cell r="BG6853">
            <v>0</v>
          </cell>
        </row>
        <row r="6854">
          <cell r="AY6854">
            <v>0</v>
          </cell>
          <cell r="AZ6854" t="str">
            <v>Y</v>
          </cell>
          <cell r="BG6854">
            <v>0</v>
          </cell>
        </row>
        <row r="6855">
          <cell r="AY6855">
            <v>0</v>
          </cell>
          <cell r="AZ6855" t="str">
            <v>Y</v>
          </cell>
          <cell r="BG6855">
            <v>0</v>
          </cell>
        </row>
        <row r="6856">
          <cell r="AY6856">
            <v>0</v>
          </cell>
          <cell r="AZ6856" t="str">
            <v>Y</v>
          </cell>
          <cell r="BG6856">
            <v>0</v>
          </cell>
        </row>
        <row r="6857">
          <cell r="AY6857">
            <v>0</v>
          </cell>
          <cell r="AZ6857" t="str">
            <v>Y</v>
          </cell>
          <cell r="BG6857">
            <v>0</v>
          </cell>
        </row>
        <row r="6858">
          <cell r="AY6858">
            <v>0</v>
          </cell>
          <cell r="AZ6858" t="str">
            <v>Y</v>
          </cell>
          <cell r="BG6858">
            <v>0</v>
          </cell>
        </row>
        <row r="6859">
          <cell r="AY6859">
            <v>0</v>
          </cell>
          <cell r="AZ6859" t="str">
            <v>Y</v>
          </cell>
          <cell r="BG6859">
            <v>0</v>
          </cell>
        </row>
        <row r="6860">
          <cell r="AY6860">
            <v>0</v>
          </cell>
          <cell r="AZ6860" t="str">
            <v>Y</v>
          </cell>
          <cell r="BG6860">
            <v>0</v>
          </cell>
        </row>
        <row r="6861">
          <cell r="AY6861">
            <v>0</v>
          </cell>
          <cell r="AZ6861" t="str">
            <v>Y</v>
          </cell>
          <cell r="BG6861">
            <v>0</v>
          </cell>
        </row>
        <row r="6862">
          <cell r="AY6862">
            <v>0</v>
          </cell>
          <cell r="AZ6862" t="str">
            <v>Y</v>
          </cell>
          <cell r="BG6862">
            <v>0</v>
          </cell>
        </row>
        <row r="6863">
          <cell r="AY6863">
            <v>0</v>
          </cell>
          <cell r="AZ6863" t="str">
            <v>Y</v>
          </cell>
          <cell r="BG6863">
            <v>0</v>
          </cell>
        </row>
        <row r="6864">
          <cell r="AY6864">
            <v>0</v>
          </cell>
          <cell r="AZ6864" t="str">
            <v>Y</v>
          </cell>
          <cell r="BG6864">
            <v>0</v>
          </cell>
        </row>
        <row r="6865">
          <cell r="AY6865">
            <v>0</v>
          </cell>
          <cell r="AZ6865" t="str">
            <v>Y</v>
          </cell>
          <cell r="BG6865">
            <v>0</v>
          </cell>
        </row>
        <row r="6866">
          <cell r="AY6866">
            <v>0</v>
          </cell>
          <cell r="AZ6866" t="str">
            <v>Y</v>
          </cell>
          <cell r="BG6866">
            <v>0</v>
          </cell>
        </row>
        <row r="6867">
          <cell r="AY6867">
            <v>0</v>
          </cell>
          <cell r="AZ6867" t="str">
            <v>Y</v>
          </cell>
          <cell r="BG6867">
            <v>0</v>
          </cell>
        </row>
        <row r="6868">
          <cell r="AY6868">
            <v>0</v>
          </cell>
          <cell r="AZ6868" t="str">
            <v>Y</v>
          </cell>
          <cell r="BG6868">
            <v>0</v>
          </cell>
        </row>
        <row r="6869">
          <cell r="AY6869">
            <v>0</v>
          </cell>
          <cell r="AZ6869" t="str">
            <v>Y</v>
          </cell>
          <cell r="BG6869">
            <v>0</v>
          </cell>
        </row>
        <row r="6870">
          <cell r="AY6870">
            <v>0</v>
          </cell>
          <cell r="AZ6870" t="str">
            <v>Y</v>
          </cell>
          <cell r="BG6870">
            <v>0</v>
          </cell>
        </row>
        <row r="6871">
          <cell r="AY6871">
            <v>0</v>
          </cell>
          <cell r="AZ6871" t="str">
            <v>Y</v>
          </cell>
          <cell r="BG6871">
            <v>0</v>
          </cell>
        </row>
        <row r="6872">
          <cell r="AY6872">
            <v>0</v>
          </cell>
          <cell r="AZ6872" t="str">
            <v>Y</v>
          </cell>
          <cell r="BG6872">
            <v>0</v>
          </cell>
        </row>
        <row r="6873">
          <cell r="AY6873">
            <v>0</v>
          </cell>
          <cell r="AZ6873" t="str">
            <v>Y</v>
          </cell>
          <cell r="BG6873">
            <v>0</v>
          </cell>
        </row>
        <row r="6874">
          <cell r="AY6874">
            <v>0</v>
          </cell>
          <cell r="AZ6874" t="str">
            <v>Y</v>
          </cell>
          <cell r="BG6874">
            <v>0</v>
          </cell>
        </row>
        <row r="6875">
          <cell r="AY6875" t="str">
            <v>1BD</v>
          </cell>
          <cell r="AZ6875">
            <v>-60.74</v>
          </cell>
          <cell r="BG6875" t="str">
            <v>1BD</v>
          </cell>
        </row>
        <row r="6876">
          <cell r="AY6876" t="str">
            <v>1BD</v>
          </cell>
          <cell r="AZ6876">
            <v>-500</v>
          </cell>
          <cell r="BG6876">
            <v>0</v>
          </cell>
        </row>
        <row r="6877">
          <cell r="AY6877">
            <v>0</v>
          </cell>
          <cell r="AZ6877" t="str">
            <v>x</v>
          </cell>
          <cell r="BG6877">
            <v>0</v>
          </cell>
        </row>
        <row r="6878">
          <cell r="AY6878">
            <v>0</v>
          </cell>
          <cell r="AZ6878" t="str">
            <v>x</v>
          </cell>
          <cell r="BG6878">
            <v>0</v>
          </cell>
        </row>
        <row r="6879">
          <cell r="AY6879">
            <v>0</v>
          </cell>
          <cell r="AZ6879" t="str">
            <v>x</v>
          </cell>
          <cell r="BG6879">
            <v>0</v>
          </cell>
        </row>
        <row r="6880">
          <cell r="AY6880" t="str">
            <v>1BD</v>
          </cell>
          <cell r="AZ6880">
            <v>-225.38</v>
          </cell>
          <cell r="BG6880">
            <v>0</v>
          </cell>
        </row>
        <row r="6881">
          <cell r="AY6881" t="str">
            <v>1BD</v>
          </cell>
          <cell r="AZ6881">
            <v>-60.74</v>
          </cell>
          <cell r="BG6881" t="str">
            <v>1BD</v>
          </cell>
        </row>
        <row r="6882">
          <cell r="AY6882" t="str">
            <v>1BD</v>
          </cell>
          <cell r="AZ6882">
            <v>-500</v>
          </cell>
          <cell r="BG6882">
            <v>0</v>
          </cell>
        </row>
        <row r="6883">
          <cell r="AY6883">
            <v>0</v>
          </cell>
          <cell r="AZ6883" t="str">
            <v>Y</v>
          </cell>
          <cell r="BG6883">
            <v>0</v>
          </cell>
        </row>
        <row r="6884">
          <cell r="AY6884">
            <v>0</v>
          </cell>
          <cell r="AZ6884" t="str">
            <v>Y</v>
          </cell>
          <cell r="BG6884">
            <v>0</v>
          </cell>
        </row>
        <row r="6885">
          <cell r="AY6885">
            <v>0</v>
          </cell>
          <cell r="AZ6885" t="str">
            <v>Y</v>
          </cell>
          <cell r="BG6885">
            <v>0</v>
          </cell>
        </row>
        <row r="6886">
          <cell r="AY6886">
            <v>0</v>
          </cell>
          <cell r="AZ6886" t="str">
            <v>Y</v>
          </cell>
          <cell r="BG6886">
            <v>0</v>
          </cell>
        </row>
        <row r="6887">
          <cell r="AY6887">
            <v>0</v>
          </cell>
          <cell r="AZ6887" t="str">
            <v>Y</v>
          </cell>
          <cell r="BG6887">
            <v>0</v>
          </cell>
        </row>
        <row r="6888">
          <cell r="AY6888">
            <v>0</v>
          </cell>
          <cell r="AZ6888" t="str">
            <v>Y</v>
          </cell>
          <cell r="BG6888">
            <v>0</v>
          </cell>
        </row>
        <row r="6889">
          <cell r="AY6889">
            <v>0</v>
          </cell>
          <cell r="AZ6889" t="str">
            <v>Y</v>
          </cell>
          <cell r="BG6889">
            <v>0</v>
          </cell>
        </row>
        <row r="6890">
          <cell r="AY6890">
            <v>0</v>
          </cell>
          <cell r="AZ6890" t="str">
            <v>Y</v>
          </cell>
          <cell r="BG6890">
            <v>0</v>
          </cell>
        </row>
        <row r="6891">
          <cell r="AY6891">
            <v>0</v>
          </cell>
          <cell r="AZ6891" t="str">
            <v>Y</v>
          </cell>
          <cell r="BG6891">
            <v>0</v>
          </cell>
        </row>
        <row r="6892">
          <cell r="AY6892">
            <v>0</v>
          </cell>
          <cell r="AZ6892" t="str">
            <v>Y</v>
          </cell>
          <cell r="BG6892">
            <v>0</v>
          </cell>
        </row>
        <row r="6893">
          <cell r="AY6893" t="str">
            <v>1BD</v>
          </cell>
          <cell r="AZ6893">
            <v>-11.46</v>
          </cell>
          <cell r="BG6893" t="str">
            <v>1BD</v>
          </cell>
        </row>
        <row r="6894">
          <cell r="AY6894" t="str">
            <v>1BD</v>
          </cell>
          <cell r="AZ6894">
            <v>-11.46</v>
          </cell>
          <cell r="BG6894" t="str">
            <v>1BD</v>
          </cell>
        </row>
        <row r="6895">
          <cell r="AY6895" t="str">
            <v>1BD</v>
          </cell>
          <cell r="AZ6895">
            <v>-11.46</v>
          </cell>
          <cell r="BG6895" t="str">
            <v>1BD</v>
          </cell>
        </row>
        <row r="6896">
          <cell r="AY6896">
            <v>0</v>
          </cell>
          <cell r="AZ6896" t="str">
            <v>Y</v>
          </cell>
          <cell r="BG6896">
            <v>0</v>
          </cell>
        </row>
        <row r="6897">
          <cell r="AY6897">
            <v>0</v>
          </cell>
          <cell r="AZ6897" t="str">
            <v>Y</v>
          </cell>
          <cell r="BG6897">
            <v>0</v>
          </cell>
        </row>
        <row r="6898">
          <cell r="AY6898">
            <v>0</v>
          </cell>
          <cell r="AZ6898" t="str">
            <v>Y</v>
          </cell>
          <cell r="BG6898">
            <v>0</v>
          </cell>
        </row>
        <row r="6899">
          <cell r="AY6899">
            <v>0</v>
          </cell>
          <cell r="AZ6899" t="str">
            <v>Y</v>
          </cell>
          <cell r="BG6899">
            <v>0</v>
          </cell>
        </row>
        <row r="6900">
          <cell r="AY6900">
            <v>0</v>
          </cell>
          <cell r="AZ6900" t="str">
            <v>Y</v>
          </cell>
          <cell r="BG6900">
            <v>0</v>
          </cell>
        </row>
        <row r="6901">
          <cell r="AY6901">
            <v>0</v>
          </cell>
          <cell r="AZ6901" t="str">
            <v>Y</v>
          </cell>
          <cell r="BG6901">
            <v>0</v>
          </cell>
        </row>
        <row r="6902">
          <cell r="AY6902">
            <v>0</v>
          </cell>
          <cell r="AZ6902" t="str">
            <v>Y</v>
          </cell>
          <cell r="BG6902">
            <v>0</v>
          </cell>
        </row>
        <row r="6903">
          <cell r="AY6903">
            <v>0</v>
          </cell>
          <cell r="AZ6903" t="str">
            <v>Y</v>
          </cell>
          <cell r="BG6903">
            <v>0</v>
          </cell>
        </row>
        <row r="6904">
          <cell r="AY6904">
            <v>0</v>
          </cell>
          <cell r="AZ6904" t="str">
            <v>Y</v>
          </cell>
          <cell r="BG6904">
            <v>0</v>
          </cell>
        </row>
        <row r="6905">
          <cell r="AY6905">
            <v>0</v>
          </cell>
          <cell r="AZ6905" t="str">
            <v>Y</v>
          </cell>
          <cell r="BG6905">
            <v>0</v>
          </cell>
        </row>
        <row r="6906">
          <cell r="AY6906">
            <v>0</v>
          </cell>
          <cell r="AZ6906" t="str">
            <v>Y</v>
          </cell>
          <cell r="BG6906">
            <v>0</v>
          </cell>
        </row>
        <row r="6907">
          <cell r="AY6907">
            <v>0</v>
          </cell>
          <cell r="AZ6907" t="str">
            <v>Y</v>
          </cell>
          <cell r="BG6907">
            <v>0</v>
          </cell>
        </row>
        <row r="6908">
          <cell r="AY6908">
            <v>0</v>
          </cell>
          <cell r="AZ6908" t="str">
            <v>Y</v>
          </cell>
          <cell r="BG6908">
            <v>0</v>
          </cell>
        </row>
        <row r="6909">
          <cell r="AY6909">
            <v>0</v>
          </cell>
          <cell r="AZ6909" t="str">
            <v>Y</v>
          </cell>
          <cell r="BG6909">
            <v>0</v>
          </cell>
        </row>
        <row r="6910">
          <cell r="AY6910">
            <v>0</v>
          </cell>
          <cell r="AZ6910" t="str">
            <v>Y</v>
          </cell>
          <cell r="BG6910">
            <v>0</v>
          </cell>
        </row>
        <row r="6911">
          <cell r="AY6911">
            <v>0</v>
          </cell>
          <cell r="AZ6911" t="str">
            <v>Y</v>
          </cell>
          <cell r="BG6911">
            <v>0</v>
          </cell>
        </row>
        <row r="6912">
          <cell r="AY6912" t="str">
            <v>1BD</v>
          </cell>
          <cell r="AZ6912">
            <v>-500</v>
          </cell>
          <cell r="BG6912">
            <v>0</v>
          </cell>
        </row>
        <row r="6913">
          <cell r="AY6913" t="str">
            <v>1BD</v>
          </cell>
          <cell r="AZ6913">
            <v>-431.89</v>
          </cell>
          <cell r="BG6913" t="str">
            <v>1BD</v>
          </cell>
        </row>
        <row r="6914">
          <cell r="AY6914" t="str">
            <v>1BD</v>
          </cell>
          <cell r="AZ6914">
            <v>-500</v>
          </cell>
          <cell r="BG6914" t="str">
            <v>1BD</v>
          </cell>
        </row>
        <row r="6915">
          <cell r="AY6915">
            <v>0</v>
          </cell>
          <cell r="AZ6915" t="str">
            <v>Y</v>
          </cell>
          <cell r="BG6915">
            <v>0</v>
          </cell>
        </row>
        <row r="6916">
          <cell r="AY6916">
            <v>0</v>
          </cell>
          <cell r="AZ6916" t="str">
            <v>Y</v>
          </cell>
          <cell r="BG6916">
            <v>0</v>
          </cell>
        </row>
        <row r="6917">
          <cell r="AY6917">
            <v>0</v>
          </cell>
          <cell r="AZ6917" t="str">
            <v>Y</v>
          </cell>
          <cell r="BG6917">
            <v>0</v>
          </cell>
        </row>
        <row r="6918">
          <cell r="AY6918">
            <v>0</v>
          </cell>
          <cell r="AZ6918" t="str">
            <v>Y</v>
          </cell>
          <cell r="BG6918">
            <v>0</v>
          </cell>
        </row>
        <row r="6919">
          <cell r="AY6919">
            <v>0</v>
          </cell>
          <cell r="AZ6919" t="str">
            <v>Y</v>
          </cell>
          <cell r="BG6919">
            <v>0</v>
          </cell>
        </row>
        <row r="6920">
          <cell r="AY6920">
            <v>0</v>
          </cell>
          <cell r="AZ6920" t="str">
            <v>Y</v>
          </cell>
          <cell r="BG6920">
            <v>0</v>
          </cell>
        </row>
        <row r="6921">
          <cell r="AY6921">
            <v>0</v>
          </cell>
          <cell r="AZ6921" t="str">
            <v>Y</v>
          </cell>
          <cell r="BG6921">
            <v>0</v>
          </cell>
        </row>
        <row r="6922">
          <cell r="AY6922">
            <v>0</v>
          </cell>
          <cell r="AZ6922" t="str">
            <v>Y</v>
          </cell>
          <cell r="BG6922">
            <v>0</v>
          </cell>
        </row>
        <row r="6923">
          <cell r="AY6923">
            <v>0</v>
          </cell>
          <cell r="AZ6923" t="str">
            <v>Y</v>
          </cell>
          <cell r="BG6923">
            <v>0</v>
          </cell>
        </row>
        <row r="6924">
          <cell r="AY6924">
            <v>0</v>
          </cell>
          <cell r="AZ6924" t="str">
            <v>Y</v>
          </cell>
          <cell r="BG6924">
            <v>0</v>
          </cell>
        </row>
        <row r="6925">
          <cell r="AY6925">
            <v>0</v>
          </cell>
          <cell r="AZ6925" t="str">
            <v>Y</v>
          </cell>
          <cell r="BG6925">
            <v>0</v>
          </cell>
        </row>
        <row r="6926">
          <cell r="AY6926">
            <v>0</v>
          </cell>
          <cell r="AZ6926" t="str">
            <v>Y</v>
          </cell>
          <cell r="BG6926">
            <v>0</v>
          </cell>
        </row>
        <row r="6927">
          <cell r="AY6927">
            <v>0</v>
          </cell>
          <cell r="AZ6927" t="str">
            <v>Y</v>
          </cell>
          <cell r="BG6927">
            <v>0</v>
          </cell>
        </row>
        <row r="6928">
          <cell r="AY6928">
            <v>0</v>
          </cell>
          <cell r="AZ6928" t="str">
            <v>Y</v>
          </cell>
          <cell r="BG6928">
            <v>0</v>
          </cell>
        </row>
        <row r="6929">
          <cell r="AY6929">
            <v>0</v>
          </cell>
          <cell r="AZ6929" t="str">
            <v>Y</v>
          </cell>
          <cell r="BG6929">
            <v>0</v>
          </cell>
        </row>
        <row r="6930">
          <cell r="AY6930">
            <v>0</v>
          </cell>
          <cell r="AZ6930" t="str">
            <v>Y</v>
          </cell>
          <cell r="BG6930">
            <v>0</v>
          </cell>
        </row>
        <row r="6931">
          <cell r="AY6931">
            <v>0</v>
          </cell>
          <cell r="AZ6931" t="str">
            <v>Y</v>
          </cell>
          <cell r="BG6931">
            <v>0</v>
          </cell>
        </row>
        <row r="6932">
          <cell r="AY6932">
            <v>0</v>
          </cell>
          <cell r="AZ6932" t="str">
            <v>Y</v>
          </cell>
          <cell r="BG6932">
            <v>0</v>
          </cell>
        </row>
        <row r="6933">
          <cell r="AY6933">
            <v>0</v>
          </cell>
          <cell r="AZ6933" t="str">
            <v>Y</v>
          </cell>
          <cell r="BG6933">
            <v>0</v>
          </cell>
        </row>
        <row r="6934">
          <cell r="AY6934">
            <v>0</v>
          </cell>
          <cell r="AZ6934" t="str">
            <v>Y</v>
          </cell>
          <cell r="BG6934">
            <v>0</v>
          </cell>
        </row>
        <row r="6935">
          <cell r="AY6935">
            <v>0</v>
          </cell>
          <cell r="AZ6935" t="str">
            <v>Y</v>
          </cell>
          <cell r="BG6935">
            <v>0</v>
          </cell>
        </row>
        <row r="6936">
          <cell r="AY6936">
            <v>0</v>
          </cell>
          <cell r="AZ6936" t="str">
            <v>Y</v>
          </cell>
          <cell r="BG6936">
            <v>0</v>
          </cell>
        </row>
        <row r="6937">
          <cell r="AY6937">
            <v>0</v>
          </cell>
          <cell r="AZ6937" t="str">
            <v>Y</v>
          </cell>
          <cell r="BG6937">
            <v>0</v>
          </cell>
        </row>
        <row r="6938">
          <cell r="AY6938">
            <v>0</v>
          </cell>
          <cell r="AZ6938" t="str">
            <v>Y</v>
          </cell>
          <cell r="BG6938">
            <v>0</v>
          </cell>
        </row>
        <row r="6939">
          <cell r="AY6939">
            <v>0</v>
          </cell>
          <cell r="AZ6939" t="str">
            <v>Y</v>
          </cell>
          <cell r="BG6939">
            <v>0</v>
          </cell>
        </row>
        <row r="6940">
          <cell r="AY6940">
            <v>0</v>
          </cell>
          <cell r="AZ6940" t="str">
            <v>Y</v>
          </cell>
          <cell r="BG6940">
            <v>0</v>
          </cell>
        </row>
        <row r="6941">
          <cell r="AY6941">
            <v>0</v>
          </cell>
          <cell r="AZ6941" t="str">
            <v>Y</v>
          </cell>
          <cell r="BG6941">
            <v>0</v>
          </cell>
        </row>
        <row r="6942">
          <cell r="AY6942">
            <v>0</v>
          </cell>
          <cell r="AZ6942" t="str">
            <v>Y</v>
          </cell>
          <cell r="BG6942">
            <v>0</v>
          </cell>
        </row>
        <row r="6943">
          <cell r="AY6943">
            <v>0</v>
          </cell>
          <cell r="AZ6943" t="str">
            <v>Y</v>
          </cell>
          <cell r="BG6943">
            <v>0</v>
          </cell>
        </row>
        <row r="6944">
          <cell r="AY6944">
            <v>0</v>
          </cell>
          <cell r="AZ6944" t="str">
            <v>Y</v>
          </cell>
          <cell r="BG6944">
            <v>0</v>
          </cell>
        </row>
        <row r="6945">
          <cell r="AY6945">
            <v>0</v>
          </cell>
          <cell r="AZ6945" t="str">
            <v>Y</v>
          </cell>
          <cell r="BG6945">
            <v>0</v>
          </cell>
        </row>
        <row r="6946">
          <cell r="AY6946">
            <v>0</v>
          </cell>
          <cell r="AZ6946" t="str">
            <v>Y</v>
          </cell>
          <cell r="BG6946">
            <v>0</v>
          </cell>
        </row>
        <row r="6947">
          <cell r="AY6947">
            <v>0</v>
          </cell>
          <cell r="AZ6947" t="str">
            <v>Y</v>
          </cell>
          <cell r="BG6947">
            <v>0</v>
          </cell>
        </row>
        <row r="6948">
          <cell r="AY6948">
            <v>0</v>
          </cell>
          <cell r="AZ6948" t="str">
            <v>Y</v>
          </cell>
          <cell r="BG6948">
            <v>0</v>
          </cell>
        </row>
        <row r="6949">
          <cell r="AY6949">
            <v>0</v>
          </cell>
          <cell r="AZ6949" t="str">
            <v>Y</v>
          </cell>
          <cell r="BG6949">
            <v>0</v>
          </cell>
        </row>
        <row r="6950">
          <cell r="AY6950">
            <v>0</v>
          </cell>
          <cell r="AZ6950" t="str">
            <v>Y</v>
          </cell>
          <cell r="BG6950">
            <v>0</v>
          </cell>
        </row>
        <row r="6951">
          <cell r="AY6951">
            <v>0</v>
          </cell>
          <cell r="AZ6951" t="str">
            <v>Y</v>
          </cell>
          <cell r="BG6951">
            <v>0</v>
          </cell>
        </row>
        <row r="6952">
          <cell r="AY6952">
            <v>0</v>
          </cell>
          <cell r="AZ6952" t="str">
            <v>Y</v>
          </cell>
          <cell r="BG6952">
            <v>0</v>
          </cell>
        </row>
        <row r="6953">
          <cell r="AY6953">
            <v>0</v>
          </cell>
          <cell r="AZ6953" t="str">
            <v>Y</v>
          </cell>
          <cell r="BG6953">
            <v>0</v>
          </cell>
        </row>
        <row r="6954">
          <cell r="AY6954">
            <v>0</v>
          </cell>
          <cell r="AZ6954" t="str">
            <v>Y</v>
          </cell>
          <cell r="BG6954">
            <v>0</v>
          </cell>
        </row>
        <row r="6955">
          <cell r="AY6955">
            <v>0</v>
          </cell>
          <cell r="AZ6955" t="str">
            <v>Y</v>
          </cell>
          <cell r="BG6955">
            <v>0</v>
          </cell>
        </row>
        <row r="6956">
          <cell r="AY6956">
            <v>0</v>
          </cell>
          <cell r="AZ6956" t="str">
            <v>Y</v>
          </cell>
          <cell r="BG6956">
            <v>0</v>
          </cell>
        </row>
        <row r="6957">
          <cell r="AY6957">
            <v>0</v>
          </cell>
          <cell r="AZ6957" t="str">
            <v>Y</v>
          </cell>
          <cell r="BG6957">
            <v>0</v>
          </cell>
        </row>
        <row r="6958">
          <cell r="AY6958">
            <v>0</v>
          </cell>
          <cell r="AZ6958" t="str">
            <v>Y</v>
          </cell>
          <cell r="BG6958">
            <v>0</v>
          </cell>
        </row>
        <row r="6959">
          <cell r="AY6959">
            <v>0</v>
          </cell>
          <cell r="AZ6959" t="str">
            <v>Y</v>
          </cell>
          <cell r="BG6959">
            <v>0</v>
          </cell>
        </row>
        <row r="6960">
          <cell r="AY6960">
            <v>0</v>
          </cell>
          <cell r="AZ6960" t="str">
            <v>Y</v>
          </cell>
          <cell r="BG6960">
            <v>0</v>
          </cell>
        </row>
        <row r="6961">
          <cell r="AY6961">
            <v>0</v>
          </cell>
          <cell r="AZ6961" t="str">
            <v>Y</v>
          </cell>
          <cell r="BG6961">
            <v>0</v>
          </cell>
        </row>
        <row r="6962">
          <cell r="AY6962">
            <v>0</v>
          </cell>
          <cell r="AZ6962" t="str">
            <v>Y</v>
          </cell>
          <cell r="BG6962">
            <v>0</v>
          </cell>
        </row>
        <row r="6963">
          <cell r="AY6963">
            <v>0</v>
          </cell>
          <cell r="AZ6963" t="str">
            <v>Y</v>
          </cell>
          <cell r="BG6963">
            <v>0</v>
          </cell>
        </row>
        <row r="6964">
          <cell r="AY6964">
            <v>0</v>
          </cell>
          <cell r="AZ6964" t="str">
            <v>Y</v>
          </cell>
          <cell r="BG6964">
            <v>0</v>
          </cell>
        </row>
        <row r="6965">
          <cell r="AY6965">
            <v>0</v>
          </cell>
          <cell r="AZ6965" t="str">
            <v>Y</v>
          </cell>
          <cell r="BG6965">
            <v>0</v>
          </cell>
        </row>
        <row r="6966">
          <cell r="AY6966">
            <v>0</v>
          </cell>
          <cell r="AZ6966" t="str">
            <v>Y</v>
          </cell>
          <cell r="BG6966">
            <v>0</v>
          </cell>
        </row>
        <row r="6967">
          <cell r="AY6967">
            <v>0</v>
          </cell>
          <cell r="AZ6967" t="str">
            <v>Y</v>
          </cell>
          <cell r="BG6967">
            <v>0</v>
          </cell>
        </row>
        <row r="6968">
          <cell r="AY6968">
            <v>0</v>
          </cell>
          <cell r="AZ6968" t="str">
            <v>Y</v>
          </cell>
          <cell r="BG6968">
            <v>0</v>
          </cell>
        </row>
        <row r="6969">
          <cell r="AY6969">
            <v>0</v>
          </cell>
          <cell r="AZ6969" t="str">
            <v>Y</v>
          </cell>
          <cell r="BG6969">
            <v>0</v>
          </cell>
        </row>
        <row r="6970">
          <cell r="AY6970">
            <v>0</v>
          </cell>
          <cell r="AZ6970" t="str">
            <v>Y</v>
          </cell>
          <cell r="BG6970">
            <v>0</v>
          </cell>
        </row>
        <row r="6971">
          <cell r="AY6971">
            <v>0</v>
          </cell>
          <cell r="AZ6971" t="str">
            <v>Y</v>
          </cell>
          <cell r="BG6971">
            <v>0</v>
          </cell>
        </row>
        <row r="6972">
          <cell r="AY6972">
            <v>0</v>
          </cell>
          <cell r="AZ6972" t="str">
            <v>Y</v>
          </cell>
          <cell r="BG6972">
            <v>0</v>
          </cell>
        </row>
        <row r="6973">
          <cell r="AY6973">
            <v>0</v>
          </cell>
          <cell r="AZ6973" t="str">
            <v>Y</v>
          </cell>
          <cell r="BG6973">
            <v>0</v>
          </cell>
        </row>
        <row r="6974">
          <cell r="AY6974">
            <v>0</v>
          </cell>
          <cell r="AZ6974" t="str">
            <v>Y</v>
          </cell>
          <cell r="BG6974">
            <v>0</v>
          </cell>
        </row>
        <row r="6975">
          <cell r="AY6975">
            <v>0</v>
          </cell>
          <cell r="AZ6975" t="str">
            <v>Y</v>
          </cell>
          <cell r="BG6975">
            <v>0</v>
          </cell>
        </row>
        <row r="6976">
          <cell r="AY6976">
            <v>0</v>
          </cell>
          <cell r="AZ6976" t="str">
            <v>Y</v>
          </cell>
          <cell r="BG6976">
            <v>0</v>
          </cell>
        </row>
        <row r="6977">
          <cell r="AY6977">
            <v>0</v>
          </cell>
          <cell r="AZ6977" t="str">
            <v>Y</v>
          </cell>
          <cell r="BG6977">
            <v>0</v>
          </cell>
        </row>
        <row r="6978">
          <cell r="AY6978">
            <v>0</v>
          </cell>
          <cell r="AZ6978" t="str">
            <v>Y</v>
          </cell>
          <cell r="BG6978">
            <v>0</v>
          </cell>
        </row>
        <row r="6979">
          <cell r="AY6979">
            <v>0</v>
          </cell>
          <cell r="AZ6979" t="str">
            <v>Y</v>
          </cell>
          <cell r="BG6979">
            <v>0</v>
          </cell>
        </row>
        <row r="6980">
          <cell r="AY6980">
            <v>0</v>
          </cell>
          <cell r="AZ6980" t="str">
            <v>Y</v>
          </cell>
          <cell r="BG6980">
            <v>0</v>
          </cell>
        </row>
        <row r="6981">
          <cell r="AY6981">
            <v>0</v>
          </cell>
          <cell r="AZ6981" t="str">
            <v>Y</v>
          </cell>
          <cell r="BG6981">
            <v>0</v>
          </cell>
        </row>
        <row r="6982">
          <cell r="AY6982">
            <v>0</v>
          </cell>
          <cell r="AZ6982" t="str">
            <v>Y</v>
          </cell>
          <cell r="BG6982">
            <v>0</v>
          </cell>
        </row>
        <row r="6983">
          <cell r="AY6983">
            <v>0</v>
          </cell>
          <cell r="AZ6983" t="str">
            <v>Y</v>
          </cell>
          <cell r="BG6983">
            <v>0</v>
          </cell>
        </row>
        <row r="6984">
          <cell r="AY6984">
            <v>0</v>
          </cell>
          <cell r="AZ6984" t="str">
            <v>Y</v>
          </cell>
          <cell r="BG6984">
            <v>0</v>
          </cell>
        </row>
        <row r="6985">
          <cell r="AY6985">
            <v>0</v>
          </cell>
          <cell r="AZ6985" t="str">
            <v>Y</v>
          </cell>
          <cell r="BG6985">
            <v>0</v>
          </cell>
        </row>
        <row r="6986">
          <cell r="AY6986">
            <v>0</v>
          </cell>
          <cell r="AZ6986" t="str">
            <v>Y</v>
          </cell>
          <cell r="BG6986">
            <v>0</v>
          </cell>
        </row>
        <row r="6987">
          <cell r="AY6987">
            <v>0</v>
          </cell>
          <cell r="AZ6987" t="str">
            <v>Y</v>
          </cell>
          <cell r="BG6987">
            <v>0</v>
          </cell>
        </row>
        <row r="6988">
          <cell r="AY6988">
            <v>0</v>
          </cell>
          <cell r="AZ6988" t="str">
            <v>Y</v>
          </cell>
          <cell r="BG6988">
            <v>0</v>
          </cell>
        </row>
        <row r="6989">
          <cell r="AY6989">
            <v>0</v>
          </cell>
          <cell r="AZ6989" t="str">
            <v>Y</v>
          </cell>
          <cell r="BG6989">
            <v>0</v>
          </cell>
        </row>
        <row r="6990">
          <cell r="AY6990">
            <v>0</v>
          </cell>
          <cell r="AZ6990" t="str">
            <v>Y</v>
          </cell>
          <cell r="BG6990">
            <v>0</v>
          </cell>
        </row>
        <row r="6991">
          <cell r="AY6991">
            <v>0</v>
          </cell>
          <cell r="AZ6991" t="str">
            <v>Y</v>
          </cell>
          <cell r="BG6991">
            <v>0</v>
          </cell>
        </row>
        <row r="6992">
          <cell r="AY6992">
            <v>0</v>
          </cell>
          <cell r="AZ6992" t="str">
            <v>Y</v>
          </cell>
          <cell r="BG6992">
            <v>0</v>
          </cell>
        </row>
        <row r="6993">
          <cell r="AY6993">
            <v>0</v>
          </cell>
          <cell r="AZ6993" t="str">
            <v>Y</v>
          </cell>
          <cell r="BG6993">
            <v>0</v>
          </cell>
        </row>
        <row r="6994">
          <cell r="AY6994">
            <v>0</v>
          </cell>
          <cell r="AZ6994" t="str">
            <v>Y</v>
          </cell>
          <cell r="BG6994">
            <v>0</v>
          </cell>
        </row>
        <row r="6995">
          <cell r="AY6995">
            <v>0</v>
          </cell>
          <cell r="AZ6995" t="str">
            <v>Y</v>
          </cell>
          <cell r="BG6995">
            <v>0</v>
          </cell>
        </row>
        <row r="6996">
          <cell r="AY6996">
            <v>0</v>
          </cell>
          <cell r="AZ6996">
            <v>0</v>
          </cell>
          <cell r="BG6996">
            <v>0</v>
          </cell>
        </row>
        <row r="6997">
          <cell r="AY6997">
            <v>0</v>
          </cell>
          <cell r="AZ6997" t="str">
            <v>Y</v>
          </cell>
          <cell r="BG6997">
            <v>0</v>
          </cell>
        </row>
        <row r="6998">
          <cell r="AY6998">
            <v>0</v>
          </cell>
          <cell r="AZ6998" t="str">
            <v>Y</v>
          </cell>
          <cell r="BG6998">
            <v>0</v>
          </cell>
        </row>
        <row r="6999">
          <cell r="AY6999">
            <v>0</v>
          </cell>
          <cell r="AZ6999" t="str">
            <v>Y</v>
          </cell>
          <cell r="BG6999">
            <v>0</v>
          </cell>
        </row>
        <row r="7000">
          <cell r="AY7000">
            <v>0</v>
          </cell>
          <cell r="AZ7000" t="str">
            <v>Y</v>
          </cell>
          <cell r="BG7000">
            <v>0</v>
          </cell>
        </row>
        <row r="7001">
          <cell r="AY7001">
            <v>0</v>
          </cell>
          <cell r="AZ7001" t="str">
            <v>Y</v>
          </cell>
          <cell r="BG7001">
            <v>0</v>
          </cell>
        </row>
        <row r="7002">
          <cell r="AY7002">
            <v>0</v>
          </cell>
          <cell r="AZ7002" t="str">
            <v>x</v>
          </cell>
          <cell r="BG7002">
            <v>0</v>
          </cell>
        </row>
        <row r="7003">
          <cell r="AY7003">
            <v>0</v>
          </cell>
          <cell r="AZ7003" t="str">
            <v>Y</v>
          </cell>
          <cell r="BG7003">
            <v>0</v>
          </cell>
        </row>
        <row r="7004">
          <cell r="AY7004">
            <v>0</v>
          </cell>
          <cell r="AZ7004" t="str">
            <v>Y</v>
          </cell>
          <cell r="BG7004">
            <v>0</v>
          </cell>
        </row>
        <row r="7005">
          <cell r="AY7005">
            <v>0</v>
          </cell>
          <cell r="AZ7005" t="str">
            <v>Y</v>
          </cell>
          <cell r="BG7005">
            <v>0</v>
          </cell>
        </row>
        <row r="7006">
          <cell r="AY7006">
            <v>0</v>
          </cell>
          <cell r="AZ7006" t="str">
            <v>Y</v>
          </cell>
          <cell r="BG7006">
            <v>0</v>
          </cell>
        </row>
        <row r="7007">
          <cell r="AY7007">
            <v>0</v>
          </cell>
          <cell r="AZ7007" t="str">
            <v>Y</v>
          </cell>
          <cell r="BG7007">
            <v>0</v>
          </cell>
        </row>
        <row r="7008">
          <cell r="AY7008">
            <v>0</v>
          </cell>
          <cell r="AZ7008" t="str">
            <v>Y</v>
          </cell>
          <cell r="BG7008">
            <v>0</v>
          </cell>
        </row>
        <row r="7009">
          <cell r="AY7009">
            <v>0</v>
          </cell>
          <cell r="AZ7009" t="str">
            <v>x</v>
          </cell>
          <cell r="BG7009">
            <v>0</v>
          </cell>
        </row>
        <row r="7010">
          <cell r="AY7010">
            <v>0</v>
          </cell>
          <cell r="AZ7010" t="str">
            <v>x</v>
          </cell>
          <cell r="BG7010">
            <v>0</v>
          </cell>
        </row>
        <row r="7011">
          <cell r="AY7011">
            <v>0</v>
          </cell>
          <cell r="AZ7011" t="str">
            <v>x</v>
          </cell>
          <cell r="BG7011">
            <v>0</v>
          </cell>
        </row>
        <row r="7012">
          <cell r="AY7012" t="str">
            <v>1BD</v>
          </cell>
          <cell r="AZ7012">
            <v>-500</v>
          </cell>
          <cell r="BG7012" t="str">
            <v>1BD</v>
          </cell>
        </row>
        <row r="7013">
          <cell r="AY7013">
            <v>0</v>
          </cell>
          <cell r="AZ7013" t="str">
            <v>Y</v>
          </cell>
          <cell r="BG7013">
            <v>0</v>
          </cell>
        </row>
        <row r="7014">
          <cell r="AY7014">
            <v>0</v>
          </cell>
          <cell r="AZ7014" t="str">
            <v>Y</v>
          </cell>
          <cell r="BG7014">
            <v>0</v>
          </cell>
        </row>
        <row r="7015">
          <cell r="AY7015">
            <v>0</v>
          </cell>
          <cell r="AZ7015" t="str">
            <v>Y</v>
          </cell>
          <cell r="BG7015">
            <v>0</v>
          </cell>
        </row>
        <row r="7016">
          <cell r="AY7016">
            <v>0</v>
          </cell>
          <cell r="AZ7016" t="str">
            <v>Y</v>
          </cell>
          <cell r="BG7016">
            <v>0</v>
          </cell>
        </row>
        <row r="7017">
          <cell r="AY7017">
            <v>0</v>
          </cell>
          <cell r="AZ7017" t="str">
            <v>Y</v>
          </cell>
          <cell r="BG7017">
            <v>0</v>
          </cell>
        </row>
        <row r="7018">
          <cell r="AY7018">
            <v>0</v>
          </cell>
          <cell r="AZ7018" t="str">
            <v>Y</v>
          </cell>
          <cell r="BG7018">
            <v>0</v>
          </cell>
        </row>
        <row r="7019">
          <cell r="AY7019">
            <v>0</v>
          </cell>
          <cell r="AZ7019" t="str">
            <v>Y</v>
          </cell>
          <cell r="BG7019">
            <v>0</v>
          </cell>
        </row>
        <row r="7020">
          <cell r="AY7020">
            <v>0</v>
          </cell>
          <cell r="AZ7020" t="str">
            <v>Y</v>
          </cell>
          <cell r="BG7020">
            <v>0</v>
          </cell>
        </row>
        <row r="7021">
          <cell r="AY7021">
            <v>0</v>
          </cell>
          <cell r="AZ7021" t="str">
            <v>Y</v>
          </cell>
          <cell r="BG7021">
            <v>0</v>
          </cell>
        </row>
        <row r="7022">
          <cell r="AY7022">
            <v>0</v>
          </cell>
          <cell r="AZ7022" t="str">
            <v>Y</v>
          </cell>
          <cell r="BG7022">
            <v>0</v>
          </cell>
        </row>
        <row r="7023">
          <cell r="AY7023">
            <v>0</v>
          </cell>
          <cell r="AZ7023" t="str">
            <v>Y</v>
          </cell>
          <cell r="BG7023">
            <v>0</v>
          </cell>
        </row>
        <row r="7024">
          <cell r="AY7024">
            <v>0</v>
          </cell>
          <cell r="AZ7024" t="str">
            <v>Y</v>
          </cell>
          <cell r="BG7024">
            <v>0</v>
          </cell>
        </row>
        <row r="7025">
          <cell r="AY7025">
            <v>0</v>
          </cell>
          <cell r="AZ7025" t="str">
            <v>Y</v>
          </cell>
          <cell r="BG7025">
            <v>0</v>
          </cell>
        </row>
        <row r="7026">
          <cell r="AY7026">
            <v>0</v>
          </cell>
          <cell r="AZ7026" t="str">
            <v>Y</v>
          </cell>
          <cell r="BG7026">
            <v>0</v>
          </cell>
        </row>
        <row r="7027">
          <cell r="AY7027">
            <v>0</v>
          </cell>
          <cell r="AZ7027" t="str">
            <v>x</v>
          </cell>
          <cell r="BG7027">
            <v>0</v>
          </cell>
        </row>
        <row r="7028">
          <cell r="AY7028">
            <v>0</v>
          </cell>
          <cell r="AZ7028" t="str">
            <v>x</v>
          </cell>
          <cell r="BG7028">
            <v>0</v>
          </cell>
        </row>
        <row r="7029">
          <cell r="AY7029">
            <v>0</v>
          </cell>
          <cell r="AZ7029" t="str">
            <v>x</v>
          </cell>
          <cell r="BG7029">
            <v>0</v>
          </cell>
        </row>
        <row r="7030">
          <cell r="AY7030">
            <v>0</v>
          </cell>
          <cell r="AZ7030" t="str">
            <v>Y</v>
          </cell>
          <cell r="BG7030">
            <v>0</v>
          </cell>
        </row>
        <row r="7031">
          <cell r="AY7031">
            <v>0</v>
          </cell>
          <cell r="AZ7031" t="str">
            <v>Y</v>
          </cell>
          <cell r="BG7031">
            <v>0</v>
          </cell>
        </row>
        <row r="7032">
          <cell r="AY7032">
            <v>0</v>
          </cell>
          <cell r="AZ7032" t="str">
            <v>Y</v>
          </cell>
          <cell r="BG7032">
            <v>0</v>
          </cell>
        </row>
        <row r="7033">
          <cell r="AY7033">
            <v>0</v>
          </cell>
          <cell r="AZ7033" t="str">
            <v>Y</v>
          </cell>
          <cell r="BG7033">
            <v>0</v>
          </cell>
        </row>
        <row r="7034">
          <cell r="AY7034">
            <v>0</v>
          </cell>
          <cell r="AZ7034" t="str">
            <v>Y</v>
          </cell>
          <cell r="BG7034">
            <v>0</v>
          </cell>
        </row>
        <row r="7035">
          <cell r="AY7035">
            <v>0</v>
          </cell>
          <cell r="AZ7035" t="str">
            <v>x</v>
          </cell>
          <cell r="BG7035">
            <v>0</v>
          </cell>
        </row>
        <row r="7036">
          <cell r="AY7036">
            <v>0</v>
          </cell>
          <cell r="AZ7036" t="str">
            <v>x</v>
          </cell>
          <cell r="BG7036">
            <v>0</v>
          </cell>
        </row>
        <row r="7037">
          <cell r="AY7037">
            <v>0</v>
          </cell>
          <cell r="AZ7037" t="str">
            <v>x</v>
          </cell>
          <cell r="BG7037">
            <v>0</v>
          </cell>
        </row>
        <row r="7038">
          <cell r="AY7038" t="str">
            <v>1BD</v>
          </cell>
          <cell r="AZ7038">
            <v>-258.81</v>
          </cell>
          <cell r="BG7038">
            <v>0</v>
          </cell>
        </row>
        <row r="7039">
          <cell r="AY7039" t="str">
            <v>1BD</v>
          </cell>
          <cell r="AZ7039">
            <v>-741.4</v>
          </cell>
          <cell r="BG7039" t="str">
            <v>1BD</v>
          </cell>
        </row>
        <row r="7040">
          <cell r="AY7040" t="str">
            <v>1BD</v>
          </cell>
          <cell r="AZ7040">
            <v>-63.44</v>
          </cell>
          <cell r="BG7040">
            <v>0</v>
          </cell>
        </row>
        <row r="7041">
          <cell r="AY7041" t="str">
            <v>1BD</v>
          </cell>
          <cell r="AZ7041">
            <v>-63.44</v>
          </cell>
          <cell r="BG7041">
            <v>0</v>
          </cell>
        </row>
        <row r="7042">
          <cell r="AY7042" t="str">
            <v>1BD</v>
          </cell>
          <cell r="AZ7042">
            <v>-63.44</v>
          </cell>
          <cell r="BG7042">
            <v>0</v>
          </cell>
        </row>
        <row r="7043">
          <cell r="AY7043" t="str">
            <v>1BD</v>
          </cell>
          <cell r="AZ7043">
            <v>-498.78</v>
          </cell>
          <cell r="BG7043" t="str">
            <v>1BD</v>
          </cell>
        </row>
        <row r="7044">
          <cell r="AY7044" t="str">
            <v>1BD</v>
          </cell>
          <cell r="AZ7044">
            <v>-60.74</v>
          </cell>
          <cell r="BG7044" t="str">
            <v>1BD</v>
          </cell>
        </row>
        <row r="7045">
          <cell r="AY7045" t="str">
            <v>1BD</v>
          </cell>
          <cell r="AZ7045">
            <v>-500</v>
          </cell>
          <cell r="BG7045">
            <v>0</v>
          </cell>
        </row>
        <row r="7046">
          <cell r="AY7046" t="str">
            <v>1BD</v>
          </cell>
          <cell r="AZ7046">
            <v>-63.44</v>
          </cell>
          <cell r="BG7046">
            <v>0</v>
          </cell>
        </row>
        <row r="7047">
          <cell r="AY7047" t="str">
            <v>1BD</v>
          </cell>
          <cell r="AZ7047">
            <v>-63.44</v>
          </cell>
          <cell r="BG7047">
            <v>0</v>
          </cell>
        </row>
        <row r="7048">
          <cell r="AY7048" t="str">
            <v>1BD</v>
          </cell>
          <cell r="AZ7048">
            <v>-63.44</v>
          </cell>
          <cell r="BG7048">
            <v>0</v>
          </cell>
        </row>
        <row r="7049">
          <cell r="AY7049" t="str">
            <v>1BD</v>
          </cell>
          <cell r="AZ7049">
            <v>-63.44</v>
          </cell>
          <cell r="BG7049">
            <v>0</v>
          </cell>
        </row>
        <row r="7050">
          <cell r="AY7050" t="str">
            <v>1BD</v>
          </cell>
          <cell r="AZ7050">
            <v>-63.44</v>
          </cell>
          <cell r="BG7050">
            <v>0</v>
          </cell>
        </row>
        <row r="7051">
          <cell r="AY7051" t="str">
            <v>1BD</v>
          </cell>
          <cell r="AZ7051">
            <v>-242.22</v>
          </cell>
          <cell r="BG7051" t="str">
            <v>1BD</v>
          </cell>
        </row>
        <row r="7052">
          <cell r="AY7052" t="str">
            <v>1BD</v>
          </cell>
          <cell r="AZ7052">
            <v>-60.74</v>
          </cell>
          <cell r="BG7052" t="str">
            <v>1BD</v>
          </cell>
        </row>
        <row r="7053">
          <cell r="AY7053" t="str">
            <v>1BD</v>
          </cell>
          <cell r="AZ7053">
            <v>-504.59</v>
          </cell>
          <cell r="BG7053" t="str">
            <v>1BD</v>
          </cell>
        </row>
        <row r="7054">
          <cell r="AY7054" t="str">
            <v>1BD</v>
          </cell>
          <cell r="AZ7054">
            <v>-329.83</v>
          </cell>
          <cell r="BG7054">
            <v>0</v>
          </cell>
        </row>
        <row r="7055">
          <cell r="AY7055">
            <v>0</v>
          </cell>
          <cell r="AZ7055">
            <v>0</v>
          </cell>
          <cell r="BG7055">
            <v>0</v>
          </cell>
        </row>
        <row r="7056">
          <cell r="AY7056" t="str">
            <v>1BD</v>
          </cell>
          <cell r="AZ7056">
            <v>-500</v>
          </cell>
          <cell r="BG7056">
            <v>0</v>
          </cell>
        </row>
        <row r="7057">
          <cell r="AY7057">
            <v>0</v>
          </cell>
          <cell r="AZ7057" t="str">
            <v>Y</v>
          </cell>
          <cell r="BG7057">
            <v>0</v>
          </cell>
        </row>
        <row r="7058">
          <cell r="AY7058">
            <v>0</v>
          </cell>
          <cell r="AZ7058" t="str">
            <v>Y</v>
          </cell>
          <cell r="BG7058">
            <v>0</v>
          </cell>
        </row>
        <row r="7059">
          <cell r="AY7059">
            <v>0</v>
          </cell>
          <cell r="AZ7059" t="str">
            <v>Y</v>
          </cell>
          <cell r="BG7059">
            <v>0</v>
          </cell>
        </row>
        <row r="7060">
          <cell r="AY7060">
            <v>0</v>
          </cell>
          <cell r="AZ7060" t="str">
            <v>Y</v>
          </cell>
          <cell r="BG7060">
            <v>0</v>
          </cell>
        </row>
        <row r="7061">
          <cell r="AY7061">
            <v>0</v>
          </cell>
          <cell r="AZ7061" t="str">
            <v>Y</v>
          </cell>
          <cell r="BG7061">
            <v>0</v>
          </cell>
        </row>
        <row r="7062">
          <cell r="AY7062">
            <v>0</v>
          </cell>
          <cell r="AZ7062" t="str">
            <v>Y</v>
          </cell>
          <cell r="BG7062">
            <v>0</v>
          </cell>
        </row>
        <row r="7063">
          <cell r="AY7063">
            <v>0</v>
          </cell>
          <cell r="AZ7063" t="str">
            <v>Y</v>
          </cell>
          <cell r="BG7063">
            <v>0</v>
          </cell>
        </row>
        <row r="7064">
          <cell r="AY7064">
            <v>0</v>
          </cell>
          <cell r="AZ7064" t="str">
            <v>Y</v>
          </cell>
          <cell r="BG7064">
            <v>0</v>
          </cell>
        </row>
        <row r="7065">
          <cell r="AY7065">
            <v>0</v>
          </cell>
          <cell r="AZ7065" t="str">
            <v>Y</v>
          </cell>
          <cell r="BG7065">
            <v>0</v>
          </cell>
        </row>
        <row r="7066">
          <cell r="AY7066">
            <v>0</v>
          </cell>
          <cell r="AZ7066" t="str">
            <v>Y</v>
          </cell>
          <cell r="BG7066">
            <v>0</v>
          </cell>
        </row>
        <row r="7067">
          <cell r="AY7067">
            <v>0</v>
          </cell>
          <cell r="AZ7067" t="str">
            <v>Y</v>
          </cell>
          <cell r="BG7067">
            <v>0</v>
          </cell>
        </row>
        <row r="7068">
          <cell r="AY7068">
            <v>0</v>
          </cell>
          <cell r="AZ7068" t="str">
            <v>Y</v>
          </cell>
          <cell r="BG7068">
            <v>0</v>
          </cell>
        </row>
        <row r="7069">
          <cell r="AY7069">
            <v>0</v>
          </cell>
          <cell r="AZ7069" t="str">
            <v>Y</v>
          </cell>
          <cell r="BG7069">
            <v>0</v>
          </cell>
        </row>
        <row r="7070">
          <cell r="AY7070">
            <v>0</v>
          </cell>
          <cell r="AZ7070" t="str">
            <v>Y</v>
          </cell>
          <cell r="BG7070">
            <v>0</v>
          </cell>
        </row>
        <row r="7071">
          <cell r="AY7071">
            <v>0</v>
          </cell>
          <cell r="AZ7071" t="str">
            <v>Y</v>
          </cell>
          <cell r="BG7071">
            <v>0</v>
          </cell>
        </row>
        <row r="7072">
          <cell r="AY7072">
            <v>0</v>
          </cell>
          <cell r="AZ7072" t="str">
            <v>Y</v>
          </cell>
          <cell r="BG7072">
            <v>0</v>
          </cell>
        </row>
        <row r="7073">
          <cell r="AY7073">
            <v>0</v>
          </cell>
          <cell r="AZ7073" t="str">
            <v>Y</v>
          </cell>
          <cell r="BG7073">
            <v>0</v>
          </cell>
        </row>
        <row r="7074">
          <cell r="AY7074">
            <v>0</v>
          </cell>
          <cell r="AZ7074" t="str">
            <v>Y</v>
          </cell>
          <cell r="BG7074">
            <v>0</v>
          </cell>
        </row>
        <row r="7075">
          <cell r="AY7075">
            <v>0</v>
          </cell>
          <cell r="AZ7075" t="str">
            <v>Y</v>
          </cell>
          <cell r="BG7075">
            <v>0</v>
          </cell>
        </row>
        <row r="7076">
          <cell r="AY7076">
            <v>0</v>
          </cell>
          <cell r="AZ7076" t="str">
            <v>Y</v>
          </cell>
          <cell r="BG7076">
            <v>0</v>
          </cell>
        </row>
        <row r="7077">
          <cell r="AY7077">
            <v>0</v>
          </cell>
          <cell r="AZ7077" t="str">
            <v>Y</v>
          </cell>
          <cell r="BG7077">
            <v>0</v>
          </cell>
        </row>
        <row r="7078">
          <cell r="AY7078">
            <v>0</v>
          </cell>
          <cell r="AZ7078" t="str">
            <v>Y</v>
          </cell>
          <cell r="BG7078">
            <v>0</v>
          </cell>
        </row>
        <row r="7079">
          <cell r="AY7079">
            <v>0</v>
          </cell>
          <cell r="AZ7079" t="str">
            <v>Y</v>
          </cell>
          <cell r="BG7079">
            <v>0</v>
          </cell>
        </row>
        <row r="7080">
          <cell r="AY7080">
            <v>0</v>
          </cell>
          <cell r="AZ7080" t="str">
            <v>Y</v>
          </cell>
          <cell r="BG7080">
            <v>0</v>
          </cell>
        </row>
        <row r="7081">
          <cell r="AY7081">
            <v>0</v>
          </cell>
          <cell r="AZ7081" t="str">
            <v>Y</v>
          </cell>
          <cell r="BG7081">
            <v>0</v>
          </cell>
        </row>
        <row r="7082">
          <cell r="AY7082">
            <v>0</v>
          </cell>
          <cell r="AZ7082" t="str">
            <v>Y</v>
          </cell>
          <cell r="BG7082">
            <v>0</v>
          </cell>
        </row>
        <row r="7083">
          <cell r="AY7083">
            <v>0</v>
          </cell>
          <cell r="AZ7083" t="str">
            <v>Y</v>
          </cell>
          <cell r="BG7083">
            <v>0</v>
          </cell>
        </row>
        <row r="7084">
          <cell r="AY7084">
            <v>0</v>
          </cell>
          <cell r="AZ7084" t="str">
            <v>Y</v>
          </cell>
          <cell r="BG7084">
            <v>0</v>
          </cell>
        </row>
        <row r="7085">
          <cell r="AY7085">
            <v>0</v>
          </cell>
          <cell r="AZ7085" t="str">
            <v>Y</v>
          </cell>
          <cell r="BG7085">
            <v>0</v>
          </cell>
        </row>
        <row r="7086">
          <cell r="AY7086">
            <v>0</v>
          </cell>
          <cell r="AZ7086" t="str">
            <v>Y</v>
          </cell>
          <cell r="BG7086">
            <v>0</v>
          </cell>
        </row>
        <row r="7087">
          <cell r="AY7087">
            <v>0</v>
          </cell>
          <cell r="AZ7087" t="str">
            <v>Y</v>
          </cell>
          <cell r="BG7087">
            <v>0</v>
          </cell>
        </row>
        <row r="7088">
          <cell r="AY7088">
            <v>0</v>
          </cell>
          <cell r="AZ7088" t="str">
            <v>Y</v>
          </cell>
          <cell r="BG7088">
            <v>0</v>
          </cell>
        </row>
        <row r="7089">
          <cell r="AY7089">
            <v>0</v>
          </cell>
          <cell r="AZ7089" t="str">
            <v>Y</v>
          </cell>
          <cell r="BG7089">
            <v>0</v>
          </cell>
        </row>
        <row r="7090">
          <cell r="AY7090">
            <v>0</v>
          </cell>
          <cell r="AZ7090" t="str">
            <v>Y</v>
          </cell>
          <cell r="BG7090">
            <v>0</v>
          </cell>
        </row>
        <row r="7091">
          <cell r="AY7091">
            <v>0</v>
          </cell>
          <cell r="AZ7091" t="str">
            <v>Y</v>
          </cell>
          <cell r="BG7091">
            <v>0</v>
          </cell>
        </row>
        <row r="7092">
          <cell r="AY7092">
            <v>0</v>
          </cell>
          <cell r="AZ7092" t="str">
            <v>Y</v>
          </cell>
          <cell r="BG7092">
            <v>0</v>
          </cell>
        </row>
        <row r="7093">
          <cell r="AY7093">
            <v>0</v>
          </cell>
          <cell r="AZ7093" t="str">
            <v>Y</v>
          </cell>
          <cell r="BG7093">
            <v>0</v>
          </cell>
        </row>
        <row r="7094">
          <cell r="AY7094">
            <v>0</v>
          </cell>
          <cell r="AZ7094" t="str">
            <v>Y</v>
          </cell>
          <cell r="BG7094">
            <v>0</v>
          </cell>
        </row>
        <row r="7095">
          <cell r="AY7095">
            <v>0</v>
          </cell>
          <cell r="AZ7095" t="str">
            <v>Y</v>
          </cell>
          <cell r="BG7095">
            <v>0</v>
          </cell>
        </row>
        <row r="7096">
          <cell r="AY7096">
            <v>0</v>
          </cell>
          <cell r="AZ7096" t="str">
            <v>Y</v>
          </cell>
          <cell r="BG7096">
            <v>0</v>
          </cell>
        </row>
        <row r="7097">
          <cell r="AY7097">
            <v>0</v>
          </cell>
          <cell r="AZ7097" t="str">
            <v>Y</v>
          </cell>
          <cell r="BG7097">
            <v>0</v>
          </cell>
        </row>
        <row r="7098">
          <cell r="AY7098">
            <v>0</v>
          </cell>
          <cell r="AZ7098" t="str">
            <v>Y</v>
          </cell>
          <cell r="BG7098">
            <v>0</v>
          </cell>
        </row>
        <row r="7099">
          <cell r="AY7099">
            <v>0</v>
          </cell>
          <cell r="AZ7099" t="str">
            <v>Y</v>
          </cell>
          <cell r="BG7099">
            <v>0</v>
          </cell>
        </row>
        <row r="7100">
          <cell r="AY7100">
            <v>0</v>
          </cell>
          <cell r="AZ7100" t="str">
            <v>Y</v>
          </cell>
          <cell r="BG7100">
            <v>0</v>
          </cell>
        </row>
        <row r="7101">
          <cell r="AY7101">
            <v>0</v>
          </cell>
          <cell r="AZ7101" t="str">
            <v>Y</v>
          </cell>
          <cell r="BG7101">
            <v>0</v>
          </cell>
        </row>
        <row r="7102">
          <cell r="AY7102">
            <v>0</v>
          </cell>
          <cell r="AZ7102" t="str">
            <v>Y</v>
          </cell>
          <cell r="BG7102">
            <v>0</v>
          </cell>
        </row>
        <row r="7103">
          <cell r="AY7103">
            <v>0</v>
          </cell>
          <cell r="AZ7103" t="str">
            <v>Y</v>
          </cell>
          <cell r="BG7103">
            <v>0</v>
          </cell>
        </row>
        <row r="7104">
          <cell r="AY7104">
            <v>0</v>
          </cell>
          <cell r="AZ7104" t="str">
            <v>Y</v>
          </cell>
          <cell r="BG7104">
            <v>0</v>
          </cell>
        </row>
        <row r="7105">
          <cell r="AY7105">
            <v>0</v>
          </cell>
          <cell r="AZ7105" t="str">
            <v>Y</v>
          </cell>
          <cell r="BG7105">
            <v>0</v>
          </cell>
        </row>
        <row r="7106">
          <cell r="AY7106">
            <v>0</v>
          </cell>
          <cell r="AZ7106" t="str">
            <v>Y</v>
          </cell>
          <cell r="BG7106">
            <v>0</v>
          </cell>
        </row>
        <row r="7107">
          <cell r="AY7107">
            <v>0</v>
          </cell>
          <cell r="AZ7107" t="str">
            <v>x</v>
          </cell>
          <cell r="BG7107">
            <v>0</v>
          </cell>
        </row>
        <row r="7108">
          <cell r="AY7108">
            <v>0</v>
          </cell>
          <cell r="AZ7108" t="str">
            <v>x</v>
          </cell>
          <cell r="BG7108">
            <v>0</v>
          </cell>
        </row>
        <row r="7109">
          <cell r="AY7109">
            <v>0</v>
          </cell>
          <cell r="AZ7109" t="str">
            <v>x</v>
          </cell>
          <cell r="BG7109">
            <v>0</v>
          </cell>
        </row>
        <row r="7110">
          <cell r="AY7110">
            <v>0</v>
          </cell>
          <cell r="AZ7110" t="str">
            <v>x</v>
          </cell>
          <cell r="BG7110">
            <v>0</v>
          </cell>
        </row>
        <row r="7111">
          <cell r="AY7111">
            <v>0</v>
          </cell>
          <cell r="AZ7111" t="str">
            <v>x</v>
          </cell>
          <cell r="BG7111">
            <v>0</v>
          </cell>
        </row>
        <row r="7112">
          <cell r="AY7112">
            <v>0</v>
          </cell>
          <cell r="AZ7112" t="str">
            <v>Y</v>
          </cell>
          <cell r="BG7112">
            <v>0</v>
          </cell>
        </row>
        <row r="7113">
          <cell r="AY7113">
            <v>0</v>
          </cell>
          <cell r="AZ7113" t="str">
            <v>x</v>
          </cell>
          <cell r="BG7113">
            <v>0</v>
          </cell>
        </row>
        <row r="7114">
          <cell r="AY7114" t="str">
            <v>1BD</v>
          </cell>
          <cell r="AZ7114">
            <v>-243.03</v>
          </cell>
          <cell r="BG7114">
            <v>0</v>
          </cell>
        </row>
        <row r="7115">
          <cell r="AY7115" t="str">
            <v>1BD</v>
          </cell>
          <cell r="AZ7115">
            <v>-63.44</v>
          </cell>
          <cell r="BG7115">
            <v>0</v>
          </cell>
        </row>
        <row r="7116">
          <cell r="AY7116" t="str">
            <v>1BD</v>
          </cell>
          <cell r="AZ7116">
            <v>-60.74</v>
          </cell>
          <cell r="BG7116" t="str">
            <v>1BD</v>
          </cell>
        </row>
        <row r="7117">
          <cell r="AY7117" t="str">
            <v>1BD</v>
          </cell>
          <cell r="AZ7117">
            <v>-63.44</v>
          </cell>
          <cell r="BG7117">
            <v>0</v>
          </cell>
        </row>
        <row r="7118">
          <cell r="AY7118" t="str">
            <v>1BD</v>
          </cell>
          <cell r="AZ7118">
            <v>-63.44</v>
          </cell>
          <cell r="BG7118">
            <v>0</v>
          </cell>
        </row>
        <row r="7119">
          <cell r="AY7119" t="str">
            <v>1BD</v>
          </cell>
          <cell r="AZ7119">
            <v>-63.44</v>
          </cell>
          <cell r="BG7119">
            <v>0</v>
          </cell>
        </row>
        <row r="7120">
          <cell r="AY7120" t="str">
            <v>1BD</v>
          </cell>
          <cell r="AZ7120">
            <v>-63.44</v>
          </cell>
          <cell r="BG7120">
            <v>0</v>
          </cell>
        </row>
        <row r="7121">
          <cell r="AY7121" t="str">
            <v>1BD</v>
          </cell>
          <cell r="AZ7121">
            <v>-63.44</v>
          </cell>
          <cell r="BG7121">
            <v>0</v>
          </cell>
        </row>
        <row r="7122">
          <cell r="AY7122" t="str">
            <v>1BD</v>
          </cell>
          <cell r="AZ7122">
            <v>-63.44</v>
          </cell>
          <cell r="BG7122">
            <v>0</v>
          </cell>
        </row>
        <row r="7123">
          <cell r="AY7123" t="str">
            <v>1BD</v>
          </cell>
          <cell r="AZ7123">
            <v>-63.44</v>
          </cell>
          <cell r="BG7123">
            <v>0</v>
          </cell>
        </row>
        <row r="7124">
          <cell r="AY7124">
            <v>0</v>
          </cell>
          <cell r="AZ7124" t="str">
            <v>x</v>
          </cell>
          <cell r="BG7124">
            <v>0</v>
          </cell>
        </row>
        <row r="7125">
          <cell r="AY7125">
            <v>0</v>
          </cell>
          <cell r="AZ7125" t="str">
            <v>x</v>
          </cell>
          <cell r="BG7125">
            <v>0</v>
          </cell>
        </row>
        <row r="7126">
          <cell r="AY7126">
            <v>0</v>
          </cell>
          <cell r="AZ7126" t="str">
            <v>x</v>
          </cell>
          <cell r="BG7126">
            <v>0</v>
          </cell>
        </row>
        <row r="7127">
          <cell r="AY7127" t="str">
            <v>1BD</v>
          </cell>
          <cell r="AZ7127">
            <v>-65.94</v>
          </cell>
          <cell r="BG7127" t="str">
            <v>1BD</v>
          </cell>
        </row>
        <row r="7128">
          <cell r="AY7128" t="str">
            <v>1BD</v>
          </cell>
          <cell r="AZ7128">
            <v>-60.74</v>
          </cell>
          <cell r="BG7128" t="str">
            <v>1BD</v>
          </cell>
        </row>
        <row r="7129">
          <cell r="AY7129" t="str">
            <v>1BD</v>
          </cell>
          <cell r="AZ7129">
            <v>-564.97</v>
          </cell>
          <cell r="BG7129" t="str">
            <v>1BD</v>
          </cell>
        </row>
        <row r="7130">
          <cell r="AY7130">
            <v>0</v>
          </cell>
          <cell r="AZ7130" t="str">
            <v>Y</v>
          </cell>
          <cell r="BG7130">
            <v>0</v>
          </cell>
        </row>
        <row r="7131">
          <cell r="AY7131">
            <v>0</v>
          </cell>
          <cell r="AZ7131" t="str">
            <v>Y</v>
          </cell>
          <cell r="BG7131">
            <v>0</v>
          </cell>
        </row>
        <row r="7132">
          <cell r="AY7132">
            <v>0</v>
          </cell>
          <cell r="AZ7132" t="str">
            <v>Y</v>
          </cell>
          <cell r="BG7132">
            <v>0</v>
          </cell>
        </row>
        <row r="7133">
          <cell r="AY7133">
            <v>0</v>
          </cell>
          <cell r="AZ7133" t="str">
            <v>Y</v>
          </cell>
          <cell r="BG7133">
            <v>0</v>
          </cell>
        </row>
        <row r="7134">
          <cell r="AY7134">
            <v>0</v>
          </cell>
          <cell r="AZ7134" t="str">
            <v>Y</v>
          </cell>
          <cell r="BG7134">
            <v>0</v>
          </cell>
        </row>
        <row r="7135">
          <cell r="AY7135" t="str">
            <v>1BD</v>
          </cell>
          <cell r="AZ7135">
            <v>-241.57</v>
          </cell>
          <cell r="BG7135" t="str">
            <v>1BD</v>
          </cell>
        </row>
        <row r="7136">
          <cell r="AY7136">
            <v>0</v>
          </cell>
          <cell r="AZ7136">
            <v>0</v>
          </cell>
          <cell r="BG7136">
            <v>0</v>
          </cell>
        </row>
        <row r="7137">
          <cell r="AY7137" t="str">
            <v>1BD</v>
          </cell>
          <cell r="AZ7137">
            <v>-60.74</v>
          </cell>
          <cell r="BG7137">
            <v>0</v>
          </cell>
        </row>
        <row r="7138">
          <cell r="AY7138">
            <v>0</v>
          </cell>
          <cell r="AZ7138" t="str">
            <v>Y</v>
          </cell>
          <cell r="BG7138">
            <v>0</v>
          </cell>
        </row>
        <row r="7139">
          <cell r="AY7139" t="str">
            <v>1BD</v>
          </cell>
          <cell r="AZ7139">
            <v>-60.74</v>
          </cell>
          <cell r="BG7139" t="str">
            <v>1BD</v>
          </cell>
        </row>
        <row r="7140">
          <cell r="AY7140" t="str">
            <v>1BD</v>
          </cell>
          <cell r="AZ7140">
            <v>-500</v>
          </cell>
          <cell r="BG7140">
            <v>0</v>
          </cell>
        </row>
        <row r="7141">
          <cell r="AY7141">
            <v>0</v>
          </cell>
          <cell r="AZ7141" t="str">
            <v>Y</v>
          </cell>
          <cell r="BG7141">
            <v>0</v>
          </cell>
        </row>
        <row r="7142">
          <cell r="AY7142">
            <v>0</v>
          </cell>
          <cell r="AZ7142" t="str">
            <v>Y</v>
          </cell>
          <cell r="BG7142">
            <v>0</v>
          </cell>
        </row>
        <row r="7143">
          <cell r="AY7143">
            <v>0</v>
          </cell>
          <cell r="AZ7143" t="str">
            <v>Y</v>
          </cell>
          <cell r="BG7143">
            <v>0</v>
          </cell>
        </row>
        <row r="7144">
          <cell r="AY7144">
            <v>0</v>
          </cell>
          <cell r="AZ7144" t="str">
            <v>Y</v>
          </cell>
          <cell r="BG7144">
            <v>0</v>
          </cell>
        </row>
        <row r="7145">
          <cell r="AY7145">
            <v>0</v>
          </cell>
          <cell r="AZ7145" t="str">
            <v>Y</v>
          </cell>
          <cell r="BG7145">
            <v>0</v>
          </cell>
        </row>
        <row r="7146">
          <cell r="AY7146">
            <v>0</v>
          </cell>
          <cell r="AZ7146" t="str">
            <v>Y</v>
          </cell>
          <cell r="BG7146">
            <v>0</v>
          </cell>
        </row>
        <row r="7147">
          <cell r="AY7147">
            <v>0</v>
          </cell>
          <cell r="AZ7147" t="str">
            <v>Y</v>
          </cell>
          <cell r="BG7147">
            <v>0</v>
          </cell>
        </row>
        <row r="7148">
          <cell r="AY7148">
            <v>0</v>
          </cell>
          <cell r="AZ7148" t="str">
            <v>Y</v>
          </cell>
          <cell r="BG7148">
            <v>0</v>
          </cell>
        </row>
        <row r="7149">
          <cell r="AY7149">
            <v>0</v>
          </cell>
          <cell r="AZ7149" t="str">
            <v>Y</v>
          </cell>
          <cell r="BG7149">
            <v>0</v>
          </cell>
        </row>
        <row r="7150">
          <cell r="AY7150">
            <v>0</v>
          </cell>
          <cell r="AZ7150" t="str">
            <v>Y</v>
          </cell>
          <cell r="BG7150">
            <v>0</v>
          </cell>
        </row>
        <row r="7151">
          <cell r="AY7151">
            <v>0</v>
          </cell>
          <cell r="AZ7151" t="str">
            <v>Y</v>
          </cell>
          <cell r="BG7151">
            <v>0</v>
          </cell>
        </row>
        <row r="7152">
          <cell r="AY7152">
            <v>0</v>
          </cell>
          <cell r="AZ7152" t="str">
            <v>Y</v>
          </cell>
          <cell r="BG7152">
            <v>0</v>
          </cell>
        </row>
        <row r="7153">
          <cell r="AY7153">
            <v>0</v>
          </cell>
          <cell r="AZ7153" t="str">
            <v>Y</v>
          </cell>
          <cell r="BG7153">
            <v>0</v>
          </cell>
        </row>
        <row r="7154">
          <cell r="AY7154">
            <v>0</v>
          </cell>
          <cell r="AZ7154" t="str">
            <v>Y</v>
          </cell>
          <cell r="BG7154">
            <v>0</v>
          </cell>
        </row>
        <row r="7155">
          <cell r="AY7155">
            <v>0</v>
          </cell>
          <cell r="AZ7155" t="str">
            <v>Y</v>
          </cell>
          <cell r="BG7155">
            <v>0</v>
          </cell>
        </row>
        <row r="7156">
          <cell r="AY7156">
            <v>0</v>
          </cell>
          <cell r="AZ7156" t="str">
            <v>Y</v>
          </cell>
          <cell r="BG7156">
            <v>0</v>
          </cell>
        </row>
        <row r="7157">
          <cell r="AY7157">
            <v>0</v>
          </cell>
          <cell r="AZ7157" t="str">
            <v>Y</v>
          </cell>
          <cell r="BG7157">
            <v>0</v>
          </cell>
        </row>
        <row r="7158">
          <cell r="AY7158">
            <v>0</v>
          </cell>
          <cell r="AZ7158" t="str">
            <v>Y</v>
          </cell>
          <cell r="BG7158">
            <v>0</v>
          </cell>
        </row>
        <row r="7159">
          <cell r="AY7159">
            <v>0</v>
          </cell>
          <cell r="AZ7159" t="str">
            <v>Y</v>
          </cell>
          <cell r="BG7159">
            <v>0</v>
          </cell>
        </row>
        <row r="7160">
          <cell r="AY7160">
            <v>0</v>
          </cell>
          <cell r="AZ7160" t="str">
            <v>Y</v>
          </cell>
          <cell r="BG7160">
            <v>0</v>
          </cell>
        </row>
        <row r="7161">
          <cell r="AY7161">
            <v>0</v>
          </cell>
          <cell r="AZ7161" t="str">
            <v>Y</v>
          </cell>
          <cell r="BG7161">
            <v>0</v>
          </cell>
        </row>
        <row r="7162">
          <cell r="AY7162">
            <v>0</v>
          </cell>
          <cell r="AZ7162" t="str">
            <v>Y</v>
          </cell>
          <cell r="BG7162">
            <v>0</v>
          </cell>
        </row>
        <row r="7163">
          <cell r="AY7163">
            <v>0</v>
          </cell>
          <cell r="AZ7163" t="str">
            <v>Y</v>
          </cell>
          <cell r="BG7163">
            <v>0</v>
          </cell>
        </row>
        <row r="7164">
          <cell r="AY7164">
            <v>0</v>
          </cell>
          <cell r="AZ7164" t="str">
            <v>Y</v>
          </cell>
          <cell r="BG7164">
            <v>0</v>
          </cell>
        </row>
        <row r="7165">
          <cell r="AY7165">
            <v>0</v>
          </cell>
          <cell r="AZ7165" t="str">
            <v>Y</v>
          </cell>
          <cell r="BG7165">
            <v>0</v>
          </cell>
        </row>
        <row r="7166">
          <cell r="AY7166">
            <v>0</v>
          </cell>
          <cell r="AZ7166" t="str">
            <v>Y</v>
          </cell>
          <cell r="BG7166">
            <v>0</v>
          </cell>
        </row>
        <row r="7167">
          <cell r="AY7167">
            <v>0</v>
          </cell>
          <cell r="AZ7167" t="str">
            <v>Y</v>
          </cell>
          <cell r="BG7167">
            <v>0</v>
          </cell>
        </row>
        <row r="7168">
          <cell r="AY7168">
            <v>0</v>
          </cell>
          <cell r="AZ7168" t="str">
            <v>Y</v>
          </cell>
          <cell r="BG7168">
            <v>0</v>
          </cell>
        </row>
        <row r="7169">
          <cell r="AY7169">
            <v>0</v>
          </cell>
          <cell r="AZ7169" t="str">
            <v>Y</v>
          </cell>
          <cell r="BG7169">
            <v>0</v>
          </cell>
        </row>
        <row r="7170">
          <cell r="AY7170">
            <v>0</v>
          </cell>
          <cell r="AZ7170" t="str">
            <v>Y</v>
          </cell>
          <cell r="BG7170">
            <v>0</v>
          </cell>
        </row>
        <row r="7171">
          <cell r="AY7171">
            <v>0</v>
          </cell>
          <cell r="AZ7171" t="str">
            <v>Y</v>
          </cell>
          <cell r="BG7171">
            <v>0</v>
          </cell>
        </row>
        <row r="7172">
          <cell r="AY7172">
            <v>0</v>
          </cell>
          <cell r="AZ7172" t="str">
            <v>Y</v>
          </cell>
          <cell r="BG7172">
            <v>0</v>
          </cell>
        </row>
        <row r="7173">
          <cell r="AY7173">
            <v>0</v>
          </cell>
          <cell r="AZ7173" t="str">
            <v>Y</v>
          </cell>
          <cell r="BG7173">
            <v>0</v>
          </cell>
        </row>
        <row r="7174">
          <cell r="AY7174">
            <v>0</v>
          </cell>
          <cell r="AZ7174" t="str">
            <v>Y</v>
          </cell>
          <cell r="BG7174">
            <v>0</v>
          </cell>
        </row>
        <row r="7175">
          <cell r="AY7175">
            <v>0</v>
          </cell>
          <cell r="AZ7175" t="str">
            <v>Y</v>
          </cell>
          <cell r="BG7175">
            <v>0</v>
          </cell>
        </row>
        <row r="7176">
          <cell r="AY7176">
            <v>0</v>
          </cell>
          <cell r="AZ7176" t="str">
            <v>Y</v>
          </cell>
          <cell r="BG7176">
            <v>0</v>
          </cell>
        </row>
        <row r="7177">
          <cell r="AY7177">
            <v>0</v>
          </cell>
          <cell r="AZ7177" t="str">
            <v>Y</v>
          </cell>
          <cell r="BG7177">
            <v>0</v>
          </cell>
        </row>
        <row r="7178">
          <cell r="AY7178">
            <v>0</v>
          </cell>
          <cell r="AZ7178" t="str">
            <v>Y</v>
          </cell>
          <cell r="BG7178">
            <v>0</v>
          </cell>
        </row>
        <row r="7179">
          <cell r="AY7179">
            <v>0</v>
          </cell>
          <cell r="AZ7179" t="str">
            <v>Y</v>
          </cell>
          <cell r="BG7179">
            <v>0</v>
          </cell>
        </row>
        <row r="7180">
          <cell r="AY7180">
            <v>0</v>
          </cell>
          <cell r="AZ7180" t="str">
            <v>Y</v>
          </cell>
          <cell r="BG7180">
            <v>0</v>
          </cell>
        </row>
        <row r="7181">
          <cell r="AY7181">
            <v>0</v>
          </cell>
          <cell r="AZ7181" t="str">
            <v>Y</v>
          </cell>
          <cell r="BG7181">
            <v>0</v>
          </cell>
        </row>
        <row r="7182">
          <cell r="AY7182">
            <v>0</v>
          </cell>
          <cell r="AZ7182" t="str">
            <v>Y</v>
          </cell>
          <cell r="BG7182">
            <v>0</v>
          </cell>
        </row>
        <row r="7183">
          <cell r="AY7183">
            <v>0</v>
          </cell>
          <cell r="AZ7183" t="str">
            <v>Y</v>
          </cell>
          <cell r="BG7183">
            <v>0</v>
          </cell>
        </row>
        <row r="7184">
          <cell r="AY7184">
            <v>0</v>
          </cell>
          <cell r="AZ7184" t="str">
            <v>Y</v>
          </cell>
          <cell r="BG7184">
            <v>0</v>
          </cell>
        </row>
        <row r="7185">
          <cell r="AY7185">
            <v>0</v>
          </cell>
          <cell r="AZ7185" t="str">
            <v>Y</v>
          </cell>
          <cell r="BG7185">
            <v>0</v>
          </cell>
        </row>
        <row r="7186">
          <cell r="AY7186">
            <v>0</v>
          </cell>
          <cell r="AZ7186" t="str">
            <v>Y</v>
          </cell>
          <cell r="BG7186">
            <v>0</v>
          </cell>
        </row>
        <row r="7187">
          <cell r="AY7187">
            <v>0</v>
          </cell>
          <cell r="AZ7187" t="str">
            <v>Y</v>
          </cell>
          <cell r="BG7187">
            <v>0</v>
          </cell>
        </row>
        <row r="7188">
          <cell r="AY7188">
            <v>0</v>
          </cell>
          <cell r="AZ7188" t="str">
            <v>Y</v>
          </cell>
          <cell r="BG7188">
            <v>0</v>
          </cell>
        </row>
        <row r="7189">
          <cell r="AY7189">
            <v>0</v>
          </cell>
          <cell r="AZ7189" t="str">
            <v>Y</v>
          </cell>
          <cell r="BG7189">
            <v>0</v>
          </cell>
        </row>
        <row r="7190">
          <cell r="AY7190">
            <v>0</v>
          </cell>
          <cell r="AZ7190" t="str">
            <v>Y</v>
          </cell>
          <cell r="BG7190">
            <v>0</v>
          </cell>
        </row>
        <row r="7191">
          <cell r="AY7191">
            <v>0</v>
          </cell>
          <cell r="AZ7191" t="str">
            <v>Y</v>
          </cell>
          <cell r="BG7191">
            <v>0</v>
          </cell>
        </row>
        <row r="7192">
          <cell r="AY7192">
            <v>0</v>
          </cell>
          <cell r="AZ7192" t="str">
            <v>Y</v>
          </cell>
          <cell r="BG7192">
            <v>0</v>
          </cell>
        </row>
        <row r="7193">
          <cell r="AY7193">
            <v>0</v>
          </cell>
          <cell r="AZ7193" t="str">
            <v>Y</v>
          </cell>
          <cell r="BG7193">
            <v>0</v>
          </cell>
        </row>
        <row r="7194">
          <cell r="AY7194">
            <v>0</v>
          </cell>
          <cell r="AZ7194" t="str">
            <v>Y</v>
          </cell>
          <cell r="BG7194">
            <v>0</v>
          </cell>
        </row>
        <row r="7195">
          <cell r="AY7195">
            <v>0</v>
          </cell>
          <cell r="AZ7195" t="str">
            <v>Y</v>
          </cell>
          <cell r="BG7195">
            <v>0</v>
          </cell>
        </row>
        <row r="7196">
          <cell r="AY7196">
            <v>0</v>
          </cell>
          <cell r="AZ7196" t="str">
            <v>Y</v>
          </cell>
          <cell r="BG7196">
            <v>0</v>
          </cell>
        </row>
        <row r="7197">
          <cell r="AY7197">
            <v>0</v>
          </cell>
          <cell r="AZ7197" t="str">
            <v>Y</v>
          </cell>
          <cell r="BG7197">
            <v>0</v>
          </cell>
        </row>
        <row r="7198">
          <cell r="AY7198">
            <v>0</v>
          </cell>
          <cell r="AZ7198" t="str">
            <v>Y</v>
          </cell>
          <cell r="BG7198">
            <v>0</v>
          </cell>
        </row>
        <row r="7199">
          <cell r="AY7199">
            <v>0</v>
          </cell>
          <cell r="AZ7199" t="str">
            <v>Y</v>
          </cell>
          <cell r="BG7199">
            <v>0</v>
          </cell>
        </row>
        <row r="7200">
          <cell r="AY7200">
            <v>0</v>
          </cell>
          <cell r="AZ7200" t="str">
            <v>Y</v>
          </cell>
          <cell r="BG7200">
            <v>0</v>
          </cell>
        </row>
        <row r="7201">
          <cell r="AY7201" t="str">
            <v>2DF</v>
          </cell>
          <cell r="AZ7201">
            <v>-19.79</v>
          </cell>
          <cell r="BG7201" t="str">
            <v>2DF</v>
          </cell>
        </row>
        <row r="7202">
          <cell r="AY7202" t="str">
            <v>1BD</v>
          </cell>
          <cell r="AZ7202">
            <v>-420.65</v>
          </cell>
          <cell r="BG7202" t="str">
            <v>1BD</v>
          </cell>
        </row>
        <row r="7203">
          <cell r="AY7203" t="str">
            <v>1BD</v>
          </cell>
          <cell r="AZ7203">
            <v>-500</v>
          </cell>
          <cell r="BG7203">
            <v>0</v>
          </cell>
        </row>
        <row r="7204">
          <cell r="AY7204">
            <v>0</v>
          </cell>
          <cell r="AZ7204" t="str">
            <v>Y</v>
          </cell>
          <cell r="BG7204">
            <v>0</v>
          </cell>
        </row>
        <row r="7205">
          <cell r="AY7205">
            <v>0</v>
          </cell>
          <cell r="AZ7205" t="str">
            <v>Y</v>
          </cell>
          <cell r="BG7205">
            <v>0</v>
          </cell>
        </row>
        <row r="7206">
          <cell r="AY7206">
            <v>0</v>
          </cell>
          <cell r="AZ7206" t="str">
            <v>Y</v>
          </cell>
          <cell r="BG7206">
            <v>0</v>
          </cell>
        </row>
        <row r="7207">
          <cell r="AY7207">
            <v>0</v>
          </cell>
          <cell r="AZ7207" t="str">
            <v>Y</v>
          </cell>
          <cell r="BG7207">
            <v>0</v>
          </cell>
        </row>
        <row r="7208">
          <cell r="AY7208">
            <v>0</v>
          </cell>
          <cell r="AZ7208" t="str">
            <v>Y</v>
          </cell>
          <cell r="BG7208">
            <v>0</v>
          </cell>
        </row>
        <row r="7209">
          <cell r="AY7209">
            <v>0</v>
          </cell>
          <cell r="AZ7209" t="str">
            <v>Y</v>
          </cell>
          <cell r="BG7209">
            <v>0</v>
          </cell>
        </row>
        <row r="7210">
          <cell r="AY7210">
            <v>0</v>
          </cell>
          <cell r="AZ7210" t="str">
            <v>Y</v>
          </cell>
          <cell r="BG7210">
            <v>0</v>
          </cell>
        </row>
        <row r="7211">
          <cell r="AY7211">
            <v>0</v>
          </cell>
          <cell r="AZ7211" t="str">
            <v>Y</v>
          </cell>
          <cell r="BG7211">
            <v>0</v>
          </cell>
        </row>
        <row r="7212">
          <cell r="AY7212">
            <v>0</v>
          </cell>
          <cell r="AZ7212" t="str">
            <v>Y</v>
          </cell>
          <cell r="BG7212">
            <v>0</v>
          </cell>
        </row>
        <row r="7213">
          <cell r="AY7213">
            <v>0</v>
          </cell>
          <cell r="AZ7213" t="str">
            <v>Y</v>
          </cell>
          <cell r="BG7213">
            <v>0</v>
          </cell>
        </row>
        <row r="7214">
          <cell r="AY7214">
            <v>0</v>
          </cell>
          <cell r="AZ7214" t="str">
            <v>Y</v>
          </cell>
          <cell r="BG7214">
            <v>0</v>
          </cell>
        </row>
        <row r="7215">
          <cell r="AY7215">
            <v>0</v>
          </cell>
          <cell r="AZ7215" t="str">
            <v>Y</v>
          </cell>
          <cell r="BG7215">
            <v>0</v>
          </cell>
        </row>
        <row r="7216">
          <cell r="AY7216">
            <v>0</v>
          </cell>
          <cell r="AZ7216" t="str">
            <v>Y</v>
          </cell>
          <cell r="BG7216">
            <v>0</v>
          </cell>
        </row>
        <row r="7217">
          <cell r="AY7217">
            <v>0</v>
          </cell>
          <cell r="AZ7217" t="str">
            <v>Y</v>
          </cell>
          <cell r="BG7217">
            <v>0</v>
          </cell>
        </row>
        <row r="7218">
          <cell r="AY7218">
            <v>0</v>
          </cell>
          <cell r="AZ7218" t="str">
            <v>Y</v>
          </cell>
          <cell r="BG7218">
            <v>0</v>
          </cell>
        </row>
        <row r="7219">
          <cell r="AY7219">
            <v>0</v>
          </cell>
          <cell r="AZ7219" t="str">
            <v>Y</v>
          </cell>
          <cell r="BG7219">
            <v>0</v>
          </cell>
        </row>
        <row r="7220">
          <cell r="AY7220">
            <v>0</v>
          </cell>
          <cell r="AZ7220" t="str">
            <v>Y</v>
          </cell>
          <cell r="BG7220">
            <v>0</v>
          </cell>
        </row>
        <row r="7221">
          <cell r="AY7221">
            <v>0</v>
          </cell>
          <cell r="AZ7221" t="str">
            <v>Y</v>
          </cell>
          <cell r="BG7221">
            <v>0</v>
          </cell>
        </row>
        <row r="7222">
          <cell r="AY7222">
            <v>0</v>
          </cell>
          <cell r="AZ7222" t="str">
            <v>Y</v>
          </cell>
          <cell r="BG7222">
            <v>0</v>
          </cell>
        </row>
        <row r="7223">
          <cell r="AY7223">
            <v>0</v>
          </cell>
          <cell r="AZ7223" t="str">
            <v>Y</v>
          </cell>
          <cell r="BG7223">
            <v>0</v>
          </cell>
        </row>
        <row r="7224">
          <cell r="AY7224">
            <v>0</v>
          </cell>
          <cell r="AZ7224" t="str">
            <v>Y</v>
          </cell>
          <cell r="BG7224">
            <v>0</v>
          </cell>
        </row>
        <row r="7225">
          <cell r="AY7225">
            <v>0</v>
          </cell>
          <cell r="AZ7225" t="str">
            <v>Y</v>
          </cell>
          <cell r="BG7225">
            <v>0</v>
          </cell>
        </row>
        <row r="7226">
          <cell r="AY7226">
            <v>0</v>
          </cell>
          <cell r="AZ7226" t="str">
            <v>Y</v>
          </cell>
          <cell r="BG7226">
            <v>0</v>
          </cell>
        </row>
        <row r="7227">
          <cell r="AY7227">
            <v>0</v>
          </cell>
          <cell r="AZ7227" t="str">
            <v>Y</v>
          </cell>
          <cell r="BG7227">
            <v>0</v>
          </cell>
        </row>
        <row r="7228">
          <cell r="AY7228">
            <v>0</v>
          </cell>
          <cell r="AZ7228" t="str">
            <v>Y</v>
          </cell>
          <cell r="BG7228">
            <v>0</v>
          </cell>
        </row>
        <row r="7229">
          <cell r="AY7229">
            <v>0</v>
          </cell>
          <cell r="AZ7229" t="str">
            <v>Y</v>
          </cell>
          <cell r="BG7229">
            <v>0</v>
          </cell>
        </row>
        <row r="7230">
          <cell r="AY7230">
            <v>0</v>
          </cell>
          <cell r="AZ7230" t="str">
            <v>Y</v>
          </cell>
          <cell r="BG7230">
            <v>0</v>
          </cell>
        </row>
        <row r="7231">
          <cell r="AY7231">
            <v>0</v>
          </cell>
          <cell r="AZ7231" t="str">
            <v>Y</v>
          </cell>
          <cell r="BG7231">
            <v>0</v>
          </cell>
        </row>
        <row r="7232">
          <cell r="AY7232">
            <v>0</v>
          </cell>
          <cell r="AZ7232" t="str">
            <v>Y</v>
          </cell>
          <cell r="BG7232">
            <v>0</v>
          </cell>
        </row>
        <row r="7233">
          <cell r="AY7233">
            <v>0</v>
          </cell>
          <cell r="AZ7233" t="str">
            <v>Y</v>
          </cell>
          <cell r="BG7233">
            <v>0</v>
          </cell>
        </row>
        <row r="7234">
          <cell r="AY7234">
            <v>0</v>
          </cell>
          <cell r="AZ7234" t="str">
            <v>Y</v>
          </cell>
          <cell r="BG7234">
            <v>0</v>
          </cell>
        </row>
        <row r="7235">
          <cell r="AY7235">
            <v>0</v>
          </cell>
          <cell r="AZ7235" t="str">
            <v>Y</v>
          </cell>
          <cell r="BG7235">
            <v>0</v>
          </cell>
        </row>
        <row r="7236">
          <cell r="AY7236">
            <v>0</v>
          </cell>
          <cell r="AZ7236" t="str">
            <v>Y</v>
          </cell>
          <cell r="BG7236">
            <v>0</v>
          </cell>
        </row>
        <row r="7237">
          <cell r="AY7237">
            <v>0</v>
          </cell>
          <cell r="AZ7237" t="str">
            <v>Y</v>
          </cell>
          <cell r="BG7237">
            <v>0</v>
          </cell>
        </row>
        <row r="7238">
          <cell r="AY7238">
            <v>0</v>
          </cell>
          <cell r="AZ7238" t="str">
            <v>Y</v>
          </cell>
          <cell r="BG7238">
            <v>0</v>
          </cell>
        </row>
        <row r="7239">
          <cell r="AY7239">
            <v>0</v>
          </cell>
          <cell r="AZ7239" t="str">
            <v>Y</v>
          </cell>
          <cell r="BG7239">
            <v>0</v>
          </cell>
        </row>
        <row r="7240">
          <cell r="AY7240">
            <v>0</v>
          </cell>
          <cell r="AZ7240" t="str">
            <v>Y</v>
          </cell>
          <cell r="BG7240">
            <v>0</v>
          </cell>
        </row>
        <row r="7241">
          <cell r="AY7241">
            <v>0</v>
          </cell>
          <cell r="AZ7241" t="str">
            <v>Y</v>
          </cell>
          <cell r="BG7241">
            <v>0</v>
          </cell>
        </row>
        <row r="7242">
          <cell r="AY7242">
            <v>0</v>
          </cell>
          <cell r="AZ7242" t="str">
            <v>Y</v>
          </cell>
          <cell r="BG7242">
            <v>0</v>
          </cell>
        </row>
        <row r="7243">
          <cell r="AY7243">
            <v>0</v>
          </cell>
          <cell r="AZ7243" t="str">
            <v>Y</v>
          </cell>
          <cell r="BG7243">
            <v>0</v>
          </cell>
        </row>
        <row r="7244">
          <cell r="AY7244">
            <v>0</v>
          </cell>
          <cell r="AZ7244" t="str">
            <v>Y</v>
          </cell>
          <cell r="BG7244">
            <v>0</v>
          </cell>
        </row>
        <row r="7245">
          <cell r="AY7245">
            <v>0</v>
          </cell>
          <cell r="AZ7245" t="str">
            <v>Y</v>
          </cell>
          <cell r="BG7245">
            <v>0</v>
          </cell>
        </row>
        <row r="7246">
          <cell r="AY7246">
            <v>0</v>
          </cell>
          <cell r="AZ7246" t="str">
            <v>Y</v>
          </cell>
          <cell r="BG7246">
            <v>0</v>
          </cell>
        </row>
        <row r="7247">
          <cell r="AY7247">
            <v>0</v>
          </cell>
          <cell r="AZ7247" t="str">
            <v>Y</v>
          </cell>
          <cell r="BG7247">
            <v>0</v>
          </cell>
        </row>
        <row r="7248">
          <cell r="AY7248">
            <v>0</v>
          </cell>
          <cell r="AZ7248" t="str">
            <v>Y</v>
          </cell>
          <cell r="BG7248">
            <v>0</v>
          </cell>
        </row>
        <row r="7249">
          <cell r="AY7249">
            <v>0</v>
          </cell>
          <cell r="AZ7249" t="str">
            <v>Y</v>
          </cell>
          <cell r="BG7249">
            <v>0</v>
          </cell>
        </row>
        <row r="7250">
          <cell r="AY7250">
            <v>0</v>
          </cell>
          <cell r="AZ7250" t="str">
            <v>Y</v>
          </cell>
          <cell r="BG7250">
            <v>0</v>
          </cell>
        </row>
        <row r="7251">
          <cell r="AY7251">
            <v>0</v>
          </cell>
          <cell r="AZ7251" t="str">
            <v>Y</v>
          </cell>
          <cell r="BG7251">
            <v>0</v>
          </cell>
        </row>
        <row r="7252">
          <cell r="AY7252">
            <v>0</v>
          </cell>
          <cell r="AZ7252" t="str">
            <v>Y</v>
          </cell>
          <cell r="BG7252">
            <v>0</v>
          </cell>
        </row>
        <row r="7253">
          <cell r="AY7253">
            <v>0</v>
          </cell>
          <cell r="AZ7253" t="str">
            <v>Y</v>
          </cell>
          <cell r="BG7253">
            <v>0</v>
          </cell>
        </row>
        <row r="7254">
          <cell r="AY7254">
            <v>0</v>
          </cell>
          <cell r="AZ7254" t="str">
            <v>Y</v>
          </cell>
          <cell r="BG7254">
            <v>0</v>
          </cell>
        </row>
        <row r="7255">
          <cell r="AY7255">
            <v>0</v>
          </cell>
          <cell r="AZ7255" t="str">
            <v>Y</v>
          </cell>
          <cell r="BG7255">
            <v>0</v>
          </cell>
        </row>
        <row r="7256">
          <cell r="AY7256">
            <v>0</v>
          </cell>
          <cell r="AZ7256" t="str">
            <v>Y</v>
          </cell>
          <cell r="BG7256">
            <v>0</v>
          </cell>
        </row>
        <row r="7257">
          <cell r="AY7257">
            <v>0</v>
          </cell>
          <cell r="AZ7257" t="str">
            <v>Y</v>
          </cell>
          <cell r="BG7257">
            <v>0</v>
          </cell>
        </row>
        <row r="7258">
          <cell r="AY7258">
            <v>0</v>
          </cell>
          <cell r="AZ7258" t="str">
            <v>Y</v>
          </cell>
          <cell r="BG7258">
            <v>0</v>
          </cell>
        </row>
        <row r="7259">
          <cell r="AY7259">
            <v>0</v>
          </cell>
          <cell r="AZ7259" t="str">
            <v>Y</v>
          </cell>
          <cell r="BG7259">
            <v>0</v>
          </cell>
        </row>
        <row r="7260">
          <cell r="AY7260">
            <v>0</v>
          </cell>
          <cell r="AZ7260" t="str">
            <v>Y</v>
          </cell>
          <cell r="BG7260">
            <v>0</v>
          </cell>
        </row>
        <row r="7261">
          <cell r="AY7261">
            <v>0</v>
          </cell>
          <cell r="AZ7261" t="str">
            <v>Y</v>
          </cell>
          <cell r="BG7261">
            <v>0</v>
          </cell>
        </row>
        <row r="7262">
          <cell r="AY7262">
            <v>0</v>
          </cell>
          <cell r="AZ7262" t="str">
            <v>Y</v>
          </cell>
          <cell r="BG7262">
            <v>0</v>
          </cell>
        </row>
        <row r="7263">
          <cell r="AY7263">
            <v>0</v>
          </cell>
          <cell r="AZ7263" t="str">
            <v>Y</v>
          </cell>
          <cell r="BG7263">
            <v>0</v>
          </cell>
        </row>
        <row r="7264">
          <cell r="AY7264">
            <v>0</v>
          </cell>
          <cell r="AZ7264" t="str">
            <v>Y</v>
          </cell>
          <cell r="BG7264">
            <v>0</v>
          </cell>
        </row>
        <row r="7265">
          <cell r="AY7265">
            <v>0</v>
          </cell>
          <cell r="AZ7265" t="str">
            <v>Y</v>
          </cell>
          <cell r="BG7265">
            <v>0</v>
          </cell>
        </row>
        <row r="7266">
          <cell r="AY7266">
            <v>0</v>
          </cell>
          <cell r="AZ7266" t="str">
            <v>Y</v>
          </cell>
          <cell r="BG7266">
            <v>0</v>
          </cell>
        </row>
        <row r="7267">
          <cell r="AY7267">
            <v>0</v>
          </cell>
          <cell r="AZ7267" t="str">
            <v>Y</v>
          </cell>
          <cell r="BG7267">
            <v>0</v>
          </cell>
        </row>
        <row r="7268">
          <cell r="AY7268">
            <v>0</v>
          </cell>
          <cell r="AZ7268" t="str">
            <v>Y</v>
          </cell>
          <cell r="BG7268">
            <v>0</v>
          </cell>
        </row>
        <row r="7269">
          <cell r="AY7269">
            <v>0</v>
          </cell>
          <cell r="AZ7269" t="str">
            <v>Y</v>
          </cell>
          <cell r="BG7269">
            <v>0</v>
          </cell>
        </row>
        <row r="7270">
          <cell r="AY7270">
            <v>0</v>
          </cell>
          <cell r="AZ7270" t="str">
            <v>Y</v>
          </cell>
          <cell r="BG7270">
            <v>0</v>
          </cell>
        </row>
        <row r="7271">
          <cell r="AY7271">
            <v>0</v>
          </cell>
          <cell r="AZ7271" t="str">
            <v>Y</v>
          </cell>
          <cell r="BG7271">
            <v>0</v>
          </cell>
        </row>
        <row r="7272">
          <cell r="AY7272">
            <v>0</v>
          </cell>
          <cell r="AZ7272" t="str">
            <v>Y</v>
          </cell>
          <cell r="BG7272">
            <v>0</v>
          </cell>
        </row>
        <row r="7273">
          <cell r="AY7273">
            <v>0</v>
          </cell>
          <cell r="AZ7273" t="str">
            <v>Y</v>
          </cell>
          <cell r="BG7273">
            <v>0</v>
          </cell>
        </row>
        <row r="7274">
          <cell r="AY7274">
            <v>0</v>
          </cell>
          <cell r="AZ7274" t="str">
            <v>Y</v>
          </cell>
          <cell r="BG7274">
            <v>0</v>
          </cell>
        </row>
        <row r="7275">
          <cell r="AY7275">
            <v>0</v>
          </cell>
          <cell r="AZ7275" t="str">
            <v>Y</v>
          </cell>
          <cell r="BG7275">
            <v>0</v>
          </cell>
        </row>
        <row r="7276">
          <cell r="AY7276">
            <v>0</v>
          </cell>
          <cell r="AZ7276" t="str">
            <v>Y</v>
          </cell>
          <cell r="BG7276">
            <v>0</v>
          </cell>
        </row>
        <row r="7277">
          <cell r="AY7277">
            <v>0</v>
          </cell>
          <cell r="AZ7277" t="str">
            <v>Y</v>
          </cell>
          <cell r="BG7277">
            <v>0</v>
          </cell>
        </row>
        <row r="7278">
          <cell r="AY7278">
            <v>0</v>
          </cell>
          <cell r="AZ7278" t="str">
            <v>Y</v>
          </cell>
          <cell r="BG7278">
            <v>0</v>
          </cell>
        </row>
        <row r="7279">
          <cell r="AY7279">
            <v>0</v>
          </cell>
          <cell r="AZ7279" t="str">
            <v>Y</v>
          </cell>
          <cell r="BG7279">
            <v>0</v>
          </cell>
        </row>
        <row r="7280">
          <cell r="AY7280">
            <v>0</v>
          </cell>
          <cell r="AZ7280" t="str">
            <v>Y</v>
          </cell>
          <cell r="BG7280">
            <v>0</v>
          </cell>
        </row>
        <row r="7281">
          <cell r="AY7281">
            <v>0</v>
          </cell>
          <cell r="AZ7281" t="str">
            <v>Y</v>
          </cell>
          <cell r="BG7281">
            <v>0</v>
          </cell>
        </row>
        <row r="7282">
          <cell r="AY7282">
            <v>0</v>
          </cell>
          <cell r="AZ7282" t="str">
            <v>Y</v>
          </cell>
          <cell r="BG7282">
            <v>0</v>
          </cell>
        </row>
        <row r="7283">
          <cell r="AY7283">
            <v>0</v>
          </cell>
          <cell r="AZ7283" t="str">
            <v>Y</v>
          </cell>
          <cell r="BG7283">
            <v>0</v>
          </cell>
        </row>
        <row r="7284">
          <cell r="AY7284">
            <v>0</v>
          </cell>
          <cell r="AZ7284" t="str">
            <v>Y</v>
          </cell>
          <cell r="BG7284">
            <v>0</v>
          </cell>
        </row>
        <row r="7285">
          <cell r="AY7285">
            <v>0</v>
          </cell>
          <cell r="AZ7285" t="str">
            <v>Y</v>
          </cell>
          <cell r="BG7285">
            <v>0</v>
          </cell>
        </row>
        <row r="7286">
          <cell r="AY7286">
            <v>0</v>
          </cell>
          <cell r="AZ7286" t="str">
            <v>Y</v>
          </cell>
          <cell r="BG7286">
            <v>0</v>
          </cell>
        </row>
        <row r="7287">
          <cell r="AY7287">
            <v>0</v>
          </cell>
          <cell r="AZ7287" t="str">
            <v>Y</v>
          </cell>
          <cell r="BG7287">
            <v>0</v>
          </cell>
        </row>
        <row r="7288">
          <cell r="AY7288">
            <v>0</v>
          </cell>
          <cell r="AZ7288" t="str">
            <v>Y</v>
          </cell>
          <cell r="BG7288">
            <v>0</v>
          </cell>
        </row>
        <row r="7289">
          <cell r="AY7289">
            <v>0</v>
          </cell>
          <cell r="AZ7289" t="str">
            <v>Y</v>
          </cell>
          <cell r="BG7289">
            <v>0</v>
          </cell>
        </row>
        <row r="7290">
          <cell r="AY7290">
            <v>0</v>
          </cell>
          <cell r="AZ7290" t="str">
            <v>Y</v>
          </cell>
          <cell r="BG7290">
            <v>0</v>
          </cell>
        </row>
        <row r="7291">
          <cell r="AY7291">
            <v>0</v>
          </cell>
          <cell r="AZ7291" t="str">
            <v>Y</v>
          </cell>
          <cell r="BG7291">
            <v>0</v>
          </cell>
        </row>
        <row r="7292">
          <cell r="AY7292">
            <v>0</v>
          </cell>
          <cell r="AZ7292" t="str">
            <v>Y</v>
          </cell>
          <cell r="BG7292">
            <v>0</v>
          </cell>
        </row>
        <row r="7293">
          <cell r="AY7293">
            <v>0</v>
          </cell>
          <cell r="AZ7293" t="str">
            <v>Y</v>
          </cell>
          <cell r="BG7293">
            <v>0</v>
          </cell>
        </row>
        <row r="7294">
          <cell r="AY7294">
            <v>0</v>
          </cell>
          <cell r="AZ7294" t="str">
            <v>Y</v>
          </cell>
          <cell r="BG7294">
            <v>0</v>
          </cell>
        </row>
        <row r="7295">
          <cell r="AY7295">
            <v>0</v>
          </cell>
          <cell r="AZ7295" t="str">
            <v>Y</v>
          </cell>
          <cell r="BG7295">
            <v>0</v>
          </cell>
        </row>
        <row r="7296">
          <cell r="AY7296">
            <v>0</v>
          </cell>
          <cell r="AZ7296" t="str">
            <v>Y</v>
          </cell>
          <cell r="BG7296">
            <v>0</v>
          </cell>
        </row>
        <row r="7297">
          <cell r="AY7297">
            <v>0</v>
          </cell>
          <cell r="AZ7297" t="str">
            <v>Y</v>
          </cell>
          <cell r="BG7297">
            <v>0</v>
          </cell>
        </row>
        <row r="7298">
          <cell r="AY7298">
            <v>0</v>
          </cell>
          <cell r="AZ7298" t="str">
            <v>Y</v>
          </cell>
          <cell r="BG7298">
            <v>0</v>
          </cell>
        </row>
        <row r="7299">
          <cell r="AY7299">
            <v>0</v>
          </cell>
          <cell r="AZ7299" t="str">
            <v>Y</v>
          </cell>
          <cell r="BG7299">
            <v>0</v>
          </cell>
        </row>
        <row r="7300">
          <cell r="AY7300">
            <v>0</v>
          </cell>
          <cell r="AZ7300" t="str">
            <v>Y</v>
          </cell>
          <cell r="BG7300">
            <v>0</v>
          </cell>
        </row>
        <row r="7301">
          <cell r="AY7301">
            <v>0</v>
          </cell>
          <cell r="AZ7301" t="str">
            <v>Y</v>
          </cell>
          <cell r="BG7301">
            <v>0</v>
          </cell>
        </row>
        <row r="7302">
          <cell r="AY7302">
            <v>0</v>
          </cell>
          <cell r="AZ7302" t="str">
            <v>Y</v>
          </cell>
          <cell r="BG7302">
            <v>0</v>
          </cell>
        </row>
        <row r="7303">
          <cell r="AY7303">
            <v>0</v>
          </cell>
          <cell r="AZ7303" t="str">
            <v>Y</v>
          </cell>
          <cell r="BG7303">
            <v>0</v>
          </cell>
        </row>
        <row r="7304">
          <cell r="AY7304">
            <v>0</v>
          </cell>
          <cell r="AZ7304" t="str">
            <v>Y</v>
          </cell>
          <cell r="BG7304">
            <v>0</v>
          </cell>
        </row>
        <row r="7305">
          <cell r="AY7305">
            <v>0</v>
          </cell>
          <cell r="AZ7305" t="str">
            <v>Y</v>
          </cell>
          <cell r="BG7305">
            <v>0</v>
          </cell>
        </row>
        <row r="7306">
          <cell r="AY7306">
            <v>0</v>
          </cell>
          <cell r="AZ7306" t="str">
            <v>Y</v>
          </cell>
          <cell r="BG7306">
            <v>0</v>
          </cell>
        </row>
        <row r="7307">
          <cell r="AY7307">
            <v>0</v>
          </cell>
          <cell r="AZ7307" t="str">
            <v>Y</v>
          </cell>
          <cell r="BG7307">
            <v>0</v>
          </cell>
        </row>
        <row r="7308">
          <cell r="AY7308">
            <v>0</v>
          </cell>
          <cell r="AZ7308" t="str">
            <v>Y</v>
          </cell>
          <cell r="BG7308">
            <v>0</v>
          </cell>
        </row>
        <row r="7309">
          <cell r="AY7309">
            <v>0</v>
          </cell>
          <cell r="AZ7309" t="str">
            <v>Y</v>
          </cell>
          <cell r="BG7309">
            <v>0</v>
          </cell>
        </row>
        <row r="7310">
          <cell r="AY7310">
            <v>0</v>
          </cell>
          <cell r="AZ7310" t="str">
            <v>Y</v>
          </cell>
          <cell r="BG7310">
            <v>0</v>
          </cell>
        </row>
        <row r="7311">
          <cell r="AY7311">
            <v>0</v>
          </cell>
          <cell r="AZ7311" t="str">
            <v>Y</v>
          </cell>
          <cell r="BG7311">
            <v>0</v>
          </cell>
        </row>
        <row r="7312">
          <cell r="AY7312">
            <v>0</v>
          </cell>
          <cell r="AZ7312" t="str">
            <v>Y</v>
          </cell>
          <cell r="BG7312">
            <v>0</v>
          </cell>
        </row>
        <row r="7313">
          <cell r="AY7313">
            <v>0</v>
          </cell>
          <cell r="AZ7313" t="str">
            <v>Y</v>
          </cell>
          <cell r="BG7313">
            <v>0</v>
          </cell>
        </row>
        <row r="7314">
          <cell r="AY7314">
            <v>0</v>
          </cell>
          <cell r="AZ7314" t="str">
            <v>Y</v>
          </cell>
          <cell r="BG7314">
            <v>0</v>
          </cell>
        </row>
        <row r="7315">
          <cell r="AY7315">
            <v>0</v>
          </cell>
          <cell r="AZ7315" t="str">
            <v>Y</v>
          </cell>
          <cell r="BG7315">
            <v>0</v>
          </cell>
        </row>
        <row r="7316">
          <cell r="AY7316">
            <v>0</v>
          </cell>
          <cell r="AZ7316" t="str">
            <v>Y</v>
          </cell>
          <cell r="BG7316">
            <v>0</v>
          </cell>
        </row>
        <row r="7317">
          <cell r="AY7317">
            <v>0</v>
          </cell>
          <cell r="AZ7317" t="str">
            <v>Y</v>
          </cell>
          <cell r="BG7317">
            <v>0</v>
          </cell>
        </row>
        <row r="7318">
          <cell r="AY7318">
            <v>0</v>
          </cell>
          <cell r="AZ7318" t="str">
            <v>Y</v>
          </cell>
          <cell r="BG7318">
            <v>0</v>
          </cell>
        </row>
        <row r="7319">
          <cell r="AY7319">
            <v>0</v>
          </cell>
          <cell r="AZ7319" t="str">
            <v>Y</v>
          </cell>
          <cell r="BG7319">
            <v>0</v>
          </cell>
        </row>
        <row r="7320">
          <cell r="AY7320">
            <v>0</v>
          </cell>
          <cell r="AZ7320" t="str">
            <v>Y</v>
          </cell>
          <cell r="BG7320">
            <v>0</v>
          </cell>
        </row>
        <row r="7321">
          <cell r="AY7321">
            <v>0</v>
          </cell>
          <cell r="AZ7321" t="str">
            <v>Y</v>
          </cell>
          <cell r="BG7321">
            <v>0</v>
          </cell>
        </row>
        <row r="7322">
          <cell r="AY7322">
            <v>0</v>
          </cell>
          <cell r="AZ7322" t="str">
            <v>Y</v>
          </cell>
          <cell r="BG7322">
            <v>0</v>
          </cell>
        </row>
        <row r="7323">
          <cell r="AY7323">
            <v>0</v>
          </cell>
          <cell r="AZ7323" t="str">
            <v>Y</v>
          </cell>
          <cell r="BG7323">
            <v>0</v>
          </cell>
        </row>
        <row r="7324">
          <cell r="AY7324">
            <v>0</v>
          </cell>
          <cell r="AZ7324" t="str">
            <v>Y</v>
          </cell>
          <cell r="BG7324">
            <v>0</v>
          </cell>
        </row>
        <row r="7325">
          <cell r="AY7325">
            <v>0</v>
          </cell>
          <cell r="AZ7325" t="str">
            <v>Y</v>
          </cell>
          <cell r="BG7325">
            <v>0</v>
          </cell>
        </row>
        <row r="7326">
          <cell r="AY7326">
            <v>0</v>
          </cell>
          <cell r="AZ7326" t="str">
            <v>Y</v>
          </cell>
          <cell r="BG7326">
            <v>0</v>
          </cell>
        </row>
        <row r="7327">
          <cell r="AY7327">
            <v>0</v>
          </cell>
          <cell r="AZ7327" t="str">
            <v>Y</v>
          </cell>
          <cell r="BG7327">
            <v>0</v>
          </cell>
        </row>
        <row r="7328">
          <cell r="AY7328">
            <v>0</v>
          </cell>
          <cell r="AZ7328" t="str">
            <v>Y</v>
          </cell>
          <cell r="BG7328">
            <v>0</v>
          </cell>
        </row>
        <row r="7329">
          <cell r="AY7329">
            <v>0</v>
          </cell>
          <cell r="AZ7329" t="str">
            <v>Y</v>
          </cell>
          <cell r="BG7329">
            <v>0</v>
          </cell>
        </row>
        <row r="7330">
          <cell r="AY7330">
            <v>0</v>
          </cell>
          <cell r="AZ7330" t="str">
            <v>Y</v>
          </cell>
          <cell r="BG7330">
            <v>0</v>
          </cell>
        </row>
        <row r="7331">
          <cell r="AY7331">
            <v>0</v>
          </cell>
          <cell r="AZ7331" t="str">
            <v>Y</v>
          </cell>
          <cell r="BG7331">
            <v>0</v>
          </cell>
        </row>
        <row r="7332">
          <cell r="AY7332">
            <v>0</v>
          </cell>
          <cell r="AZ7332" t="str">
            <v>Y</v>
          </cell>
          <cell r="BG7332">
            <v>0</v>
          </cell>
        </row>
        <row r="7333">
          <cell r="AY7333">
            <v>0</v>
          </cell>
          <cell r="AZ7333" t="str">
            <v>Y</v>
          </cell>
          <cell r="BG7333">
            <v>0</v>
          </cell>
        </row>
        <row r="7334">
          <cell r="AY7334">
            <v>0</v>
          </cell>
          <cell r="AZ7334" t="str">
            <v>Y</v>
          </cell>
          <cell r="BG7334">
            <v>0</v>
          </cell>
        </row>
        <row r="7335">
          <cell r="AY7335">
            <v>0</v>
          </cell>
          <cell r="AZ7335" t="str">
            <v>Y</v>
          </cell>
          <cell r="BG7335">
            <v>0</v>
          </cell>
        </row>
        <row r="7336">
          <cell r="AY7336">
            <v>0</v>
          </cell>
          <cell r="AZ7336" t="str">
            <v>Y</v>
          </cell>
          <cell r="BG7336">
            <v>0</v>
          </cell>
        </row>
        <row r="7337">
          <cell r="AY7337">
            <v>0</v>
          </cell>
          <cell r="AZ7337" t="str">
            <v>Y</v>
          </cell>
          <cell r="BG7337">
            <v>0</v>
          </cell>
        </row>
        <row r="7338">
          <cell r="AY7338">
            <v>0</v>
          </cell>
          <cell r="AZ7338" t="str">
            <v>Y</v>
          </cell>
          <cell r="BG7338">
            <v>0</v>
          </cell>
        </row>
        <row r="7339">
          <cell r="AY7339">
            <v>0</v>
          </cell>
          <cell r="AZ7339" t="str">
            <v>Y</v>
          </cell>
          <cell r="BG7339">
            <v>0</v>
          </cell>
        </row>
        <row r="7340">
          <cell r="AY7340">
            <v>0</v>
          </cell>
          <cell r="AZ7340" t="str">
            <v>Y</v>
          </cell>
          <cell r="BG7340">
            <v>0</v>
          </cell>
        </row>
        <row r="7341">
          <cell r="AY7341">
            <v>0</v>
          </cell>
          <cell r="AZ7341" t="str">
            <v>Y</v>
          </cell>
          <cell r="BG7341">
            <v>0</v>
          </cell>
        </row>
        <row r="7342">
          <cell r="AY7342">
            <v>0</v>
          </cell>
          <cell r="AZ7342" t="str">
            <v>Y</v>
          </cell>
          <cell r="BG7342">
            <v>0</v>
          </cell>
        </row>
        <row r="7343">
          <cell r="AY7343">
            <v>0</v>
          </cell>
          <cell r="AZ7343" t="str">
            <v>Y</v>
          </cell>
          <cell r="BG7343">
            <v>0</v>
          </cell>
        </row>
        <row r="7344">
          <cell r="AY7344">
            <v>0</v>
          </cell>
          <cell r="AZ7344" t="str">
            <v>Y</v>
          </cell>
          <cell r="BG7344">
            <v>0</v>
          </cell>
        </row>
        <row r="7345">
          <cell r="AY7345">
            <v>0</v>
          </cell>
          <cell r="AZ7345" t="str">
            <v>Y</v>
          </cell>
          <cell r="BG7345">
            <v>0</v>
          </cell>
        </row>
        <row r="7346">
          <cell r="AY7346">
            <v>0</v>
          </cell>
          <cell r="AZ7346" t="str">
            <v>Y</v>
          </cell>
          <cell r="BG7346">
            <v>0</v>
          </cell>
        </row>
        <row r="7347">
          <cell r="AY7347">
            <v>0</v>
          </cell>
          <cell r="AZ7347" t="str">
            <v>Y</v>
          </cell>
          <cell r="BG7347">
            <v>0</v>
          </cell>
        </row>
        <row r="7348">
          <cell r="AY7348">
            <v>0</v>
          </cell>
          <cell r="AZ7348" t="str">
            <v>Y</v>
          </cell>
          <cell r="BG7348">
            <v>0</v>
          </cell>
        </row>
        <row r="7349">
          <cell r="AY7349">
            <v>0</v>
          </cell>
          <cell r="AZ7349" t="str">
            <v>Y</v>
          </cell>
          <cell r="BG7349">
            <v>0</v>
          </cell>
        </row>
        <row r="7350">
          <cell r="AY7350">
            <v>0</v>
          </cell>
          <cell r="AZ7350" t="str">
            <v>Y</v>
          </cell>
          <cell r="BG7350">
            <v>0</v>
          </cell>
        </row>
        <row r="7351">
          <cell r="AY7351">
            <v>0</v>
          </cell>
          <cell r="AZ7351" t="str">
            <v>Y</v>
          </cell>
          <cell r="BG7351">
            <v>0</v>
          </cell>
        </row>
        <row r="7352">
          <cell r="AY7352">
            <v>0</v>
          </cell>
          <cell r="AZ7352" t="str">
            <v>Y</v>
          </cell>
          <cell r="BG7352">
            <v>0</v>
          </cell>
        </row>
        <row r="7353">
          <cell r="AY7353">
            <v>0</v>
          </cell>
          <cell r="AZ7353" t="str">
            <v>Y</v>
          </cell>
          <cell r="BG7353">
            <v>0</v>
          </cell>
        </row>
        <row r="7354">
          <cell r="AY7354">
            <v>0</v>
          </cell>
          <cell r="AZ7354" t="str">
            <v>Y</v>
          </cell>
          <cell r="BG7354">
            <v>0</v>
          </cell>
        </row>
        <row r="7355">
          <cell r="AY7355">
            <v>0</v>
          </cell>
          <cell r="AZ7355" t="str">
            <v>Y</v>
          </cell>
          <cell r="BG7355">
            <v>0</v>
          </cell>
        </row>
        <row r="7356">
          <cell r="AY7356">
            <v>0</v>
          </cell>
          <cell r="AZ7356" t="str">
            <v>Y</v>
          </cell>
          <cell r="BG7356">
            <v>0</v>
          </cell>
        </row>
        <row r="7357">
          <cell r="AY7357">
            <v>0</v>
          </cell>
          <cell r="AZ7357" t="str">
            <v>Y</v>
          </cell>
          <cell r="BG7357">
            <v>0</v>
          </cell>
        </row>
        <row r="7358">
          <cell r="AY7358">
            <v>0</v>
          </cell>
          <cell r="AZ7358" t="str">
            <v>Y</v>
          </cell>
          <cell r="BG7358">
            <v>0</v>
          </cell>
        </row>
        <row r="7359">
          <cell r="AY7359">
            <v>0</v>
          </cell>
          <cell r="AZ7359" t="str">
            <v>Y</v>
          </cell>
          <cell r="BG7359">
            <v>0</v>
          </cell>
        </row>
        <row r="7360">
          <cell r="AY7360">
            <v>0</v>
          </cell>
          <cell r="AZ7360" t="str">
            <v>Y</v>
          </cell>
          <cell r="BG7360">
            <v>0</v>
          </cell>
        </row>
        <row r="7361">
          <cell r="AY7361">
            <v>0</v>
          </cell>
          <cell r="AZ7361" t="str">
            <v>Y</v>
          </cell>
          <cell r="BG7361">
            <v>0</v>
          </cell>
        </row>
        <row r="7362">
          <cell r="AY7362">
            <v>0</v>
          </cell>
          <cell r="AZ7362" t="str">
            <v>Y</v>
          </cell>
          <cell r="BG7362">
            <v>0</v>
          </cell>
        </row>
        <row r="7363">
          <cell r="AY7363">
            <v>0</v>
          </cell>
          <cell r="AZ7363" t="str">
            <v>Y</v>
          </cell>
          <cell r="BG7363">
            <v>0</v>
          </cell>
        </row>
        <row r="7364">
          <cell r="AY7364">
            <v>0</v>
          </cell>
          <cell r="AZ7364" t="str">
            <v>Y</v>
          </cell>
          <cell r="BG7364">
            <v>0</v>
          </cell>
        </row>
        <row r="7365">
          <cell r="AY7365">
            <v>0</v>
          </cell>
          <cell r="AZ7365" t="str">
            <v>Y</v>
          </cell>
          <cell r="BG7365">
            <v>0</v>
          </cell>
        </row>
        <row r="7366">
          <cell r="AY7366">
            <v>0</v>
          </cell>
          <cell r="AZ7366" t="str">
            <v>Y</v>
          </cell>
          <cell r="BG7366">
            <v>0</v>
          </cell>
        </row>
        <row r="7367">
          <cell r="AY7367">
            <v>0</v>
          </cell>
          <cell r="AZ7367" t="str">
            <v>Y</v>
          </cell>
          <cell r="BG7367">
            <v>0</v>
          </cell>
        </row>
        <row r="7368">
          <cell r="AY7368">
            <v>0</v>
          </cell>
          <cell r="AZ7368" t="str">
            <v>Y</v>
          </cell>
          <cell r="BG7368">
            <v>0</v>
          </cell>
        </row>
        <row r="7369">
          <cell r="AY7369">
            <v>0</v>
          </cell>
          <cell r="AZ7369" t="str">
            <v>Y</v>
          </cell>
          <cell r="BG7369">
            <v>0</v>
          </cell>
        </row>
        <row r="7370">
          <cell r="AY7370">
            <v>0</v>
          </cell>
          <cell r="AZ7370" t="str">
            <v>Y</v>
          </cell>
          <cell r="BG7370">
            <v>0</v>
          </cell>
        </row>
        <row r="7371">
          <cell r="AY7371">
            <v>0</v>
          </cell>
          <cell r="AZ7371" t="str">
            <v>Y</v>
          </cell>
          <cell r="BG7371">
            <v>0</v>
          </cell>
        </row>
        <row r="7372">
          <cell r="AY7372">
            <v>0</v>
          </cell>
          <cell r="AZ7372" t="str">
            <v>Y</v>
          </cell>
          <cell r="BG7372">
            <v>0</v>
          </cell>
        </row>
        <row r="7373">
          <cell r="AY7373">
            <v>0</v>
          </cell>
          <cell r="AZ7373" t="str">
            <v>Y</v>
          </cell>
          <cell r="BG7373">
            <v>0</v>
          </cell>
        </row>
        <row r="7374">
          <cell r="AY7374">
            <v>0</v>
          </cell>
          <cell r="AZ7374" t="str">
            <v>Y</v>
          </cell>
          <cell r="BG7374">
            <v>0</v>
          </cell>
        </row>
        <row r="7375">
          <cell r="AY7375">
            <v>0</v>
          </cell>
          <cell r="AZ7375" t="str">
            <v>Y</v>
          </cell>
          <cell r="BG7375">
            <v>0</v>
          </cell>
        </row>
        <row r="7376">
          <cell r="AY7376">
            <v>0</v>
          </cell>
          <cell r="AZ7376" t="str">
            <v>Y</v>
          </cell>
          <cell r="BG7376">
            <v>0</v>
          </cell>
        </row>
        <row r="7377">
          <cell r="AY7377">
            <v>0</v>
          </cell>
          <cell r="AZ7377" t="str">
            <v>Y</v>
          </cell>
          <cell r="BG7377">
            <v>0</v>
          </cell>
        </row>
        <row r="7378">
          <cell r="AY7378">
            <v>0</v>
          </cell>
          <cell r="AZ7378" t="str">
            <v>Y</v>
          </cell>
          <cell r="BG7378">
            <v>0</v>
          </cell>
        </row>
        <row r="7379">
          <cell r="AY7379">
            <v>0</v>
          </cell>
          <cell r="AZ7379" t="str">
            <v>Y</v>
          </cell>
          <cell r="BG7379">
            <v>0</v>
          </cell>
        </row>
        <row r="7380">
          <cell r="AY7380">
            <v>0</v>
          </cell>
          <cell r="AZ7380" t="str">
            <v>Y</v>
          </cell>
          <cell r="BG7380">
            <v>0</v>
          </cell>
        </row>
        <row r="7381">
          <cell r="AY7381">
            <v>0</v>
          </cell>
          <cell r="AZ7381" t="str">
            <v>Y</v>
          </cell>
          <cell r="BG7381">
            <v>0</v>
          </cell>
        </row>
        <row r="7382">
          <cell r="AY7382">
            <v>0</v>
          </cell>
          <cell r="AZ7382" t="str">
            <v>Y</v>
          </cell>
          <cell r="BG7382">
            <v>0</v>
          </cell>
        </row>
        <row r="7383">
          <cell r="AY7383">
            <v>0</v>
          </cell>
          <cell r="AZ7383" t="str">
            <v>Y</v>
          </cell>
          <cell r="BG7383">
            <v>0</v>
          </cell>
        </row>
        <row r="7384">
          <cell r="AY7384">
            <v>0</v>
          </cell>
          <cell r="AZ7384" t="str">
            <v>Y</v>
          </cell>
          <cell r="BG7384">
            <v>0</v>
          </cell>
        </row>
        <row r="7385">
          <cell r="AY7385">
            <v>0</v>
          </cell>
          <cell r="AZ7385" t="str">
            <v>Y</v>
          </cell>
          <cell r="BG7385">
            <v>0</v>
          </cell>
        </row>
        <row r="7386">
          <cell r="AY7386">
            <v>0</v>
          </cell>
          <cell r="AZ7386" t="str">
            <v>Y</v>
          </cell>
          <cell r="BG7386">
            <v>0</v>
          </cell>
        </row>
        <row r="7387">
          <cell r="AY7387">
            <v>0</v>
          </cell>
          <cell r="AZ7387" t="str">
            <v>Y</v>
          </cell>
          <cell r="BG7387">
            <v>0</v>
          </cell>
        </row>
        <row r="7388">
          <cell r="AY7388">
            <v>0</v>
          </cell>
          <cell r="AZ7388" t="str">
            <v>Y</v>
          </cell>
          <cell r="BG7388">
            <v>0</v>
          </cell>
        </row>
        <row r="7389">
          <cell r="AY7389">
            <v>0</v>
          </cell>
          <cell r="AZ7389" t="str">
            <v>Y</v>
          </cell>
          <cell r="BG7389">
            <v>0</v>
          </cell>
        </row>
        <row r="7390">
          <cell r="AY7390">
            <v>0</v>
          </cell>
          <cell r="AZ7390" t="str">
            <v>Y</v>
          </cell>
          <cell r="BG7390">
            <v>0</v>
          </cell>
        </row>
        <row r="7391">
          <cell r="AY7391">
            <v>0</v>
          </cell>
          <cell r="AZ7391" t="str">
            <v>Y</v>
          </cell>
          <cell r="BG7391">
            <v>0</v>
          </cell>
        </row>
        <row r="7392">
          <cell r="AY7392">
            <v>0</v>
          </cell>
          <cell r="AZ7392" t="str">
            <v>Y</v>
          </cell>
          <cell r="BG7392">
            <v>0</v>
          </cell>
        </row>
        <row r="7393">
          <cell r="AY7393">
            <v>0</v>
          </cell>
          <cell r="AZ7393" t="str">
            <v>Y</v>
          </cell>
          <cell r="BG7393">
            <v>0</v>
          </cell>
        </row>
        <row r="7394">
          <cell r="AY7394">
            <v>0</v>
          </cell>
          <cell r="AZ7394" t="str">
            <v>Y</v>
          </cell>
          <cell r="BG7394">
            <v>0</v>
          </cell>
        </row>
        <row r="7395">
          <cell r="AY7395">
            <v>0</v>
          </cell>
          <cell r="AZ7395" t="str">
            <v>Y</v>
          </cell>
          <cell r="BG7395">
            <v>0</v>
          </cell>
        </row>
        <row r="7396">
          <cell r="AY7396">
            <v>0</v>
          </cell>
          <cell r="AZ7396" t="str">
            <v>Y</v>
          </cell>
          <cell r="BG7396">
            <v>0</v>
          </cell>
        </row>
        <row r="7397">
          <cell r="AY7397">
            <v>0</v>
          </cell>
          <cell r="AZ7397" t="str">
            <v>Y</v>
          </cell>
          <cell r="BG7397">
            <v>0</v>
          </cell>
        </row>
        <row r="7398">
          <cell r="AY7398">
            <v>0</v>
          </cell>
          <cell r="AZ7398" t="str">
            <v>Y</v>
          </cell>
          <cell r="BG7398">
            <v>0</v>
          </cell>
        </row>
        <row r="7399">
          <cell r="AY7399">
            <v>0</v>
          </cell>
          <cell r="AZ7399" t="str">
            <v>Y</v>
          </cell>
          <cell r="BG7399">
            <v>0</v>
          </cell>
        </row>
        <row r="7400">
          <cell r="AY7400">
            <v>0</v>
          </cell>
          <cell r="AZ7400" t="str">
            <v>Y</v>
          </cell>
          <cell r="BG7400">
            <v>0</v>
          </cell>
        </row>
        <row r="7401">
          <cell r="AY7401">
            <v>0</v>
          </cell>
          <cell r="AZ7401" t="str">
            <v>Y</v>
          </cell>
          <cell r="BG7401">
            <v>0</v>
          </cell>
        </row>
        <row r="7402">
          <cell r="AY7402">
            <v>0</v>
          </cell>
          <cell r="AZ7402" t="str">
            <v>Y</v>
          </cell>
          <cell r="BG7402">
            <v>0</v>
          </cell>
        </row>
        <row r="7403">
          <cell r="AY7403">
            <v>0</v>
          </cell>
          <cell r="AZ7403" t="str">
            <v>Y</v>
          </cell>
          <cell r="BG7403">
            <v>0</v>
          </cell>
        </row>
        <row r="7404">
          <cell r="AY7404">
            <v>0</v>
          </cell>
          <cell r="AZ7404" t="str">
            <v>Y</v>
          </cell>
          <cell r="BG7404">
            <v>0</v>
          </cell>
        </row>
        <row r="7405">
          <cell r="AY7405">
            <v>0</v>
          </cell>
          <cell r="AZ7405" t="str">
            <v>Y</v>
          </cell>
          <cell r="BG7405">
            <v>0</v>
          </cell>
        </row>
        <row r="7406">
          <cell r="AY7406">
            <v>0</v>
          </cell>
          <cell r="AZ7406" t="str">
            <v>Y</v>
          </cell>
          <cell r="BG7406">
            <v>0</v>
          </cell>
        </row>
        <row r="7407">
          <cell r="AY7407">
            <v>0</v>
          </cell>
          <cell r="AZ7407" t="str">
            <v>Y</v>
          </cell>
          <cell r="BG7407">
            <v>0</v>
          </cell>
        </row>
        <row r="7408">
          <cell r="AY7408">
            <v>0</v>
          </cell>
          <cell r="AZ7408" t="str">
            <v>Y</v>
          </cell>
          <cell r="BG7408">
            <v>0</v>
          </cell>
        </row>
        <row r="7409">
          <cell r="AY7409" t="str">
            <v>1BD</v>
          </cell>
          <cell r="AZ7409">
            <v>-15.66</v>
          </cell>
          <cell r="BG7409" t="str">
            <v>1BD</v>
          </cell>
        </row>
        <row r="7410">
          <cell r="AY7410" t="str">
            <v>1BD</v>
          </cell>
          <cell r="AZ7410">
            <v>-15.66</v>
          </cell>
          <cell r="BG7410" t="str">
            <v>1BD</v>
          </cell>
        </row>
        <row r="7411">
          <cell r="AY7411" t="str">
            <v>1BD</v>
          </cell>
          <cell r="AZ7411">
            <v>-15.66</v>
          </cell>
          <cell r="BG7411" t="str">
            <v>1BD</v>
          </cell>
        </row>
        <row r="7412">
          <cell r="AY7412" t="str">
            <v>1BD</v>
          </cell>
          <cell r="AZ7412">
            <v>-222.33</v>
          </cell>
          <cell r="BG7412" t="str">
            <v>1BD</v>
          </cell>
        </row>
        <row r="7413">
          <cell r="AY7413">
            <v>0</v>
          </cell>
          <cell r="AZ7413" t="str">
            <v>Y</v>
          </cell>
          <cell r="BG7413">
            <v>0</v>
          </cell>
        </row>
        <row r="7414">
          <cell r="AY7414">
            <v>0</v>
          </cell>
          <cell r="AZ7414" t="str">
            <v>Y</v>
          </cell>
          <cell r="BG7414">
            <v>0</v>
          </cell>
        </row>
        <row r="7415">
          <cell r="AY7415">
            <v>0</v>
          </cell>
          <cell r="AZ7415" t="str">
            <v>Y</v>
          </cell>
          <cell r="BG7415">
            <v>0</v>
          </cell>
        </row>
        <row r="7416">
          <cell r="AY7416">
            <v>0</v>
          </cell>
          <cell r="AZ7416" t="str">
            <v>Y</v>
          </cell>
          <cell r="BG7416">
            <v>0</v>
          </cell>
        </row>
        <row r="7417">
          <cell r="AY7417">
            <v>0</v>
          </cell>
          <cell r="AZ7417" t="str">
            <v>Y</v>
          </cell>
          <cell r="BG7417">
            <v>0</v>
          </cell>
        </row>
        <row r="7418">
          <cell r="AY7418">
            <v>0</v>
          </cell>
          <cell r="AZ7418" t="str">
            <v>Y</v>
          </cell>
          <cell r="BG7418">
            <v>0</v>
          </cell>
        </row>
        <row r="7419">
          <cell r="AY7419">
            <v>0</v>
          </cell>
          <cell r="AZ7419" t="str">
            <v>Y</v>
          </cell>
          <cell r="BG7419">
            <v>0</v>
          </cell>
        </row>
        <row r="7420">
          <cell r="AY7420">
            <v>0</v>
          </cell>
          <cell r="AZ7420" t="str">
            <v>Y</v>
          </cell>
          <cell r="BG7420">
            <v>0</v>
          </cell>
        </row>
        <row r="7421">
          <cell r="AY7421">
            <v>0</v>
          </cell>
          <cell r="AZ7421" t="str">
            <v>Y</v>
          </cell>
          <cell r="BG7421">
            <v>0</v>
          </cell>
        </row>
        <row r="7422">
          <cell r="AY7422">
            <v>0</v>
          </cell>
          <cell r="AZ7422" t="str">
            <v>Y</v>
          </cell>
          <cell r="BG7422">
            <v>0</v>
          </cell>
        </row>
        <row r="7423">
          <cell r="AY7423">
            <v>0</v>
          </cell>
          <cell r="AZ7423" t="str">
            <v>Y</v>
          </cell>
          <cell r="BG7423">
            <v>0</v>
          </cell>
        </row>
        <row r="7424">
          <cell r="AY7424">
            <v>0</v>
          </cell>
          <cell r="AZ7424" t="str">
            <v>Y</v>
          </cell>
          <cell r="BG7424">
            <v>0</v>
          </cell>
        </row>
        <row r="7425">
          <cell r="AY7425">
            <v>0</v>
          </cell>
          <cell r="AZ7425" t="str">
            <v>Y</v>
          </cell>
          <cell r="BG7425">
            <v>0</v>
          </cell>
        </row>
        <row r="7426">
          <cell r="AY7426">
            <v>0</v>
          </cell>
          <cell r="AZ7426" t="str">
            <v>Y</v>
          </cell>
          <cell r="BG7426">
            <v>0</v>
          </cell>
        </row>
        <row r="7427">
          <cell r="AY7427">
            <v>0</v>
          </cell>
          <cell r="AZ7427" t="str">
            <v>Y</v>
          </cell>
          <cell r="BG7427">
            <v>0</v>
          </cell>
        </row>
        <row r="7428">
          <cell r="AY7428" t="str">
            <v>2DF</v>
          </cell>
          <cell r="AZ7428">
            <v>-19.79</v>
          </cell>
          <cell r="BG7428" t="str">
            <v>2DF</v>
          </cell>
        </row>
        <row r="7429">
          <cell r="AY7429">
            <v>0</v>
          </cell>
          <cell r="AZ7429" t="str">
            <v>Y</v>
          </cell>
          <cell r="BG7429">
            <v>0</v>
          </cell>
        </row>
        <row r="7430">
          <cell r="AY7430" t="str">
            <v>1BD</v>
          </cell>
          <cell r="AZ7430">
            <v>-15.66</v>
          </cell>
          <cell r="BG7430" t="str">
            <v>1BD</v>
          </cell>
        </row>
        <row r="7431">
          <cell r="AY7431" t="str">
            <v>1BD</v>
          </cell>
          <cell r="AZ7431">
            <v>-15.66</v>
          </cell>
          <cell r="BG7431" t="str">
            <v>1BD</v>
          </cell>
        </row>
        <row r="7432">
          <cell r="AY7432" t="str">
            <v>1BD</v>
          </cell>
          <cell r="AZ7432">
            <v>-15.66</v>
          </cell>
          <cell r="BG7432" t="str">
            <v>1BD</v>
          </cell>
        </row>
        <row r="7433">
          <cell r="AY7433" t="str">
            <v>1BD</v>
          </cell>
          <cell r="AZ7433">
            <v>-15.66</v>
          </cell>
          <cell r="BG7433" t="str">
            <v>1BD</v>
          </cell>
        </row>
        <row r="7434">
          <cell r="AY7434">
            <v>0</v>
          </cell>
          <cell r="AZ7434" t="str">
            <v>Y</v>
          </cell>
          <cell r="BG7434">
            <v>0</v>
          </cell>
        </row>
        <row r="7435">
          <cell r="AY7435">
            <v>0</v>
          </cell>
          <cell r="AZ7435" t="str">
            <v>Y</v>
          </cell>
          <cell r="BG7435">
            <v>0</v>
          </cell>
        </row>
        <row r="7436">
          <cell r="AY7436">
            <v>0</v>
          </cell>
          <cell r="AZ7436" t="str">
            <v>Y</v>
          </cell>
          <cell r="BG7436">
            <v>0</v>
          </cell>
        </row>
        <row r="7437">
          <cell r="AY7437">
            <v>0</v>
          </cell>
          <cell r="AZ7437" t="str">
            <v>Y</v>
          </cell>
          <cell r="BG7437">
            <v>0</v>
          </cell>
        </row>
        <row r="7438">
          <cell r="AY7438">
            <v>0</v>
          </cell>
          <cell r="AZ7438" t="str">
            <v>Y</v>
          </cell>
          <cell r="BG7438">
            <v>0</v>
          </cell>
        </row>
        <row r="7439">
          <cell r="AY7439">
            <v>0</v>
          </cell>
          <cell r="AZ7439" t="str">
            <v>Y</v>
          </cell>
          <cell r="BG7439">
            <v>0</v>
          </cell>
        </row>
        <row r="7440">
          <cell r="AY7440">
            <v>0</v>
          </cell>
          <cell r="AZ7440" t="str">
            <v>Y</v>
          </cell>
          <cell r="BG7440">
            <v>0</v>
          </cell>
        </row>
        <row r="7441">
          <cell r="AY7441">
            <v>0</v>
          </cell>
          <cell r="AZ7441" t="str">
            <v>Y</v>
          </cell>
          <cell r="BG7441">
            <v>0</v>
          </cell>
        </row>
        <row r="7442">
          <cell r="AY7442">
            <v>0</v>
          </cell>
          <cell r="AZ7442" t="str">
            <v>Y</v>
          </cell>
          <cell r="BG7442">
            <v>0</v>
          </cell>
        </row>
        <row r="7443">
          <cell r="AY7443">
            <v>0</v>
          </cell>
          <cell r="AZ7443" t="str">
            <v>Y</v>
          </cell>
          <cell r="BG7443">
            <v>0</v>
          </cell>
        </row>
        <row r="7444">
          <cell r="AY7444">
            <v>0</v>
          </cell>
          <cell r="AZ7444" t="str">
            <v>Y</v>
          </cell>
          <cell r="BG7444">
            <v>0</v>
          </cell>
        </row>
        <row r="7445">
          <cell r="AY7445">
            <v>0</v>
          </cell>
          <cell r="AZ7445" t="str">
            <v>Y</v>
          </cell>
          <cell r="BG7445">
            <v>0</v>
          </cell>
        </row>
        <row r="7446">
          <cell r="AY7446">
            <v>0</v>
          </cell>
          <cell r="AZ7446" t="str">
            <v>Y</v>
          </cell>
          <cell r="BG7446">
            <v>0</v>
          </cell>
        </row>
        <row r="7447">
          <cell r="AY7447">
            <v>0</v>
          </cell>
          <cell r="AZ7447" t="str">
            <v>Y</v>
          </cell>
          <cell r="BG7447">
            <v>0</v>
          </cell>
        </row>
        <row r="7448">
          <cell r="AY7448">
            <v>0</v>
          </cell>
          <cell r="AZ7448" t="str">
            <v>Y</v>
          </cell>
          <cell r="BG7448">
            <v>0</v>
          </cell>
        </row>
        <row r="7449">
          <cell r="AY7449">
            <v>0</v>
          </cell>
          <cell r="AZ7449" t="str">
            <v>Y</v>
          </cell>
          <cell r="BG7449">
            <v>0</v>
          </cell>
        </row>
        <row r="7450">
          <cell r="AY7450">
            <v>0</v>
          </cell>
          <cell r="AZ7450" t="str">
            <v>Y</v>
          </cell>
          <cell r="BG7450">
            <v>0</v>
          </cell>
        </row>
        <row r="7451">
          <cell r="AY7451">
            <v>0</v>
          </cell>
          <cell r="AZ7451" t="str">
            <v>Y</v>
          </cell>
          <cell r="BG7451">
            <v>0</v>
          </cell>
        </row>
        <row r="7452">
          <cell r="AY7452">
            <v>0</v>
          </cell>
          <cell r="AZ7452" t="str">
            <v>Y</v>
          </cell>
          <cell r="BG7452">
            <v>0</v>
          </cell>
        </row>
        <row r="7453">
          <cell r="AY7453">
            <v>0</v>
          </cell>
          <cell r="AZ7453" t="str">
            <v>Y</v>
          </cell>
          <cell r="BG7453">
            <v>0</v>
          </cell>
        </row>
        <row r="7454">
          <cell r="AY7454">
            <v>0</v>
          </cell>
          <cell r="AZ7454" t="str">
            <v>Y</v>
          </cell>
          <cell r="BG7454">
            <v>0</v>
          </cell>
        </row>
        <row r="7455">
          <cell r="AY7455">
            <v>0</v>
          </cell>
          <cell r="AZ7455" t="str">
            <v>Y</v>
          </cell>
          <cell r="BG7455">
            <v>0</v>
          </cell>
        </row>
        <row r="7456">
          <cell r="AY7456">
            <v>0</v>
          </cell>
          <cell r="AZ7456" t="str">
            <v>Y</v>
          </cell>
          <cell r="BG7456">
            <v>0</v>
          </cell>
        </row>
        <row r="7457">
          <cell r="AY7457">
            <v>0</v>
          </cell>
          <cell r="AZ7457" t="str">
            <v>Y</v>
          </cell>
          <cell r="BG7457">
            <v>0</v>
          </cell>
        </row>
        <row r="7458">
          <cell r="AY7458">
            <v>0</v>
          </cell>
          <cell r="AZ7458" t="str">
            <v>Y</v>
          </cell>
          <cell r="BG7458">
            <v>0</v>
          </cell>
        </row>
        <row r="7459">
          <cell r="AY7459">
            <v>0</v>
          </cell>
          <cell r="AZ7459" t="str">
            <v>Y</v>
          </cell>
          <cell r="BG7459">
            <v>0</v>
          </cell>
        </row>
        <row r="7460">
          <cell r="AY7460">
            <v>0</v>
          </cell>
          <cell r="AZ7460" t="str">
            <v>Y</v>
          </cell>
          <cell r="BG7460">
            <v>0</v>
          </cell>
        </row>
        <row r="7461">
          <cell r="AY7461">
            <v>0</v>
          </cell>
          <cell r="AZ7461" t="str">
            <v>Y</v>
          </cell>
          <cell r="BG7461">
            <v>0</v>
          </cell>
        </row>
        <row r="7462">
          <cell r="AY7462">
            <v>0</v>
          </cell>
          <cell r="AZ7462" t="str">
            <v>Y</v>
          </cell>
          <cell r="BG7462">
            <v>0</v>
          </cell>
        </row>
        <row r="7463">
          <cell r="AY7463">
            <v>0</v>
          </cell>
          <cell r="AZ7463" t="str">
            <v>Y</v>
          </cell>
          <cell r="BG7463">
            <v>0</v>
          </cell>
        </row>
        <row r="7464">
          <cell r="AY7464">
            <v>0</v>
          </cell>
          <cell r="AZ7464" t="str">
            <v>Y</v>
          </cell>
          <cell r="BG7464">
            <v>0</v>
          </cell>
        </row>
        <row r="7465">
          <cell r="AY7465">
            <v>0</v>
          </cell>
          <cell r="AZ7465" t="str">
            <v>Y</v>
          </cell>
          <cell r="BG7465">
            <v>0</v>
          </cell>
        </row>
        <row r="7466">
          <cell r="AY7466">
            <v>0</v>
          </cell>
          <cell r="AZ7466" t="str">
            <v>Y</v>
          </cell>
          <cell r="BG7466">
            <v>0</v>
          </cell>
        </row>
        <row r="7467">
          <cell r="AY7467">
            <v>0</v>
          </cell>
          <cell r="AZ7467" t="str">
            <v>Y</v>
          </cell>
          <cell r="BG7467">
            <v>0</v>
          </cell>
        </row>
        <row r="7468">
          <cell r="AY7468">
            <v>0</v>
          </cell>
          <cell r="AZ7468" t="str">
            <v>Y</v>
          </cell>
          <cell r="BG7468">
            <v>0</v>
          </cell>
        </row>
        <row r="7469">
          <cell r="AY7469">
            <v>0</v>
          </cell>
          <cell r="AZ7469" t="str">
            <v>Y</v>
          </cell>
          <cell r="BG7469">
            <v>0</v>
          </cell>
        </row>
        <row r="7470">
          <cell r="AY7470">
            <v>0</v>
          </cell>
          <cell r="AZ7470" t="str">
            <v>Y</v>
          </cell>
          <cell r="BG7470">
            <v>0</v>
          </cell>
        </row>
        <row r="7471">
          <cell r="AY7471">
            <v>0</v>
          </cell>
          <cell r="AZ7471" t="str">
            <v>Y</v>
          </cell>
          <cell r="BG7471">
            <v>0</v>
          </cell>
        </row>
        <row r="7472">
          <cell r="AY7472">
            <v>0</v>
          </cell>
          <cell r="AZ7472" t="str">
            <v>Y</v>
          </cell>
          <cell r="BG7472">
            <v>0</v>
          </cell>
        </row>
        <row r="7473">
          <cell r="AY7473">
            <v>0</v>
          </cell>
          <cell r="AZ7473" t="str">
            <v>Y</v>
          </cell>
          <cell r="BG7473">
            <v>0</v>
          </cell>
        </row>
        <row r="7474">
          <cell r="AY7474">
            <v>0</v>
          </cell>
          <cell r="AZ7474" t="str">
            <v>Y</v>
          </cell>
          <cell r="BG7474">
            <v>0</v>
          </cell>
        </row>
        <row r="7475">
          <cell r="AY7475">
            <v>0</v>
          </cell>
          <cell r="AZ7475" t="str">
            <v>Y</v>
          </cell>
          <cell r="BG7475">
            <v>0</v>
          </cell>
        </row>
        <row r="7476">
          <cell r="AY7476">
            <v>0</v>
          </cell>
          <cell r="AZ7476" t="str">
            <v>Y</v>
          </cell>
          <cell r="BG7476">
            <v>0</v>
          </cell>
        </row>
        <row r="7477">
          <cell r="AY7477">
            <v>0</v>
          </cell>
          <cell r="AZ7477" t="str">
            <v>Y</v>
          </cell>
          <cell r="BG7477">
            <v>0</v>
          </cell>
        </row>
        <row r="7478">
          <cell r="AY7478">
            <v>0</v>
          </cell>
          <cell r="AZ7478" t="str">
            <v>Y</v>
          </cell>
          <cell r="BG7478">
            <v>0</v>
          </cell>
        </row>
        <row r="7479">
          <cell r="AY7479">
            <v>0</v>
          </cell>
          <cell r="AZ7479" t="str">
            <v>Y</v>
          </cell>
          <cell r="BG7479">
            <v>0</v>
          </cell>
        </row>
        <row r="7480">
          <cell r="AY7480">
            <v>0</v>
          </cell>
          <cell r="AZ7480" t="str">
            <v>Y</v>
          </cell>
          <cell r="BG7480">
            <v>0</v>
          </cell>
        </row>
        <row r="7481">
          <cell r="AY7481">
            <v>0</v>
          </cell>
          <cell r="AZ7481" t="str">
            <v>Y</v>
          </cell>
          <cell r="BG7481">
            <v>0</v>
          </cell>
        </row>
        <row r="7482">
          <cell r="AY7482">
            <v>0</v>
          </cell>
          <cell r="AZ7482" t="str">
            <v>Y</v>
          </cell>
          <cell r="BG7482">
            <v>0</v>
          </cell>
        </row>
        <row r="7483">
          <cell r="AY7483">
            <v>0</v>
          </cell>
          <cell r="AZ7483" t="str">
            <v>Y</v>
          </cell>
          <cell r="BG7483">
            <v>0</v>
          </cell>
        </row>
        <row r="7484">
          <cell r="AY7484">
            <v>0</v>
          </cell>
          <cell r="AZ7484" t="str">
            <v>Y</v>
          </cell>
          <cell r="BG7484">
            <v>0</v>
          </cell>
        </row>
        <row r="7485">
          <cell r="AY7485">
            <v>0</v>
          </cell>
          <cell r="AZ7485" t="str">
            <v>Y</v>
          </cell>
          <cell r="BG7485">
            <v>0</v>
          </cell>
        </row>
        <row r="7486">
          <cell r="AY7486">
            <v>0</v>
          </cell>
          <cell r="AZ7486" t="str">
            <v>Y</v>
          </cell>
          <cell r="BG7486">
            <v>0</v>
          </cell>
        </row>
        <row r="7487">
          <cell r="AY7487">
            <v>0</v>
          </cell>
          <cell r="AZ7487" t="str">
            <v>Y</v>
          </cell>
          <cell r="BG7487">
            <v>0</v>
          </cell>
        </row>
        <row r="7488">
          <cell r="AY7488">
            <v>0</v>
          </cell>
          <cell r="AZ7488" t="str">
            <v>Y</v>
          </cell>
          <cell r="BG7488">
            <v>0</v>
          </cell>
        </row>
        <row r="7489">
          <cell r="AY7489">
            <v>0</v>
          </cell>
          <cell r="AZ7489" t="str">
            <v>Y</v>
          </cell>
          <cell r="BG7489">
            <v>0</v>
          </cell>
        </row>
        <row r="7490">
          <cell r="AY7490">
            <v>0</v>
          </cell>
          <cell r="AZ7490" t="str">
            <v>Y</v>
          </cell>
          <cell r="BG7490">
            <v>0</v>
          </cell>
        </row>
        <row r="7491">
          <cell r="AY7491">
            <v>0</v>
          </cell>
          <cell r="AZ7491" t="str">
            <v>Y</v>
          </cell>
          <cell r="BG7491">
            <v>0</v>
          </cell>
        </row>
        <row r="7492">
          <cell r="AY7492">
            <v>0</v>
          </cell>
          <cell r="AZ7492" t="str">
            <v>Y</v>
          </cell>
          <cell r="BG7492">
            <v>0</v>
          </cell>
        </row>
        <row r="7493">
          <cell r="AY7493">
            <v>0</v>
          </cell>
          <cell r="AZ7493" t="str">
            <v>Y</v>
          </cell>
          <cell r="BG7493">
            <v>0</v>
          </cell>
        </row>
        <row r="7494">
          <cell r="AY7494">
            <v>0</v>
          </cell>
          <cell r="AZ7494" t="str">
            <v>Y</v>
          </cell>
          <cell r="BG7494">
            <v>0</v>
          </cell>
        </row>
        <row r="7495">
          <cell r="AY7495">
            <v>0</v>
          </cell>
          <cell r="AZ7495" t="str">
            <v>Y</v>
          </cell>
          <cell r="BG7495">
            <v>0</v>
          </cell>
        </row>
        <row r="7496">
          <cell r="AY7496">
            <v>0</v>
          </cell>
          <cell r="AZ7496" t="str">
            <v>Y</v>
          </cell>
          <cell r="BG7496">
            <v>0</v>
          </cell>
        </row>
        <row r="7497">
          <cell r="AY7497">
            <v>0</v>
          </cell>
          <cell r="AZ7497" t="str">
            <v>Y</v>
          </cell>
          <cell r="BG7497">
            <v>0</v>
          </cell>
        </row>
        <row r="7498">
          <cell r="AY7498">
            <v>0</v>
          </cell>
          <cell r="AZ7498" t="str">
            <v>Y</v>
          </cell>
          <cell r="BG7498">
            <v>0</v>
          </cell>
        </row>
        <row r="7499">
          <cell r="AY7499">
            <v>0</v>
          </cell>
          <cell r="AZ7499" t="str">
            <v>Y</v>
          </cell>
          <cell r="BG7499">
            <v>0</v>
          </cell>
        </row>
        <row r="7500">
          <cell r="AY7500">
            <v>0</v>
          </cell>
          <cell r="AZ7500" t="str">
            <v>Y</v>
          </cell>
          <cell r="BG7500">
            <v>0</v>
          </cell>
        </row>
        <row r="7501">
          <cell r="AY7501">
            <v>0</v>
          </cell>
          <cell r="AZ7501" t="str">
            <v>Y</v>
          </cell>
          <cell r="BG7501">
            <v>0</v>
          </cell>
        </row>
        <row r="7502">
          <cell r="AY7502">
            <v>0</v>
          </cell>
          <cell r="AZ7502" t="str">
            <v>Y</v>
          </cell>
          <cell r="BG7502">
            <v>0</v>
          </cell>
        </row>
        <row r="7503">
          <cell r="AY7503">
            <v>0</v>
          </cell>
          <cell r="AZ7503" t="str">
            <v>Y</v>
          </cell>
          <cell r="BG7503">
            <v>0</v>
          </cell>
        </row>
        <row r="7504">
          <cell r="AY7504">
            <v>0</v>
          </cell>
          <cell r="AZ7504" t="str">
            <v>Y</v>
          </cell>
          <cell r="BG7504">
            <v>0</v>
          </cell>
        </row>
        <row r="7505">
          <cell r="AY7505">
            <v>0</v>
          </cell>
          <cell r="AZ7505" t="str">
            <v>Y</v>
          </cell>
          <cell r="BG7505">
            <v>0</v>
          </cell>
        </row>
        <row r="7506">
          <cell r="AY7506">
            <v>0</v>
          </cell>
          <cell r="AZ7506" t="str">
            <v>Y</v>
          </cell>
          <cell r="BG7506">
            <v>0</v>
          </cell>
        </row>
        <row r="7507">
          <cell r="AY7507">
            <v>0</v>
          </cell>
          <cell r="AZ7507" t="str">
            <v>Y</v>
          </cell>
          <cell r="BG7507">
            <v>0</v>
          </cell>
        </row>
        <row r="7508">
          <cell r="AY7508">
            <v>0</v>
          </cell>
          <cell r="AZ7508" t="str">
            <v>Y</v>
          </cell>
          <cell r="BG7508">
            <v>0</v>
          </cell>
        </row>
        <row r="7509">
          <cell r="AY7509">
            <v>0</v>
          </cell>
          <cell r="AZ7509" t="str">
            <v>Y</v>
          </cell>
          <cell r="BG7509">
            <v>0</v>
          </cell>
        </row>
        <row r="7510">
          <cell r="AY7510">
            <v>0</v>
          </cell>
          <cell r="AZ7510" t="str">
            <v>Y</v>
          </cell>
          <cell r="BG7510">
            <v>0</v>
          </cell>
        </row>
        <row r="7511">
          <cell r="AY7511">
            <v>0</v>
          </cell>
          <cell r="AZ7511" t="str">
            <v>Y</v>
          </cell>
          <cell r="BG7511">
            <v>0</v>
          </cell>
        </row>
        <row r="7512">
          <cell r="AY7512">
            <v>0</v>
          </cell>
          <cell r="AZ7512" t="str">
            <v>Y</v>
          </cell>
          <cell r="BG7512">
            <v>0</v>
          </cell>
        </row>
        <row r="7513">
          <cell r="AY7513">
            <v>0</v>
          </cell>
          <cell r="AZ7513" t="str">
            <v>Y</v>
          </cell>
          <cell r="BG7513">
            <v>0</v>
          </cell>
        </row>
        <row r="7514">
          <cell r="AY7514">
            <v>0</v>
          </cell>
          <cell r="AZ7514" t="str">
            <v>Y</v>
          </cell>
          <cell r="BG7514">
            <v>0</v>
          </cell>
        </row>
        <row r="7515">
          <cell r="AY7515">
            <v>0</v>
          </cell>
          <cell r="AZ7515" t="str">
            <v>Y</v>
          </cell>
          <cell r="BG7515">
            <v>0</v>
          </cell>
        </row>
        <row r="7516">
          <cell r="AY7516">
            <v>0</v>
          </cell>
          <cell r="AZ7516" t="str">
            <v>Y</v>
          </cell>
          <cell r="BG7516">
            <v>0</v>
          </cell>
        </row>
        <row r="7517">
          <cell r="AY7517">
            <v>0</v>
          </cell>
          <cell r="AZ7517" t="str">
            <v>Y</v>
          </cell>
          <cell r="BG7517">
            <v>0</v>
          </cell>
        </row>
        <row r="7518">
          <cell r="AY7518">
            <v>0</v>
          </cell>
          <cell r="AZ7518" t="str">
            <v>Y</v>
          </cell>
          <cell r="BG7518">
            <v>0</v>
          </cell>
        </row>
        <row r="7519">
          <cell r="AY7519">
            <v>0</v>
          </cell>
          <cell r="AZ7519" t="str">
            <v>Y</v>
          </cell>
          <cell r="BG7519">
            <v>0</v>
          </cell>
        </row>
        <row r="7520">
          <cell r="AY7520">
            <v>0</v>
          </cell>
          <cell r="AZ7520" t="str">
            <v>Y</v>
          </cell>
          <cell r="BG7520">
            <v>0</v>
          </cell>
        </row>
        <row r="7521">
          <cell r="AY7521">
            <v>0</v>
          </cell>
          <cell r="AZ7521" t="str">
            <v>Y</v>
          </cell>
          <cell r="BG7521">
            <v>0</v>
          </cell>
        </row>
        <row r="7522">
          <cell r="AY7522">
            <v>0</v>
          </cell>
          <cell r="AZ7522" t="str">
            <v>Y</v>
          </cell>
          <cell r="BG7522">
            <v>0</v>
          </cell>
        </row>
        <row r="7523">
          <cell r="AY7523">
            <v>0</v>
          </cell>
          <cell r="AZ7523" t="str">
            <v>Y</v>
          </cell>
          <cell r="BG7523">
            <v>0</v>
          </cell>
        </row>
        <row r="7524">
          <cell r="AY7524">
            <v>0</v>
          </cell>
          <cell r="AZ7524" t="str">
            <v>Y</v>
          </cell>
          <cell r="BG7524">
            <v>0</v>
          </cell>
        </row>
        <row r="7525">
          <cell r="AY7525">
            <v>0</v>
          </cell>
          <cell r="AZ7525" t="str">
            <v>Y</v>
          </cell>
          <cell r="BG7525">
            <v>0</v>
          </cell>
        </row>
        <row r="7526">
          <cell r="AY7526">
            <v>0</v>
          </cell>
          <cell r="AZ7526" t="str">
            <v>Y</v>
          </cell>
          <cell r="BG7526">
            <v>0</v>
          </cell>
        </row>
        <row r="7527">
          <cell r="AY7527">
            <v>0</v>
          </cell>
          <cell r="AZ7527" t="str">
            <v>Y</v>
          </cell>
          <cell r="BG7527">
            <v>0</v>
          </cell>
        </row>
        <row r="7528">
          <cell r="AY7528">
            <v>0</v>
          </cell>
          <cell r="AZ7528" t="str">
            <v>Y</v>
          </cell>
          <cell r="BG7528">
            <v>0</v>
          </cell>
        </row>
        <row r="7529">
          <cell r="AY7529">
            <v>0</v>
          </cell>
          <cell r="AZ7529" t="str">
            <v>Y</v>
          </cell>
          <cell r="BG7529">
            <v>0</v>
          </cell>
        </row>
        <row r="7530">
          <cell r="AY7530">
            <v>0</v>
          </cell>
          <cell r="AZ7530" t="str">
            <v>Y</v>
          </cell>
          <cell r="BG7530">
            <v>0</v>
          </cell>
        </row>
        <row r="7531">
          <cell r="AY7531">
            <v>0</v>
          </cell>
          <cell r="AZ7531" t="str">
            <v>Y</v>
          </cell>
          <cell r="BG7531">
            <v>0</v>
          </cell>
        </row>
        <row r="7532">
          <cell r="AY7532">
            <v>0</v>
          </cell>
          <cell r="AZ7532" t="str">
            <v>Y</v>
          </cell>
          <cell r="BG7532">
            <v>0</v>
          </cell>
        </row>
        <row r="7533">
          <cell r="AY7533">
            <v>0</v>
          </cell>
          <cell r="AZ7533" t="str">
            <v>Y</v>
          </cell>
          <cell r="BG7533">
            <v>0</v>
          </cell>
        </row>
        <row r="7534">
          <cell r="AY7534">
            <v>0</v>
          </cell>
          <cell r="AZ7534" t="str">
            <v>Y</v>
          </cell>
          <cell r="BG7534">
            <v>0</v>
          </cell>
        </row>
        <row r="7535">
          <cell r="AY7535">
            <v>0</v>
          </cell>
          <cell r="AZ7535" t="str">
            <v>Y</v>
          </cell>
          <cell r="BG7535">
            <v>0</v>
          </cell>
        </row>
        <row r="7536">
          <cell r="AY7536">
            <v>0</v>
          </cell>
          <cell r="AZ7536" t="str">
            <v>Y</v>
          </cell>
          <cell r="BG7536">
            <v>0</v>
          </cell>
        </row>
        <row r="7537">
          <cell r="AY7537">
            <v>0</v>
          </cell>
          <cell r="AZ7537" t="str">
            <v>Y</v>
          </cell>
          <cell r="BG7537">
            <v>0</v>
          </cell>
        </row>
        <row r="7538">
          <cell r="AY7538">
            <v>0</v>
          </cell>
          <cell r="AZ7538" t="str">
            <v>Y</v>
          </cell>
          <cell r="BG7538">
            <v>0</v>
          </cell>
        </row>
        <row r="7539">
          <cell r="AY7539">
            <v>0</v>
          </cell>
          <cell r="AZ7539" t="str">
            <v>Y</v>
          </cell>
          <cell r="BG7539">
            <v>0</v>
          </cell>
        </row>
        <row r="7540">
          <cell r="AY7540">
            <v>0</v>
          </cell>
          <cell r="AZ7540" t="str">
            <v>Y</v>
          </cell>
          <cell r="BG7540">
            <v>0</v>
          </cell>
        </row>
        <row r="7541">
          <cell r="AY7541">
            <v>0</v>
          </cell>
          <cell r="AZ7541" t="str">
            <v>Y</v>
          </cell>
          <cell r="BG7541">
            <v>0</v>
          </cell>
        </row>
        <row r="7542">
          <cell r="AY7542">
            <v>0</v>
          </cell>
          <cell r="AZ7542" t="str">
            <v>Y</v>
          </cell>
          <cell r="BG7542">
            <v>0</v>
          </cell>
        </row>
        <row r="7543">
          <cell r="AY7543">
            <v>0</v>
          </cell>
          <cell r="AZ7543" t="str">
            <v>Y</v>
          </cell>
          <cell r="BG7543">
            <v>0</v>
          </cell>
        </row>
        <row r="7544">
          <cell r="AY7544">
            <v>0</v>
          </cell>
          <cell r="AZ7544" t="str">
            <v>Y</v>
          </cell>
          <cell r="BG7544">
            <v>0</v>
          </cell>
        </row>
        <row r="7545">
          <cell r="AY7545">
            <v>0</v>
          </cell>
          <cell r="AZ7545" t="str">
            <v>Y</v>
          </cell>
          <cell r="BG7545">
            <v>0</v>
          </cell>
        </row>
        <row r="7546">
          <cell r="AY7546">
            <v>0</v>
          </cell>
          <cell r="AZ7546" t="str">
            <v>Y</v>
          </cell>
          <cell r="BG7546">
            <v>0</v>
          </cell>
        </row>
        <row r="7547">
          <cell r="AY7547">
            <v>0</v>
          </cell>
          <cell r="AZ7547" t="str">
            <v>Y</v>
          </cell>
          <cell r="BG7547">
            <v>0</v>
          </cell>
        </row>
        <row r="7548">
          <cell r="AY7548">
            <v>0</v>
          </cell>
          <cell r="AZ7548" t="str">
            <v>Y</v>
          </cell>
          <cell r="BG7548">
            <v>0</v>
          </cell>
        </row>
        <row r="7549">
          <cell r="AY7549">
            <v>0</v>
          </cell>
          <cell r="AZ7549" t="str">
            <v>Y</v>
          </cell>
          <cell r="BG7549">
            <v>0</v>
          </cell>
        </row>
        <row r="7550">
          <cell r="AY7550">
            <v>0</v>
          </cell>
          <cell r="AZ7550" t="str">
            <v>Y</v>
          </cell>
          <cell r="BG7550">
            <v>0</v>
          </cell>
        </row>
        <row r="7551">
          <cell r="AY7551">
            <v>0</v>
          </cell>
          <cell r="AZ7551" t="str">
            <v>Y</v>
          </cell>
          <cell r="BG7551">
            <v>0</v>
          </cell>
        </row>
        <row r="7552">
          <cell r="AY7552">
            <v>0</v>
          </cell>
          <cell r="AZ7552" t="str">
            <v>Y</v>
          </cell>
          <cell r="BG7552">
            <v>0</v>
          </cell>
        </row>
        <row r="7553">
          <cell r="AY7553">
            <v>0</v>
          </cell>
          <cell r="AZ7553" t="str">
            <v>Y</v>
          </cell>
          <cell r="BG7553">
            <v>0</v>
          </cell>
        </row>
        <row r="7554">
          <cell r="AY7554">
            <v>0</v>
          </cell>
          <cell r="AZ7554" t="str">
            <v>Y</v>
          </cell>
          <cell r="BG7554">
            <v>0</v>
          </cell>
        </row>
        <row r="7555">
          <cell r="AY7555">
            <v>0</v>
          </cell>
          <cell r="AZ7555" t="str">
            <v>Y</v>
          </cell>
          <cell r="BG7555">
            <v>0</v>
          </cell>
        </row>
        <row r="7556">
          <cell r="AY7556">
            <v>0</v>
          </cell>
          <cell r="AZ7556" t="str">
            <v>Y</v>
          </cell>
          <cell r="BG7556">
            <v>0</v>
          </cell>
        </row>
        <row r="7557">
          <cell r="AY7557">
            <v>0</v>
          </cell>
          <cell r="AZ7557" t="str">
            <v>Y</v>
          </cell>
          <cell r="BG7557">
            <v>0</v>
          </cell>
        </row>
        <row r="7558">
          <cell r="AY7558">
            <v>0</v>
          </cell>
          <cell r="AZ7558" t="str">
            <v>Y</v>
          </cell>
          <cell r="BG7558">
            <v>0</v>
          </cell>
        </row>
        <row r="7559">
          <cell r="AY7559">
            <v>0</v>
          </cell>
          <cell r="AZ7559" t="str">
            <v>Y</v>
          </cell>
          <cell r="BG7559">
            <v>0</v>
          </cell>
        </row>
        <row r="7560">
          <cell r="AY7560">
            <v>0</v>
          </cell>
          <cell r="AZ7560" t="str">
            <v>Y</v>
          </cell>
          <cell r="BG7560">
            <v>0</v>
          </cell>
        </row>
        <row r="7561">
          <cell r="AY7561">
            <v>0</v>
          </cell>
          <cell r="AZ7561" t="str">
            <v>Y</v>
          </cell>
          <cell r="BG7561">
            <v>0</v>
          </cell>
        </row>
        <row r="7562">
          <cell r="AY7562">
            <v>0</v>
          </cell>
          <cell r="AZ7562" t="str">
            <v>Y</v>
          </cell>
          <cell r="BG7562">
            <v>0</v>
          </cell>
        </row>
        <row r="7563">
          <cell r="AY7563">
            <v>0</v>
          </cell>
          <cell r="AZ7563" t="str">
            <v>Y</v>
          </cell>
          <cell r="BG7563">
            <v>0</v>
          </cell>
        </row>
        <row r="7564">
          <cell r="AY7564">
            <v>0</v>
          </cell>
          <cell r="AZ7564" t="str">
            <v>Y</v>
          </cell>
          <cell r="BG7564">
            <v>0</v>
          </cell>
        </row>
        <row r="7565">
          <cell r="AY7565">
            <v>0</v>
          </cell>
          <cell r="AZ7565" t="str">
            <v>Y</v>
          </cell>
          <cell r="BG7565">
            <v>0</v>
          </cell>
        </row>
        <row r="7566">
          <cell r="AY7566">
            <v>0</v>
          </cell>
          <cell r="AZ7566" t="str">
            <v>Y</v>
          </cell>
          <cell r="BG7566">
            <v>0</v>
          </cell>
        </row>
        <row r="7567">
          <cell r="AY7567">
            <v>0</v>
          </cell>
          <cell r="AZ7567" t="str">
            <v>Y</v>
          </cell>
          <cell r="BG7567">
            <v>0</v>
          </cell>
        </row>
        <row r="7568">
          <cell r="AY7568">
            <v>0</v>
          </cell>
          <cell r="AZ7568" t="str">
            <v>Y</v>
          </cell>
          <cell r="BG7568">
            <v>0</v>
          </cell>
        </row>
        <row r="7569">
          <cell r="AY7569">
            <v>0</v>
          </cell>
          <cell r="AZ7569" t="str">
            <v>Y</v>
          </cell>
          <cell r="BG7569">
            <v>0</v>
          </cell>
        </row>
        <row r="7570">
          <cell r="AY7570">
            <v>0</v>
          </cell>
          <cell r="AZ7570" t="str">
            <v>Y</v>
          </cell>
          <cell r="BG7570">
            <v>0</v>
          </cell>
        </row>
        <row r="7571">
          <cell r="AY7571">
            <v>0</v>
          </cell>
          <cell r="AZ7571" t="str">
            <v>Y</v>
          </cell>
          <cell r="BG7571">
            <v>0</v>
          </cell>
        </row>
        <row r="7572">
          <cell r="AY7572">
            <v>0</v>
          </cell>
          <cell r="AZ7572" t="str">
            <v>Y</v>
          </cell>
          <cell r="BG7572">
            <v>0</v>
          </cell>
        </row>
        <row r="7573">
          <cell r="AY7573">
            <v>0</v>
          </cell>
          <cell r="AZ7573" t="str">
            <v>Y</v>
          </cell>
          <cell r="BG7573">
            <v>0</v>
          </cell>
        </row>
        <row r="7574">
          <cell r="AY7574">
            <v>0</v>
          </cell>
          <cell r="AZ7574" t="str">
            <v>Y</v>
          </cell>
          <cell r="BG7574">
            <v>0</v>
          </cell>
        </row>
        <row r="7575">
          <cell r="AY7575">
            <v>0</v>
          </cell>
          <cell r="AZ7575" t="str">
            <v>Y</v>
          </cell>
          <cell r="BG7575">
            <v>0</v>
          </cell>
        </row>
        <row r="7576">
          <cell r="AY7576">
            <v>0</v>
          </cell>
          <cell r="AZ7576" t="str">
            <v>Y</v>
          </cell>
          <cell r="BG7576">
            <v>0</v>
          </cell>
        </row>
        <row r="7577">
          <cell r="AY7577">
            <v>0</v>
          </cell>
          <cell r="AZ7577" t="str">
            <v>Y</v>
          </cell>
          <cell r="BG7577">
            <v>0</v>
          </cell>
        </row>
        <row r="7578">
          <cell r="AY7578">
            <v>0</v>
          </cell>
          <cell r="AZ7578" t="str">
            <v>Y</v>
          </cell>
          <cell r="BG7578">
            <v>0</v>
          </cell>
        </row>
        <row r="7579">
          <cell r="AY7579">
            <v>0</v>
          </cell>
          <cell r="AZ7579" t="str">
            <v>Y</v>
          </cell>
          <cell r="BG7579">
            <v>0</v>
          </cell>
        </row>
        <row r="7580">
          <cell r="AY7580">
            <v>0</v>
          </cell>
          <cell r="AZ7580" t="str">
            <v>Y</v>
          </cell>
          <cell r="BG7580">
            <v>0</v>
          </cell>
        </row>
        <row r="7581">
          <cell r="AY7581">
            <v>0</v>
          </cell>
          <cell r="AZ7581" t="str">
            <v>Y</v>
          </cell>
          <cell r="BG7581">
            <v>0</v>
          </cell>
        </row>
        <row r="7582">
          <cell r="AY7582">
            <v>0</v>
          </cell>
          <cell r="AZ7582" t="str">
            <v>Y</v>
          </cell>
        </row>
        <row r="7583">
          <cell r="AY7583">
            <v>0</v>
          </cell>
          <cell r="AZ7583" t="str">
            <v>Y</v>
          </cell>
        </row>
        <row r="7584">
          <cell r="AY7584">
            <v>0</v>
          </cell>
          <cell r="AZ7584" t="str">
            <v>Y</v>
          </cell>
        </row>
        <row r="7585">
          <cell r="AY7585">
            <v>0</v>
          </cell>
          <cell r="AZ7585" t="str">
            <v>Y</v>
          </cell>
        </row>
        <row r="7586">
          <cell r="AY7586">
            <v>0</v>
          </cell>
          <cell r="AZ7586" t="str">
            <v>Y</v>
          </cell>
        </row>
        <row r="7587">
          <cell r="AY7587">
            <v>0</v>
          </cell>
          <cell r="AZ7587" t="str">
            <v>Y</v>
          </cell>
        </row>
        <row r="7588">
          <cell r="AY7588">
            <v>0</v>
          </cell>
          <cell r="AZ7588" t="str">
            <v>Y</v>
          </cell>
        </row>
        <row r="7589">
          <cell r="AY7589">
            <v>0</v>
          </cell>
          <cell r="AZ7589" t="str">
            <v>Y</v>
          </cell>
        </row>
        <row r="7590">
          <cell r="AY7590">
            <v>0</v>
          </cell>
          <cell r="AZ7590" t="str">
            <v>Y</v>
          </cell>
        </row>
        <row r="7591">
          <cell r="AY7591">
            <v>0</v>
          </cell>
          <cell r="AZ7591" t="str">
            <v>Y</v>
          </cell>
        </row>
        <row r="7592">
          <cell r="AY7592">
            <v>0</v>
          </cell>
          <cell r="AZ7592" t="str">
            <v>Y</v>
          </cell>
        </row>
        <row r="7593">
          <cell r="AY7593">
            <v>0</v>
          </cell>
          <cell r="AZ7593" t="str">
            <v>Y</v>
          </cell>
        </row>
        <row r="7594">
          <cell r="AY7594">
            <v>0</v>
          </cell>
          <cell r="AZ7594" t="str">
            <v>Y</v>
          </cell>
        </row>
        <row r="7595">
          <cell r="AY7595">
            <v>0</v>
          </cell>
          <cell r="AZ7595" t="str">
            <v>Y</v>
          </cell>
        </row>
        <row r="7596">
          <cell r="AY7596">
            <v>0</v>
          </cell>
          <cell r="AZ7596" t="str">
            <v>Y</v>
          </cell>
        </row>
        <row r="7597">
          <cell r="AY7597">
            <v>0</v>
          </cell>
          <cell r="AZ7597" t="str">
            <v>Y</v>
          </cell>
        </row>
        <row r="7598">
          <cell r="AY7598">
            <v>0</v>
          </cell>
          <cell r="AZ7598" t="str">
            <v>Y</v>
          </cell>
        </row>
        <row r="7599">
          <cell r="AY7599">
            <v>0</v>
          </cell>
          <cell r="AZ7599" t="str">
            <v>Y</v>
          </cell>
        </row>
        <row r="7600">
          <cell r="AY7600">
            <v>0</v>
          </cell>
          <cell r="AZ7600" t="str">
            <v>Y</v>
          </cell>
        </row>
        <row r="7601">
          <cell r="AY7601">
            <v>0</v>
          </cell>
          <cell r="AZ7601" t="str">
            <v>Y</v>
          </cell>
        </row>
        <row r="7602">
          <cell r="AY7602" t="str">
            <v>1BD</v>
          </cell>
          <cell r="AZ7602">
            <v>-318.47000000000003</v>
          </cell>
        </row>
        <row r="7603">
          <cell r="AY7603">
            <v>0</v>
          </cell>
          <cell r="AZ7603" t="str">
            <v>Y</v>
          </cell>
        </row>
        <row r="7604">
          <cell r="AY7604" t="str">
            <v>1BD</v>
          </cell>
          <cell r="AZ7604">
            <v>-381.04</v>
          </cell>
        </row>
        <row r="7605">
          <cell r="AY7605" t="str">
            <v>1BD</v>
          </cell>
          <cell r="AZ7605">
            <v>-210.77</v>
          </cell>
        </row>
        <row r="7606">
          <cell r="AY7606" t="str">
            <v>1BD</v>
          </cell>
          <cell r="AZ7606">
            <v>-508.69</v>
          </cell>
        </row>
        <row r="7607">
          <cell r="AY7607">
            <v>0</v>
          </cell>
          <cell r="AZ7607" t="str">
            <v>Y</v>
          </cell>
        </row>
        <row r="7608">
          <cell r="AY7608">
            <v>0</v>
          </cell>
          <cell r="AZ7608" t="str">
            <v>Y</v>
          </cell>
        </row>
        <row r="7609">
          <cell r="AY7609">
            <v>0</v>
          </cell>
          <cell r="AZ7609" t="str">
            <v>Y</v>
          </cell>
        </row>
        <row r="7610">
          <cell r="AY7610">
            <v>0</v>
          </cell>
          <cell r="AZ7610" t="str">
            <v>Y</v>
          </cell>
        </row>
        <row r="7611">
          <cell r="AY7611">
            <v>0</v>
          </cell>
          <cell r="AZ7611" t="str">
            <v>Y</v>
          </cell>
        </row>
        <row r="7612">
          <cell r="AY7612">
            <v>0</v>
          </cell>
          <cell r="AZ7612" t="str">
            <v>Y</v>
          </cell>
        </row>
        <row r="7613">
          <cell r="AY7613">
            <v>0</v>
          </cell>
          <cell r="AZ7613" t="str">
            <v>Y</v>
          </cell>
        </row>
        <row r="7614">
          <cell r="AY7614">
            <v>0</v>
          </cell>
          <cell r="AZ7614" t="str">
            <v>Y</v>
          </cell>
        </row>
        <row r="7615">
          <cell r="AY7615">
            <v>0</v>
          </cell>
          <cell r="AZ7615" t="str">
            <v>Y</v>
          </cell>
        </row>
        <row r="7616">
          <cell r="AY7616">
            <v>0</v>
          </cell>
          <cell r="AZ7616" t="str">
            <v>Y</v>
          </cell>
        </row>
        <row r="7617">
          <cell r="AY7617">
            <v>0</v>
          </cell>
          <cell r="AZ7617" t="str">
            <v>Y</v>
          </cell>
        </row>
        <row r="7618">
          <cell r="AY7618">
            <v>0</v>
          </cell>
          <cell r="AZ7618" t="str">
            <v>Y</v>
          </cell>
        </row>
        <row r="7619">
          <cell r="AY7619">
            <v>0</v>
          </cell>
          <cell r="AZ7619" t="str">
            <v>Y</v>
          </cell>
        </row>
        <row r="7620">
          <cell r="AY7620">
            <v>0</v>
          </cell>
          <cell r="AZ7620" t="str">
            <v>Y</v>
          </cell>
        </row>
        <row r="7621">
          <cell r="AY7621">
            <v>0</v>
          </cell>
          <cell r="AZ7621" t="str">
            <v>Y</v>
          </cell>
        </row>
        <row r="7622">
          <cell r="AY7622">
            <v>0</v>
          </cell>
          <cell r="AZ7622" t="str">
            <v>Y</v>
          </cell>
        </row>
        <row r="7623">
          <cell r="AY7623">
            <v>0</v>
          </cell>
          <cell r="AZ7623" t="str">
            <v>Y</v>
          </cell>
        </row>
        <row r="7624">
          <cell r="AY7624">
            <v>0</v>
          </cell>
          <cell r="AZ7624" t="str">
            <v>Y</v>
          </cell>
        </row>
        <row r="7625">
          <cell r="AY7625">
            <v>0</v>
          </cell>
          <cell r="AZ7625" t="str">
            <v>Y</v>
          </cell>
        </row>
        <row r="7626">
          <cell r="AY7626">
            <v>0</v>
          </cell>
          <cell r="AZ7626" t="str">
            <v>Y</v>
          </cell>
        </row>
        <row r="7627">
          <cell r="AY7627">
            <v>0</v>
          </cell>
          <cell r="AZ7627" t="str">
            <v>Y</v>
          </cell>
        </row>
        <row r="7628">
          <cell r="AY7628">
            <v>0</v>
          </cell>
          <cell r="AZ7628" t="str">
            <v>Y</v>
          </cell>
        </row>
        <row r="7629">
          <cell r="AY7629">
            <v>0</v>
          </cell>
          <cell r="AZ7629" t="str">
            <v>Y</v>
          </cell>
        </row>
        <row r="7630">
          <cell r="AY7630">
            <v>0</v>
          </cell>
          <cell r="AZ7630" t="str">
            <v>Y</v>
          </cell>
        </row>
        <row r="7631">
          <cell r="AY7631">
            <v>0</v>
          </cell>
          <cell r="AZ7631" t="str">
            <v>Y</v>
          </cell>
        </row>
        <row r="7632">
          <cell r="AY7632">
            <v>0</v>
          </cell>
          <cell r="AZ7632" t="str">
            <v>Y</v>
          </cell>
        </row>
        <row r="7633">
          <cell r="AY7633">
            <v>0</v>
          </cell>
          <cell r="AZ7633" t="str">
            <v>Y</v>
          </cell>
        </row>
        <row r="7634">
          <cell r="AY7634">
            <v>0</v>
          </cell>
          <cell r="AZ7634" t="str">
            <v>Y</v>
          </cell>
        </row>
        <row r="7635">
          <cell r="AY7635">
            <v>0</v>
          </cell>
          <cell r="AZ7635" t="str">
            <v>Y</v>
          </cell>
        </row>
        <row r="7636">
          <cell r="AY7636">
            <v>0</v>
          </cell>
          <cell r="AZ7636" t="str">
            <v>Y</v>
          </cell>
        </row>
        <row r="7637">
          <cell r="AY7637">
            <v>0</v>
          </cell>
          <cell r="AZ7637" t="str">
            <v>Y</v>
          </cell>
        </row>
        <row r="7638">
          <cell r="AY7638">
            <v>0</v>
          </cell>
          <cell r="AZ7638" t="str">
            <v>Y</v>
          </cell>
        </row>
        <row r="7639">
          <cell r="AY7639">
            <v>0</v>
          </cell>
          <cell r="AZ7639" t="str">
            <v>Y</v>
          </cell>
        </row>
        <row r="7640">
          <cell r="AY7640">
            <v>0</v>
          </cell>
          <cell r="AZ7640" t="str">
            <v>Y</v>
          </cell>
        </row>
        <row r="7641">
          <cell r="AY7641">
            <v>0</v>
          </cell>
          <cell r="AZ7641" t="str">
            <v>Y</v>
          </cell>
        </row>
        <row r="7642">
          <cell r="AY7642">
            <v>0</v>
          </cell>
          <cell r="AZ7642" t="str">
            <v>Y</v>
          </cell>
        </row>
        <row r="7643">
          <cell r="AY7643">
            <v>0</v>
          </cell>
          <cell r="AZ7643" t="str">
            <v>Y</v>
          </cell>
        </row>
        <row r="7644">
          <cell r="AY7644">
            <v>0</v>
          </cell>
          <cell r="AZ7644" t="str">
            <v>Y</v>
          </cell>
        </row>
        <row r="7645">
          <cell r="AY7645">
            <v>0</v>
          </cell>
          <cell r="AZ7645" t="str">
            <v>Y</v>
          </cell>
        </row>
        <row r="7646">
          <cell r="AY7646">
            <v>0</v>
          </cell>
          <cell r="AZ7646" t="str">
            <v>Y</v>
          </cell>
        </row>
        <row r="7647">
          <cell r="AY7647">
            <v>0</v>
          </cell>
          <cell r="AZ7647" t="str">
            <v>Y</v>
          </cell>
        </row>
        <row r="7648">
          <cell r="AY7648">
            <v>0</v>
          </cell>
          <cell r="AZ7648" t="str">
            <v>Y</v>
          </cell>
        </row>
        <row r="7649">
          <cell r="AY7649">
            <v>0</v>
          </cell>
          <cell r="AZ7649" t="str">
            <v>Y</v>
          </cell>
        </row>
        <row r="7650">
          <cell r="AY7650">
            <v>0</v>
          </cell>
          <cell r="AZ7650" t="str">
            <v>Y</v>
          </cell>
        </row>
        <row r="7651">
          <cell r="AY7651">
            <v>0</v>
          </cell>
          <cell r="AZ7651" t="str">
            <v>Y</v>
          </cell>
        </row>
        <row r="7652">
          <cell r="AY7652">
            <v>0</v>
          </cell>
          <cell r="AZ7652" t="str">
            <v>Y</v>
          </cell>
        </row>
        <row r="7653">
          <cell r="AY7653">
            <v>0</v>
          </cell>
          <cell r="AZ7653" t="str">
            <v>Y</v>
          </cell>
        </row>
        <row r="7654">
          <cell r="AY7654">
            <v>0</v>
          </cell>
          <cell r="AZ7654" t="str">
            <v>Y</v>
          </cell>
        </row>
        <row r="7655">
          <cell r="AY7655">
            <v>0</v>
          </cell>
          <cell r="AZ7655" t="str">
            <v>Y</v>
          </cell>
        </row>
        <row r="7656">
          <cell r="AY7656">
            <v>0</v>
          </cell>
          <cell r="AZ7656" t="str">
            <v>Y</v>
          </cell>
        </row>
        <row r="7657">
          <cell r="AY7657">
            <v>0</v>
          </cell>
          <cell r="AZ7657" t="str">
            <v>Y</v>
          </cell>
        </row>
        <row r="7658">
          <cell r="AY7658">
            <v>0</v>
          </cell>
          <cell r="AZ7658" t="str">
            <v>Y</v>
          </cell>
        </row>
        <row r="7659">
          <cell r="AY7659">
            <v>0</v>
          </cell>
          <cell r="AZ7659" t="str">
            <v>Y</v>
          </cell>
        </row>
        <row r="7660">
          <cell r="AY7660">
            <v>0</v>
          </cell>
          <cell r="AZ7660" t="str">
            <v>Y</v>
          </cell>
        </row>
        <row r="7661">
          <cell r="AY7661">
            <v>0</v>
          </cell>
          <cell r="AZ7661" t="str">
            <v>Y</v>
          </cell>
        </row>
        <row r="7662">
          <cell r="AY7662">
            <v>0</v>
          </cell>
          <cell r="AZ7662" t="str">
            <v>Y</v>
          </cell>
        </row>
        <row r="7663">
          <cell r="AY7663">
            <v>0</v>
          </cell>
          <cell r="AZ7663" t="str">
            <v>Y</v>
          </cell>
        </row>
        <row r="7664">
          <cell r="AY7664">
            <v>0</v>
          </cell>
          <cell r="AZ7664" t="str">
            <v>Y</v>
          </cell>
        </row>
        <row r="7665">
          <cell r="AY7665">
            <v>0</v>
          </cell>
          <cell r="AZ7665" t="str">
            <v>Y</v>
          </cell>
        </row>
        <row r="7666">
          <cell r="AY7666">
            <v>0</v>
          </cell>
          <cell r="AZ7666" t="str">
            <v>Y</v>
          </cell>
        </row>
        <row r="7667">
          <cell r="AY7667">
            <v>0</v>
          </cell>
          <cell r="AZ7667" t="str">
            <v>Y</v>
          </cell>
        </row>
        <row r="7668">
          <cell r="AY7668">
            <v>0</v>
          </cell>
          <cell r="AZ7668" t="str">
            <v>Y</v>
          </cell>
        </row>
        <row r="7669">
          <cell r="AY7669">
            <v>0</v>
          </cell>
          <cell r="AZ7669" t="str">
            <v>Y</v>
          </cell>
        </row>
        <row r="7670">
          <cell r="AY7670">
            <v>0</v>
          </cell>
          <cell r="AZ7670" t="str">
            <v>Y</v>
          </cell>
        </row>
        <row r="7671">
          <cell r="AY7671">
            <v>0</v>
          </cell>
          <cell r="AZ7671" t="str">
            <v>Y</v>
          </cell>
        </row>
        <row r="7672">
          <cell r="AY7672">
            <v>0</v>
          </cell>
          <cell r="AZ7672" t="str">
            <v>Y</v>
          </cell>
        </row>
        <row r="7673">
          <cell r="AY7673" t="str">
            <v>1BD</v>
          </cell>
          <cell r="AZ7673">
            <v>-6.86</v>
          </cell>
        </row>
        <row r="7674">
          <cell r="AY7674" t="str">
            <v>1BD</v>
          </cell>
          <cell r="AZ7674">
            <v>-1.86</v>
          </cell>
        </row>
        <row r="7675">
          <cell r="AY7675">
            <v>0</v>
          </cell>
          <cell r="AZ7675" t="str">
            <v>Y</v>
          </cell>
        </row>
        <row r="7676">
          <cell r="AY7676" t="str">
            <v>1BD</v>
          </cell>
          <cell r="AZ7676">
            <v>-7.36</v>
          </cell>
        </row>
        <row r="7677">
          <cell r="AY7677" t="str">
            <v>1BD</v>
          </cell>
          <cell r="AZ7677">
            <v>-7.5</v>
          </cell>
        </row>
        <row r="7678">
          <cell r="AY7678">
            <v>0</v>
          </cell>
          <cell r="AZ7678" t="str">
            <v>Y</v>
          </cell>
        </row>
        <row r="7679">
          <cell r="AY7679">
            <v>0</v>
          </cell>
          <cell r="AZ7679" t="str">
            <v>Y</v>
          </cell>
        </row>
        <row r="7680">
          <cell r="AY7680">
            <v>0</v>
          </cell>
          <cell r="AZ7680" t="str">
            <v>Y</v>
          </cell>
        </row>
        <row r="7681">
          <cell r="AY7681">
            <v>0</v>
          </cell>
          <cell r="AZ7681" t="str">
            <v>Y</v>
          </cell>
        </row>
        <row r="7682">
          <cell r="AY7682">
            <v>0</v>
          </cell>
          <cell r="AZ7682" t="str">
            <v>Y</v>
          </cell>
        </row>
        <row r="7683">
          <cell r="AY7683">
            <v>0</v>
          </cell>
          <cell r="AZ7683" t="str">
            <v>Y</v>
          </cell>
        </row>
        <row r="7684">
          <cell r="AY7684">
            <v>0</v>
          </cell>
          <cell r="AZ7684" t="str">
            <v>Y</v>
          </cell>
        </row>
        <row r="7685">
          <cell r="AY7685">
            <v>0</v>
          </cell>
          <cell r="AZ7685" t="str">
            <v>Y</v>
          </cell>
        </row>
        <row r="7686">
          <cell r="AY7686">
            <v>0</v>
          </cell>
          <cell r="AZ7686" t="str">
            <v>Y</v>
          </cell>
        </row>
        <row r="7687">
          <cell r="AY7687">
            <v>0</v>
          </cell>
          <cell r="AZ7687" t="str">
            <v>Y</v>
          </cell>
        </row>
        <row r="7688">
          <cell r="AY7688">
            <v>0</v>
          </cell>
          <cell r="AZ7688" t="str">
            <v>Y</v>
          </cell>
        </row>
        <row r="7689">
          <cell r="AY7689">
            <v>0</v>
          </cell>
          <cell r="AZ7689" t="str">
            <v>Y</v>
          </cell>
        </row>
        <row r="7690">
          <cell r="AY7690">
            <v>0</v>
          </cell>
          <cell r="AZ7690" t="str">
            <v>Y</v>
          </cell>
        </row>
        <row r="7691">
          <cell r="AY7691">
            <v>0</v>
          </cell>
          <cell r="AZ7691" t="str">
            <v>Y</v>
          </cell>
        </row>
        <row r="7692">
          <cell r="AY7692">
            <v>0</v>
          </cell>
          <cell r="AZ7692" t="str">
            <v>Y</v>
          </cell>
        </row>
        <row r="7693">
          <cell r="AY7693">
            <v>0</v>
          </cell>
          <cell r="AZ7693" t="str">
            <v>Y</v>
          </cell>
        </row>
        <row r="7694">
          <cell r="AY7694">
            <v>0</v>
          </cell>
          <cell r="AZ7694" t="str">
            <v>Y</v>
          </cell>
        </row>
        <row r="7695">
          <cell r="AY7695">
            <v>0</v>
          </cell>
          <cell r="AZ7695" t="str">
            <v>Y</v>
          </cell>
        </row>
        <row r="7696">
          <cell r="AY7696">
            <v>0</v>
          </cell>
          <cell r="AZ7696" t="str">
            <v>Y</v>
          </cell>
        </row>
        <row r="7697">
          <cell r="AY7697">
            <v>0</v>
          </cell>
          <cell r="AZ7697" t="str">
            <v>Y</v>
          </cell>
        </row>
        <row r="7698">
          <cell r="AY7698">
            <v>0</v>
          </cell>
          <cell r="AZ7698" t="str">
            <v>Y</v>
          </cell>
        </row>
        <row r="7699">
          <cell r="AY7699">
            <v>0</v>
          </cell>
          <cell r="AZ7699" t="str">
            <v>Y</v>
          </cell>
        </row>
        <row r="7700">
          <cell r="AY7700">
            <v>0</v>
          </cell>
          <cell r="AZ7700" t="str">
            <v>Y</v>
          </cell>
        </row>
        <row r="7701">
          <cell r="AY7701">
            <v>0</v>
          </cell>
          <cell r="AZ7701" t="str">
            <v>Y</v>
          </cell>
        </row>
        <row r="7702">
          <cell r="AY7702">
            <v>0</v>
          </cell>
          <cell r="AZ7702" t="str">
            <v>Y</v>
          </cell>
        </row>
        <row r="7703">
          <cell r="AY7703">
            <v>0</v>
          </cell>
          <cell r="AZ7703" t="str">
            <v>Y</v>
          </cell>
        </row>
        <row r="7704">
          <cell r="AY7704">
            <v>0</v>
          </cell>
          <cell r="AZ7704" t="str">
            <v>Y</v>
          </cell>
        </row>
        <row r="7705">
          <cell r="AY7705">
            <v>0</v>
          </cell>
          <cell r="AZ7705" t="str">
            <v>x</v>
          </cell>
        </row>
        <row r="7706">
          <cell r="AY7706">
            <v>0</v>
          </cell>
          <cell r="AZ7706" t="str">
            <v>x</v>
          </cell>
        </row>
        <row r="7707">
          <cell r="AY7707">
            <v>0</v>
          </cell>
          <cell r="AZ7707" t="str">
            <v>Y</v>
          </cell>
        </row>
        <row r="7708">
          <cell r="AY7708">
            <v>0</v>
          </cell>
          <cell r="AZ7708" t="str">
            <v>Y</v>
          </cell>
        </row>
        <row r="7709">
          <cell r="AY7709">
            <v>0</v>
          </cell>
          <cell r="AZ7709" t="str">
            <v>Y</v>
          </cell>
        </row>
        <row r="7710">
          <cell r="AY7710">
            <v>0</v>
          </cell>
          <cell r="AZ7710" t="str">
            <v>Y</v>
          </cell>
        </row>
        <row r="7711">
          <cell r="AY7711">
            <v>0</v>
          </cell>
          <cell r="AZ7711" t="str">
            <v>Y</v>
          </cell>
        </row>
        <row r="7712">
          <cell r="AY7712">
            <v>0</v>
          </cell>
          <cell r="AZ7712" t="str">
            <v>Y</v>
          </cell>
        </row>
        <row r="7713">
          <cell r="AY7713">
            <v>0</v>
          </cell>
          <cell r="AZ7713" t="str">
            <v>Y</v>
          </cell>
        </row>
        <row r="7714">
          <cell r="AY7714">
            <v>0</v>
          </cell>
          <cell r="AZ7714" t="str">
            <v>Y</v>
          </cell>
        </row>
        <row r="7715">
          <cell r="AY7715">
            <v>0</v>
          </cell>
          <cell r="AZ7715" t="str">
            <v>Y</v>
          </cell>
        </row>
        <row r="7716">
          <cell r="AY7716">
            <v>0</v>
          </cell>
          <cell r="AZ7716" t="str">
            <v>Y</v>
          </cell>
        </row>
        <row r="7717">
          <cell r="AY7717">
            <v>0</v>
          </cell>
          <cell r="AZ7717" t="str">
            <v>Y</v>
          </cell>
        </row>
        <row r="7718">
          <cell r="AY7718">
            <v>0</v>
          </cell>
          <cell r="AZ7718" t="str">
            <v>Y</v>
          </cell>
        </row>
        <row r="7719">
          <cell r="AY7719">
            <v>0</v>
          </cell>
          <cell r="AZ7719" t="str">
            <v>Y</v>
          </cell>
        </row>
        <row r="7720">
          <cell r="AY7720">
            <v>0</v>
          </cell>
          <cell r="AZ7720" t="str">
            <v>Y</v>
          </cell>
        </row>
        <row r="7721">
          <cell r="AY7721">
            <v>0</v>
          </cell>
          <cell r="AZ7721" t="str">
            <v>Y</v>
          </cell>
        </row>
        <row r="7722">
          <cell r="AY7722">
            <v>0</v>
          </cell>
          <cell r="AZ7722" t="str">
            <v>Y</v>
          </cell>
        </row>
        <row r="7723">
          <cell r="AY7723">
            <v>0</v>
          </cell>
          <cell r="AZ7723" t="str">
            <v>Y</v>
          </cell>
        </row>
        <row r="7724">
          <cell r="AY7724">
            <v>0</v>
          </cell>
          <cell r="AZ7724" t="str">
            <v>Y</v>
          </cell>
        </row>
        <row r="7725">
          <cell r="AY7725">
            <v>0</v>
          </cell>
          <cell r="AZ7725" t="str">
            <v>Y</v>
          </cell>
        </row>
        <row r="7726">
          <cell r="AY7726">
            <v>0</v>
          </cell>
          <cell r="AZ7726" t="str">
            <v>Y</v>
          </cell>
        </row>
        <row r="7727">
          <cell r="AY7727">
            <v>0</v>
          </cell>
          <cell r="AZ7727" t="str">
            <v>Y</v>
          </cell>
        </row>
        <row r="7728">
          <cell r="AY7728">
            <v>0</v>
          </cell>
          <cell r="AZ7728" t="str">
            <v>Y</v>
          </cell>
        </row>
        <row r="7729">
          <cell r="AY7729">
            <v>0</v>
          </cell>
          <cell r="AZ7729" t="str">
            <v>Y</v>
          </cell>
        </row>
        <row r="7730">
          <cell r="AY7730">
            <v>0</v>
          </cell>
          <cell r="AZ7730" t="str">
            <v>Y</v>
          </cell>
        </row>
        <row r="7731">
          <cell r="AY7731">
            <v>0</v>
          </cell>
          <cell r="AZ7731" t="str">
            <v>Y</v>
          </cell>
        </row>
        <row r="7732">
          <cell r="AY7732">
            <v>0</v>
          </cell>
          <cell r="AZ7732" t="str">
            <v>Y</v>
          </cell>
        </row>
        <row r="7733">
          <cell r="AY7733">
            <v>0</v>
          </cell>
          <cell r="AZ7733" t="str">
            <v>Y</v>
          </cell>
        </row>
        <row r="7734">
          <cell r="AY7734">
            <v>0</v>
          </cell>
          <cell r="AZ7734" t="str">
            <v>Y</v>
          </cell>
        </row>
        <row r="7735">
          <cell r="AY7735">
            <v>0</v>
          </cell>
          <cell r="AZ7735" t="str">
            <v>Y</v>
          </cell>
        </row>
        <row r="7736">
          <cell r="AY7736">
            <v>0</v>
          </cell>
          <cell r="AZ7736" t="str">
            <v>Y</v>
          </cell>
        </row>
        <row r="7737">
          <cell r="AY7737">
            <v>0</v>
          </cell>
          <cell r="AZ7737" t="str">
            <v>Y</v>
          </cell>
        </row>
        <row r="7738">
          <cell r="AY7738">
            <v>0</v>
          </cell>
          <cell r="AZ7738" t="str">
            <v>Y</v>
          </cell>
        </row>
        <row r="7739">
          <cell r="AY7739">
            <v>0</v>
          </cell>
          <cell r="AZ7739" t="str">
            <v>Y</v>
          </cell>
        </row>
        <row r="7740">
          <cell r="AY7740">
            <v>0</v>
          </cell>
          <cell r="AZ7740" t="str">
            <v>Y</v>
          </cell>
        </row>
        <row r="7741">
          <cell r="AY7741">
            <v>0</v>
          </cell>
          <cell r="AZ7741" t="str">
            <v>Y</v>
          </cell>
        </row>
        <row r="7742">
          <cell r="AY7742">
            <v>0</v>
          </cell>
          <cell r="AZ7742" t="str">
            <v>Y</v>
          </cell>
        </row>
        <row r="7743">
          <cell r="AY7743">
            <v>0</v>
          </cell>
          <cell r="AZ7743" t="str">
            <v>Y</v>
          </cell>
        </row>
        <row r="7744">
          <cell r="AY7744">
            <v>0</v>
          </cell>
          <cell r="AZ7744" t="str">
            <v>Y</v>
          </cell>
        </row>
        <row r="7745">
          <cell r="AY7745">
            <v>0</v>
          </cell>
          <cell r="AZ7745" t="str">
            <v>Y</v>
          </cell>
        </row>
        <row r="7746">
          <cell r="AY7746" t="str">
            <v>1BD</v>
          </cell>
          <cell r="AZ7746">
            <v>-520.24</v>
          </cell>
        </row>
        <row r="7747">
          <cell r="AY7747" t="str">
            <v>1BD</v>
          </cell>
          <cell r="AZ7747">
            <v>-500</v>
          </cell>
        </row>
        <row r="7748">
          <cell r="AY7748">
            <v>0</v>
          </cell>
          <cell r="AZ7748" t="str">
            <v>Y</v>
          </cell>
        </row>
        <row r="7749">
          <cell r="AY7749">
            <v>0</v>
          </cell>
          <cell r="AZ7749" t="str">
            <v>Y</v>
          </cell>
        </row>
        <row r="7750">
          <cell r="AY7750">
            <v>0</v>
          </cell>
          <cell r="AZ7750" t="str">
            <v>Y</v>
          </cell>
        </row>
        <row r="7751">
          <cell r="AY7751">
            <v>0</v>
          </cell>
          <cell r="AZ7751" t="str">
            <v>Y</v>
          </cell>
        </row>
        <row r="7752">
          <cell r="AY7752">
            <v>0</v>
          </cell>
          <cell r="AZ7752" t="str">
            <v>Y</v>
          </cell>
        </row>
        <row r="7753">
          <cell r="AY7753">
            <v>0</v>
          </cell>
          <cell r="AZ7753" t="str">
            <v>Y</v>
          </cell>
        </row>
        <row r="7754">
          <cell r="AY7754">
            <v>0</v>
          </cell>
          <cell r="AZ7754" t="str">
            <v>Y</v>
          </cell>
        </row>
        <row r="7755">
          <cell r="AY7755">
            <v>0</v>
          </cell>
          <cell r="AZ7755" t="str">
            <v>Y</v>
          </cell>
        </row>
        <row r="7756">
          <cell r="AY7756">
            <v>0</v>
          </cell>
          <cell r="AZ7756" t="str">
            <v>Y</v>
          </cell>
        </row>
        <row r="7757">
          <cell r="AY7757">
            <v>0</v>
          </cell>
          <cell r="AZ7757" t="str">
            <v>Y</v>
          </cell>
        </row>
        <row r="7758">
          <cell r="AY7758">
            <v>0</v>
          </cell>
          <cell r="AZ7758" t="str">
            <v>Y</v>
          </cell>
        </row>
        <row r="7759">
          <cell r="AY7759">
            <v>0</v>
          </cell>
          <cell r="AZ7759" t="str">
            <v>Y</v>
          </cell>
        </row>
        <row r="7760">
          <cell r="AY7760">
            <v>0</v>
          </cell>
          <cell r="AZ7760" t="str">
            <v>Y</v>
          </cell>
        </row>
        <row r="7761">
          <cell r="AY7761">
            <v>0</v>
          </cell>
          <cell r="AZ7761" t="str">
            <v>Y</v>
          </cell>
        </row>
        <row r="7762">
          <cell r="AY7762">
            <v>0</v>
          </cell>
          <cell r="AZ7762" t="str">
            <v>Y</v>
          </cell>
        </row>
        <row r="7763">
          <cell r="AY7763">
            <v>0</v>
          </cell>
          <cell r="AZ7763" t="str">
            <v>Y</v>
          </cell>
        </row>
        <row r="7764">
          <cell r="AY7764">
            <v>0</v>
          </cell>
          <cell r="AZ7764" t="str">
            <v>Y</v>
          </cell>
        </row>
        <row r="7765">
          <cell r="AY7765">
            <v>0</v>
          </cell>
          <cell r="AZ7765" t="str">
            <v>Y</v>
          </cell>
        </row>
        <row r="7766">
          <cell r="AY7766" t="str">
            <v>1BD</v>
          </cell>
          <cell r="AZ7766">
            <v>-7.25</v>
          </cell>
        </row>
        <row r="7767">
          <cell r="AY7767" t="str">
            <v>1BD</v>
          </cell>
          <cell r="AZ7767">
            <v>-1.96</v>
          </cell>
        </row>
        <row r="7768">
          <cell r="AY7768">
            <v>0</v>
          </cell>
          <cell r="AZ7768" t="str">
            <v>Y</v>
          </cell>
        </row>
        <row r="7769">
          <cell r="AY7769" t="str">
            <v>1BD</v>
          </cell>
          <cell r="AZ7769">
            <v>-7.25</v>
          </cell>
        </row>
        <row r="7770">
          <cell r="AY7770" t="str">
            <v>1BD</v>
          </cell>
          <cell r="AZ7770">
            <v>-1.96</v>
          </cell>
        </row>
        <row r="7771">
          <cell r="AY7771">
            <v>0</v>
          </cell>
          <cell r="AZ7771" t="str">
            <v>Y</v>
          </cell>
        </row>
        <row r="7772">
          <cell r="AY7772" t="str">
            <v>1BD</v>
          </cell>
          <cell r="AZ7772">
            <v>-7.25</v>
          </cell>
        </row>
        <row r="7773">
          <cell r="AY7773" t="str">
            <v>1BD</v>
          </cell>
          <cell r="AZ7773">
            <v>-1.96</v>
          </cell>
        </row>
        <row r="7774">
          <cell r="AY7774">
            <v>0</v>
          </cell>
          <cell r="AZ7774" t="str">
            <v>Y</v>
          </cell>
        </row>
        <row r="7775">
          <cell r="AY7775" t="str">
            <v>1BD</v>
          </cell>
          <cell r="AZ7775">
            <v>-7.25</v>
          </cell>
        </row>
        <row r="7776">
          <cell r="AY7776" t="str">
            <v>1BD</v>
          </cell>
          <cell r="AZ7776">
            <v>-1.96</v>
          </cell>
        </row>
        <row r="7777">
          <cell r="AY7777">
            <v>0</v>
          </cell>
          <cell r="AZ7777" t="str">
            <v>Y</v>
          </cell>
        </row>
        <row r="7778">
          <cell r="AY7778">
            <v>0</v>
          </cell>
          <cell r="AZ7778" t="str">
            <v>Y</v>
          </cell>
        </row>
        <row r="7779">
          <cell r="AY7779">
            <v>0</v>
          </cell>
          <cell r="AZ7779" t="str">
            <v>Y</v>
          </cell>
        </row>
        <row r="7780">
          <cell r="AY7780">
            <v>0</v>
          </cell>
          <cell r="AZ7780" t="str">
            <v>Y</v>
          </cell>
        </row>
        <row r="7781">
          <cell r="AY7781">
            <v>0</v>
          </cell>
          <cell r="AZ7781" t="str">
            <v>Y</v>
          </cell>
        </row>
        <row r="7782">
          <cell r="AY7782">
            <v>0</v>
          </cell>
          <cell r="AZ7782" t="str">
            <v>Y</v>
          </cell>
        </row>
        <row r="7783">
          <cell r="AY7783">
            <v>0</v>
          </cell>
          <cell r="AZ7783" t="str">
            <v>Y</v>
          </cell>
        </row>
        <row r="7784">
          <cell r="AY7784">
            <v>0</v>
          </cell>
          <cell r="AZ7784" t="str">
            <v>Y</v>
          </cell>
        </row>
        <row r="7785">
          <cell r="AY7785">
            <v>0</v>
          </cell>
          <cell r="AZ7785" t="str">
            <v>Y</v>
          </cell>
        </row>
        <row r="7786">
          <cell r="AY7786">
            <v>0</v>
          </cell>
          <cell r="AZ7786" t="str">
            <v>Y</v>
          </cell>
        </row>
        <row r="7787">
          <cell r="AY7787">
            <v>0</v>
          </cell>
          <cell r="AZ7787" t="str">
            <v>Y</v>
          </cell>
        </row>
        <row r="7788">
          <cell r="AY7788">
            <v>0</v>
          </cell>
          <cell r="AZ7788" t="str">
            <v>Y</v>
          </cell>
        </row>
        <row r="7789">
          <cell r="AY7789">
            <v>0</v>
          </cell>
          <cell r="AZ7789" t="str">
            <v>x</v>
          </cell>
        </row>
        <row r="7790">
          <cell r="AY7790">
            <v>0</v>
          </cell>
          <cell r="AZ7790" t="str">
            <v>Y</v>
          </cell>
        </row>
        <row r="7791">
          <cell r="AY7791">
            <v>0</v>
          </cell>
          <cell r="AZ7791" t="str">
            <v>Y</v>
          </cell>
        </row>
        <row r="7792">
          <cell r="AY7792">
            <v>0</v>
          </cell>
          <cell r="AZ7792" t="str">
            <v>Y</v>
          </cell>
        </row>
        <row r="7793">
          <cell r="AY7793">
            <v>0</v>
          </cell>
          <cell r="AZ7793" t="str">
            <v>Y</v>
          </cell>
        </row>
        <row r="7794">
          <cell r="AY7794">
            <v>0</v>
          </cell>
          <cell r="AZ7794" t="str">
            <v>Y</v>
          </cell>
        </row>
        <row r="7795">
          <cell r="AY7795">
            <v>0</v>
          </cell>
          <cell r="AZ7795" t="str">
            <v>Y</v>
          </cell>
        </row>
        <row r="7796">
          <cell r="AY7796">
            <v>0</v>
          </cell>
          <cell r="AZ7796" t="str">
            <v>Y</v>
          </cell>
        </row>
        <row r="7797">
          <cell r="AY7797" t="str">
            <v>1BD</v>
          </cell>
          <cell r="AZ7797">
            <v>-1278.1400000000001</v>
          </cell>
        </row>
        <row r="7798">
          <cell r="AY7798" t="str">
            <v>1BD</v>
          </cell>
          <cell r="AZ7798">
            <v>-500</v>
          </cell>
        </row>
        <row r="7799">
          <cell r="AY7799">
            <v>0</v>
          </cell>
          <cell r="AZ7799" t="str">
            <v>Y</v>
          </cell>
        </row>
        <row r="7800">
          <cell r="AY7800" t="str">
            <v>1BD</v>
          </cell>
          <cell r="AZ7800">
            <v>-500</v>
          </cell>
        </row>
        <row r="7801">
          <cell r="AY7801" t="str">
            <v>1BD</v>
          </cell>
          <cell r="AZ7801">
            <v>-63.44</v>
          </cell>
        </row>
        <row r="7802">
          <cell r="AY7802" t="str">
            <v>1BD</v>
          </cell>
          <cell r="AZ7802">
            <v>-63.44</v>
          </cell>
        </row>
        <row r="7803">
          <cell r="AY7803" t="str">
            <v>1BD</v>
          </cell>
          <cell r="AZ7803">
            <v>-63.44</v>
          </cell>
        </row>
        <row r="7804">
          <cell r="AY7804" t="str">
            <v>1BD</v>
          </cell>
          <cell r="AZ7804">
            <v>-63.44</v>
          </cell>
        </row>
        <row r="7805">
          <cell r="AY7805" t="str">
            <v>1BD</v>
          </cell>
          <cell r="AZ7805">
            <v>-63.44</v>
          </cell>
        </row>
        <row r="7806">
          <cell r="AY7806" t="str">
            <v>1BD</v>
          </cell>
          <cell r="AZ7806">
            <v>-63.44</v>
          </cell>
        </row>
        <row r="7807">
          <cell r="AY7807" t="str">
            <v>1BD</v>
          </cell>
          <cell r="AZ7807">
            <v>-63.44</v>
          </cell>
        </row>
        <row r="7808">
          <cell r="AY7808" t="str">
            <v>1BD</v>
          </cell>
          <cell r="AZ7808">
            <v>-63.44</v>
          </cell>
        </row>
        <row r="7809">
          <cell r="AY7809">
            <v>0</v>
          </cell>
          <cell r="AZ7809" t="str">
            <v>x</v>
          </cell>
        </row>
        <row r="7810">
          <cell r="AY7810">
            <v>0</v>
          </cell>
          <cell r="AZ7810" t="str">
            <v>x</v>
          </cell>
        </row>
        <row r="7811">
          <cell r="AY7811">
            <v>0</v>
          </cell>
          <cell r="AZ7811" t="str">
            <v>Y</v>
          </cell>
        </row>
        <row r="7812">
          <cell r="AY7812" t="str">
            <v>1BD</v>
          </cell>
          <cell r="AZ7812">
            <v>-7.25</v>
          </cell>
        </row>
        <row r="7813">
          <cell r="AY7813" t="str">
            <v>1BD</v>
          </cell>
          <cell r="AZ7813">
            <v>-2.0099999999999998</v>
          </cell>
        </row>
        <row r="7814">
          <cell r="AY7814">
            <v>0</v>
          </cell>
          <cell r="AZ7814" t="str">
            <v>Y</v>
          </cell>
        </row>
        <row r="7815">
          <cell r="AY7815" t="str">
            <v>1BD</v>
          </cell>
          <cell r="AZ7815">
            <v>-7.25</v>
          </cell>
        </row>
        <row r="7816">
          <cell r="AY7816" t="str">
            <v>1BD</v>
          </cell>
          <cell r="AZ7816">
            <v>-2.0099999999999998</v>
          </cell>
        </row>
        <row r="7817">
          <cell r="AY7817">
            <v>0</v>
          </cell>
          <cell r="AZ7817" t="str">
            <v>Y</v>
          </cell>
        </row>
        <row r="7818">
          <cell r="AY7818" t="str">
            <v>1BD</v>
          </cell>
          <cell r="AZ7818">
            <v>-7.25</v>
          </cell>
        </row>
        <row r="7819">
          <cell r="AY7819" t="str">
            <v>1BD</v>
          </cell>
          <cell r="AZ7819">
            <v>-2.0099999999999998</v>
          </cell>
        </row>
        <row r="7820">
          <cell r="AY7820">
            <v>0</v>
          </cell>
          <cell r="AZ7820" t="str">
            <v>Y</v>
          </cell>
        </row>
        <row r="7821">
          <cell r="AY7821">
            <v>0</v>
          </cell>
          <cell r="AZ7821" t="str">
            <v>Y</v>
          </cell>
        </row>
        <row r="7822">
          <cell r="AY7822">
            <v>0</v>
          </cell>
          <cell r="AZ7822" t="str">
            <v>Y</v>
          </cell>
        </row>
        <row r="7823">
          <cell r="AY7823">
            <v>0</v>
          </cell>
          <cell r="AZ7823" t="str">
            <v>x</v>
          </cell>
        </row>
        <row r="7824">
          <cell r="AY7824">
            <v>0</v>
          </cell>
          <cell r="AZ7824" t="str">
            <v>x</v>
          </cell>
        </row>
        <row r="7825">
          <cell r="AY7825">
            <v>0</v>
          </cell>
          <cell r="AZ7825" t="str">
            <v>Y</v>
          </cell>
        </row>
        <row r="7826">
          <cell r="AY7826">
            <v>0</v>
          </cell>
          <cell r="AZ7826" t="str">
            <v>Y</v>
          </cell>
        </row>
        <row r="7827">
          <cell r="AY7827">
            <v>0</v>
          </cell>
          <cell r="AZ7827" t="str">
            <v>Y</v>
          </cell>
        </row>
        <row r="7828">
          <cell r="AY7828">
            <v>0</v>
          </cell>
          <cell r="AZ7828" t="str">
            <v>Y</v>
          </cell>
        </row>
        <row r="7829">
          <cell r="AY7829">
            <v>0</v>
          </cell>
          <cell r="AZ7829" t="str">
            <v>Y</v>
          </cell>
        </row>
        <row r="7830">
          <cell r="AY7830">
            <v>0</v>
          </cell>
          <cell r="AZ7830" t="str">
            <v>Y</v>
          </cell>
        </row>
        <row r="7831">
          <cell r="AY7831">
            <v>0</v>
          </cell>
          <cell r="AZ7831" t="str">
            <v>Y</v>
          </cell>
        </row>
        <row r="7832">
          <cell r="AY7832">
            <v>0</v>
          </cell>
          <cell r="AZ7832" t="str">
            <v>Y</v>
          </cell>
        </row>
        <row r="7833">
          <cell r="AY7833">
            <v>0</v>
          </cell>
          <cell r="AZ7833" t="str">
            <v>Y</v>
          </cell>
        </row>
        <row r="7834">
          <cell r="AY7834">
            <v>0</v>
          </cell>
          <cell r="AZ7834" t="str">
            <v>Y</v>
          </cell>
        </row>
        <row r="7835">
          <cell r="AY7835">
            <v>0</v>
          </cell>
          <cell r="AZ7835" t="str">
            <v>Y</v>
          </cell>
        </row>
        <row r="7836">
          <cell r="AY7836">
            <v>0</v>
          </cell>
          <cell r="AZ7836" t="str">
            <v>Y</v>
          </cell>
        </row>
        <row r="7837">
          <cell r="AY7837">
            <v>0</v>
          </cell>
          <cell r="AZ7837" t="str">
            <v>Y</v>
          </cell>
        </row>
        <row r="7838">
          <cell r="AY7838" t="str">
            <v>1BD</v>
          </cell>
          <cell r="AZ7838">
            <v>-1547.3</v>
          </cell>
        </row>
        <row r="7839">
          <cell r="AY7839" t="str">
            <v>1BD</v>
          </cell>
          <cell r="AZ7839">
            <v>-60.74</v>
          </cell>
        </row>
        <row r="7840">
          <cell r="AY7840" t="str">
            <v>1BD</v>
          </cell>
          <cell r="AZ7840">
            <v>-500</v>
          </cell>
        </row>
        <row r="7841">
          <cell r="AY7841" t="str">
            <v>1BD</v>
          </cell>
          <cell r="AZ7841">
            <v>-1143.51</v>
          </cell>
        </row>
        <row r="7842">
          <cell r="AY7842" t="str">
            <v>1BD</v>
          </cell>
          <cell r="AZ7842">
            <v>-598.32000000000005</v>
          </cell>
        </row>
        <row r="7843">
          <cell r="AY7843" t="str">
            <v>1BD</v>
          </cell>
          <cell r="AZ7843">
            <v>-63.44</v>
          </cell>
        </row>
        <row r="7844">
          <cell r="AY7844" t="str">
            <v>1BD</v>
          </cell>
          <cell r="AZ7844">
            <v>-63.44</v>
          </cell>
        </row>
        <row r="7845">
          <cell r="AY7845" t="str">
            <v>1BD</v>
          </cell>
          <cell r="AZ7845">
            <v>-63.44</v>
          </cell>
        </row>
        <row r="7846">
          <cell r="AY7846" t="str">
            <v>1BD</v>
          </cell>
          <cell r="AZ7846">
            <v>-63.44</v>
          </cell>
        </row>
        <row r="7847">
          <cell r="AY7847" t="str">
            <v>1BD</v>
          </cell>
          <cell r="AZ7847">
            <v>-63.44</v>
          </cell>
        </row>
        <row r="7848">
          <cell r="AY7848" t="str">
            <v>1BD</v>
          </cell>
          <cell r="AZ7848">
            <v>-63.44</v>
          </cell>
        </row>
        <row r="7849">
          <cell r="AY7849" t="str">
            <v>1BD</v>
          </cell>
          <cell r="AZ7849">
            <v>-63.44</v>
          </cell>
        </row>
        <row r="7850">
          <cell r="AY7850" t="str">
            <v>1BD</v>
          </cell>
          <cell r="AZ7850">
            <v>-63.44</v>
          </cell>
        </row>
        <row r="7851">
          <cell r="AY7851" t="str">
            <v>1BD</v>
          </cell>
          <cell r="AZ7851">
            <v>-1167.8399999999999</v>
          </cell>
        </row>
        <row r="7852">
          <cell r="AY7852">
            <v>0</v>
          </cell>
          <cell r="AZ7852">
            <v>0</v>
          </cell>
        </row>
        <row r="7853">
          <cell r="AY7853">
            <v>0</v>
          </cell>
          <cell r="AZ7853" t="str">
            <v>Y</v>
          </cell>
        </row>
        <row r="7854">
          <cell r="AY7854">
            <v>0</v>
          </cell>
          <cell r="AZ7854" t="str">
            <v>Y</v>
          </cell>
        </row>
        <row r="7855">
          <cell r="AY7855">
            <v>0</v>
          </cell>
          <cell r="AZ7855" t="str">
            <v>Y</v>
          </cell>
        </row>
        <row r="7856">
          <cell r="AY7856">
            <v>0</v>
          </cell>
          <cell r="AZ7856" t="str">
            <v>Y</v>
          </cell>
        </row>
        <row r="7857">
          <cell r="AY7857">
            <v>0</v>
          </cell>
          <cell r="AZ7857" t="str">
            <v>Y</v>
          </cell>
        </row>
        <row r="7858">
          <cell r="AY7858">
            <v>0</v>
          </cell>
          <cell r="AZ7858" t="str">
            <v>Y</v>
          </cell>
        </row>
        <row r="7859">
          <cell r="AY7859">
            <v>0</v>
          </cell>
          <cell r="AZ7859" t="str">
            <v>Y</v>
          </cell>
        </row>
        <row r="7860">
          <cell r="AY7860">
            <v>0</v>
          </cell>
          <cell r="AZ7860" t="str">
            <v>Y</v>
          </cell>
        </row>
        <row r="7861">
          <cell r="AY7861">
            <v>0</v>
          </cell>
          <cell r="AZ7861" t="str">
            <v>Y</v>
          </cell>
        </row>
        <row r="7862">
          <cell r="AY7862">
            <v>0</v>
          </cell>
          <cell r="AZ7862" t="str">
            <v>Y</v>
          </cell>
        </row>
        <row r="7863">
          <cell r="AY7863">
            <v>0</v>
          </cell>
          <cell r="AZ7863" t="str">
            <v>Y</v>
          </cell>
        </row>
        <row r="7864">
          <cell r="AY7864">
            <v>0</v>
          </cell>
          <cell r="AZ7864" t="str">
            <v>Y</v>
          </cell>
        </row>
        <row r="7865">
          <cell r="AY7865">
            <v>0</v>
          </cell>
          <cell r="AZ7865" t="str">
            <v>Y</v>
          </cell>
        </row>
        <row r="7866">
          <cell r="AY7866">
            <v>0</v>
          </cell>
          <cell r="AZ7866" t="str">
            <v>Y</v>
          </cell>
        </row>
        <row r="7867">
          <cell r="AY7867">
            <v>0</v>
          </cell>
          <cell r="AZ7867" t="str">
            <v>Y</v>
          </cell>
        </row>
        <row r="7868">
          <cell r="AY7868">
            <v>0</v>
          </cell>
          <cell r="AZ7868" t="str">
            <v>Y</v>
          </cell>
        </row>
        <row r="7869">
          <cell r="AY7869">
            <v>0</v>
          </cell>
          <cell r="AZ7869" t="str">
            <v>Y</v>
          </cell>
        </row>
        <row r="7870">
          <cell r="AY7870">
            <v>0</v>
          </cell>
          <cell r="AZ7870" t="str">
            <v>Y</v>
          </cell>
        </row>
        <row r="7871">
          <cell r="AY7871">
            <v>0</v>
          </cell>
          <cell r="AZ7871" t="str">
            <v>Y</v>
          </cell>
        </row>
        <row r="7872">
          <cell r="AY7872">
            <v>0</v>
          </cell>
          <cell r="AZ7872" t="str">
            <v>Y</v>
          </cell>
        </row>
        <row r="7873">
          <cell r="AY7873">
            <v>0</v>
          </cell>
          <cell r="AZ7873" t="str">
            <v>Y</v>
          </cell>
        </row>
        <row r="7874">
          <cell r="AY7874">
            <v>0</v>
          </cell>
          <cell r="AZ7874" t="str">
            <v>Y</v>
          </cell>
        </row>
        <row r="7875">
          <cell r="AY7875">
            <v>0</v>
          </cell>
          <cell r="AZ7875" t="str">
            <v>Y</v>
          </cell>
        </row>
        <row r="7876">
          <cell r="AY7876">
            <v>0</v>
          </cell>
          <cell r="AZ7876" t="str">
            <v>Y</v>
          </cell>
        </row>
        <row r="7877">
          <cell r="AY7877">
            <v>0</v>
          </cell>
          <cell r="AZ7877" t="str">
            <v>Y</v>
          </cell>
        </row>
        <row r="7878">
          <cell r="AY7878">
            <v>0</v>
          </cell>
          <cell r="AZ7878" t="str">
            <v>Y</v>
          </cell>
        </row>
        <row r="7879">
          <cell r="AY7879">
            <v>0</v>
          </cell>
          <cell r="AZ7879" t="str">
            <v>Y</v>
          </cell>
        </row>
        <row r="7880">
          <cell r="AY7880">
            <v>0</v>
          </cell>
          <cell r="AZ7880" t="str">
            <v>Y</v>
          </cell>
        </row>
        <row r="7881">
          <cell r="AY7881">
            <v>0</v>
          </cell>
          <cell r="AZ7881" t="str">
            <v>Y</v>
          </cell>
        </row>
        <row r="7882">
          <cell r="AY7882">
            <v>0</v>
          </cell>
          <cell r="AZ7882" t="str">
            <v>Y</v>
          </cell>
        </row>
        <row r="7883">
          <cell r="AY7883">
            <v>0</v>
          </cell>
          <cell r="AZ7883" t="str">
            <v>Y</v>
          </cell>
        </row>
        <row r="7884">
          <cell r="AY7884">
            <v>0</v>
          </cell>
          <cell r="AZ7884" t="str">
            <v>Y</v>
          </cell>
        </row>
        <row r="7885">
          <cell r="AY7885">
            <v>0</v>
          </cell>
          <cell r="AZ7885" t="str">
            <v>Y</v>
          </cell>
        </row>
        <row r="7886">
          <cell r="AY7886">
            <v>0</v>
          </cell>
          <cell r="AZ7886" t="str">
            <v>Y</v>
          </cell>
        </row>
        <row r="7887">
          <cell r="AY7887">
            <v>0</v>
          </cell>
          <cell r="AZ7887" t="str">
            <v>Y</v>
          </cell>
        </row>
        <row r="7888">
          <cell r="AY7888">
            <v>0</v>
          </cell>
          <cell r="AZ7888" t="str">
            <v>Y</v>
          </cell>
        </row>
        <row r="7889">
          <cell r="AY7889">
            <v>0</v>
          </cell>
          <cell r="AZ7889" t="str">
            <v>Y</v>
          </cell>
        </row>
        <row r="7890">
          <cell r="AY7890">
            <v>0</v>
          </cell>
          <cell r="AZ7890" t="str">
            <v>Y</v>
          </cell>
        </row>
        <row r="7891">
          <cell r="AY7891">
            <v>0</v>
          </cell>
          <cell r="AZ7891" t="str">
            <v>Y</v>
          </cell>
        </row>
        <row r="7892">
          <cell r="AY7892">
            <v>0</v>
          </cell>
          <cell r="AZ7892" t="str">
            <v>Y</v>
          </cell>
        </row>
        <row r="7893">
          <cell r="AY7893">
            <v>0</v>
          </cell>
          <cell r="AZ7893" t="str">
            <v>Y</v>
          </cell>
        </row>
        <row r="7894">
          <cell r="AY7894">
            <v>0</v>
          </cell>
          <cell r="AZ7894" t="str">
            <v>Y</v>
          </cell>
        </row>
        <row r="7895">
          <cell r="AY7895">
            <v>0</v>
          </cell>
          <cell r="AZ7895" t="str">
            <v>Y</v>
          </cell>
        </row>
        <row r="7896">
          <cell r="AY7896">
            <v>0</v>
          </cell>
          <cell r="AZ7896" t="str">
            <v>Y</v>
          </cell>
        </row>
        <row r="7897">
          <cell r="AY7897">
            <v>0</v>
          </cell>
          <cell r="AZ7897" t="str">
            <v>Y</v>
          </cell>
        </row>
        <row r="7898">
          <cell r="AY7898">
            <v>0</v>
          </cell>
          <cell r="AZ7898" t="str">
            <v>Y</v>
          </cell>
        </row>
        <row r="7899">
          <cell r="AY7899">
            <v>0</v>
          </cell>
          <cell r="AZ7899" t="str">
            <v>Y</v>
          </cell>
        </row>
        <row r="7900">
          <cell r="AY7900">
            <v>0</v>
          </cell>
          <cell r="AZ7900" t="str">
            <v>Y</v>
          </cell>
        </row>
        <row r="7901">
          <cell r="AY7901">
            <v>0</v>
          </cell>
          <cell r="AZ7901" t="str">
            <v>Y</v>
          </cell>
        </row>
        <row r="7902">
          <cell r="AY7902">
            <v>0</v>
          </cell>
          <cell r="AZ7902" t="str">
            <v>Y</v>
          </cell>
        </row>
        <row r="7903">
          <cell r="AY7903">
            <v>0</v>
          </cell>
          <cell r="AZ7903" t="str">
            <v>Y</v>
          </cell>
        </row>
        <row r="7904">
          <cell r="AY7904">
            <v>0</v>
          </cell>
          <cell r="AZ7904" t="str">
            <v>Y</v>
          </cell>
        </row>
        <row r="7905">
          <cell r="AY7905">
            <v>0</v>
          </cell>
          <cell r="AZ7905" t="str">
            <v>Y</v>
          </cell>
        </row>
        <row r="7906">
          <cell r="AY7906">
            <v>0</v>
          </cell>
          <cell r="AZ7906" t="str">
            <v>Y</v>
          </cell>
        </row>
        <row r="7907">
          <cell r="AY7907">
            <v>0</v>
          </cell>
          <cell r="AZ7907" t="str">
            <v>Y</v>
          </cell>
        </row>
        <row r="7908">
          <cell r="AY7908">
            <v>0</v>
          </cell>
          <cell r="AZ7908" t="str">
            <v>Y</v>
          </cell>
        </row>
        <row r="7909">
          <cell r="AY7909">
            <v>0</v>
          </cell>
          <cell r="AZ7909" t="str">
            <v>Y</v>
          </cell>
        </row>
        <row r="7910">
          <cell r="AY7910">
            <v>0</v>
          </cell>
          <cell r="AZ7910" t="str">
            <v>Y</v>
          </cell>
        </row>
        <row r="7911">
          <cell r="AY7911">
            <v>0</v>
          </cell>
          <cell r="AZ7911" t="str">
            <v>Y</v>
          </cell>
        </row>
        <row r="7912">
          <cell r="AY7912">
            <v>0</v>
          </cell>
          <cell r="AZ7912" t="str">
            <v>Y</v>
          </cell>
        </row>
        <row r="7913">
          <cell r="AY7913">
            <v>0</v>
          </cell>
          <cell r="AZ7913" t="str">
            <v>Y</v>
          </cell>
        </row>
        <row r="7914">
          <cell r="AY7914">
            <v>0</v>
          </cell>
          <cell r="AZ7914" t="str">
            <v>Y</v>
          </cell>
        </row>
        <row r="7915">
          <cell r="AY7915">
            <v>0</v>
          </cell>
          <cell r="AZ7915" t="str">
            <v>Y</v>
          </cell>
        </row>
        <row r="7916">
          <cell r="AY7916">
            <v>0</v>
          </cell>
          <cell r="AZ7916" t="str">
            <v>Y</v>
          </cell>
        </row>
        <row r="7917">
          <cell r="AY7917">
            <v>0</v>
          </cell>
          <cell r="AZ7917" t="str">
            <v>Y</v>
          </cell>
        </row>
        <row r="7918">
          <cell r="AY7918">
            <v>0</v>
          </cell>
          <cell r="AZ7918" t="str">
            <v>Y</v>
          </cell>
        </row>
        <row r="7919">
          <cell r="AY7919">
            <v>0</v>
          </cell>
          <cell r="AZ7919" t="str">
            <v>Y</v>
          </cell>
        </row>
        <row r="7920">
          <cell r="AY7920">
            <v>0</v>
          </cell>
          <cell r="AZ7920" t="str">
            <v>Y</v>
          </cell>
        </row>
        <row r="7921">
          <cell r="AY7921">
            <v>0</v>
          </cell>
          <cell r="AZ7921" t="str">
            <v>Y</v>
          </cell>
        </row>
        <row r="7922">
          <cell r="AY7922">
            <v>0</v>
          </cell>
          <cell r="AZ7922" t="str">
            <v>Y</v>
          </cell>
        </row>
        <row r="7923">
          <cell r="AY7923">
            <v>0</v>
          </cell>
          <cell r="AZ7923" t="str">
            <v>Y</v>
          </cell>
        </row>
        <row r="7924">
          <cell r="AY7924">
            <v>0</v>
          </cell>
          <cell r="AZ7924" t="str">
            <v>Y</v>
          </cell>
        </row>
        <row r="7925">
          <cell r="AY7925">
            <v>0</v>
          </cell>
          <cell r="AZ7925" t="str">
            <v>Y</v>
          </cell>
        </row>
        <row r="7926">
          <cell r="AY7926">
            <v>0</v>
          </cell>
          <cell r="AZ7926" t="str">
            <v>Y</v>
          </cell>
        </row>
        <row r="7927">
          <cell r="AY7927">
            <v>0</v>
          </cell>
          <cell r="AZ7927" t="str">
            <v>Y</v>
          </cell>
        </row>
        <row r="7928">
          <cell r="AY7928">
            <v>0</v>
          </cell>
          <cell r="AZ7928" t="str">
            <v>Y</v>
          </cell>
        </row>
        <row r="7929">
          <cell r="AY7929">
            <v>0</v>
          </cell>
          <cell r="AZ7929" t="str">
            <v>Y</v>
          </cell>
        </row>
        <row r="7930">
          <cell r="AY7930">
            <v>0</v>
          </cell>
          <cell r="AZ7930" t="str">
            <v>Y</v>
          </cell>
        </row>
        <row r="7931">
          <cell r="AY7931">
            <v>0</v>
          </cell>
          <cell r="AZ7931" t="str">
            <v>Y</v>
          </cell>
        </row>
        <row r="7932">
          <cell r="AY7932">
            <v>0</v>
          </cell>
          <cell r="AZ7932" t="str">
            <v>Y</v>
          </cell>
        </row>
        <row r="7933">
          <cell r="AY7933">
            <v>0</v>
          </cell>
          <cell r="AZ7933" t="str">
            <v>Y</v>
          </cell>
        </row>
        <row r="7934">
          <cell r="AY7934">
            <v>0</v>
          </cell>
          <cell r="AZ7934" t="str">
            <v>Y</v>
          </cell>
        </row>
        <row r="7935">
          <cell r="AY7935">
            <v>0</v>
          </cell>
          <cell r="AZ7935" t="str">
            <v>Y</v>
          </cell>
        </row>
        <row r="7936">
          <cell r="AY7936">
            <v>0</v>
          </cell>
          <cell r="AZ7936" t="str">
            <v>Y</v>
          </cell>
        </row>
        <row r="7937">
          <cell r="AY7937">
            <v>0</v>
          </cell>
          <cell r="AZ7937" t="str">
            <v>Y</v>
          </cell>
        </row>
        <row r="7938">
          <cell r="AY7938">
            <v>0</v>
          </cell>
          <cell r="AZ7938" t="str">
            <v>Y</v>
          </cell>
        </row>
        <row r="7939">
          <cell r="AY7939">
            <v>0</v>
          </cell>
          <cell r="AZ7939" t="str">
            <v>Y</v>
          </cell>
        </row>
        <row r="7940">
          <cell r="AY7940">
            <v>0</v>
          </cell>
          <cell r="AZ7940" t="str">
            <v>Y</v>
          </cell>
        </row>
        <row r="7941">
          <cell r="AY7941">
            <v>0</v>
          </cell>
          <cell r="AZ7941" t="str">
            <v>Y</v>
          </cell>
        </row>
        <row r="7942">
          <cell r="AY7942">
            <v>0</v>
          </cell>
          <cell r="AZ7942" t="str">
            <v>Y</v>
          </cell>
        </row>
        <row r="7943">
          <cell r="AY7943">
            <v>0</v>
          </cell>
          <cell r="AZ7943" t="str">
            <v>Y</v>
          </cell>
        </row>
        <row r="7944">
          <cell r="AY7944">
            <v>0</v>
          </cell>
          <cell r="AZ7944" t="str">
            <v>Y</v>
          </cell>
        </row>
        <row r="7945">
          <cell r="AY7945">
            <v>0</v>
          </cell>
          <cell r="AZ7945" t="str">
            <v>Y</v>
          </cell>
        </row>
        <row r="7946">
          <cell r="AY7946">
            <v>0</v>
          </cell>
          <cell r="AZ7946" t="str">
            <v>x</v>
          </cell>
        </row>
        <row r="7947">
          <cell r="AY7947">
            <v>0</v>
          </cell>
          <cell r="AZ7947" t="str">
            <v>Y</v>
          </cell>
        </row>
        <row r="7948">
          <cell r="AY7948">
            <v>0</v>
          </cell>
          <cell r="AZ7948" t="str">
            <v>Y</v>
          </cell>
        </row>
        <row r="7949">
          <cell r="AY7949">
            <v>0</v>
          </cell>
          <cell r="AZ7949" t="str">
            <v>Y</v>
          </cell>
        </row>
        <row r="7950">
          <cell r="AY7950">
            <v>0</v>
          </cell>
          <cell r="AZ7950" t="str">
            <v>Y</v>
          </cell>
        </row>
        <row r="7951">
          <cell r="AY7951">
            <v>0</v>
          </cell>
          <cell r="AZ7951" t="str">
            <v>Y</v>
          </cell>
        </row>
        <row r="7952">
          <cell r="AY7952">
            <v>0</v>
          </cell>
          <cell r="AZ7952" t="str">
            <v>Y</v>
          </cell>
        </row>
        <row r="7953">
          <cell r="AY7953">
            <v>0</v>
          </cell>
          <cell r="AZ7953" t="str">
            <v>Y</v>
          </cell>
        </row>
        <row r="7954">
          <cell r="AY7954">
            <v>0</v>
          </cell>
          <cell r="AZ7954" t="str">
            <v>Y</v>
          </cell>
        </row>
        <row r="7955">
          <cell r="AY7955">
            <v>0</v>
          </cell>
          <cell r="AZ7955" t="str">
            <v>Y</v>
          </cell>
        </row>
        <row r="7956">
          <cell r="AY7956">
            <v>0</v>
          </cell>
          <cell r="AZ7956" t="str">
            <v>Y</v>
          </cell>
        </row>
        <row r="7957">
          <cell r="AY7957">
            <v>0</v>
          </cell>
          <cell r="AZ7957" t="str">
            <v>Y</v>
          </cell>
        </row>
        <row r="7958">
          <cell r="AY7958">
            <v>0</v>
          </cell>
          <cell r="AZ7958" t="str">
            <v>Y</v>
          </cell>
        </row>
        <row r="7959">
          <cell r="AY7959">
            <v>0</v>
          </cell>
          <cell r="AZ7959" t="str">
            <v>Y</v>
          </cell>
        </row>
        <row r="7960">
          <cell r="AY7960">
            <v>0</v>
          </cell>
          <cell r="AZ7960" t="str">
            <v>Y</v>
          </cell>
        </row>
        <row r="7961">
          <cell r="AY7961">
            <v>0</v>
          </cell>
          <cell r="AZ7961" t="str">
            <v>Y</v>
          </cell>
        </row>
        <row r="7962">
          <cell r="AY7962">
            <v>0</v>
          </cell>
          <cell r="AZ7962" t="str">
            <v>Y</v>
          </cell>
        </row>
        <row r="7963">
          <cell r="AY7963">
            <v>0</v>
          </cell>
          <cell r="AZ7963" t="str">
            <v>Y</v>
          </cell>
        </row>
        <row r="7964">
          <cell r="AY7964">
            <v>0</v>
          </cell>
          <cell r="AZ7964" t="str">
            <v>Y</v>
          </cell>
        </row>
        <row r="7965">
          <cell r="AY7965">
            <v>0</v>
          </cell>
          <cell r="AZ7965" t="str">
            <v>Y</v>
          </cell>
        </row>
        <row r="7966">
          <cell r="AY7966">
            <v>0</v>
          </cell>
          <cell r="AZ7966" t="str">
            <v>Y</v>
          </cell>
        </row>
        <row r="7967">
          <cell r="AY7967">
            <v>0</v>
          </cell>
          <cell r="AZ7967" t="str">
            <v>Y</v>
          </cell>
        </row>
        <row r="7968">
          <cell r="AY7968">
            <v>0</v>
          </cell>
          <cell r="AZ7968" t="str">
            <v>Y</v>
          </cell>
        </row>
        <row r="7969">
          <cell r="AY7969">
            <v>0</v>
          </cell>
          <cell r="AZ7969" t="str">
            <v>Y</v>
          </cell>
        </row>
        <row r="7970">
          <cell r="AY7970">
            <v>0</v>
          </cell>
          <cell r="AZ7970" t="str">
            <v>Y</v>
          </cell>
        </row>
        <row r="7971">
          <cell r="AY7971">
            <v>0</v>
          </cell>
          <cell r="AZ7971" t="str">
            <v>Y</v>
          </cell>
        </row>
        <row r="7972">
          <cell r="AY7972">
            <v>0</v>
          </cell>
          <cell r="AZ7972" t="str">
            <v>Y</v>
          </cell>
        </row>
        <row r="7973">
          <cell r="AY7973">
            <v>0</v>
          </cell>
          <cell r="AZ7973" t="str">
            <v>Y</v>
          </cell>
        </row>
        <row r="7974">
          <cell r="AY7974">
            <v>0</v>
          </cell>
          <cell r="AZ7974" t="str">
            <v>Y</v>
          </cell>
        </row>
        <row r="7975">
          <cell r="AY7975">
            <v>0</v>
          </cell>
          <cell r="AZ7975" t="str">
            <v>Y</v>
          </cell>
        </row>
        <row r="7976">
          <cell r="AY7976">
            <v>0</v>
          </cell>
          <cell r="AZ7976" t="str">
            <v>Y</v>
          </cell>
        </row>
        <row r="7977">
          <cell r="AY7977">
            <v>0</v>
          </cell>
          <cell r="AZ7977" t="str">
            <v>Y</v>
          </cell>
        </row>
        <row r="7978">
          <cell r="AY7978">
            <v>0</v>
          </cell>
          <cell r="AZ7978" t="str">
            <v>Y</v>
          </cell>
        </row>
        <row r="7979">
          <cell r="AY7979">
            <v>0</v>
          </cell>
          <cell r="AZ7979" t="str">
            <v>Y</v>
          </cell>
        </row>
        <row r="7980">
          <cell r="AY7980">
            <v>0</v>
          </cell>
          <cell r="AZ7980" t="str">
            <v>Y</v>
          </cell>
        </row>
        <row r="7981">
          <cell r="AY7981">
            <v>0</v>
          </cell>
          <cell r="AZ7981" t="str">
            <v>Y</v>
          </cell>
        </row>
        <row r="7982">
          <cell r="AY7982">
            <v>0</v>
          </cell>
          <cell r="AZ7982" t="str">
            <v>Y</v>
          </cell>
        </row>
        <row r="7983">
          <cell r="AY7983">
            <v>0</v>
          </cell>
          <cell r="AZ7983" t="str">
            <v>Y</v>
          </cell>
        </row>
        <row r="7984">
          <cell r="AY7984">
            <v>0</v>
          </cell>
          <cell r="AZ7984" t="str">
            <v>Y</v>
          </cell>
        </row>
        <row r="7985">
          <cell r="AY7985">
            <v>0</v>
          </cell>
          <cell r="AZ7985" t="str">
            <v>Y</v>
          </cell>
        </row>
        <row r="7986">
          <cell r="AY7986">
            <v>0</v>
          </cell>
          <cell r="AZ7986" t="str">
            <v>Y</v>
          </cell>
        </row>
        <row r="7987">
          <cell r="AY7987">
            <v>0</v>
          </cell>
          <cell r="AZ7987" t="str">
            <v>Y</v>
          </cell>
        </row>
        <row r="7988">
          <cell r="AY7988">
            <v>0</v>
          </cell>
          <cell r="AZ7988" t="str">
            <v>Y</v>
          </cell>
        </row>
        <row r="7989">
          <cell r="AY7989">
            <v>0</v>
          </cell>
          <cell r="AZ7989" t="str">
            <v>Y</v>
          </cell>
        </row>
        <row r="7990">
          <cell r="AY7990">
            <v>0</v>
          </cell>
          <cell r="AZ7990" t="str">
            <v>Y</v>
          </cell>
        </row>
        <row r="7991">
          <cell r="AY7991">
            <v>0</v>
          </cell>
          <cell r="AZ7991" t="str">
            <v>Y</v>
          </cell>
        </row>
        <row r="7992">
          <cell r="AY7992">
            <v>0</v>
          </cell>
          <cell r="AZ7992" t="str">
            <v>Y</v>
          </cell>
        </row>
        <row r="7993">
          <cell r="AY7993">
            <v>0</v>
          </cell>
          <cell r="AZ7993" t="str">
            <v>Y</v>
          </cell>
        </row>
        <row r="7994">
          <cell r="AY7994">
            <v>0</v>
          </cell>
          <cell r="AZ7994" t="str">
            <v>Y</v>
          </cell>
        </row>
        <row r="7995">
          <cell r="AY7995">
            <v>0</v>
          </cell>
          <cell r="AZ7995" t="str">
            <v>Y</v>
          </cell>
        </row>
        <row r="7996">
          <cell r="AY7996">
            <v>0</v>
          </cell>
          <cell r="AZ7996" t="str">
            <v>Y</v>
          </cell>
        </row>
        <row r="7997">
          <cell r="AY7997">
            <v>0</v>
          </cell>
          <cell r="AZ7997" t="str">
            <v>Y</v>
          </cell>
        </row>
        <row r="7998">
          <cell r="AY7998">
            <v>0</v>
          </cell>
          <cell r="AZ7998" t="str">
            <v>Y</v>
          </cell>
        </row>
        <row r="7999">
          <cell r="AY7999">
            <v>0</v>
          </cell>
          <cell r="AZ7999" t="str">
            <v>Y</v>
          </cell>
        </row>
        <row r="8000">
          <cell r="AY8000">
            <v>0</v>
          </cell>
          <cell r="AZ8000" t="str">
            <v>Y</v>
          </cell>
        </row>
        <row r="8001">
          <cell r="AY8001">
            <v>0</v>
          </cell>
          <cell r="AZ8001" t="str">
            <v>Y</v>
          </cell>
        </row>
        <row r="8002">
          <cell r="AY8002">
            <v>0</v>
          </cell>
          <cell r="AZ8002" t="str">
            <v>Y</v>
          </cell>
        </row>
        <row r="8003">
          <cell r="AY8003">
            <v>0</v>
          </cell>
          <cell r="AZ8003" t="str">
            <v>Y</v>
          </cell>
        </row>
        <row r="8004">
          <cell r="AY8004">
            <v>0</v>
          </cell>
          <cell r="AZ8004" t="str">
            <v>Y</v>
          </cell>
        </row>
        <row r="8005">
          <cell r="AY8005">
            <v>0</v>
          </cell>
          <cell r="AZ8005" t="str">
            <v>Y</v>
          </cell>
        </row>
        <row r="8006">
          <cell r="AY8006">
            <v>0</v>
          </cell>
          <cell r="AZ8006" t="str">
            <v>Y</v>
          </cell>
        </row>
        <row r="8007">
          <cell r="AY8007">
            <v>0</v>
          </cell>
          <cell r="AZ8007" t="str">
            <v>Y</v>
          </cell>
        </row>
        <row r="8008">
          <cell r="AY8008">
            <v>0</v>
          </cell>
          <cell r="AZ8008" t="str">
            <v>x</v>
          </cell>
        </row>
        <row r="8009">
          <cell r="AY8009">
            <v>0</v>
          </cell>
          <cell r="AZ8009" t="str">
            <v>Y</v>
          </cell>
        </row>
        <row r="8010">
          <cell r="AY8010">
            <v>0</v>
          </cell>
          <cell r="AZ8010" t="str">
            <v>x</v>
          </cell>
        </row>
        <row r="8011">
          <cell r="AY8011">
            <v>0</v>
          </cell>
          <cell r="AZ8011" t="str">
            <v>Y</v>
          </cell>
        </row>
        <row r="8012">
          <cell r="AY8012" t="str">
            <v>1BD</v>
          </cell>
          <cell r="AZ8012">
            <v>-500</v>
          </cell>
        </row>
        <row r="8013">
          <cell r="AY8013" t="str">
            <v>1BD</v>
          </cell>
          <cell r="AZ8013">
            <v>-2078.63</v>
          </cell>
        </row>
        <row r="8014">
          <cell r="AY8014" t="str">
            <v>1BD</v>
          </cell>
          <cell r="AZ8014">
            <v>-137.22999999999999</v>
          </cell>
        </row>
        <row r="8015">
          <cell r="AY8015">
            <v>0</v>
          </cell>
          <cell r="AZ8015" t="str">
            <v>Y</v>
          </cell>
        </row>
        <row r="8016">
          <cell r="AY8016">
            <v>0</v>
          </cell>
          <cell r="AZ8016" t="str">
            <v>Y</v>
          </cell>
        </row>
        <row r="8017">
          <cell r="AY8017">
            <v>0</v>
          </cell>
          <cell r="AZ8017" t="str">
            <v>Y</v>
          </cell>
        </row>
        <row r="8018">
          <cell r="AY8018">
            <v>0</v>
          </cell>
          <cell r="AZ8018" t="str">
            <v>Y</v>
          </cell>
        </row>
        <row r="8019">
          <cell r="AY8019">
            <v>0</v>
          </cell>
          <cell r="AZ8019">
            <v>0</v>
          </cell>
        </row>
        <row r="8020">
          <cell r="AY8020">
            <v>0</v>
          </cell>
          <cell r="AZ8020" t="str">
            <v>Y</v>
          </cell>
        </row>
        <row r="8021">
          <cell r="AY8021">
            <v>0</v>
          </cell>
          <cell r="AZ8021" t="str">
            <v>Y</v>
          </cell>
        </row>
        <row r="8022">
          <cell r="AY8022">
            <v>0</v>
          </cell>
          <cell r="AZ8022">
            <v>0</v>
          </cell>
        </row>
        <row r="8023">
          <cell r="AY8023">
            <v>0</v>
          </cell>
          <cell r="AZ8023">
            <v>0</v>
          </cell>
        </row>
        <row r="8024">
          <cell r="AY8024">
            <v>0</v>
          </cell>
          <cell r="AZ8024" t="str">
            <v>x</v>
          </cell>
        </row>
        <row r="8025">
          <cell r="AY8025">
            <v>0</v>
          </cell>
          <cell r="AZ8025">
            <v>0</v>
          </cell>
        </row>
        <row r="8026">
          <cell r="AY8026">
            <v>0</v>
          </cell>
          <cell r="AZ8026">
            <v>0</v>
          </cell>
        </row>
        <row r="8027">
          <cell r="AY8027">
            <v>0</v>
          </cell>
          <cell r="AZ8027">
            <v>0</v>
          </cell>
        </row>
        <row r="8028">
          <cell r="AY8028">
            <v>0</v>
          </cell>
          <cell r="AZ8028">
            <v>0</v>
          </cell>
        </row>
        <row r="8029">
          <cell r="AY8029" t="str">
            <v>1BD</v>
          </cell>
          <cell r="AZ8029">
            <v>-8.2200000000000006</v>
          </cell>
        </row>
        <row r="8030">
          <cell r="AY8030" t="str">
            <v>1BD</v>
          </cell>
          <cell r="AZ8030">
            <v>-2.2400000000000002</v>
          </cell>
        </row>
        <row r="8031">
          <cell r="AY8031">
            <v>0</v>
          </cell>
          <cell r="AZ8031">
            <v>0</v>
          </cell>
        </row>
        <row r="8032">
          <cell r="AY8032" t="str">
            <v>1BD</v>
          </cell>
          <cell r="AZ8032">
            <v>-8.35</v>
          </cell>
        </row>
        <row r="8033">
          <cell r="AY8033" t="str">
            <v>1BD</v>
          </cell>
          <cell r="AZ8033">
            <v>-2.2799999999999998</v>
          </cell>
        </row>
        <row r="8034">
          <cell r="AY8034">
            <v>0</v>
          </cell>
          <cell r="AZ8034">
            <v>0</v>
          </cell>
        </row>
        <row r="8035">
          <cell r="AY8035" t="str">
            <v>1BD</v>
          </cell>
          <cell r="AZ8035">
            <v>-8.35</v>
          </cell>
        </row>
        <row r="8036">
          <cell r="AY8036" t="str">
            <v>1BD</v>
          </cell>
          <cell r="AZ8036">
            <v>-2.2799999999999998</v>
          </cell>
        </row>
        <row r="8037">
          <cell r="AY8037">
            <v>0</v>
          </cell>
          <cell r="AZ8037">
            <v>0</v>
          </cell>
        </row>
        <row r="8038">
          <cell r="AY8038">
            <v>0</v>
          </cell>
          <cell r="AZ8038">
            <v>0</v>
          </cell>
        </row>
        <row r="8039">
          <cell r="AY8039">
            <v>0</v>
          </cell>
          <cell r="AZ8039">
            <v>0</v>
          </cell>
        </row>
        <row r="8040">
          <cell r="AY8040" t="str">
            <v>1BD</v>
          </cell>
          <cell r="AZ8040">
            <v>-413.31</v>
          </cell>
        </row>
        <row r="8041">
          <cell r="AY8041">
            <v>0</v>
          </cell>
          <cell r="AZ8041">
            <v>0</v>
          </cell>
        </row>
        <row r="8042">
          <cell r="AY8042" t="str">
            <v>1BD</v>
          </cell>
          <cell r="AZ8042">
            <v>-78.22</v>
          </cell>
        </row>
        <row r="8043">
          <cell r="AY8043">
            <v>0</v>
          </cell>
          <cell r="AZ8043">
            <v>0</v>
          </cell>
        </row>
        <row r="8044">
          <cell r="AY8044">
            <v>0</v>
          </cell>
          <cell r="AZ8044">
            <v>0</v>
          </cell>
        </row>
        <row r="8045">
          <cell r="AY8045">
            <v>0</v>
          </cell>
          <cell r="AZ8045">
            <v>0</v>
          </cell>
        </row>
        <row r="8046">
          <cell r="AY8046">
            <v>0</v>
          </cell>
          <cell r="AZ8046">
            <v>0</v>
          </cell>
        </row>
        <row r="8047">
          <cell r="AY8047" t="str">
            <v>1BG</v>
          </cell>
          <cell r="AZ8047">
            <v>-677.69</v>
          </cell>
        </row>
        <row r="8048">
          <cell r="AY8048" t="str">
            <v>1BG</v>
          </cell>
          <cell r="AZ8048">
            <v>-1171.3699999999999</v>
          </cell>
        </row>
        <row r="8049">
          <cell r="AY8049" t="str">
            <v>1BG</v>
          </cell>
          <cell r="AZ8049">
            <v>-1829.65</v>
          </cell>
        </row>
        <row r="8050">
          <cell r="AY8050">
            <v>0</v>
          </cell>
          <cell r="AZ8050">
            <v>0</v>
          </cell>
        </row>
        <row r="8051">
          <cell r="AY8051">
            <v>0</v>
          </cell>
          <cell r="AZ8051" t="str">
            <v>x</v>
          </cell>
        </row>
        <row r="8052">
          <cell r="AY8052">
            <v>0</v>
          </cell>
          <cell r="AZ8052" t="str">
            <v>x</v>
          </cell>
        </row>
        <row r="8053">
          <cell r="AY8053">
            <v>0</v>
          </cell>
          <cell r="AZ8053" t="str">
            <v>x</v>
          </cell>
        </row>
        <row r="8054">
          <cell r="AY8054">
            <v>0</v>
          </cell>
          <cell r="AZ8054" t="str">
            <v>x</v>
          </cell>
        </row>
        <row r="8055">
          <cell r="AY8055">
            <v>0</v>
          </cell>
          <cell r="AZ8055">
            <v>0</v>
          </cell>
        </row>
        <row r="8056">
          <cell r="AY8056">
            <v>0</v>
          </cell>
          <cell r="AZ8056">
            <v>0</v>
          </cell>
        </row>
        <row r="8057">
          <cell r="AY8057" t="str">
            <v>1BD</v>
          </cell>
          <cell r="AZ8057">
            <v>-16.59</v>
          </cell>
        </row>
        <row r="8058">
          <cell r="AY8058" t="str">
            <v>1BD</v>
          </cell>
          <cell r="AZ8058">
            <v>-1247.3800000000001</v>
          </cell>
        </row>
        <row r="8059">
          <cell r="AY8059" t="str">
            <v>1BD</v>
          </cell>
          <cell r="AZ8059">
            <v>-222.33</v>
          </cell>
        </row>
        <row r="8060">
          <cell r="AY8060" t="str">
            <v>1BG</v>
          </cell>
          <cell r="AZ8060">
            <v>-727.63</v>
          </cell>
        </row>
        <row r="8061">
          <cell r="AY8061" t="str">
            <v>1BG</v>
          </cell>
          <cell r="AZ8061">
            <v>-1829.65</v>
          </cell>
        </row>
        <row r="8062">
          <cell r="AY8062" t="str">
            <v>1BG</v>
          </cell>
          <cell r="AZ8062">
            <v>-123.86</v>
          </cell>
        </row>
        <row r="8063">
          <cell r="AY8063" t="str">
            <v>1BG</v>
          </cell>
          <cell r="AZ8063">
            <v>-431.36</v>
          </cell>
        </row>
        <row r="8064">
          <cell r="AY8064" t="str">
            <v>1BD</v>
          </cell>
          <cell r="AZ8064">
            <v>-713.28</v>
          </cell>
        </row>
        <row r="8065">
          <cell r="AY8065" t="str">
            <v>1BD</v>
          </cell>
          <cell r="AZ8065">
            <v>-32.74</v>
          </cell>
        </row>
        <row r="8066">
          <cell r="AY8066" t="str">
            <v>1BD</v>
          </cell>
          <cell r="AZ8066">
            <v>-32.74</v>
          </cell>
        </row>
        <row r="8067">
          <cell r="AY8067">
            <v>0</v>
          </cell>
          <cell r="AZ8067" t="str">
            <v>x</v>
          </cell>
        </row>
        <row r="8068">
          <cell r="AY8068" t="str">
            <v>1BC</v>
          </cell>
          <cell r="AZ8068">
            <v>-19.72</v>
          </cell>
        </row>
        <row r="8069">
          <cell r="AY8069" t="str">
            <v>1BC</v>
          </cell>
          <cell r="AZ8069">
            <v>-19.72</v>
          </cell>
        </row>
        <row r="8070">
          <cell r="AY8070">
            <v>0</v>
          </cell>
          <cell r="AZ8070" t="str">
            <v>x</v>
          </cell>
        </row>
        <row r="8071">
          <cell r="AY8071" t="str">
            <v>1BC</v>
          </cell>
          <cell r="AZ8071">
            <v>-19.72</v>
          </cell>
        </row>
        <row r="8072">
          <cell r="AY8072" t="str">
            <v>1BC</v>
          </cell>
          <cell r="AZ8072">
            <v>-19.72</v>
          </cell>
        </row>
        <row r="8073">
          <cell r="AY8073" t="str">
            <v>1BC</v>
          </cell>
          <cell r="AZ8073">
            <v>-19.72</v>
          </cell>
        </row>
        <row r="8074">
          <cell r="AY8074" t="str">
            <v>1BC</v>
          </cell>
          <cell r="AZ8074">
            <v>-19.72</v>
          </cell>
        </row>
        <row r="8075">
          <cell r="AY8075" t="str">
            <v>1BC</v>
          </cell>
          <cell r="AZ8075">
            <v>-19.72</v>
          </cell>
        </row>
        <row r="8076">
          <cell r="AY8076" t="str">
            <v>1BC</v>
          </cell>
          <cell r="AZ8076">
            <v>-19.72</v>
          </cell>
        </row>
        <row r="8077">
          <cell r="AY8077" t="str">
            <v>1BC</v>
          </cell>
          <cell r="AZ8077">
            <v>-19.72</v>
          </cell>
        </row>
        <row r="8078">
          <cell r="AY8078" t="str">
            <v>1BC</v>
          </cell>
          <cell r="AZ8078">
            <v>-19.72</v>
          </cell>
        </row>
        <row r="8079">
          <cell r="AY8079" t="str">
            <v>1BC</v>
          </cell>
          <cell r="AZ8079">
            <v>-19.72</v>
          </cell>
        </row>
        <row r="8080">
          <cell r="AY8080">
            <v>0</v>
          </cell>
          <cell r="AZ8080" t="str">
            <v>x</v>
          </cell>
        </row>
        <row r="8081">
          <cell r="AY8081" t="str">
            <v>1BC</v>
          </cell>
          <cell r="AZ8081">
            <v>-19.72</v>
          </cell>
        </row>
        <row r="8082">
          <cell r="AY8082" t="str">
            <v>2DB</v>
          </cell>
          <cell r="AZ8082">
            <v>-47.53</v>
          </cell>
        </row>
        <row r="8083">
          <cell r="AY8083" t="str">
            <v>1BC</v>
          </cell>
          <cell r="AZ8083">
            <v>-27.31</v>
          </cell>
        </row>
        <row r="8084">
          <cell r="AY8084" t="str">
            <v>1BD</v>
          </cell>
          <cell r="AZ8084">
            <v>-3533.09</v>
          </cell>
        </row>
        <row r="8085">
          <cell r="AY8085" t="str">
            <v>1BD</v>
          </cell>
          <cell r="AZ8085">
            <v>-8.69</v>
          </cell>
        </row>
        <row r="8086">
          <cell r="AY8086" t="str">
            <v>1BD</v>
          </cell>
          <cell r="AZ8086">
            <v>-2.35</v>
          </cell>
        </row>
        <row r="8087">
          <cell r="AY8087" t="str">
            <v>1BD</v>
          </cell>
          <cell r="AZ8087">
            <v>-3533.09</v>
          </cell>
        </row>
        <row r="8088">
          <cell r="AY8088" t="str">
            <v>1BD</v>
          </cell>
          <cell r="AZ8088">
            <v>-8.69</v>
          </cell>
        </row>
        <row r="8089">
          <cell r="AY8089" t="str">
            <v>1BD</v>
          </cell>
          <cell r="AZ8089">
            <v>-2.35</v>
          </cell>
        </row>
        <row r="8090">
          <cell r="AY8090">
            <v>0</v>
          </cell>
          <cell r="AZ8090" t="str">
            <v>x</v>
          </cell>
        </row>
        <row r="8091">
          <cell r="AY8091">
            <v>0</v>
          </cell>
          <cell r="AZ8091" t="str">
            <v>x</v>
          </cell>
        </row>
        <row r="8092">
          <cell r="AY8092">
            <v>0</v>
          </cell>
          <cell r="AZ8092" t="str">
            <v>x</v>
          </cell>
        </row>
        <row r="8093">
          <cell r="AY8093">
            <v>0</v>
          </cell>
          <cell r="AZ8093" t="str">
            <v>x</v>
          </cell>
        </row>
        <row r="8094">
          <cell r="AY8094">
            <v>0</v>
          </cell>
          <cell r="AZ8094" t="str">
            <v>x</v>
          </cell>
        </row>
        <row r="8095">
          <cell r="AY8095">
            <v>0</v>
          </cell>
          <cell r="AZ8095" t="str">
            <v>x</v>
          </cell>
        </row>
        <row r="8096">
          <cell r="AY8096" t="str">
            <v>1BC</v>
          </cell>
          <cell r="AZ8096">
            <v>-210.34</v>
          </cell>
        </row>
        <row r="8097">
          <cell r="AY8097" t="str">
            <v>1BC</v>
          </cell>
          <cell r="AZ8097">
            <v>-257.16000000000003</v>
          </cell>
        </row>
        <row r="8098">
          <cell r="AY8098" t="str">
            <v>1BC</v>
          </cell>
          <cell r="AZ8098">
            <v>-257.16000000000003</v>
          </cell>
        </row>
        <row r="8099">
          <cell r="AY8099" t="str">
            <v>1BC</v>
          </cell>
          <cell r="AZ8099">
            <v>-257.16000000000003</v>
          </cell>
        </row>
        <row r="8100">
          <cell r="AY8100" t="str">
            <v>1BF</v>
          </cell>
          <cell r="AZ8100">
            <v>-65.13</v>
          </cell>
        </row>
        <row r="8101">
          <cell r="AY8101" t="str">
            <v>1BD</v>
          </cell>
          <cell r="AZ8101">
            <v>-32.909999999999997</v>
          </cell>
        </row>
        <row r="8102">
          <cell r="AY8102" t="str">
            <v>1BD</v>
          </cell>
          <cell r="AZ8102">
            <v>-32.909999999999997</v>
          </cell>
        </row>
        <row r="8103">
          <cell r="AY8103" t="str">
            <v>1BD</v>
          </cell>
          <cell r="AZ8103">
            <v>-32.909999999999997</v>
          </cell>
        </row>
        <row r="8104">
          <cell r="AY8104" t="str">
            <v>1BD</v>
          </cell>
          <cell r="AZ8104">
            <v>-32.909999999999997</v>
          </cell>
        </row>
        <row r="8105">
          <cell r="AY8105" t="str">
            <v>1BD</v>
          </cell>
          <cell r="AZ8105">
            <v>-32.909999999999997</v>
          </cell>
        </row>
        <row r="8106">
          <cell r="AY8106" t="str">
            <v>1BD</v>
          </cell>
          <cell r="AZ8106">
            <v>-32.909999999999997</v>
          </cell>
        </row>
        <row r="8107">
          <cell r="AY8107" t="str">
            <v>1BD</v>
          </cell>
          <cell r="AZ8107">
            <v>-32.909999999999997</v>
          </cell>
        </row>
        <row r="8108">
          <cell r="AY8108" t="str">
            <v>1BD</v>
          </cell>
          <cell r="AZ8108">
            <v>-32.909999999999997</v>
          </cell>
        </row>
        <row r="8109">
          <cell r="AY8109" t="str">
            <v>1BD</v>
          </cell>
          <cell r="AZ8109">
            <v>-32.909999999999997</v>
          </cell>
        </row>
        <row r="8110">
          <cell r="AY8110" t="str">
            <v>1BD</v>
          </cell>
          <cell r="AZ8110">
            <v>-32.909999999999997</v>
          </cell>
        </row>
        <row r="8111">
          <cell r="AY8111" t="str">
            <v>1BD</v>
          </cell>
          <cell r="AZ8111">
            <v>-32.909999999999997</v>
          </cell>
        </row>
        <row r="8112">
          <cell r="AY8112" t="str">
            <v>1BD</v>
          </cell>
          <cell r="AZ8112">
            <v>-32.909999999999997</v>
          </cell>
        </row>
        <row r="8113">
          <cell r="AY8113" t="str">
            <v>1BD</v>
          </cell>
          <cell r="AZ8113">
            <v>-32.909999999999997</v>
          </cell>
        </row>
        <row r="8114">
          <cell r="AY8114" t="str">
            <v>1BD</v>
          </cell>
          <cell r="AZ8114">
            <v>-32.909999999999997</v>
          </cell>
        </row>
        <row r="8115">
          <cell r="AY8115" t="str">
            <v>1BD</v>
          </cell>
          <cell r="AZ8115">
            <v>-32.909999999999997</v>
          </cell>
        </row>
        <row r="8116">
          <cell r="AY8116" t="str">
            <v>1BD</v>
          </cell>
          <cell r="AZ8116">
            <v>-32.909999999999997</v>
          </cell>
        </row>
        <row r="8117">
          <cell r="AY8117" t="str">
            <v>1BD</v>
          </cell>
          <cell r="AZ8117">
            <v>-32.909999999999997</v>
          </cell>
        </row>
        <row r="8118">
          <cell r="AY8118" t="str">
            <v>1BD</v>
          </cell>
          <cell r="AZ8118">
            <v>-32.909999999999997</v>
          </cell>
        </row>
        <row r="8119">
          <cell r="AY8119" t="str">
            <v>1BD</v>
          </cell>
          <cell r="AZ8119">
            <v>-32.909999999999997</v>
          </cell>
        </row>
        <row r="8120">
          <cell r="AY8120" t="str">
            <v>1BD</v>
          </cell>
          <cell r="AZ8120">
            <v>-32.909999999999997</v>
          </cell>
        </row>
        <row r="8121">
          <cell r="AY8121" t="str">
            <v>1BD</v>
          </cell>
          <cell r="AZ8121">
            <v>-32.909999999999997</v>
          </cell>
        </row>
        <row r="8122">
          <cell r="AY8122" t="str">
            <v>1BD</v>
          </cell>
          <cell r="AZ8122">
            <v>-32.909999999999997</v>
          </cell>
        </row>
        <row r="8123">
          <cell r="AY8123" t="str">
            <v>1BD</v>
          </cell>
          <cell r="AZ8123">
            <v>-32.909999999999997</v>
          </cell>
        </row>
        <row r="8124">
          <cell r="AY8124" t="str">
            <v>1BD</v>
          </cell>
          <cell r="AZ8124">
            <v>-32.909999999999997</v>
          </cell>
        </row>
        <row r="8125">
          <cell r="AY8125" t="str">
            <v>1BC</v>
          </cell>
          <cell r="AZ8125">
            <v>-113.32</v>
          </cell>
        </row>
        <row r="8126">
          <cell r="AY8126">
            <v>0</v>
          </cell>
          <cell r="AZ8126" t="str">
            <v>x</v>
          </cell>
        </row>
        <row r="8127">
          <cell r="AY8127">
            <v>0</v>
          </cell>
          <cell r="AZ8127" t="str">
            <v>x</v>
          </cell>
        </row>
        <row r="8128">
          <cell r="AY8128" t="str">
            <v>1BD</v>
          </cell>
          <cell r="AZ8128">
            <v>-751.42</v>
          </cell>
        </row>
        <row r="8129">
          <cell r="AY8129" t="str">
            <v>1BD</v>
          </cell>
          <cell r="AZ8129">
            <v>-1277.42</v>
          </cell>
        </row>
        <row r="8130">
          <cell r="AY8130" t="str">
            <v>1BD</v>
          </cell>
          <cell r="AZ8130">
            <v>-656.67</v>
          </cell>
        </row>
        <row r="8131">
          <cell r="AY8131">
            <v>0</v>
          </cell>
          <cell r="AZ8131" t="str">
            <v>x</v>
          </cell>
        </row>
        <row r="8132">
          <cell r="AY8132" t="str">
            <v>1BC</v>
          </cell>
          <cell r="AZ8132">
            <v>-216.13</v>
          </cell>
        </row>
        <row r="8133">
          <cell r="AY8133">
            <v>0</v>
          </cell>
          <cell r="AZ8133" t="str">
            <v>x</v>
          </cell>
        </row>
        <row r="8134">
          <cell r="AY8134">
            <v>0</v>
          </cell>
          <cell r="AZ8134" t="str">
            <v>x</v>
          </cell>
        </row>
        <row r="8135">
          <cell r="AY8135">
            <v>0</v>
          </cell>
          <cell r="AZ8135" t="str">
            <v>x</v>
          </cell>
        </row>
        <row r="8136">
          <cell r="AY8136">
            <v>0</v>
          </cell>
          <cell r="AZ8136" t="str">
            <v>x</v>
          </cell>
        </row>
        <row r="8137">
          <cell r="AY8137">
            <v>0</v>
          </cell>
          <cell r="AZ8137" t="str">
            <v>x</v>
          </cell>
        </row>
        <row r="8138">
          <cell r="AY8138">
            <v>0</v>
          </cell>
          <cell r="AZ8138" t="str">
            <v>x</v>
          </cell>
        </row>
        <row r="8139">
          <cell r="AY8139" t="str">
            <v>1BF</v>
          </cell>
          <cell r="AZ8139">
            <v>-69.84</v>
          </cell>
        </row>
        <row r="8140">
          <cell r="AY8140" t="str">
            <v>2DG</v>
          </cell>
          <cell r="AZ8140">
            <v>-3747.49</v>
          </cell>
        </row>
        <row r="8141">
          <cell r="AY8141" t="str">
            <v>2DB</v>
          </cell>
          <cell r="AZ8141">
            <v>-362.93</v>
          </cell>
        </row>
        <row r="8142">
          <cell r="AY8142" t="str">
            <v>2DB</v>
          </cell>
          <cell r="AZ8142">
            <v>-72.47</v>
          </cell>
        </row>
        <row r="8143">
          <cell r="AY8143" t="str">
            <v>2DB</v>
          </cell>
          <cell r="AZ8143">
            <v>-5.13</v>
          </cell>
        </row>
        <row r="8144">
          <cell r="AY8144" t="str">
            <v>2DB</v>
          </cell>
          <cell r="AZ8144">
            <v>-362.93</v>
          </cell>
        </row>
        <row r="8145">
          <cell r="AY8145" t="str">
            <v>2DB</v>
          </cell>
          <cell r="AZ8145">
            <v>-5.13</v>
          </cell>
        </row>
        <row r="8146">
          <cell r="AY8146" t="str">
            <v>2DB</v>
          </cell>
          <cell r="AZ8146">
            <v>-362.93</v>
          </cell>
        </row>
        <row r="8147">
          <cell r="AY8147" t="str">
            <v>1BF</v>
          </cell>
          <cell r="AZ8147">
            <v>-5.13</v>
          </cell>
        </row>
        <row r="8148">
          <cell r="AY8148" t="str">
            <v>1BF</v>
          </cell>
          <cell r="AZ8148">
            <v>-72.47</v>
          </cell>
        </row>
        <row r="8149">
          <cell r="AY8149" t="str">
            <v>1BD</v>
          </cell>
          <cell r="AZ8149">
            <v>-822.41</v>
          </cell>
        </row>
        <row r="8150">
          <cell r="AY8150" t="str">
            <v>1BD</v>
          </cell>
          <cell r="AZ8150">
            <v>-88.33</v>
          </cell>
        </row>
        <row r="8151">
          <cell r="AY8151">
            <v>0</v>
          </cell>
          <cell r="AZ8151" t="str">
            <v>x</v>
          </cell>
        </row>
        <row r="8152">
          <cell r="AY8152">
            <v>0</v>
          </cell>
          <cell r="AZ8152" t="str">
            <v>x</v>
          </cell>
        </row>
        <row r="8153">
          <cell r="AY8153" t="str">
            <v>1BD</v>
          </cell>
          <cell r="AZ8153">
            <v>-940.77</v>
          </cell>
        </row>
        <row r="8154">
          <cell r="AY8154" t="str">
            <v>1BD</v>
          </cell>
          <cell r="AZ8154">
            <v>-2160.25</v>
          </cell>
        </row>
        <row r="8155">
          <cell r="AY8155" t="str">
            <v>1BD</v>
          </cell>
          <cell r="AZ8155">
            <v>-9.07</v>
          </cell>
        </row>
        <row r="8156">
          <cell r="AY8156" t="str">
            <v>1BD</v>
          </cell>
          <cell r="AZ8156">
            <v>-2.4500000000000002</v>
          </cell>
        </row>
        <row r="8157">
          <cell r="AY8157" t="str">
            <v>1BD</v>
          </cell>
          <cell r="AZ8157">
            <v>-724.3</v>
          </cell>
        </row>
        <row r="8158">
          <cell r="AY8158">
            <v>0</v>
          </cell>
          <cell r="AZ8158" t="str">
            <v>x</v>
          </cell>
        </row>
        <row r="8159">
          <cell r="AY8159" t="str">
            <v>1BC</v>
          </cell>
          <cell r="AZ8159">
            <v>-734.45</v>
          </cell>
        </row>
        <row r="8160">
          <cell r="AY8160">
            <v>0</v>
          </cell>
          <cell r="AZ8160" t="str">
            <v>x</v>
          </cell>
        </row>
        <row r="8161">
          <cell r="AY8161">
            <v>0</v>
          </cell>
          <cell r="AZ8161" t="str">
            <v>x</v>
          </cell>
        </row>
        <row r="8162">
          <cell r="AY8162" t="str">
            <v>1BD</v>
          </cell>
          <cell r="AZ8162">
            <v>-3981.8</v>
          </cell>
        </row>
        <row r="8163">
          <cell r="AY8163" t="str">
            <v>1BD</v>
          </cell>
          <cell r="AZ8163">
            <v>-9.07</v>
          </cell>
        </row>
        <row r="8164">
          <cell r="AY8164" t="str">
            <v>1BD</v>
          </cell>
          <cell r="AZ8164">
            <v>-2.4500000000000002</v>
          </cell>
        </row>
        <row r="8165">
          <cell r="AY8165" t="str">
            <v>1BD</v>
          </cell>
          <cell r="AZ8165">
            <v>-3981.8</v>
          </cell>
        </row>
        <row r="8166">
          <cell r="AY8166" t="str">
            <v>1BD</v>
          </cell>
          <cell r="AZ8166">
            <v>-9.07</v>
          </cell>
        </row>
        <row r="8167">
          <cell r="AY8167" t="str">
            <v>1BD</v>
          </cell>
          <cell r="AZ8167">
            <v>-2.4500000000000002</v>
          </cell>
        </row>
        <row r="8168">
          <cell r="AY8168">
            <v>0</v>
          </cell>
          <cell r="AZ8168" t="str">
            <v>x</v>
          </cell>
        </row>
        <row r="8169">
          <cell r="AY8169" t="str">
            <v>2DB</v>
          </cell>
          <cell r="AZ8169">
            <v>-1150.5</v>
          </cell>
        </row>
        <row r="8170">
          <cell r="AY8170" t="str">
            <v>1BD</v>
          </cell>
          <cell r="AZ8170">
            <v>-2450.39</v>
          </cell>
        </row>
        <row r="8171">
          <cell r="AY8171" t="str">
            <v>2DB</v>
          </cell>
          <cell r="AZ8171">
            <v>-2222.15</v>
          </cell>
        </row>
        <row r="8172">
          <cell r="AY8172">
            <v>0</v>
          </cell>
          <cell r="AZ8172" t="str">
            <v>x</v>
          </cell>
        </row>
        <row r="8173">
          <cell r="AY8173" t="str">
            <v>1BD</v>
          </cell>
          <cell r="AZ8173">
            <v>-4201.01</v>
          </cell>
        </row>
        <row r="8174">
          <cell r="AY8174" t="str">
            <v>1BD</v>
          </cell>
          <cell r="AZ8174">
            <v>-9.07</v>
          </cell>
        </row>
        <row r="8175">
          <cell r="AY8175" t="str">
            <v>1BD</v>
          </cell>
          <cell r="AZ8175">
            <v>-2.4500000000000002</v>
          </cell>
        </row>
        <row r="8176">
          <cell r="AY8176" t="str">
            <v>1BC</v>
          </cell>
          <cell r="AZ8176">
            <v>-83.27</v>
          </cell>
        </row>
        <row r="8177">
          <cell r="AY8177" t="str">
            <v>1BC</v>
          </cell>
          <cell r="AZ8177">
            <v>-83.27</v>
          </cell>
        </row>
        <row r="8178">
          <cell r="AY8178" t="str">
            <v>2DF</v>
          </cell>
          <cell r="AZ8178">
            <v>-791.89</v>
          </cell>
        </row>
        <row r="8179">
          <cell r="AY8179" t="str">
            <v>1BD</v>
          </cell>
          <cell r="AZ8179">
            <v>-2294.41</v>
          </cell>
        </row>
        <row r="8180">
          <cell r="AY8180" t="str">
            <v>1BD</v>
          </cell>
          <cell r="AZ8180">
            <v>-2294.41</v>
          </cell>
        </row>
        <row r="8181">
          <cell r="AY8181" t="str">
            <v>1BD</v>
          </cell>
          <cell r="AZ8181">
            <v>-287.25</v>
          </cell>
        </row>
        <row r="8182">
          <cell r="AY8182" t="str">
            <v>1BD</v>
          </cell>
          <cell r="AZ8182">
            <v>-1491.02</v>
          </cell>
        </row>
        <row r="8183">
          <cell r="AY8183" t="str">
            <v>1BC</v>
          </cell>
          <cell r="AZ8183">
            <v>-25.09</v>
          </cell>
        </row>
        <row r="8184">
          <cell r="AY8184" t="str">
            <v>1BD</v>
          </cell>
          <cell r="AZ8184">
            <v>-25.09</v>
          </cell>
        </row>
        <row r="8185">
          <cell r="AY8185" t="str">
            <v>2DF</v>
          </cell>
          <cell r="AZ8185">
            <v>-163.21</v>
          </cell>
        </row>
        <row r="8186">
          <cell r="AY8186" t="str">
            <v>1BC</v>
          </cell>
          <cell r="AZ8186">
            <v>-26.64</v>
          </cell>
        </row>
        <row r="8187">
          <cell r="AY8187" t="str">
            <v>1BD</v>
          </cell>
          <cell r="AZ8187">
            <v>-25.11</v>
          </cell>
        </row>
        <row r="8188">
          <cell r="AY8188" t="str">
            <v>1BC</v>
          </cell>
          <cell r="AZ8188">
            <v>-25.11</v>
          </cell>
        </row>
        <row r="8189">
          <cell r="AY8189" t="str">
            <v>1BD</v>
          </cell>
          <cell r="AZ8189">
            <v>-25.11</v>
          </cell>
        </row>
        <row r="8190">
          <cell r="AY8190">
            <v>0</v>
          </cell>
          <cell r="AZ8190" t="str">
            <v>x</v>
          </cell>
        </row>
        <row r="8191">
          <cell r="AY8191" t="str">
            <v>2DB</v>
          </cell>
          <cell r="AZ8191">
            <v>-2414.94</v>
          </cell>
        </row>
        <row r="8192">
          <cell r="AY8192" t="str">
            <v>2DB</v>
          </cell>
          <cell r="AZ8192">
            <v>-26.41</v>
          </cell>
        </row>
        <row r="8193">
          <cell r="AY8193" t="str">
            <v>2DF</v>
          </cell>
          <cell r="AZ8193">
            <v>-186.01</v>
          </cell>
        </row>
        <row r="8194">
          <cell r="AY8194" t="str">
            <v>1BC</v>
          </cell>
          <cell r="AZ8194">
            <v>-89.34</v>
          </cell>
        </row>
        <row r="8195">
          <cell r="AY8195" t="str">
            <v>1BC</v>
          </cell>
          <cell r="AZ8195">
            <v>-89.34</v>
          </cell>
        </row>
        <row r="8196">
          <cell r="AY8196">
            <v>0</v>
          </cell>
          <cell r="AZ8196" t="str">
            <v>x</v>
          </cell>
        </row>
        <row r="8197">
          <cell r="AY8197">
            <v>0</v>
          </cell>
          <cell r="AZ8197" t="str">
            <v>x</v>
          </cell>
        </row>
        <row r="8198">
          <cell r="AY8198">
            <v>0</v>
          </cell>
          <cell r="AZ8198" t="str">
            <v>x</v>
          </cell>
        </row>
        <row r="8199">
          <cell r="AY8199" t="str">
            <v>1BD</v>
          </cell>
          <cell r="AZ8199">
            <v>-195.67</v>
          </cell>
        </row>
        <row r="8200">
          <cell r="AY8200">
            <v>0</v>
          </cell>
          <cell r="AZ8200" t="str">
            <v>x</v>
          </cell>
        </row>
        <row r="8201">
          <cell r="AY8201" t="str">
            <v>1BD</v>
          </cell>
          <cell r="AZ8201">
            <v>-195.67</v>
          </cell>
        </row>
        <row r="8202">
          <cell r="AY8202">
            <v>0</v>
          </cell>
          <cell r="AZ8202" t="str">
            <v>x</v>
          </cell>
        </row>
        <row r="8203">
          <cell r="AY8203">
            <v>0</v>
          </cell>
          <cell r="AZ8203" t="str">
            <v>x</v>
          </cell>
        </row>
        <row r="8204">
          <cell r="AY8204">
            <v>0</v>
          </cell>
          <cell r="AZ8204" t="str">
            <v>x</v>
          </cell>
        </row>
        <row r="8205">
          <cell r="AY8205">
            <v>0</v>
          </cell>
          <cell r="AZ8205" t="str">
            <v>x</v>
          </cell>
        </row>
        <row r="8206">
          <cell r="AY8206">
            <v>0</v>
          </cell>
          <cell r="AZ8206" t="str">
            <v>x</v>
          </cell>
        </row>
        <row r="8207">
          <cell r="AY8207">
            <v>0</v>
          </cell>
          <cell r="AZ8207" t="str">
            <v>x</v>
          </cell>
        </row>
        <row r="8208">
          <cell r="AY8208" t="str">
            <v>1BD</v>
          </cell>
          <cell r="AZ8208">
            <v>-272.98</v>
          </cell>
        </row>
        <row r="8209">
          <cell r="AY8209" t="str">
            <v>2DF</v>
          </cell>
          <cell r="AZ8209">
            <v>-72.41</v>
          </cell>
        </row>
        <row r="8210">
          <cell r="AY8210" t="str">
            <v>1BD</v>
          </cell>
          <cell r="AZ8210">
            <v>-2487.67</v>
          </cell>
        </row>
        <row r="8211">
          <cell r="AY8211" t="str">
            <v>1BD</v>
          </cell>
          <cell r="AZ8211">
            <v>-4466.87</v>
          </cell>
        </row>
        <row r="8212">
          <cell r="AY8212">
            <v>0</v>
          </cell>
          <cell r="AZ8212" t="str">
            <v>x</v>
          </cell>
        </row>
        <row r="8213">
          <cell r="AY8213">
            <v>0</v>
          </cell>
          <cell r="AZ8213" t="str">
            <v>x</v>
          </cell>
        </row>
        <row r="8214">
          <cell r="AY8214" t="str">
            <v>1BD</v>
          </cell>
          <cell r="AZ8214">
            <v>-48.12</v>
          </cell>
        </row>
        <row r="8215">
          <cell r="AY8215" t="str">
            <v>1BD</v>
          </cell>
          <cell r="AZ8215">
            <v>-48.12</v>
          </cell>
        </row>
        <row r="8216">
          <cell r="AY8216" t="str">
            <v>1BD</v>
          </cell>
          <cell r="AZ8216">
            <v>-48.12</v>
          </cell>
        </row>
        <row r="8217">
          <cell r="AY8217" t="str">
            <v>1BD</v>
          </cell>
          <cell r="AZ8217">
            <v>-48.12</v>
          </cell>
        </row>
        <row r="8218">
          <cell r="AY8218" t="str">
            <v>1BD</v>
          </cell>
          <cell r="AZ8218">
            <v>-48.12</v>
          </cell>
        </row>
        <row r="8219">
          <cell r="AY8219" t="str">
            <v>1BD</v>
          </cell>
          <cell r="AZ8219">
            <v>-48.12</v>
          </cell>
        </row>
        <row r="8220">
          <cell r="AY8220" t="str">
            <v>1BD</v>
          </cell>
          <cell r="AZ8220">
            <v>-48.12</v>
          </cell>
        </row>
        <row r="8221">
          <cell r="AY8221" t="str">
            <v>1BD</v>
          </cell>
          <cell r="AZ8221">
            <v>-48.12</v>
          </cell>
        </row>
        <row r="8222">
          <cell r="AY8222">
            <v>0</v>
          </cell>
          <cell r="AZ8222" t="str">
            <v>x</v>
          </cell>
        </row>
        <row r="8223">
          <cell r="AY8223" t="str">
            <v>1BD</v>
          </cell>
          <cell r="AZ8223">
            <v>-216.11</v>
          </cell>
        </row>
        <row r="8224">
          <cell r="AY8224" t="str">
            <v>1BD</v>
          </cell>
          <cell r="AZ8224">
            <v>-216.11</v>
          </cell>
        </row>
        <row r="8225">
          <cell r="AY8225">
            <v>0</v>
          </cell>
          <cell r="AZ8225" t="str">
            <v>x</v>
          </cell>
        </row>
        <row r="8226">
          <cell r="AY8226" t="str">
            <v>1BD</v>
          </cell>
          <cell r="AZ8226">
            <v>-4576.7299999999996</v>
          </cell>
        </row>
        <row r="8227">
          <cell r="AY8227" t="str">
            <v>1BD</v>
          </cell>
          <cell r="AZ8227">
            <v>-15.01</v>
          </cell>
        </row>
        <row r="8228">
          <cell r="AY8228" t="str">
            <v>1BD</v>
          </cell>
          <cell r="AZ8228">
            <v>-4576.7299999999996</v>
          </cell>
        </row>
        <row r="8229">
          <cell r="AY8229" t="str">
            <v>1BD</v>
          </cell>
          <cell r="AZ8229">
            <v>-3503.31</v>
          </cell>
        </row>
        <row r="8230">
          <cell r="AY8230" t="str">
            <v>1BD</v>
          </cell>
          <cell r="AZ8230">
            <v>-500</v>
          </cell>
        </row>
        <row r="8231">
          <cell r="AY8231" t="str">
            <v>1BD</v>
          </cell>
          <cell r="AZ8231">
            <v>-500</v>
          </cell>
        </row>
        <row r="8232">
          <cell r="AY8232" t="str">
            <v>1BD</v>
          </cell>
          <cell r="AZ8232">
            <v>-3503.31</v>
          </cell>
        </row>
        <row r="8233">
          <cell r="AY8233" t="str">
            <v>1BD</v>
          </cell>
          <cell r="AZ8233">
            <v>-508.44</v>
          </cell>
        </row>
        <row r="8234">
          <cell r="AY8234" t="str">
            <v>1BD</v>
          </cell>
          <cell r="AZ8234">
            <v>-3503.31</v>
          </cell>
        </row>
        <row r="8235">
          <cell r="AY8235" t="str">
            <v>1BD</v>
          </cell>
          <cell r="AZ8235">
            <v>-3503.31</v>
          </cell>
        </row>
        <row r="8236">
          <cell r="AY8236" t="str">
            <v>1BD</v>
          </cell>
          <cell r="AZ8236">
            <v>-500</v>
          </cell>
        </row>
        <row r="8237">
          <cell r="AY8237" t="str">
            <v>2DG</v>
          </cell>
          <cell r="AZ8237">
            <v>-709.58</v>
          </cell>
        </row>
        <row r="8238">
          <cell r="AY8238" t="str">
            <v>2DG</v>
          </cell>
          <cell r="AZ8238">
            <v>-709.58</v>
          </cell>
        </row>
        <row r="8239">
          <cell r="AY8239" t="str">
            <v>2DG</v>
          </cell>
          <cell r="AZ8239">
            <v>-1914.54</v>
          </cell>
        </row>
        <row r="8240">
          <cell r="AY8240" t="str">
            <v>2DG</v>
          </cell>
          <cell r="AZ8240">
            <v>-1914.54</v>
          </cell>
        </row>
        <row r="8241">
          <cell r="AY8241" t="str">
            <v>1BD</v>
          </cell>
          <cell r="AZ8241">
            <v>-47.44</v>
          </cell>
        </row>
        <row r="8242">
          <cell r="AY8242" t="str">
            <v>1BD</v>
          </cell>
          <cell r="AZ8242">
            <v>-47.44</v>
          </cell>
        </row>
        <row r="8243">
          <cell r="AY8243" t="str">
            <v>1BD</v>
          </cell>
          <cell r="AZ8243">
            <v>-47.44</v>
          </cell>
        </row>
        <row r="8244">
          <cell r="AY8244" t="str">
            <v>1BD</v>
          </cell>
          <cell r="AZ8244">
            <v>-47.44</v>
          </cell>
        </row>
        <row r="8245">
          <cell r="AY8245">
            <v>0</v>
          </cell>
          <cell r="AZ8245" t="str">
            <v>x</v>
          </cell>
        </row>
        <row r="8246">
          <cell r="AY8246">
            <v>0</v>
          </cell>
          <cell r="AZ8246" t="str">
            <v>x</v>
          </cell>
        </row>
        <row r="8247">
          <cell r="AY8247">
            <v>0</v>
          </cell>
          <cell r="AZ8247" t="str">
            <v>x</v>
          </cell>
        </row>
        <row r="8248">
          <cell r="AY8248">
            <v>0</v>
          </cell>
          <cell r="AZ8248" t="str">
            <v>x</v>
          </cell>
        </row>
        <row r="8249">
          <cell r="AY8249" t="str">
            <v>1BD</v>
          </cell>
          <cell r="AZ8249">
            <v>-133.93</v>
          </cell>
        </row>
        <row r="8250">
          <cell r="AY8250" t="str">
            <v>1BD</v>
          </cell>
          <cell r="AZ8250">
            <v>-1914.54</v>
          </cell>
        </row>
        <row r="8251">
          <cell r="AY8251" t="str">
            <v>1BD</v>
          </cell>
          <cell r="AZ8251">
            <v>-738.42</v>
          </cell>
        </row>
        <row r="8252">
          <cell r="AY8252" t="str">
            <v>1BD</v>
          </cell>
          <cell r="AZ8252">
            <v>-1914.54</v>
          </cell>
        </row>
        <row r="8253">
          <cell r="AY8253" t="str">
            <v>1BD</v>
          </cell>
          <cell r="AZ8253">
            <v>-738.42</v>
          </cell>
        </row>
        <row r="8254">
          <cell r="AY8254" t="str">
            <v>1BD</v>
          </cell>
          <cell r="AZ8254">
            <v>-1914.54</v>
          </cell>
        </row>
        <row r="8255">
          <cell r="AY8255" t="str">
            <v>1BD</v>
          </cell>
          <cell r="AZ8255">
            <v>-738.42</v>
          </cell>
        </row>
        <row r="8256">
          <cell r="AY8256" t="str">
            <v>1BD</v>
          </cell>
          <cell r="AZ8256">
            <v>-4576.7299999999996</v>
          </cell>
        </row>
        <row r="8257">
          <cell r="AY8257" t="str">
            <v>1BD</v>
          </cell>
          <cell r="AZ8257">
            <v>-4576.7299999999996</v>
          </cell>
        </row>
        <row r="8258">
          <cell r="AY8258" t="str">
            <v>1BD</v>
          </cell>
          <cell r="AZ8258">
            <v>-4576.7299999999996</v>
          </cell>
        </row>
        <row r="8259">
          <cell r="AY8259" t="str">
            <v>1BD</v>
          </cell>
          <cell r="AZ8259">
            <v>-1914.54</v>
          </cell>
        </row>
        <row r="8260">
          <cell r="AY8260" t="str">
            <v>1BD</v>
          </cell>
          <cell r="AZ8260">
            <v>-738.42</v>
          </cell>
        </row>
        <row r="8261">
          <cell r="AY8261" t="str">
            <v>1BD</v>
          </cell>
          <cell r="AZ8261">
            <v>-1914.54</v>
          </cell>
        </row>
        <row r="8262">
          <cell r="AY8262" t="str">
            <v>1BD</v>
          </cell>
          <cell r="AZ8262">
            <v>-738.42</v>
          </cell>
        </row>
        <row r="8263">
          <cell r="AY8263" t="str">
            <v>1BD</v>
          </cell>
          <cell r="AZ8263">
            <v>-1914.54</v>
          </cell>
        </row>
        <row r="8264">
          <cell r="AY8264" t="str">
            <v>1BD</v>
          </cell>
          <cell r="AZ8264">
            <v>-738.42</v>
          </cell>
        </row>
        <row r="8265">
          <cell r="AY8265" t="str">
            <v>1BD</v>
          </cell>
          <cell r="AZ8265">
            <v>-1914.54</v>
          </cell>
        </row>
        <row r="8266">
          <cell r="AY8266" t="str">
            <v>1BD</v>
          </cell>
          <cell r="AZ8266">
            <v>-709.58</v>
          </cell>
        </row>
        <row r="8267">
          <cell r="AY8267" t="str">
            <v>1BD</v>
          </cell>
          <cell r="AZ8267">
            <v>-2440.9499999999998</v>
          </cell>
        </row>
        <row r="8268">
          <cell r="AY8268" t="str">
            <v>1BD</v>
          </cell>
          <cell r="AZ8268">
            <v>-709.58</v>
          </cell>
        </row>
        <row r="8269">
          <cell r="AY8269" t="str">
            <v>1BD</v>
          </cell>
          <cell r="AZ8269">
            <v>-2440.9499999999998</v>
          </cell>
        </row>
        <row r="8270">
          <cell r="AY8270" t="str">
            <v>1BD</v>
          </cell>
          <cell r="AZ8270">
            <v>-12</v>
          </cell>
        </row>
        <row r="8271">
          <cell r="AY8271" t="str">
            <v>1BD</v>
          </cell>
          <cell r="AZ8271">
            <v>-2440.9499999999998</v>
          </cell>
        </row>
        <row r="8272">
          <cell r="AY8272" t="str">
            <v>1BD</v>
          </cell>
          <cell r="AZ8272">
            <v>-2.33</v>
          </cell>
        </row>
        <row r="8273">
          <cell r="AY8273" t="str">
            <v>1BD</v>
          </cell>
          <cell r="AZ8273">
            <v>-4597.5600000000004</v>
          </cell>
        </row>
        <row r="8274">
          <cell r="AY8274" t="str">
            <v>1BD</v>
          </cell>
          <cell r="AZ8274">
            <v>-1914.54</v>
          </cell>
        </row>
        <row r="8275">
          <cell r="AY8275" t="str">
            <v>1BD</v>
          </cell>
          <cell r="AZ8275">
            <v>-709.58</v>
          </cell>
        </row>
        <row r="8276">
          <cell r="AY8276">
            <v>0</v>
          </cell>
          <cell r="AZ8276" t="str">
            <v>x</v>
          </cell>
        </row>
        <row r="8277">
          <cell r="AY8277">
            <v>0</v>
          </cell>
          <cell r="AZ8277" t="str">
            <v>x</v>
          </cell>
        </row>
        <row r="8278">
          <cell r="AY8278">
            <v>0</v>
          </cell>
          <cell r="AZ8278" t="str">
            <v>x</v>
          </cell>
        </row>
        <row r="8279">
          <cell r="AY8279">
            <v>0</v>
          </cell>
          <cell r="AZ8279" t="str">
            <v>x</v>
          </cell>
        </row>
        <row r="8280">
          <cell r="AY8280">
            <v>0</v>
          </cell>
          <cell r="AZ8280" t="str">
            <v>x</v>
          </cell>
        </row>
        <row r="8281">
          <cell r="AY8281">
            <v>0</v>
          </cell>
          <cell r="AZ8281" t="str">
            <v>x</v>
          </cell>
        </row>
        <row r="8282">
          <cell r="AY8282" t="str">
            <v>1BD</v>
          </cell>
          <cell r="AZ8282">
            <v>-786.56</v>
          </cell>
        </row>
        <row r="8283">
          <cell r="AY8283" t="str">
            <v>2DF</v>
          </cell>
          <cell r="AZ8283">
            <v>-123.15</v>
          </cell>
        </row>
        <row r="8284">
          <cell r="AY8284" t="str">
            <v>2DF</v>
          </cell>
          <cell r="AZ8284">
            <v>-115.37</v>
          </cell>
        </row>
        <row r="8285">
          <cell r="AY8285" t="str">
            <v>1BD</v>
          </cell>
          <cell r="AZ8285">
            <v>-4576.7299999999996</v>
          </cell>
        </row>
        <row r="8286">
          <cell r="AY8286" t="str">
            <v>1BD</v>
          </cell>
          <cell r="AZ8286">
            <v>-32.909999999999997</v>
          </cell>
        </row>
        <row r="8287">
          <cell r="AY8287" t="str">
            <v>1BD</v>
          </cell>
          <cell r="AZ8287">
            <v>-7.94</v>
          </cell>
        </row>
        <row r="8288">
          <cell r="AY8288" t="str">
            <v>1BD</v>
          </cell>
          <cell r="AZ8288">
            <v>-7.94</v>
          </cell>
        </row>
        <row r="8289">
          <cell r="AY8289" t="str">
            <v>1BD</v>
          </cell>
          <cell r="AZ8289">
            <v>-32.909999999999997</v>
          </cell>
        </row>
        <row r="8290">
          <cell r="AY8290" t="str">
            <v>1BD</v>
          </cell>
          <cell r="AZ8290">
            <v>-7.94</v>
          </cell>
        </row>
        <row r="8291">
          <cell r="AY8291" t="str">
            <v>1BD</v>
          </cell>
          <cell r="AZ8291">
            <v>-7.94</v>
          </cell>
        </row>
        <row r="8292">
          <cell r="AY8292" t="str">
            <v>1BD</v>
          </cell>
          <cell r="AZ8292">
            <v>-7.94</v>
          </cell>
        </row>
        <row r="8293">
          <cell r="AY8293" t="str">
            <v>1BD</v>
          </cell>
          <cell r="AZ8293">
            <v>-32.909999999999997</v>
          </cell>
        </row>
        <row r="8294">
          <cell r="AY8294" t="str">
            <v>1BD</v>
          </cell>
          <cell r="AZ8294">
            <v>-7.94</v>
          </cell>
        </row>
        <row r="8295">
          <cell r="AY8295" t="str">
            <v>1BD</v>
          </cell>
          <cell r="AZ8295">
            <v>-7.94</v>
          </cell>
        </row>
        <row r="8296">
          <cell r="AY8296" t="str">
            <v>1BD</v>
          </cell>
          <cell r="AZ8296">
            <v>-9.83</v>
          </cell>
        </row>
        <row r="8297">
          <cell r="AY8297" t="str">
            <v>2DF</v>
          </cell>
          <cell r="AZ8297">
            <v>-114.73</v>
          </cell>
        </row>
        <row r="8298">
          <cell r="AY8298" t="str">
            <v>1BD</v>
          </cell>
          <cell r="AZ8298">
            <v>-209.7</v>
          </cell>
        </row>
        <row r="8299">
          <cell r="AY8299" t="str">
            <v>1BD</v>
          </cell>
          <cell r="AZ8299">
            <v>-209.7</v>
          </cell>
        </row>
        <row r="8300">
          <cell r="AY8300" t="str">
            <v>1BD</v>
          </cell>
          <cell r="AZ8300">
            <v>-209.7</v>
          </cell>
        </row>
        <row r="8301">
          <cell r="AY8301" t="str">
            <v>1BD</v>
          </cell>
          <cell r="AZ8301">
            <v>-209.7</v>
          </cell>
        </row>
        <row r="8302">
          <cell r="AY8302" t="str">
            <v>1BD</v>
          </cell>
          <cell r="AZ8302">
            <v>-209.7</v>
          </cell>
        </row>
        <row r="8303">
          <cell r="AY8303" t="str">
            <v>1BD</v>
          </cell>
          <cell r="AZ8303">
            <v>-209.7</v>
          </cell>
        </row>
        <row r="8304">
          <cell r="AY8304" t="str">
            <v>1BD</v>
          </cell>
          <cell r="AZ8304">
            <v>-420.1</v>
          </cell>
        </row>
        <row r="8305">
          <cell r="AY8305" t="str">
            <v>1BD</v>
          </cell>
          <cell r="AZ8305">
            <v>-421.7</v>
          </cell>
        </row>
        <row r="8306">
          <cell r="AY8306" t="str">
            <v>1BD</v>
          </cell>
          <cell r="AZ8306">
            <v>-421.7</v>
          </cell>
        </row>
        <row r="8307">
          <cell r="AY8307">
            <v>0</v>
          </cell>
          <cell r="AZ8307" t="str">
            <v>x</v>
          </cell>
        </row>
        <row r="8308">
          <cell r="AY8308">
            <v>0</v>
          </cell>
          <cell r="AZ8308" t="str">
            <v>x</v>
          </cell>
        </row>
        <row r="8309">
          <cell r="AY8309">
            <v>0</v>
          </cell>
          <cell r="AZ8309" t="str">
            <v>x</v>
          </cell>
        </row>
        <row r="8310">
          <cell r="AY8310">
            <v>0</v>
          </cell>
          <cell r="AZ8310" t="str">
            <v>x</v>
          </cell>
        </row>
        <row r="8311">
          <cell r="AY8311" t="str">
            <v>1BD</v>
          </cell>
          <cell r="AZ8311">
            <v>-212.69</v>
          </cell>
        </row>
        <row r="8312">
          <cell r="AY8312">
            <v>0</v>
          </cell>
          <cell r="AZ8312" t="str">
            <v>x</v>
          </cell>
        </row>
        <row r="8313">
          <cell r="AY8313" t="str">
            <v>1BD</v>
          </cell>
          <cell r="AZ8313">
            <v>-212.69</v>
          </cell>
        </row>
        <row r="8314">
          <cell r="AY8314">
            <v>0</v>
          </cell>
          <cell r="AZ8314" t="str">
            <v>x</v>
          </cell>
        </row>
        <row r="8315">
          <cell r="AY8315" t="str">
            <v>1BD</v>
          </cell>
          <cell r="AZ8315">
            <v>-212.69</v>
          </cell>
        </row>
        <row r="8316">
          <cell r="AY8316">
            <v>0</v>
          </cell>
          <cell r="AZ8316" t="str">
            <v>x</v>
          </cell>
        </row>
        <row r="8317">
          <cell r="AY8317">
            <v>0</v>
          </cell>
          <cell r="AZ8317" t="str">
            <v>x</v>
          </cell>
        </row>
        <row r="8318">
          <cell r="AY8318">
            <v>0</v>
          </cell>
          <cell r="AZ8318" t="str">
            <v>x</v>
          </cell>
        </row>
        <row r="8319">
          <cell r="AY8319" t="str">
            <v>1BD</v>
          </cell>
          <cell r="AZ8319">
            <v>-112.81</v>
          </cell>
        </row>
        <row r="8320">
          <cell r="AY8320" t="str">
            <v>1BD</v>
          </cell>
          <cell r="AZ8320">
            <v>-78.34</v>
          </cell>
        </row>
        <row r="8321">
          <cell r="AY8321" t="str">
            <v>1BD</v>
          </cell>
          <cell r="AZ8321">
            <v>-78.34</v>
          </cell>
        </row>
        <row r="8322">
          <cell r="AY8322" t="str">
            <v>1BD</v>
          </cell>
          <cell r="AZ8322">
            <v>-78.34</v>
          </cell>
        </row>
        <row r="8323">
          <cell r="AY8323" t="str">
            <v>1BD</v>
          </cell>
          <cell r="AZ8323">
            <v>-78.34</v>
          </cell>
        </row>
        <row r="8324">
          <cell r="AY8324" t="str">
            <v>1BD</v>
          </cell>
          <cell r="AZ8324">
            <v>-78.34</v>
          </cell>
        </row>
        <row r="8325">
          <cell r="AY8325" t="str">
            <v>1BD</v>
          </cell>
          <cell r="AZ8325">
            <v>-78.34</v>
          </cell>
        </row>
        <row r="8326">
          <cell r="AY8326" t="str">
            <v>1BD</v>
          </cell>
          <cell r="AZ8326">
            <v>-78.34</v>
          </cell>
        </row>
        <row r="8327">
          <cell r="AY8327" t="str">
            <v>1BD</v>
          </cell>
          <cell r="AZ8327">
            <v>-155.91</v>
          </cell>
        </row>
        <row r="8328">
          <cell r="AY8328" t="str">
            <v>1BD</v>
          </cell>
          <cell r="AZ8328">
            <v>-155.91</v>
          </cell>
        </row>
        <row r="8329">
          <cell r="AY8329" t="str">
            <v>1BD</v>
          </cell>
          <cell r="AZ8329">
            <v>-155.91</v>
          </cell>
        </row>
        <row r="8330">
          <cell r="AY8330" t="str">
            <v>1BD</v>
          </cell>
          <cell r="AZ8330">
            <v>-155.91</v>
          </cell>
        </row>
        <row r="8331">
          <cell r="AY8331" t="str">
            <v>1BD</v>
          </cell>
          <cell r="AZ8331">
            <v>-155.91</v>
          </cell>
        </row>
        <row r="8332">
          <cell r="AY8332" t="str">
            <v>1BD</v>
          </cell>
          <cell r="AZ8332">
            <v>-155.91</v>
          </cell>
        </row>
        <row r="8333">
          <cell r="AY8333" t="str">
            <v>1BD</v>
          </cell>
          <cell r="AZ8333">
            <v>-155.91</v>
          </cell>
        </row>
        <row r="8334">
          <cell r="AY8334" t="str">
            <v>1BD</v>
          </cell>
          <cell r="AZ8334">
            <v>-136.41</v>
          </cell>
        </row>
        <row r="8335">
          <cell r="AY8335">
            <v>0</v>
          </cell>
          <cell r="AZ8335" t="str">
            <v>x</v>
          </cell>
        </row>
        <row r="8336">
          <cell r="AY8336">
            <v>0</v>
          </cell>
          <cell r="AZ8336" t="str">
            <v>x</v>
          </cell>
        </row>
        <row r="8337">
          <cell r="AY8337">
            <v>0</v>
          </cell>
          <cell r="AZ8337" t="str">
            <v>x</v>
          </cell>
        </row>
        <row r="8338">
          <cell r="AY8338" t="str">
            <v>1BG</v>
          </cell>
          <cell r="AZ8338">
            <v>-625.23</v>
          </cell>
        </row>
        <row r="8339">
          <cell r="AY8339" t="str">
            <v>1BG</v>
          </cell>
          <cell r="AZ8339">
            <v>-43.56</v>
          </cell>
        </row>
        <row r="8340">
          <cell r="AY8340" t="str">
            <v>1BG</v>
          </cell>
          <cell r="AZ8340">
            <v>-351.33</v>
          </cell>
        </row>
        <row r="8341">
          <cell r="AY8341" t="str">
            <v>1BG</v>
          </cell>
          <cell r="AZ8341">
            <v>-1732.91</v>
          </cell>
        </row>
        <row r="8342">
          <cell r="AY8342" t="str">
            <v>1BG</v>
          </cell>
          <cell r="AZ8342">
            <v>-697.37</v>
          </cell>
        </row>
        <row r="8343">
          <cell r="AY8343" t="str">
            <v>1BG</v>
          </cell>
          <cell r="AZ8343">
            <v>-68.53</v>
          </cell>
        </row>
        <row r="8344">
          <cell r="AY8344" t="str">
            <v>1BG</v>
          </cell>
          <cell r="AZ8344">
            <v>-74.819999999999993</v>
          </cell>
        </row>
        <row r="8345">
          <cell r="AY8345" t="str">
            <v>1BG</v>
          </cell>
          <cell r="AZ8345">
            <v>-304.33999999999997</v>
          </cell>
        </row>
        <row r="8346">
          <cell r="AY8346" t="str">
            <v>1BD</v>
          </cell>
          <cell r="AZ8346">
            <v>-219.28</v>
          </cell>
        </row>
        <row r="8347">
          <cell r="AY8347" t="str">
            <v>1BG</v>
          </cell>
          <cell r="AZ8347">
            <v>-50.16</v>
          </cell>
        </row>
        <row r="8348">
          <cell r="AY8348" t="str">
            <v>1BD</v>
          </cell>
          <cell r="AZ8348">
            <v>-46.2</v>
          </cell>
        </row>
        <row r="8349">
          <cell r="AY8349" t="str">
            <v>1BG</v>
          </cell>
          <cell r="AZ8349">
            <v>-676.01</v>
          </cell>
        </row>
        <row r="8350">
          <cell r="AY8350" t="str">
            <v>1BG</v>
          </cell>
          <cell r="AZ8350">
            <v>-33.299999999999997</v>
          </cell>
        </row>
        <row r="8351">
          <cell r="AY8351" t="str">
            <v>1BG</v>
          </cell>
          <cell r="AZ8351">
            <v>-1042.01</v>
          </cell>
        </row>
        <row r="8352">
          <cell r="AY8352" t="str">
            <v>1BG</v>
          </cell>
          <cell r="AZ8352">
            <v>-357.31</v>
          </cell>
        </row>
        <row r="8353">
          <cell r="AY8353" t="str">
            <v>1BD</v>
          </cell>
          <cell r="AZ8353">
            <v>-34.94</v>
          </cell>
        </row>
        <row r="8354">
          <cell r="AY8354" t="str">
            <v>1BG</v>
          </cell>
          <cell r="AZ8354">
            <v>-72.41</v>
          </cell>
        </row>
        <row r="8355">
          <cell r="AY8355">
            <v>0</v>
          </cell>
          <cell r="AZ8355" t="str">
            <v>x</v>
          </cell>
        </row>
        <row r="8356">
          <cell r="AY8356" t="str">
            <v>1BD</v>
          </cell>
          <cell r="AZ8356">
            <v>-19.350000000000001</v>
          </cell>
        </row>
        <row r="8357">
          <cell r="AY8357" t="str">
            <v>1BG</v>
          </cell>
          <cell r="AZ8357">
            <v>-531.97</v>
          </cell>
        </row>
        <row r="8358">
          <cell r="AY8358" t="str">
            <v>1BG</v>
          </cell>
          <cell r="AZ8358">
            <v>-2146.9299999999998</v>
          </cell>
        </row>
        <row r="8359">
          <cell r="AY8359" t="str">
            <v>1BG</v>
          </cell>
          <cell r="AZ8359">
            <v>-4034.85</v>
          </cell>
        </row>
        <row r="8360">
          <cell r="AY8360" t="str">
            <v>1BG</v>
          </cell>
          <cell r="AZ8360">
            <v>-64.37</v>
          </cell>
        </row>
        <row r="8361">
          <cell r="AY8361">
            <v>0</v>
          </cell>
          <cell r="AZ8361" t="str">
            <v>x</v>
          </cell>
        </row>
        <row r="8362">
          <cell r="AY8362">
            <v>0</v>
          </cell>
          <cell r="AZ8362" t="str">
            <v>x</v>
          </cell>
        </row>
        <row r="8363">
          <cell r="AY8363">
            <v>0</v>
          </cell>
          <cell r="AZ8363" t="str">
            <v>x</v>
          </cell>
        </row>
        <row r="8364">
          <cell r="AY8364">
            <v>0</v>
          </cell>
          <cell r="AZ8364" t="str">
            <v>x</v>
          </cell>
        </row>
        <row r="8365">
          <cell r="AY8365" t="str">
            <v>1BG</v>
          </cell>
          <cell r="AZ8365">
            <v>-46.96</v>
          </cell>
        </row>
        <row r="8366">
          <cell r="AY8366" t="str">
            <v>1BG</v>
          </cell>
          <cell r="AZ8366">
            <v>-46.96</v>
          </cell>
        </row>
        <row r="8367">
          <cell r="AY8367" t="str">
            <v>1BG</v>
          </cell>
          <cell r="AZ8367">
            <v>-164.37</v>
          </cell>
        </row>
        <row r="8368">
          <cell r="AY8368" t="str">
            <v>1BG</v>
          </cell>
          <cell r="AZ8368">
            <v>-166.25</v>
          </cell>
        </row>
        <row r="8369">
          <cell r="AY8369" t="str">
            <v>1BG</v>
          </cell>
          <cell r="AZ8369">
            <v>-166.25</v>
          </cell>
        </row>
        <row r="8370">
          <cell r="AY8370" t="str">
            <v>2DF</v>
          </cell>
          <cell r="AZ8370">
            <v>-198.3</v>
          </cell>
        </row>
        <row r="8371">
          <cell r="AY8371" t="str">
            <v>1BG</v>
          </cell>
          <cell r="AZ8371">
            <v>-32.549999999999997</v>
          </cell>
        </row>
        <row r="8372">
          <cell r="AY8372" t="str">
            <v>1BG</v>
          </cell>
          <cell r="AZ8372">
            <v>-32.549999999999997</v>
          </cell>
        </row>
        <row r="8373">
          <cell r="AY8373" t="str">
            <v>1BG</v>
          </cell>
          <cell r="AZ8373">
            <v>-3537.63</v>
          </cell>
        </row>
        <row r="8374">
          <cell r="AY8374" t="str">
            <v>1BG</v>
          </cell>
          <cell r="AZ8374">
            <v>-171.26</v>
          </cell>
        </row>
        <row r="8375">
          <cell r="AY8375" t="str">
            <v>1BG</v>
          </cell>
          <cell r="AZ8375">
            <v>-30.45</v>
          </cell>
        </row>
        <row r="8376">
          <cell r="AY8376" t="str">
            <v>1BG</v>
          </cell>
          <cell r="AZ8376">
            <v>-30.45</v>
          </cell>
        </row>
        <row r="8377">
          <cell r="AY8377" t="str">
            <v>1BG</v>
          </cell>
          <cell r="AZ8377">
            <v>-30.45</v>
          </cell>
        </row>
        <row r="8378">
          <cell r="AY8378" t="str">
            <v>1BG</v>
          </cell>
          <cell r="AZ8378">
            <v>-30.45</v>
          </cell>
        </row>
        <row r="8379">
          <cell r="AY8379" t="str">
            <v>1BG</v>
          </cell>
          <cell r="AZ8379">
            <v>-24.36</v>
          </cell>
        </row>
        <row r="8380">
          <cell r="AY8380" t="str">
            <v>1BG</v>
          </cell>
          <cell r="AZ8380">
            <v>-24.36</v>
          </cell>
        </row>
        <row r="8381">
          <cell r="AY8381" t="str">
            <v>1BG</v>
          </cell>
          <cell r="AZ8381">
            <v>-21.65</v>
          </cell>
        </row>
        <row r="8382">
          <cell r="AY8382" t="str">
            <v>1BG</v>
          </cell>
          <cell r="AZ8382">
            <v>-7.22</v>
          </cell>
        </row>
        <row r="8383">
          <cell r="AY8383" t="str">
            <v>1BG</v>
          </cell>
          <cell r="AZ8383">
            <v>-21.65</v>
          </cell>
        </row>
        <row r="8384">
          <cell r="AY8384" t="str">
            <v>1BG</v>
          </cell>
          <cell r="AZ8384">
            <v>-7.22</v>
          </cell>
        </row>
        <row r="8385">
          <cell r="AY8385" t="str">
            <v>1BG</v>
          </cell>
          <cell r="AZ8385">
            <v>-21.65</v>
          </cell>
        </row>
        <row r="8386">
          <cell r="AY8386" t="str">
            <v>1BG</v>
          </cell>
          <cell r="AZ8386">
            <v>-7.22</v>
          </cell>
        </row>
        <row r="8387">
          <cell r="AY8387" t="str">
            <v>1BG</v>
          </cell>
          <cell r="AZ8387">
            <v>-21.65</v>
          </cell>
        </row>
        <row r="8388">
          <cell r="AY8388" t="str">
            <v>1BG</v>
          </cell>
          <cell r="AZ8388">
            <v>-7.22</v>
          </cell>
        </row>
        <row r="8389">
          <cell r="AY8389" t="str">
            <v>1BD</v>
          </cell>
          <cell r="AZ8389">
            <v>-21.65</v>
          </cell>
        </row>
        <row r="8390">
          <cell r="AY8390" t="str">
            <v>1BD</v>
          </cell>
          <cell r="AZ8390">
            <v>-7.22</v>
          </cell>
        </row>
        <row r="8391">
          <cell r="AY8391" t="str">
            <v>1BG</v>
          </cell>
          <cell r="AZ8391">
            <v>-21.65</v>
          </cell>
        </row>
        <row r="8392">
          <cell r="AY8392" t="str">
            <v>1BG</v>
          </cell>
          <cell r="AZ8392">
            <v>-7.22</v>
          </cell>
        </row>
        <row r="8393">
          <cell r="AY8393" t="str">
            <v>1BD</v>
          </cell>
          <cell r="AZ8393">
            <v>-21.65</v>
          </cell>
        </row>
        <row r="8394">
          <cell r="AY8394" t="str">
            <v>1BD</v>
          </cell>
          <cell r="AZ8394">
            <v>-7.22</v>
          </cell>
        </row>
        <row r="8395">
          <cell r="AY8395" t="str">
            <v>1BD</v>
          </cell>
          <cell r="AZ8395">
            <v>-21.65</v>
          </cell>
        </row>
        <row r="8396">
          <cell r="AY8396" t="str">
            <v>1BD</v>
          </cell>
          <cell r="AZ8396">
            <v>-7.22</v>
          </cell>
        </row>
        <row r="8397">
          <cell r="AY8397" t="str">
            <v>1BD</v>
          </cell>
          <cell r="AZ8397">
            <v>-21.65</v>
          </cell>
        </row>
        <row r="8398">
          <cell r="AY8398" t="str">
            <v>1BD</v>
          </cell>
          <cell r="AZ8398">
            <v>-7.22</v>
          </cell>
        </row>
        <row r="8399">
          <cell r="AY8399" t="str">
            <v>1BD</v>
          </cell>
          <cell r="AZ8399">
            <v>-21.65</v>
          </cell>
        </row>
        <row r="8400">
          <cell r="AY8400" t="str">
            <v>1BD</v>
          </cell>
          <cell r="AZ8400">
            <v>-7.22</v>
          </cell>
        </row>
        <row r="8401">
          <cell r="AY8401">
            <v>0</v>
          </cell>
          <cell r="AZ8401" t="str">
            <v>x</v>
          </cell>
        </row>
        <row r="8402">
          <cell r="AY8402">
            <v>0</v>
          </cell>
          <cell r="AZ8402" t="str">
            <v>x</v>
          </cell>
        </row>
        <row r="8403">
          <cell r="AY8403">
            <v>0</v>
          </cell>
          <cell r="AZ8403" t="str">
            <v>x</v>
          </cell>
        </row>
        <row r="8404">
          <cell r="AY8404">
            <v>0</v>
          </cell>
          <cell r="AZ8404" t="str">
            <v>x</v>
          </cell>
        </row>
        <row r="8405">
          <cell r="AY8405" t="str">
            <v>1BG</v>
          </cell>
          <cell r="AZ8405">
            <v>-148.62</v>
          </cell>
        </row>
        <row r="8406">
          <cell r="AY8406" t="str">
            <v>1BG</v>
          </cell>
          <cell r="AZ8406">
            <v>-148.62</v>
          </cell>
        </row>
        <row r="8407">
          <cell r="AY8407" t="str">
            <v>1BD</v>
          </cell>
          <cell r="AZ8407">
            <v>-32.15</v>
          </cell>
        </row>
        <row r="8408">
          <cell r="AY8408" t="str">
            <v>1BD</v>
          </cell>
          <cell r="AZ8408">
            <v>-32.15</v>
          </cell>
        </row>
        <row r="8409">
          <cell r="AY8409" t="str">
            <v>1BG</v>
          </cell>
          <cell r="AZ8409">
            <v>-46.96</v>
          </cell>
        </row>
        <row r="8410">
          <cell r="AY8410" t="str">
            <v>1BG</v>
          </cell>
          <cell r="AZ8410">
            <v>-46.96</v>
          </cell>
        </row>
        <row r="8411">
          <cell r="AY8411" t="str">
            <v>1BG</v>
          </cell>
          <cell r="AZ8411">
            <v>-46.96</v>
          </cell>
        </row>
        <row r="8412">
          <cell r="AY8412" t="str">
            <v>1BG</v>
          </cell>
          <cell r="AZ8412">
            <v>-46.96</v>
          </cell>
        </row>
        <row r="8413">
          <cell r="AY8413" t="str">
            <v>1BG</v>
          </cell>
          <cell r="AZ8413">
            <v>-93.29</v>
          </cell>
        </row>
        <row r="8414">
          <cell r="AY8414">
            <v>0</v>
          </cell>
          <cell r="AZ8414" t="str">
            <v>x</v>
          </cell>
        </row>
        <row r="8415">
          <cell r="AY8415" t="str">
            <v>1BG</v>
          </cell>
          <cell r="AZ8415">
            <v>-45.12</v>
          </cell>
        </row>
        <row r="8416">
          <cell r="AY8416" t="str">
            <v>1BG</v>
          </cell>
          <cell r="AZ8416">
            <v>-45.12</v>
          </cell>
        </row>
        <row r="8417">
          <cell r="AY8417" t="str">
            <v>1BG</v>
          </cell>
          <cell r="AZ8417">
            <v>-30.45</v>
          </cell>
        </row>
        <row r="8418">
          <cell r="AY8418" t="str">
            <v>1BG</v>
          </cell>
          <cell r="AZ8418">
            <v>-30.45</v>
          </cell>
        </row>
        <row r="8419">
          <cell r="AY8419" t="str">
            <v>1BD</v>
          </cell>
          <cell r="AZ8419">
            <v>-163.28</v>
          </cell>
        </row>
        <row r="8420">
          <cell r="AY8420" t="str">
            <v>1BG</v>
          </cell>
          <cell r="AZ8420">
            <v>-1024.71</v>
          </cell>
        </row>
        <row r="8421">
          <cell r="AY8421" t="str">
            <v>1BG</v>
          </cell>
          <cell r="AZ8421">
            <v>-1024.71</v>
          </cell>
        </row>
        <row r="8422">
          <cell r="AY8422" t="str">
            <v>1BG</v>
          </cell>
          <cell r="AZ8422">
            <v>-1024.71</v>
          </cell>
        </row>
        <row r="8423">
          <cell r="AY8423" t="str">
            <v>1BG</v>
          </cell>
          <cell r="AZ8423">
            <v>-476.17</v>
          </cell>
        </row>
        <row r="8424">
          <cell r="AY8424" t="str">
            <v>1BG</v>
          </cell>
          <cell r="AZ8424">
            <v>-476.17</v>
          </cell>
        </row>
        <row r="8425">
          <cell r="AY8425" t="str">
            <v>1BG</v>
          </cell>
          <cell r="AZ8425">
            <v>-476.17</v>
          </cell>
        </row>
        <row r="8426">
          <cell r="AY8426" t="str">
            <v>1BG</v>
          </cell>
          <cell r="AZ8426">
            <v>-476.17</v>
          </cell>
        </row>
        <row r="8427">
          <cell r="AY8427" t="str">
            <v>1BG</v>
          </cell>
          <cell r="AZ8427">
            <v>-476.17</v>
          </cell>
        </row>
        <row r="8428">
          <cell r="AY8428" t="str">
            <v>1BG</v>
          </cell>
          <cell r="AZ8428">
            <v>-476.17</v>
          </cell>
        </row>
        <row r="8429">
          <cell r="AY8429" t="str">
            <v>1BG</v>
          </cell>
          <cell r="AZ8429">
            <v>-476.17</v>
          </cell>
        </row>
        <row r="8430">
          <cell r="AY8430" t="str">
            <v>1BG</v>
          </cell>
          <cell r="AZ8430">
            <v>-154.85</v>
          </cell>
        </row>
        <row r="8431">
          <cell r="AY8431" t="str">
            <v>1BG</v>
          </cell>
          <cell r="AZ8431">
            <v>-154.85</v>
          </cell>
        </row>
        <row r="8432">
          <cell r="AY8432" t="str">
            <v>1BG</v>
          </cell>
          <cell r="AZ8432">
            <v>-155.74</v>
          </cell>
        </row>
        <row r="8433">
          <cell r="AY8433" t="str">
            <v>1BG</v>
          </cell>
          <cell r="AZ8433">
            <v>-155.74</v>
          </cell>
        </row>
        <row r="8434">
          <cell r="AY8434" t="str">
            <v>1BG</v>
          </cell>
          <cell r="AZ8434">
            <v>-155.74</v>
          </cell>
        </row>
        <row r="8435">
          <cell r="AY8435" t="str">
            <v>1BG</v>
          </cell>
          <cell r="AZ8435">
            <v>-155.74</v>
          </cell>
        </row>
        <row r="8436">
          <cell r="AY8436">
            <v>0</v>
          </cell>
          <cell r="AZ8436" t="str">
            <v>x</v>
          </cell>
        </row>
        <row r="8437">
          <cell r="AY8437">
            <v>0</v>
          </cell>
          <cell r="AZ8437" t="str">
            <v>x</v>
          </cell>
        </row>
        <row r="8438">
          <cell r="AY8438">
            <v>0</v>
          </cell>
          <cell r="AZ8438" t="str">
            <v>x</v>
          </cell>
        </row>
        <row r="8439">
          <cell r="AY8439" t="str">
            <v>1BG</v>
          </cell>
          <cell r="AZ8439">
            <v>-22.08</v>
          </cell>
        </row>
        <row r="8440">
          <cell r="AY8440" t="str">
            <v>1BG</v>
          </cell>
          <cell r="AZ8440">
            <v>-6.59</v>
          </cell>
        </row>
        <row r="8441">
          <cell r="AY8441" t="str">
            <v>1BG</v>
          </cell>
          <cell r="AZ8441">
            <v>-22.08</v>
          </cell>
        </row>
        <row r="8442">
          <cell r="AY8442" t="str">
            <v>1BG</v>
          </cell>
          <cell r="AZ8442">
            <v>-6.59</v>
          </cell>
        </row>
        <row r="8443">
          <cell r="AY8443" t="str">
            <v>1BG</v>
          </cell>
          <cell r="AZ8443">
            <v>-476.17</v>
          </cell>
        </row>
        <row r="8444">
          <cell r="AY8444" t="str">
            <v>1BG</v>
          </cell>
          <cell r="AZ8444">
            <v>-476.17</v>
          </cell>
        </row>
        <row r="8445">
          <cell r="AY8445" t="str">
            <v>1BG</v>
          </cell>
          <cell r="AZ8445">
            <v>-476.17</v>
          </cell>
        </row>
        <row r="8446">
          <cell r="AY8446" t="str">
            <v>1BG</v>
          </cell>
          <cell r="AZ8446">
            <v>-476.17</v>
          </cell>
        </row>
        <row r="8447">
          <cell r="AY8447" t="str">
            <v>1BG</v>
          </cell>
          <cell r="AZ8447">
            <v>-476.17</v>
          </cell>
        </row>
        <row r="8448">
          <cell r="AY8448" t="str">
            <v>1BG</v>
          </cell>
          <cell r="AZ8448">
            <v>-476.17</v>
          </cell>
        </row>
        <row r="8449">
          <cell r="AY8449" t="str">
            <v>1BG</v>
          </cell>
          <cell r="AZ8449">
            <v>-476.17</v>
          </cell>
        </row>
        <row r="8450">
          <cell r="AY8450" t="str">
            <v>1BG</v>
          </cell>
          <cell r="AZ8450">
            <v>-476.17</v>
          </cell>
        </row>
        <row r="8451">
          <cell r="AY8451" t="str">
            <v>1BG</v>
          </cell>
          <cell r="AZ8451">
            <v>-476.17</v>
          </cell>
        </row>
        <row r="8452">
          <cell r="AY8452" t="str">
            <v>1BG</v>
          </cell>
          <cell r="AZ8452">
            <v>-476.17</v>
          </cell>
        </row>
        <row r="8453">
          <cell r="AY8453" t="str">
            <v>1BG</v>
          </cell>
          <cell r="AZ8453">
            <v>-476.17</v>
          </cell>
        </row>
        <row r="8454">
          <cell r="AY8454" t="str">
            <v>1BG</v>
          </cell>
          <cell r="AZ8454">
            <v>-476.17</v>
          </cell>
        </row>
        <row r="8455">
          <cell r="AY8455" t="str">
            <v>1BG</v>
          </cell>
          <cell r="AZ8455">
            <v>-476.17</v>
          </cell>
        </row>
        <row r="8456">
          <cell r="AY8456" t="str">
            <v>1BG</v>
          </cell>
          <cell r="AZ8456">
            <v>-476.17</v>
          </cell>
        </row>
        <row r="8457">
          <cell r="AY8457" t="str">
            <v>1BG</v>
          </cell>
          <cell r="AZ8457">
            <v>-476.17</v>
          </cell>
        </row>
        <row r="8458">
          <cell r="AY8458" t="str">
            <v>1BG</v>
          </cell>
          <cell r="AZ8458">
            <v>-476.17</v>
          </cell>
        </row>
        <row r="8459">
          <cell r="AY8459" t="str">
            <v>1BG</v>
          </cell>
          <cell r="AZ8459">
            <v>-159.58000000000001</v>
          </cell>
        </row>
        <row r="8460">
          <cell r="AY8460" t="str">
            <v>1BG</v>
          </cell>
          <cell r="AZ8460">
            <v>-159.58000000000001</v>
          </cell>
        </row>
        <row r="8461">
          <cell r="AY8461" t="str">
            <v>1BG</v>
          </cell>
          <cell r="AZ8461">
            <v>-18.98</v>
          </cell>
        </row>
        <row r="8462">
          <cell r="AY8462" t="str">
            <v>1BD</v>
          </cell>
          <cell r="AZ8462">
            <v>-39.82</v>
          </cell>
        </row>
        <row r="8463">
          <cell r="AY8463" t="str">
            <v>1BD</v>
          </cell>
          <cell r="AZ8463">
            <v>-39.82</v>
          </cell>
        </row>
        <row r="8464">
          <cell r="AY8464" t="str">
            <v>1BG</v>
          </cell>
          <cell r="AZ8464">
            <v>-32</v>
          </cell>
        </row>
        <row r="8465">
          <cell r="AY8465" t="str">
            <v>1BG</v>
          </cell>
          <cell r="AZ8465">
            <v>-32</v>
          </cell>
        </row>
        <row r="8466">
          <cell r="AY8466">
            <v>0</v>
          </cell>
          <cell r="AZ8466" t="str">
            <v>x</v>
          </cell>
        </row>
        <row r="8467">
          <cell r="AY8467">
            <v>0</v>
          </cell>
          <cell r="AZ8467" t="str">
            <v>x</v>
          </cell>
        </row>
        <row r="8468">
          <cell r="AY8468" t="str">
            <v>1BG</v>
          </cell>
          <cell r="AZ8468">
            <v>-47.96</v>
          </cell>
        </row>
        <row r="8469">
          <cell r="AY8469">
            <v>0</v>
          </cell>
          <cell r="AZ8469" t="str">
            <v>x</v>
          </cell>
        </row>
        <row r="8470">
          <cell r="AY8470">
            <v>0</v>
          </cell>
          <cell r="AZ8470" t="str">
            <v>x</v>
          </cell>
        </row>
        <row r="8471">
          <cell r="AY8471">
            <v>0</v>
          </cell>
          <cell r="AZ8471" t="str">
            <v>x</v>
          </cell>
        </row>
        <row r="8472">
          <cell r="AY8472">
            <v>0</v>
          </cell>
          <cell r="AZ8472" t="str">
            <v>x</v>
          </cell>
        </row>
        <row r="8473">
          <cell r="AY8473" t="str">
            <v>1BG</v>
          </cell>
          <cell r="AZ8473">
            <v>-3537.63</v>
          </cell>
        </row>
        <row r="8474">
          <cell r="AY8474" t="str">
            <v>1BG</v>
          </cell>
          <cell r="AZ8474">
            <v>-3537.63</v>
          </cell>
        </row>
        <row r="8475">
          <cell r="AY8475" t="str">
            <v>1BG</v>
          </cell>
          <cell r="AZ8475">
            <v>-3537.63</v>
          </cell>
        </row>
        <row r="8476">
          <cell r="AY8476" t="str">
            <v>1BG</v>
          </cell>
          <cell r="AZ8476">
            <v>-49.05</v>
          </cell>
        </row>
        <row r="8477">
          <cell r="AY8477" t="str">
            <v>1BG</v>
          </cell>
          <cell r="AZ8477">
            <v>-49.05</v>
          </cell>
        </row>
        <row r="8478">
          <cell r="AY8478" t="str">
            <v>1BG</v>
          </cell>
          <cell r="AZ8478">
            <v>-49.05</v>
          </cell>
        </row>
        <row r="8479">
          <cell r="AY8479" t="str">
            <v>1BG</v>
          </cell>
          <cell r="AZ8479">
            <v>-49.05</v>
          </cell>
        </row>
        <row r="8480">
          <cell r="AY8480" t="str">
            <v>1BG</v>
          </cell>
          <cell r="AZ8480">
            <v>-49.05</v>
          </cell>
        </row>
        <row r="8481">
          <cell r="AY8481" t="str">
            <v>1BG</v>
          </cell>
          <cell r="AZ8481">
            <v>-49.05</v>
          </cell>
        </row>
        <row r="8482">
          <cell r="AY8482" t="str">
            <v>1BG</v>
          </cell>
          <cell r="AZ8482">
            <v>-49.05</v>
          </cell>
        </row>
        <row r="8483">
          <cell r="AY8483" t="str">
            <v>1BG</v>
          </cell>
          <cell r="AZ8483">
            <v>-49.05</v>
          </cell>
        </row>
        <row r="8484">
          <cell r="AY8484" t="str">
            <v>1BG</v>
          </cell>
          <cell r="AZ8484">
            <v>-27.61</v>
          </cell>
        </row>
        <row r="8485">
          <cell r="AY8485" t="str">
            <v>1BD</v>
          </cell>
          <cell r="AZ8485">
            <v>-49.05</v>
          </cell>
        </row>
        <row r="8486">
          <cell r="AY8486" t="str">
            <v>1BD</v>
          </cell>
          <cell r="AZ8486">
            <v>-49.05</v>
          </cell>
        </row>
        <row r="8487">
          <cell r="AY8487">
            <v>0</v>
          </cell>
          <cell r="AZ8487" t="str">
            <v>x</v>
          </cell>
        </row>
        <row r="8488">
          <cell r="AY8488" t="str">
            <v>1BG</v>
          </cell>
          <cell r="AZ8488">
            <v>-30.18</v>
          </cell>
        </row>
        <row r="8489">
          <cell r="AY8489" t="str">
            <v>1BG</v>
          </cell>
          <cell r="AZ8489">
            <v>-30.18</v>
          </cell>
        </row>
        <row r="8490">
          <cell r="AY8490" t="str">
            <v>1BG</v>
          </cell>
          <cell r="AZ8490">
            <v>-30.18</v>
          </cell>
        </row>
        <row r="8491">
          <cell r="AY8491">
            <v>0</v>
          </cell>
          <cell r="AZ8491" t="str">
            <v>x</v>
          </cell>
        </row>
        <row r="8492">
          <cell r="AY8492" t="str">
            <v>1BD</v>
          </cell>
          <cell r="AZ8492">
            <v>-27.61</v>
          </cell>
        </row>
        <row r="8493">
          <cell r="AY8493" t="str">
            <v>1BD</v>
          </cell>
          <cell r="AZ8493">
            <v>-27.61</v>
          </cell>
        </row>
        <row r="8494">
          <cell r="AY8494" t="str">
            <v>1BD</v>
          </cell>
          <cell r="AZ8494">
            <v>-27.61</v>
          </cell>
        </row>
        <row r="8495">
          <cell r="AY8495" t="str">
            <v>1BD</v>
          </cell>
          <cell r="AZ8495">
            <v>-27.61</v>
          </cell>
        </row>
        <row r="8496">
          <cell r="AY8496" t="str">
            <v>2DL</v>
          </cell>
          <cell r="AZ8496">
            <v>-1075.56</v>
          </cell>
        </row>
        <row r="8497">
          <cell r="AY8497" t="str">
            <v>2DL</v>
          </cell>
          <cell r="AZ8497">
            <v>-1075.7</v>
          </cell>
        </row>
        <row r="8498">
          <cell r="AY8498" t="str">
            <v>2DL</v>
          </cell>
          <cell r="AZ8498">
            <v>-1075.23</v>
          </cell>
        </row>
        <row r="8499">
          <cell r="AY8499" t="str">
            <v>2DL</v>
          </cell>
          <cell r="AZ8499">
            <v>-1075.2</v>
          </cell>
        </row>
        <row r="8500">
          <cell r="AY8500" t="str">
            <v>2DL</v>
          </cell>
          <cell r="AZ8500">
            <v>-350.13</v>
          </cell>
        </row>
        <row r="8501">
          <cell r="AY8501">
            <v>0</v>
          </cell>
          <cell r="AZ8501" t="str">
            <v>x</v>
          </cell>
        </row>
        <row r="8502">
          <cell r="AY8502" t="str">
            <v>1BG</v>
          </cell>
          <cell r="AZ8502">
            <v>-1394.8</v>
          </cell>
        </row>
        <row r="8503">
          <cell r="AY8503" t="str">
            <v>1BG</v>
          </cell>
          <cell r="AZ8503">
            <v>-2175.1799999999998</v>
          </cell>
        </row>
        <row r="8504">
          <cell r="AY8504" t="str">
            <v>1BG</v>
          </cell>
          <cell r="AZ8504">
            <v>-1372.96</v>
          </cell>
        </row>
        <row r="8505">
          <cell r="AY8505" t="str">
            <v>1BG</v>
          </cell>
          <cell r="AZ8505">
            <v>-399.3</v>
          </cell>
        </row>
        <row r="8506">
          <cell r="AY8506" t="str">
            <v>1BG</v>
          </cell>
          <cell r="AZ8506">
            <v>-397.1</v>
          </cell>
        </row>
        <row r="8507">
          <cell r="AY8507" t="str">
            <v>1BG</v>
          </cell>
          <cell r="AZ8507">
            <v>-48.04</v>
          </cell>
        </row>
        <row r="8508">
          <cell r="AY8508" t="str">
            <v>1BG</v>
          </cell>
          <cell r="AZ8508">
            <v>-48.04</v>
          </cell>
        </row>
        <row r="8509">
          <cell r="AY8509" t="str">
            <v>1BG</v>
          </cell>
          <cell r="AZ8509">
            <v>-48.04</v>
          </cell>
        </row>
        <row r="8510">
          <cell r="AY8510" t="str">
            <v>1BG</v>
          </cell>
          <cell r="AZ8510">
            <v>-48.04</v>
          </cell>
        </row>
        <row r="8511">
          <cell r="AY8511">
            <v>0</v>
          </cell>
          <cell r="AZ8511" t="str">
            <v>x</v>
          </cell>
        </row>
        <row r="8512">
          <cell r="AY8512" t="str">
            <v>1BG</v>
          </cell>
          <cell r="AZ8512">
            <v>-48.04</v>
          </cell>
        </row>
        <row r="8513">
          <cell r="AY8513">
            <v>0</v>
          </cell>
          <cell r="AZ8513" t="str">
            <v>x</v>
          </cell>
        </row>
        <row r="8514">
          <cell r="AY8514" t="str">
            <v>1BG</v>
          </cell>
          <cell r="AZ8514">
            <v>-48.04</v>
          </cell>
        </row>
        <row r="8515">
          <cell r="AY8515" t="str">
            <v>1BG</v>
          </cell>
          <cell r="AZ8515">
            <v>-48.04</v>
          </cell>
        </row>
        <row r="8516">
          <cell r="AY8516" t="str">
            <v>1BG</v>
          </cell>
          <cell r="AZ8516">
            <v>-30.18</v>
          </cell>
        </row>
        <row r="8517">
          <cell r="AY8517" t="str">
            <v>1BG</v>
          </cell>
          <cell r="AZ8517">
            <v>-30.18</v>
          </cell>
        </row>
        <row r="8518">
          <cell r="AY8518" t="str">
            <v>1BG</v>
          </cell>
          <cell r="AZ8518">
            <v>-30.18</v>
          </cell>
        </row>
        <row r="8519">
          <cell r="AY8519" t="str">
            <v>1BG</v>
          </cell>
          <cell r="AZ8519">
            <v>-30.18</v>
          </cell>
        </row>
        <row r="8520">
          <cell r="AY8520">
            <v>0</v>
          </cell>
          <cell r="AZ8520" t="str">
            <v>x</v>
          </cell>
        </row>
        <row r="8521">
          <cell r="AY8521">
            <v>0</v>
          </cell>
          <cell r="AZ8521" t="str">
            <v>x</v>
          </cell>
        </row>
        <row r="8522">
          <cell r="AY8522">
            <v>0</v>
          </cell>
          <cell r="AZ8522" t="str">
            <v>x</v>
          </cell>
        </row>
        <row r="8523">
          <cell r="AY8523" t="str">
            <v>1BG</v>
          </cell>
          <cell r="AZ8523">
            <v>-48.18</v>
          </cell>
        </row>
        <row r="8524">
          <cell r="AY8524" t="str">
            <v>1BG</v>
          </cell>
          <cell r="AZ8524">
            <v>-48.18</v>
          </cell>
        </row>
        <row r="8525">
          <cell r="AY8525" t="str">
            <v>1BG</v>
          </cell>
          <cell r="AZ8525">
            <v>-43.51</v>
          </cell>
        </row>
        <row r="8526">
          <cell r="AY8526" t="str">
            <v>1BG</v>
          </cell>
          <cell r="AZ8526">
            <v>-22.28</v>
          </cell>
        </row>
        <row r="8527">
          <cell r="AY8527" t="str">
            <v>1BG</v>
          </cell>
          <cell r="AZ8527">
            <v>-6.59</v>
          </cell>
        </row>
        <row r="8528">
          <cell r="AY8528" t="str">
            <v>1BD</v>
          </cell>
          <cell r="AZ8528">
            <v>-22.28</v>
          </cell>
        </row>
        <row r="8529">
          <cell r="AY8529" t="str">
            <v>1BD</v>
          </cell>
          <cell r="AZ8529">
            <v>-6.59</v>
          </cell>
        </row>
        <row r="8530">
          <cell r="AY8530" t="str">
            <v>1BG</v>
          </cell>
          <cell r="AZ8530">
            <v>-22.28</v>
          </cell>
        </row>
        <row r="8531">
          <cell r="AY8531" t="str">
            <v>1BG</v>
          </cell>
          <cell r="AZ8531">
            <v>-6.59</v>
          </cell>
        </row>
        <row r="8532">
          <cell r="AY8532" t="str">
            <v>1BD</v>
          </cell>
          <cell r="AZ8532">
            <v>-22.28</v>
          </cell>
        </row>
        <row r="8533">
          <cell r="AY8533" t="str">
            <v>1BD</v>
          </cell>
          <cell r="AZ8533">
            <v>-6.59</v>
          </cell>
        </row>
        <row r="8534">
          <cell r="AY8534" t="str">
            <v>1BG</v>
          </cell>
          <cell r="AZ8534">
            <v>-22.28</v>
          </cell>
        </row>
        <row r="8535">
          <cell r="AY8535" t="str">
            <v>1BG</v>
          </cell>
          <cell r="AZ8535">
            <v>-6.59</v>
          </cell>
        </row>
        <row r="8536">
          <cell r="AY8536" t="str">
            <v>1BG</v>
          </cell>
          <cell r="AZ8536">
            <v>-22.28</v>
          </cell>
        </row>
        <row r="8537">
          <cell r="AY8537" t="str">
            <v>1BG</v>
          </cell>
          <cell r="AZ8537">
            <v>-6.59</v>
          </cell>
        </row>
        <row r="8538">
          <cell r="AY8538" t="str">
            <v>1BG</v>
          </cell>
          <cell r="AZ8538">
            <v>-32.94</v>
          </cell>
        </row>
        <row r="8539">
          <cell r="AY8539" t="str">
            <v>1BG</v>
          </cell>
          <cell r="AZ8539">
            <v>-32.94</v>
          </cell>
        </row>
        <row r="8540">
          <cell r="AY8540" t="str">
            <v>1BG</v>
          </cell>
          <cell r="AZ8540">
            <v>-32.94</v>
          </cell>
        </row>
        <row r="8541">
          <cell r="AY8541" t="str">
            <v>1BG</v>
          </cell>
          <cell r="AZ8541">
            <v>-32.94</v>
          </cell>
        </row>
        <row r="8542">
          <cell r="AY8542" t="str">
            <v>1BG</v>
          </cell>
          <cell r="AZ8542">
            <v>-66.12</v>
          </cell>
        </row>
        <row r="8543">
          <cell r="AY8543" t="str">
            <v>1BG</v>
          </cell>
          <cell r="AZ8543">
            <v>-66.12</v>
          </cell>
        </row>
        <row r="8544">
          <cell r="AY8544" t="str">
            <v>1BG</v>
          </cell>
          <cell r="AZ8544">
            <v>-66.12</v>
          </cell>
        </row>
        <row r="8545">
          <cell r="AY8545" t="str">
            <v>1BG</v>
          </cell>
          <cell r="AZ8545">
            <v>-66.12</v>
          </cell>
        </row>
        <row r="8546">
          <cell r="AY8546" t="str">
            <v>1BG</v>
          </cell>
          <cell r="AZ8546">
            <v>-32.29</v>
          </cell>
        </row>
        <row r="8547">
          <cell r="AY8547" t="str">
            <v>1BG</v>
          </cell>
          <cell r="AZ8547">
            <v>-32.29</v>
          </cell>
        </row>
        <row r="8548">
          <cell r="AY8548" t="str">
            <v>1BG</v>
          </cell>
          <cell r="AZ8548">
            <v>-32.29</v>
          </cell>
        </row>
        <row r="8549">
          <cell r="AY8549" t="str">
            <v>1BG</v>
          </cell>
          <cell r="AZ8549">
            <v>-32.29</v>
          </cell>
        </row>
        <row r="8550">
          <cell r="AY8550" t="str">
            <v>1BG</v>
          </cell>
          <cell r="AZ8550">
            <v>-48.21</v>
          </cell>
        </row>
        <row r="8551">
          <cell r="AY8551" t="str">
            <v>1BG</v>
          </cell>
          <cell r="AZ8551">
            <v>-48.21</v>
          </cell>
        </row>
        <row r="8552">
          <cell r="AY8552" t="str">
            <v>1BG</v>
          </cell>
          <cell r="AZ8552">
            <v>-49.05</v>
          </cell>
        </row>
        <row r="8553">
          <cell r="AY8553" t="str">
            <v>1BG</v>
          </cell>
          <cell r="AZ8553">
            <v>-49.05</v>
          </cell>
        </row>
        <row r="8554">
          <cell r="AY8554" t="str">
            <v>1BG</v>
          </cell>
          <cell r="AZ8554">
            <v>-49.05</v>
          </cell>
        </row>
        <row r="8555">
          <cell r="AY8555" t="str">
            <v>1BG</v>
          </cell>
          <cell r="AZ8555">
            <v>-49.05</v>
          </cell>
        </row>
        <row r="8556">
          <cell r="AY8556" t="str">
            <v>1BG</v>
          </cell>
          <cell r="AZ8556">
            <v>-49.05</v>
          </cell>
        </row>
        <row r="8557">
          <cell r="AY8557" t="str">
            <v>1BG</v>
          </cell>
          <cell r="AZ8557">
            <v>-49.05</v>
          </cell>
        </row>
        <row r="8558">
          <cell r="AY8558" t="str">
            <v>1BG</v>
          </cell>
          <cell r="AZ8558">
            <v>-30.31</v>
          </cell>
        </row>
        <row r="8559">
          <cell r="AY8559" t="str">
            <v>1BG</v>
          </cell>
          <cell r="AZ8559">
            <v>-30.31</v>
          </cell>
        </row>
        <row r="8560">
          <cell r="AY8560" t="str">
            <v>1BG</v>
          </cell>
          <cell r="AZ8560">
            <v>-30.31</v>
          </cell>
        </row>
        <row r="8561">
          <cell r="AY8561" t="str">
            <v>1BG</v>
          </cell>
          <cell r="AZ8561">
            <v>-30.31</v>
          </cell>
        </row>
        <row r="8562">
          <cell r="AY8562" t="str">
            <v>1BG</v>
          </cell>
          <cell r="AZ8562">
            <v>-30.31</v>
          </cell>
        </row>
        <row r="8563">
          <cell r="AY8563" t="str">
            <v>1BG</v>
          </cell>
          <cell r="AZ8563">
            <v>-30.31</v>
          </cell>
        </row>
        <row r="8564">
          <cell r="AY8564" t="str">
            <v>1BG</v>
          </cell>
          <cell r="AZ8564">
            <v>-19.61</v>
          </cell>
        </row>
        <row r="8565">
          <cell r="AY8565" t="str">
            <v>1BG</v>
          </cell>
          <cell r="AZ8565">
            <v>-19.61</v>
          </cell>
        </row>
        <row r="8566">
          <cell r="AY8566" t="str">
            <v>1BG</v>
          </cell>
          <cell r="AZ8566">
            <v>-30.31</v>
          </cell>
        </row>
        <row r="8567">
          <cell r="AY8567" t="str">
            <v>1BG</v>
          </cell>
          <cell r="AZ8567">
            <v>-30.31</v>
          </cell>
        </row>
        <row r="8568">
          <cell r="AY8568">
            <v>0</v>
          </cell>
          <cell r="AZ8568" t="str">
            <v>x</v>
          </cell>
        </row>
        <row r="8569">
          <cell r="AY8569" t="str">
            <v>1BG</v>
          </cell>
          <cell r="AZ8569">
            <v>-24.1</v>
          </cell>
        </row>
        <row r="8570">
          <cell r="AY8570" t="str">
            <v>1BG</v>
          </cell>
          <cell r="AZ8570">
            <v>-24.1</v>
          </cell>
        </row>
        <row r="8571">
          <cell r="AY8571" t="str">
            <v>1BG</v>
          </cell>
          <cell r="AZ8571">
            <v>-23.41</v>
          </cell>
        </row>
        <row r="8572">
          <cell r="AY8572" t="str">
            <v>1BG</v>
          </cell>
          <cell r="AZ8572">
            <v>-23.41</v>
          </cell>
        </row>
        <row r="8573">
          <cell r="AY8573" t="str">
            <v>1BG</v>
          </cell>
          <cell r="AZ8573">
            <v>-29.47</v>
          </cell>
        </row>
        <row r="8574">
          <cell r="AY8574" t="str">
            <v>1BG</v>
          </cell>
          <cell r="AZ8574">
            <v>-29.47</v>
          </cell>
        </row>
        <row r="8575">
          <cell r="AY8575" t="str">
            <v>1BG</v>
          </cell>
          <cell r="AZ8575">
            <v>-29.47</v>
          </cell>
        </row>
        <row r="8576">
          <cell r="AY8576" t="str">
            <v>1BG</v>
          </cell>
          <cell r="AZ8576">
            <v>-29.47</v>
          </cell>
        </row>
        <row r="8577">
          <cell r="AY8577" t="str">
            <v>1BD</v>
          </cell>
          <cell r="AZ8577">
            <v>-602.16999999999996</v>
          </cell>
        </row>
        <row r="8578">
          <cell r="AY8578" t="str">
            <v>1BD</v>
          </cell>
          <cell r="AZ8578">
            <v>-513.1</v>
          </cell>
        </row>
        <row r="8579">
          <cell r="AY8579" t="str">
            <v>1BG</v>
          </cell>
          <cell r="AZ8579">
            <v>-696.48</v>
          </cell>
        </row>
        <row r="8580">
          <cell r="AY8580" t="str">
            <v>1BG</v>
          </cell>
          <cell r="AZ8580">
            <v>-31.05</v>
          </cell>
        </row>
        <row r="8581">
          <cell r="AY8581" t="str">
            <v>1BG</v>
          </cell>
          <cell r="AZ8581">
            <v>-31.05</v>
          </cell>
        </row>
        <row r="8582">
          <cell r="AY8582">
            <v>0</v>
          </cell>
          <cell r="AZ8582" t="str">
            <v>x</v>
          </cell>
        </row>
        <row r="8583">
          <cell r="AY8583" t="str">
            <v>1BG</v>
          </cell>
          <cell r="AZ8583">
            <v>-3406.37</v>
          </cell>
        </row>
        <row r="8584">
          <cell r="AY8584" t="str">
            <v>1BG</v>
          </cell>
          <cell r="AZ8584">
            <v>-23.79</v>
          </cell>
        </row>
        <row r="8585">
          <cell r="AY8585">
            <v>0</v>
          </cell>
          <cell r="AZ8585" t="str">
            <v>x</v>
          </cell>
        </row>
        <row r="8586">
          <cell r="AY8586" t="str">
            <v>1BG</v>
          </cell>
          <cell r="AZ8586">
            <v>-3406.37</v>
          </cell>
        </row>
        <row r="8587">
          <cell r="AY8587">
            <v>0</v>
          </cell>
          <cell r="AZ8587" t="str">
            <v>x</v>
          </cell>
        </row>
        <row r="8588">
          <cell r="AY8588" t="str">
            <v>1BG</v>
          </cell>
          <cell r="AZ8588">
            <v>-3406.37</v>
          </cell>
        </row>
        <row r="8589">
          <cell r="AY8589">
            <v>0</v>
          </cell>
          <cell r="AZ8589" t="str">
            <v>x</v>
          </cell>
        </row>
        <row r="8590">
          <cell r="AY8590" t="str">
            <v>1BG</v>
          </cell>
          <cell r="AZ8590">
            <v>-3406.37</v>
          </cell>
        </row>
        <row r="8591">
          <cell r="AY8591" t="str">
            <v>1BG</v>
          </cell>
          <cell r="AZ8591">
            <v>-32.65</v>
          </cell>
        </row>
        <row r="8592">
          <cell r="AY8592" t="str">
            <v>1BG</v>
          </cell>
          <cell r="AZ8592">
            <v>-32.65</v>
          </cell>
        </row>
        <row r="8593">
          <cell r="AY8593" t="str">
            <v>1BG</v>
          </cell>
          <cell r="AZ8593">
            <v>-32.65</v>
          </cell>
        </row>
        <row r="8594">
          <cell r="AY8594" t="str">
            <v>1BG</v>
          </cell>
          <cell r="AZ8594">
            <v>-32.65</v>
          </cell>
        </row>
        <row r="8595">
          <cell r="AY8595" t="str">
            <v>1BG</v>
          </cell>
          <cell r="AZ8595">
            <v>-21.65</v>
          </cell>
        </row>
        <row r="8596">
          <cell r="AY8596" t="str">
            <v>1BD</v>
          </cell>
          <cell r="AZ8596">
            <v>-231.93</v>
          </cell>
        </row>
        <row r="8597">
          <cell r="AY8597" t="str">
            <v>1BG</v>
          </cell>
          <cell r="AZ8597">
            <v>-10.65</v>
          </cell>
        </row>
        <row r="8598">
          <cell r="AY8598" t="str">
            <v>1BG</v>
          </cell>
          <cell r="AZ8598">
            <v>-378.71</v>
          </cell>
        </row>
        <row r="8599">
          <cell r="AY8599" t="str">
            <v>1BD</v>
          </cell>
          <cell r="AZ8599">
            <v>-59.74</v>
          </cell>
        </row>
        <row r="8600">
          <cell r="AY8600" t="str">
            <v>1BD</v>
          </cell>
          <cell r="AZ8600">
            <v>-25.74</v>
          </cell>
        </row>
        <row r="8601">
          <cell r="AY8601" t="str">
            <v>1BD</v>
          </cell>
          <cell r="AZ8601">
            <v>-137.26</v>
          </cell>
        </row>
        <row r="8602">
          <cell r="AY8602" t="str">
            <v>2DF</v>
          </cell>
          <cell r="AZ8602">
            <v>-83.54</v>
          </cell>
        </row>
        <row r="8603">
          <cell r="AY8603" t="str">
            <v>1BD</v>
          </cell>
          <cell r="AZ8603">
            <v>-104.76</v>
          </cell>
        </row>
        <row r="8604">
          <cell r="AY8604" t="str">
            <v>1BD</v>
          </cell>
          <cell r="AZ8604">
            <v>-104.76</v>
          </cell>
        </row>
        <row r="8605">
          <cell r="AY8605" t="str">
            <v>1BG</v>
          </cell>
          <cell r="AZ8605">
            <v>-171.09</v>
          </cell>
        </row>
        <row r="8606">
          <cell r="AY8606" t="str">
            <v>2DF</v>
          </cell>
          <cell r="AZ8606">
            <v>-79.760000000000005</v>
          </cell>
        </row>
        <row r="8607">
          <cell r="AY8607" t="str">
            <v>1BD</v>
          </cell>
          <cell r="AZ8607">
            <v>-39.71</v>
          </cell>
        </row>
        <row r="8608">
          <cell r="AY8608" t="str">
            <v>1BD</v>
          </cell>
          <cell r="AZ8608">
            <v>-33.28</v>
          </cell>
        </row>
        <row r="8609">
          <cell r="AY8609" t="str">
            <v>1BD</v>
          </cell>
          <cell r="AZ8609">
            <v>-108.59</v>
          </cell>
        </row>
        <row r="8610">
          <cell r="AY8610" t="str">
            <v>1BG</v>
          </cell>
          <cell r="AZ8610">
            <v>-27.48</v>
          </cell>
        </row>
        <row r="8611">
          <cell r="AY8611" t="str">
            <v>1BG</v>
          </cell>
          <cell r="AZ8611">
            <v>-27.48</v>
          </cell>
        </row>
        <row r="8612">
          <cell r="AY8612" t="str">
            <v>1BG</v>
          </cell>
          <cell r="AZ8612">
            <v>-27.48</v>
          </cell>
        </row>
        <row r="8613">
          <cell r="AY8613" t="str">
            <v>1BG</v>
          </cell>
          <cell r="AZ8613">
            <v>-26.01</v>
          </cell>
        </row>
        <row r="8614">
          <cell r="AY8614" t="str">
            <v>1BG</v>
          </cell>
          <cell r="AZ8614">
            <v>-26.01</v>
          </cell>
        </row>
        <row r="8615">
          <cell r="AY8615" t="str">
            <v>1BD</v>
          </cell>
          <cell r="AZ8615">
            <v>-33.549999999999997</v>
          </cell>
        </row>
        <row r="8616">
          <cell r="AY8616" t="str">
            <v>1BD</v>
          </cell>
          <cell r="AZ8616">
            <v>-33.549999999999997</v>
          </cell>
        </row>
        <row r="8617">
          <cell r="AY8617" t="str">
            <v>1BD</v>
          </cell>
          <cell r="AZ8617">
            <v>-33.549999999999997</v>
          </cell>
        </row>
        <row r="8618">
          <cell r="AY8618" t="str">
            <v>1BD</v>
          </cell>
          <cell r="AZ8618">
            <v>-74.73</v>
          </cell>
        </row>
        <row r="8619">
          <cell r="AY8619" t="str">
            <v>1BD</v>
          </cell>
          <cell r="AZ8619">
            <v>-74.73</v>
          </cell>
        </row>
        <row r="8620">
          <cell r="AY8620" t="str">
            <v>1BG</v>
          </cell>
          <cell r="AZ8620">
            <v>-164.31</v>
          </cell>
        </row>
        <row r="8621">
          <cell r="AY8621" t="str">
            <v>1BG</v>
          </cell>
          <cell r="AZ8621">
            <v>-164.31</v>
          </cell>
        </row>
        <row r="8622">
          <cell r="AY8622" t="str">
            <v>1BG</v>
          </cell>
          <cell r="AZ8622">
            <v>-18.98</v>
          </cell>
        </row>
        <row r="8623">
          <cell r="AY8623" t="str">
            <v>1BG</v>
          </cell>
          <cell r="AZ8623">
            <v>-22.6</v>
          </cell>
        </row>
        <row r="8624">
          <cell r="AY8624" t="str">
            <v>1BG</v>
          </cell>
          <cell r="AZ8624">
            <v>-22.6</v>
          </cell>
        </row>
        <row r="8625">
          <cell r="AY8625" t="str">
            <v>1BG</v>
          </cell>
          <cell r="AZ8625">
            <v>-22.6</v>
          </cell>
        </row>
        <row r="8626">
          <cell r="AY8626" t="str">
            <v>1BG</v>
          </cell>
          <cell r="AZ8626">
            <v>-22.6</v>
          </cell>
        </row>
        <row r="8627">
          <cell r="AY8627" t="str">
            <v>1BG</v>
          </cell>
          <cell r="AZ8627">
            <v>-22.6</v>
          </cell>
        </row>
        <row r="8628">
          <cell r="AY8628" t="str">
            <v>1BG</v>
          </cell>
          <cell r="AZ8628">
            <v>-22.6</v>
          </cell>
        </row>
        <row r="8629">
          <cell r="AY8629" t="str">
            <v>1BG</v>
          </cell>
          <cell r="AZ8629">
            <v>-22.6</v>
          </cell>
        </row>
        <row r="8630">
          <cell r="AY8630" t="str">
            <v>1BG</v>
          </cell>
          <cell r="AZ8630">
            <v>-22.6</v>
          </cell>
        </row>
        <row r="8631">
          <cell r="AY8631" t="str">
            <v>1BG</v>
          </cell>
          <cell r="AZ8631">
            <v>-22.6</v>
          </cell>
        </row>
        <row r="8632">
          <cell r="AY8632" t="str">
            <v>1BG</v>
          </cell>
          <cell r="AZ8632">
            <v>-22.6</v>
          </cell>
        </row>
        <row r="8633">
          <cell r="AY8633" t="str">
            <v>1BG</v>
          </cell>
          <cell r="AZ8633">
            <v>-22.6</v>
          </cell>
        </row>
        <row r="8634">
          <cell r="AY8634" t="str">
            <v>1BG</v>
          </cell>
          <cell r="AZ8634">
            <v>-22.6</v>
          </cell>
        </row>
        <row r="8635">
          <cell r="AY8635" t="str">
            <v>1BG</v>
          </cell>
          <cell r="AZ8635">
            <v>-22.6</v>
          </cell>
        </row>
        <row r="8636">
          <cell r="AY8636" t="str">
            <v>1BG</v>
          </cell>
          <cell r="AZ8636">
            <v>-22.6</v>
          </cell>
        </row>
        <row r="8637">
          <cell r="AY8637" t="str">
            <v>1BG</v>
          </cell>
          <cell r="AZ8637">
            <v>-22.6</v>
          </cell>
        </row>
        <row r="8638">
          <cell r="AY8638" t="str">
            <v>1BG</v>
          </cell>
          <cell r="AZ8638">
            <v>-24.2</v>
          </cell>
        </row>
        <row r="8639">
          <cell r="AY8639" t="str">
            <v>1BG</v>
          </cell>
          <cell r="AZ8639">
            <v>-24.2</v>
          </cell>
        </row>
        <row r="8640">
          <cell r="AY8640" t="str">
            <v>1BG</v>
          </cell>
          <cell r="AZ8640">
            <v>-24.2</v>
          </cell>
        </row>
        <row r="8641">
          <cell r="AY8641" t="str">
            <v>1BG</v>
          </cell>
          <cell r="AZ8641">
            <v>-24.2</v>
          </cell>
        </row>
        <row r="8642">
          <cell r="AY8642" t="str">
            <v>1BG</v>
          </cell>
          <cell r="AZ8642">
            <v>-24.2</v>
          </cell>
        </row>
        <row r="8643">
          <cell r="AY8643" t="str">
            <v>1BD</v>
          </cell>
          <cell r="AZ8643">
            <v>-46.49</v>
          </cell>
        </row>
        <row r="8644">
          <cell r="AY8644" t="str">
            <v>1BG</v>
          </cell>
          <cell r="AZ8644">
            <v>-357.96</v>
          </cell>
        </row>
        <row r="8645">
          <cell r="AY8645" t="str">
            <v>1BD</v>
          </cell>
          <cell r="AZ8645">
            <v>-288.01</v>
          </cell>
        </row>
        <row r="8646">
          <cell r="AY8646" t="str">
            <v>1BD</v>
          </cell>
          <cell r="AZ8646">
            <v>-90.15</v>
          </cell>
        </row>
        <row r="8647">
          <cell r="AY8647" t="str">
            <v>1BD</v>
          </cell>
          <cell r="AZ8647">
            <v>-34.799999999999997</v>
          </cell>
        </row>
        <row r="8648">
          <cell r="AY8648" t="str">
            <v>1BD</v>
          </cell>
          <cell r="AZ8648">
            <v>-30.41</v>
          </cell>
        </row>
        <row r="8649">
          <cell r="AY8649" t="str">
            <v>1BD</v>
          </cell>
          <cell r="AZ8649">
            <v>-30.41</v>
          </cell>
        </row>
        <row r="8650">
          <cell r="AY8650" t="str">
            <v>1BG</v>
          </cell>
          <cell r="AZ8650">
            <v>-67.16</v>
          </cell>
        </row>
        <row r="8651">
          <cell r="AY8651" t="str">
            <v>1BG</v>
          </cell>
          <cell r="AZ8651">
            <v>-261.74</v>
          </cell>
        </row>
        <row r="8652">
          <cell r="AY8652" t="str">
            <v>1BD</v>
          </cell>
          <cell r="AZ8652">
            <v>-74.73</v>
          </cell>
        </row>
        <row r="8653">
          <cell r="AY8653" t="str">
            <v>1BG</v>
          </cell>
          <cell r="AZ8653">
            <v>-23.27</v>
          </cell>
        </row>
        <row r="8654">
          <cell r="AY8654" t="str">
            <v>1BG</v>
          </cell>
          <cell r="AZ8654">
            <v>-22.28</v>
          </cell>
        </row>
        <row r="8655">
          <cell r="AY8655" t="str">
            <v>1BG</v>
          </cell>
          <cell r="AZ8655">
            <v>-6.59</v>
          </cell>
        </row>
        <row r="8656">
          <cell r="AY8656" t="str">
            <v>1BG</v>
          </cell>
          <cell r="AZ8656">
            <v>-22.28</v>
          </cell>
        </row>
        <row r="8657">
          <cell r="AY8657" t="str">
            <v>1BG</v>
          </cell>
          <cell r="AZ8657">
            <v>-6.59</v>
          </cell>
        </row>
        <row r="8658">
          <cell r="AY8658" t="str">
            <v>1BG</v>
          </cell>
          <cell r="AZ8658">
            <v>-22.28</v>
          </cell>
        </row>
        <row r="8659">
          <cell r="AY8659" t="str">
            <v>1BG</v>
          </cell>
          <cell r="AZ8659">
            <v>-6.59</v>
          </cell>
        </row>
        <row r="8660">
          <cell r="AY8660" t="str">
            <v>1BG</v>
          </cell>
          <cell r="AZ8660">
            <v>-31.6</v>
          </cell>
        </row>
        <row r="8661">
          <cell r="AY8661" t="str">
            <v>1BG</v>
          </cell>
          <cell r="AZ8661">
            <v>-31.6</v>
          </cell>
        </row>
        <row r="8662">
          <cell r="AY8662" t="str">
            <v>1BG</v>
          </cell>
          <cell r="AZ8662">
            <v>-31.6</v>
          </cell>
        </row>
        <row r="8663">
          <cell r="AY8663" t="str">
            <v>1BG</v>
          </cell>
          <cell r="AZ8663">
            <v>-31.6</v>
          </cell>
        </row>
        <row r="8664">
          <cell r="AY8664" t="str">
            <v>1BG</v>
          </cell>
          <cell r="AZ8664">
            <v>-25.09</v>
          </cell>
        </row>
        <row r="8665">
          <cell r="AY8665" t="str">
            <v>1BG</v>
          </cell>
          <cell r="AZ8665">
            <v>-39.6</v>
          </cell>
        </row>
        <row r="8666">
          <cell r="AY8666" t="str">
            <v>1BD</v>
          </cell>
          <cell r="AZ8666">
            <v>-1020.83</v>
          </cell>
        </row>
        <row r="8667">
          <cell r="AY8667" t="str">
            <v>2DF</v>
          </cell>
          <cell r="AZ8667">
            <v>-129.88</v>
          </cell>
        </row>
        <row r="8668">
          <cell r="AY8668" t="str">
            <v>2DF</v>
          </cell>
          <cell r="AZ8668">
            <v>-129.88</v>
          </cell>
        </row>
        <row r="8669">
          <cell r="AY8669" t="str">
            <v>1BG</v>
          </cell>
          <cell r="AZ8669">
            <v>-227.46</v>
          </cell>
        </row>
        <row r="8670">
          <cell r="AY8670" t="str">
            <v>1BG</v>
          </cell>
          <cell r="AZ8670">
            <v>-227.46</v>
          </cell>
        </row>
        <row r="8671">
          <cell r="AY8671" t="str">
            <v>1BG</v>
          </cell>
          <cell r="AZ8671">
            <v>-227.46</v>
          </cell>
        </row>
        <row r="8672">
          <cell r="AY8672" t="str">
            <v>1BG</v>
          </cell>
          <cell r="AZ8672">
            <v>-227.46</v>
          </cell>
        </row>
        <row r="8673">
          <cell r="AY8673" t="str">
            <v>1BG</v>
          </cell>
          <cell r="AZ8673">
            <v>-146.41</v>
          </cell>
        </row>
        <row r="8674">
          <cell r="AY8674" t="str">
            <v>1BG</v>
          </cell>
          <cell r="AZ8674">
            <v>-146.41</v>
          </cell>
        </row>
        <row r="8675">
          <cell r="AY8675" t="str">
            <v>1BG</v>
          </cell>
          <cell r="AZ8675">
            <v>-146.41</v>
          </cell>
        </row>
        <row r="8676">
          <cell r="AY8676" t="str">
            <v>1BG</v>
          </cell>
          <cell r="AZ8676">
            <v>-146.41</v>
          </cell>
        </row>
        <row r="8677">
          <cell r="AY8677" t="str">
            <v>1BD</v>
          </cell>
          <cell r="AZ8677">
            <v>-24.2</v>
          </cell>
        </row>
        <row r="8678">
          <cell r="AY8678" t="str">
            <v>1BD</v>
          </cell>
          <cell r="AZ8678">
            <v>-6.9</v>
          </cell>
        </row>
        <row r="8679">
          <cell r="AY8679" t="str">
            <v>1BG</v>
          </cell>
          <cell r="AZ8679">
            <v>-24.2</v>
          </cell>
        </row>
        <row r="8680">
          <cell r="AY8680" t="str">
            <v>1BD</v>
          </cell>
          <cell r="AZ8680">
            <v>-24.2</v>
          </cell>
        </row>
        <row r="8681">
          <cell r="AY8681" t="str">
            <v>1BD</v>
          </cell>
          <cell r="AZ8681">
            <v>-6.9</v>
          </cell>
        </row>
        <row r="8682">
          <cell r="AY8682" t="str">
            <v>1BG</v>
          </cell>
          <cell r="AZ8682">
            <v>-24.2</v>
          </cell>
        </row>
        <row r="8683">
          <cell r="AY8683" t="str">
            <v>1BD</v>
          </cell>
          <cell r="AZ8683">
            <v>-24.2</v>
          </cell>
        </row>
        <row r="8684">
          <cell r="AY8684" t="str">
            <v>1BG</v>
          </cell>
          <cell r="AZ8684">
            <v>-24.2</v>
          </cell>
        </row>
        <row r="8685">
          <cell r="AY8685" t="str">
            <v>1BD</v>
          </cell>
          <cell r="AZ8685">
            <v>-24.2</v>
          </cell>
        </row>
        <row r="8686">
          <cell r="AY8686" t="str">
            <v>1BG</v>
          </cell>
          <cell r="AZ8686">
            <v>-24.2</v>
          </cell>
        </row>
        <row r="8687">
          <cell r="AY8687" t="str">
            <v>1BD</v>
          </cell>
          <cell r="AZ8687">
            <v>-24.2</v>
          </cell>
        </row>
        <row r="8688">
          <cell r="AY8688" t="str">
            <v>1BG</v>
          </cell>
          <cell r="AZ8688">
            <v>-24.2</v>
          </cell>
        </row>
        <row r="8689">
          <cell r="AY8689" t="str">
            <v>1BG</v>
          </cell>
          <cell r="AZ8689">
            <v>-24.2</v>
          </cell>
        </row>
        <row r="8690">
          <cell r="AY8690" t="str">
            <v>1BG</v>
          </cell>
          <cell r="AZ8690">
            <v>-24.2</v>
          </cell>
        </row>
        <row r="8691">
          <cell r="AY8691" t="str">
            <v>1BG</v>
          </cell>
          <cell r="AZ8691">
            <v>-24.2</v>
          </cell>
        </row>
        <row r="8692">
          <cell r="AY8692" t="str">
            <v>1BG</v>
          </cell>
          <cell r="AZ8692">
            <v>-24.2</v>
          </cell>
        </row>
        <row r="8693">
          <cell r="AY8693" t="str">
            <v>1BD</v>
          </cell>
          <cell r="AZ8693">
            <v>-24.2</v>
          </cell>
        </row>
        <row r="8694">
          <cell r="AY8694" t="str">
            <v>1BD</v>
          </cell>
          <cell r="AZ8694">
            <v>-6.9</v>
          </cell>
        </row>
        <row r="8695">
          <cell r="AY8695" t="str">
            <v>1BG</v>
          </cell>
          <cell r="AZ8695">
            <v>-24.2</v>
          </cell>
        </row>
        <row r="8696">
          <cell r="AY8696" t="str">
            <v>1BG</v>
          </cell>
          <cell r="AZ8696">
            <v>-24.2</v>
          </cell>
        </row>
        <row r="8697">
          <cell r="AY8697" t="str">
            <v>1BG</v>
          </cell>
          <cell r="AZ8697">
            <v>-24.2</v>
          </cell>
        </row>
        <row r="8698">
          <cell r="AY8698" t="str">
            <v>1BG</v>
          </cell>
          <cell r="AZ8698">
            <v>-24.2</v>
          </cell>
        </row>
        <row r="8699">
          <cell r="AY8699" t="str">
            <v>1BG</v>
          </cell>
          <cell r="AZ8699">
            <v>-24.2</v>
          </cell>
        </row>
        <row r="8700">
          <cell r="AY8700" t="str">
            <v>1BG</v>
          </cell>
          <cell r="AZ8700">
            <v>-467.55</v>
          </cell>
        </row>
        <row r="8701">
          <cell r="AY8701" t="str">
            <v>1BG</v>
          </cell>
          <cell r="AZ8701">
            <v>-467.55</v>
          </cell>
        </row>
        <row r="8702">
          <cell r="AY8702" t="str">
            <v>1BG</v>
          </cell>
          <cell r="AZ8702">
            <v>-467.55</v>
          </cell>
        </row>
        <row r="8703">
          <cell r="AY8703" t="str">
            <v>1BG</v>
          </cell>
          <cell r="AZ8703">
            <v>-467.55</v>
          </cell>
        </row>
        <row r="8704">
          <cell r="AY8704" t="str">
            <v>1BG</v>
          </cell>
          <cell r="AZ8704">
            <v>-467.55</v>
          </cell>
        </row>
        <row r="8705">
          <cell r="AY8705" t="str">
            <v>1BG</v>
          </cell>
          <cell r="AZ8705">
            <v>-467.55</v>
          </cell>
        </row>
        <row r="8706">
          <cell r="AY8706" t="str">
            <v>1BG</v>
          </cell>
          <cell r="AZ8706">
            <v>-10828.31</v>
          </cell>
        </row>
        <row r="8707">
          <cell r="AY8707" t="str">
            <v>1BG</v>
          </cell>
          <cell r="AZ8707">
            <v>-43.17</v>
          </cell>
        </row>
        <row r="8708">
          <cell r="AY8708" t="str">
            <v>1BG</v>
          </cell>
          <cell r="AZ8708">
            <v>-39.19</v>
          </cell>
        </row>
        <row r="8709">
          <cell r="AY8709" t="str">
            <v>1BG</v>
          </cell>
          <cell r="AZ8709">
            <v>-17.02</v>
          </cell>
        </row>
        <row r="8710">
          <cell r="AY8710" t="str">
            <v>1BG</v>
          </cell>
          <cell r="AZ8710">
            <v>-19.79</v>
          </cell>
        </row>
        <row r="8711">
          <cell r="AY8711" t="str">
            <v>1BG</v>
          </cell>
          <cell r="AZ8711">
            <v>-10828.32</v>
          </cell>
        </row>
        <row r="8712">
          <cell r="AY8712" t="str">
            <v>1BG</v>
          </cell>
          <cell r="AZ8712">
            <v>-43.17</v>
          </cell>
        </row>
        <row r="8713">
          <cell r="AY8713" t="str">
            <v>1BG</v>
          </cell>
          <cell r="AZ8713">
            <v>-39.19</v>
          </cell>
        </row>
        <row r="8714">
          <cell r="AY8714" t="str">
            <v>1BG</v>
          </cell>
          <cell r="AZ8714">
            <v>-48.57</v>
          </cell>
        </row>
        <row r="8715">
          <cell r="AY8715" t="str">
            <v>1BG</v>
          </cell>
          <cell r="AZ8715">
            <v>-477.46</v>
          </cell>
        </row>
        <row r="8716">
          <cell r="AY8716" t="str">
            <v>1BG</v>
          </cell>
          <cell r="AZ8716">
            <v>-477.46</v>
          </cell>
        </row>
        <row r="8717">
          <cell r="AY8717" t="str">
            <v>1BG</v>
          </cell>
          <cell r="AZ8717">
            <v>-477.46</v>
          </cell>
        </row>
        <row r="8718">
          <cell r="AY8718" t="str">
            <v>1BG</v>
          </cell>
          <cell r="AZ8718">
            <v>-477.46</v>
          </cell>
        </row>
        <row r="8719">
          <cell r="AY8719" t="str">
            <v>1BG</v>
          </cell>
          <cell r="AZ8719">
            <v>-477.46</v>
          </cell>
        </row>
        <row r="8720">
          <cell r="AY8720" t="str">
            <v>1BG</v>
          </cell>
          <cell r="AZ8720">
            <v>-477.46</v>
          </cell>
        </row>
        <row r="8721">
          <cell r="AY8721" t="str">
            <v>1BG</v>
          </cell>
          <cell r="AZ8721">
            <v>-477.46</v>
          </cell>
        </row>
        <row r="8722">
          <cell r="AY8722" t="str">
            <v>1BG</v>
          </cell>
          <cell r="AZ8722">
            <v>-477.46</v>
          </cell>
        </row>
        <row r="8723">
          <cell r="AY8723" t="str">
            <v>1BG</v>
          </cell>
          <cell r="AZ8723">
            <v>-477.46</v>
          </cell>
        </row>
        <row r="8724">
          <cell r="AY8724" t="str">
            <v>1BG</v>
          </cell>
          <cell r="AZ8724">
            <v>-477.46</v>
          </cell>
        </row>
        <row r="8725">
          <cell r="AY8725" t="str">
            <v>1BG</v>
          </cell>
          <cell r="AZ8725">
            <v>-477.46</v>
          </cell>
        </row>
        <row r="8726">
          <cell r="AY8726" t="str">
            <v>1BG</v>
          </cell>
          <cell r="AZ8726">
            <v>-477.46</v>
          </cell>
        </row>
        <row r="8727">
          <cell r="AY8727" t="str">
            <v>1BG</v>
          </cell>
          <cell r="AZ8727">
            <v>-477.46</v>
          </cell>
        </row>
        <row r="8728">
          <cell r="AY8728" t="str">
            <v>1BG</v>
          </cell>
          <cell r="AZ8728">
            <v>-477.46</v>
          </cell>
        </row>
        <row r="8729">
          <cell r="AY8729" t="str">
            <v>1BG</v>
          </cell>
          <cell r="AZ8729">
            <v>-477.46</v>
          </cell>
        </row>
        <row r="8730">
          <cell r="AY8730" t="str">
            <v>1BG</v>
          </cell>
          <cell r="AZ8730">
            <v>-477.46</v>
          </cell>
        </row>
        <row r="8731">
          <cell r="AY8731" t="str">
            <v>1BG</v>
          </cell>
          <cell r="AZ8731">
            <v>-477.46</v>
          </cell>
        </row>
        <row r="8732">
          <cell r="AY8732" t="str">
            <v>1BG</v>
          </cell>
          <cell r="AZ8732">
            <v>-477.46</v>
          </cell>
        </row>
        <row r="8733">
          <cell r="AY8733" t="str">
            <v>1BG</v>
          </cell>
          <cell r="AZ8733">
            <v>-477.46</v>
          </cell>
        </row>
        <row r="8734">
          <cell r="AY8734" t="str">
            <v>1BG</v>
          </cell>
          <cell r="AZ8734">
            <v>-477.46</v>
          </cell>
        </row>
        <row r="8735">
          <cell r="AY8735" t="str">
            <v>1BG</v>
          </cell>
          <cell r="AZ8735">
            <v>-25.09</v>
          </cell>
        </row>
        <row r="8736">
          <cell r="AY8736" t="str">
            <v>1BG</v>
          </cell>
          <cell r="AZ8736">
            <v>-25.09</v>
          </cell>
        </row>
        <row r="8737">
          <cell r="AY8737" t="str">
            <v>1BG</v>
          </cell>
          <cell r="AZ8737">
            <v>-25.09</v>
          </cell>
        </row>
        <row r="8738">
          <cell r="AY8738" t="str">
            <v>1BG</v>
          </cell>
          <cell r="AZ8738">
            <v>-25.09</v>
          </cell>
        </row>
        <row r="8739">
          <cell r="AY8739" t="str">
            <v>1BD</v>
          </cell>
          <cell r="AZ8739">
            <v>-14.41</v>
          </cell>
        </row>
        <row r="8740">
          <cell r="AY8740" t="str">
            <v>1BG</v>
          </cell>
          <cell r="AZ8740">
            <v>-25.09</v>
          </cell>
        </row>
        <row r="8741">
          <cell r="AY8741" t="str">
            <v>1BG</v>
          </cell>
          <cell r="AZ8741">
            <v>-25.09</v>
          </cell>
        </row>
        <row r="8742">
          <cell r="AY8742" t="str">
            <v>1BC</v>
          </cell>
          <cell r="AZ8742">
            <v>-12.5</v>
          </cell>
        </row>
        <row r="8743">
          <cell r="AY8743" t="str">
            <v>1BC</v>
          </cell>
          <cell r="AZ8743">
            <v>-12.5</v>
          </cell>
        </row>
        <row r="8744">
          <cell r="AY8744" t="str">
            <v>1BG</v>
          </cell>
          <cell r="AZ8744">
            <v>-25.09</v>
          </cell>
        </row>
        <row r="8745">
          <cell r="AY8745" t="str">
            <v>1BD</v>
          </cell>
          <cell r="AZ8745">
            <v>-90.15</v>
          </cell>
        </row>
        <row r="8746">
          <cell r="AY8746" t="str">
            <v>1BD</v>
          </cell>
          <cell r="AZ8746">
            <v>-90.15</v>
          </cell>
        </row>
        <row r="8747">
          <cell r="AY8747" t="str">
            <v>1BG</v>
          </cell>
          <cell r="AZ8747">
            <v>-25.09</v>
          </cell>
        </row>
        <row r="8748">
          <cell r="AY8748" t="str">
            <v>1BG</v>
          </cell>
          <cell r="AZ8748">
            <v>-25.09</v>
          </cell>
        </row>
        <row r="8749">
          <cell r="AY8749" t="str">
            <v>1BG</v>
          </cell>
          <cell r="AZ8749">
            <v>-25.09</v>
          </cell>
        </row>
        <row r="8750">
          <cell r="AY8750" t="str">
            <v>1BG</v>
          </cell>
          <cell r="AZ8750">
            <v>-25.09</v>
          </cell>
        </row>
        <row r="8751">
          <cell r="AY8751" t="str">
            <v>1BG</v>
          </cell>
          <cell r="AZ8751">
            <v>-25.09</v>
          </cell>
        </row>
        <row r="8752">
          <cell r="AY8752" t="str">
            <v>1BG</v>
          </cell>
          <cell r="AZ8752">
            <v>-25.09</v>
          </cell>
        </row>
        <row r="8753">
          <cell r="AY8753" t="str">
            <v>1BG</v>
          </cell>
          <cell r="AZ8753">
            <v>-25.09</v>
          </cell>
        </row>
        <row r="8754">
          <cell r="AY8754" t="str">
            <v>1BG</v>
          </cell>
          <cell r="AZ8754">
            <v>-25.09</v>
          </cell>
        </row>
        <row r="8755">
          <cell r="AY8755" t="str">
            <v>1BG</v>
          </cell>
          <cell r="AZ8755">
            <v>-25.09</v>
          </cell>
        </row>
        <row r="8756">
          <cell r="AY8756" t="str">
            <v>1BG</v>
          </cell>
          <cell r="AZ8756">
            <v>-25.09</v>
          </cell>
        </row>
        <row r="8757">
          <cell r="AY8757" t="str">
            <v>1BG</v>
          </cell>
          <cell r="AZ8757">
            <v>-25.09</v>
          </cell>
        </row>
        <row r="8758">
          <cell r="AY8758" t="str">
            <v>1BG</v>
          </cell>
          <cell r="AZ8758">
            <v>-25.09</v>
          </cell>
        </row>
        <row r="8759">
          <cell r="AY8759" t="str">
            <v>1BG</v>
          </cell>
          <cell r="AZ8759">
            <v>-24.55</v>
          </cell>
        </row>
        <row r="8760">
          <cell r="AY8760" t="str">
            <v>1BG</v>
          </cell>
          <cell r="AZ8760">
            <v>-24.55</v>
          </cell>
        </row>
        <row r="8761">
          <cell r="AY8761" t="str">
            <v>1BG</v>
          </cell>
          <cell r="AZ8761">
            <v>-24.55</v>
          </cell>
        </row>
        <row r="8762">
          <cell r="AY8762" t="str">
            <v>1BG</v>
          </cell>
          <cell r="AZ8762">
            <v>-24.55</v>
          </cell>
        </row>
        <row r="8763">
          <cell r="AY8763" t="str">
            <v>1BG</v>
          </cell>
          <cell r="AZ8763">
            <v>-24.55</v>
          </cell>
        </row>
        <row r="8764">
          <cell r="AY8764" t="str">
            <v>1BG</v>
          </cell>
          <cell r="AZ8764">
            <v>-23.27</v>
          </cell>
        </row>
        <row r="8765">
          <cell r="AY8765" t="str">
            <v>1BG</v>
          </cell>
          <cell r="AZ8765">
            <v>-23.27</v>
          </cell>
        </row>
        <row r="8766">
          <cell r="AY8766" t="str">
            <v>1BG</v>
          </cell>
          <cell r="AZ8766">
            <v>-26.72</v>
          </cell>
        </row>
        <row r="8767">
          <cell r="AY8767" t="str">
            <v>1BG</v>
          </cell>
          <cell r="AZ8767">
            <v>-26.72</v>
          </cell>
        </row>
        <row r="8768">
          <cell r="AY8768" t="str">
            <v>2DF</v>
          </cell>
          <cell r="AZ8768">
            <v>-23.27</v>
          </cell>
        </row>
        <row r="8769">
          <cell r="AY8769" t="str">
            <v>1BG</v>
          </cell>
          <cell r="AZ8769">
            <v>-50.8</v>
          </cell>
        </row>
        <row r="8770">
          <cell r="AY8770">
            <v>0</v>
          </cell>
          <cell r="AZ8770" t="str">
            <v>x</v>
          </cell>
        </row>
        <row r="8771">
          <cell r="AY8771" t="str">
            <v>1BG</v>
          </cell>
          <cell r="AZ8771">
            <v>-50.8</v>
          </cell>
        </row>
        <row r="8772">
          <cell r="AY8772" t="str">
            <v>1BG</v>
          </cell>
          <cell r="AZ8772">
            <v>-322.54000000000002</v>
          </cell>
        </row>
        <row r="8773">
          <cell r="AY8773" t="str">
            <v>1BG</v>
          </cell>
          <cell r="AZ8773">
            <v>-166.45</v>
          </cell>
        </row>
        <row r="8774">
          <cell r="AY8774" t="str">
            <v>1BG</v>
          </cell>
          <cell r="AZ8774">
            <v>-93.84</v>
          </cell>
        </row>
        <row r="8775">
          <cell r="AY8775" t="str">
            <v>1BG</v>
          </cell>
          <cell r="AZ8775">
            <v>-216.76</v>
          </cell>
        </row>
        <row r="8776">
          <cell r="AY8776">
            <v>0</v>
          </cell>
          <cell r="AZ8776" t="str">
            <v>x</v>
          </cell>
        </row>
        <row r="8777">
          <cell r="AY8777" t="str">
            <v>1BG</v>
          </cell>
          <cell r="AZ8777">
            <v>-25.09</v>
          </cell>
        </row>
        <row r="8778">
          <cell r="AY8778" t="str">
            <v>1BG</v>
          </cell>
          <cell r="AZ8778">
            <v>-25.09</v>
          </cell>
        </row>
        <row r="8779">
          <cell r="AY8779" t="str">
            <v>1BG</v>
          </cell>
          <cell r="AZ8779">
            <v>-25.09</v>
          </cell>
        </row>
        <row r="8780">
          <cell r="AY8780" t="str">
            <v>1BG</v>
          </cell>
          <cell r="AZ8780">
            <v>-25.09</v>
          </cell>
        </row>
        <row r="8781">
          <cell r="AY8781" t="str">
            <v>1BD</v>
          </cell>
          <cell r="AZ8781">
            <v>-25.09</v>
          </cell>
        </row>
        <row r="8782">
          <cell r="AY8782" t="str">
            <v>1BG</v>
          </cell>
          <cell r="AZ8782">
            <v>-25.09</v>
          </cell>
        </row>
        <row r="8783">
          <cell r="AY8783" t="str">
            <v>1BG</v>
          </cell>
          <cell r="AZ8783">
            <v>-25.09</v>
          </cell>
        </row>
        <row r="8784">
          <cell r="AY8784" t="str">
            <v>1BG</v>
          </cell>
          <cell r="AZ8784">
            <v>-25.09</v>
          </cell>
        </row>
        <row r="8785">
          <cell r="AY8785" t="str">
            <v>1BG</v>
          </cell>
          <cell r="AZ8785">
            <v>-25.09</v>
          </cell>
        </row>
        <row r="8786">
          <cell r="AY8786" t="str">
            <v>1BG</v>
          </cell>
          <cell r="AZ8786">
            <v>-25.09</v>
          </cell>
        </row>
        <row r="8787">
          <cell r="AY8787" t="str">
            <v>1BG</v>
          </cell>
          <cell r="AZ8787">
            <v>-25.09</v>
          </cell>
        </row>
        <row r="8788">
          <cell r="AY8788" t="str">
            <v>1BD</v>
          </cell>
          <cell r="AZ8788">
            <v>-25.09</v>
          </cell>
        </row>
        <row r="8789">
          <cell r="AY8789" t="str">
            <v>1BG</v>
          </cell>
          <cell r="AZ8789">
            <v>-25.09</v>
          </cell>
        </row>
        <row r="8790">
          <cell r="AY8790" t="str">
            <v>1BG</v>
          </cell>
          <cell r="AZ8790">
            <v>-25.37</v>
          </cell>
        </row>
        <row r="8791">
          <cell r="AY8791" t="str">
            <v>1BG</v>
          </cell>
          <cell r="AZ8791">
            <v>-25.37</v>
          </cell>
        </row>
        <row r="8792">
          <cell r="AY8792">
            <v>0</v>
          </cell>
          <cell r="AZ8792" t="str">
            <v>x</v>
          </cell>
        </row>
        <row r="8793">
          <cell r="AY8793" t="str">
            <v>1BG</v>
          </cell>
          <cell r="AZ8793">
            <v>-3379.95</v>
          </cell>
        </row>
        <row r="8794">
          <cell r="AY8794">
            <v>0</v>
          </cell>
          <cell r="AZ8794" t="str">
            <v>x</v>
          </cell>
        </row>
        <row r="8795">
          <cell r="AY8795" t="str">
            <v>1BG</v>
          </cell>
          <cell r="AZ8795">
            <v>-3379.95</v>
          </cell>
        </row>
        <row r="8796">
          <cell r="AY8796">
            <v>0</v>
          </cell>
          <cell r="AZ8796" t="str">
            <v>x</v>
          </cell>
        </row>
        <row r="8797">
          <cell r="AY8797" t="str">
            <v>1BG</v>
          </cell>
          <cell r="AZ8797">
            <v>-3379.95</v>
          </cell>
        </row>
        <row r="8798">
          <cell r="AY8798">
            <v>0</v>
          </cell>
          <cell r="AZ8798" t="str">
            <v>x</v>
          </cell>
        </row>
        <row r="8799">
          <cell r="AY8799">
            <v>0</v>
          </cell>
          <cell r="AZ8799" t="str">
            <v>x</v>
          </cell>
        </row>
        <row r="8800">
          <cell r="AY8800" t="str">
            <v>1BD</v>
          </cell>
          <cell r="AZ8800">
            <v>-152.37</v>
          </cell>
        </row>
        <row r="8801">
          <cell r="AY8801" t="str">
            <v>1BD</v>
          </cell>
          <cell r="AZ8801">
            <v>-17.899999999999999</v>
          </cell>
        </row>
        <row r="8802">
          <cell r="AY8802" t="str">
            <v>1BD</v>
          </cell>
          <cell r="AZ8802">
            <v>-1406.64</v>
          </cell>
        </row>
        <row r="8803">
          <cell r="AY8803" t="str">
            <v>1BD</v>
          </cell>
          <cell r="AZ8803">
            <v>-23.46</v>
          </cell>
        </row>
        <row r="8804">
          <cell r="AY8804" t="str">
            <v>1BD</v>
          </cell>
          <cell r="AZ8804">
            <v>-23.46</v>
          </cell>
        </row>
        <row r="8805">
          <cell r="AY8805" t="str">
            <v>1BD</v>
          </cell>
          <cell r="AZ8805">
            <v>-23.46</v>
          </cell>
        </row>
        <row r="8806">
          <cell r="AY8806" t="str">
            <v>1BG</v>
          </cell>
          <cell r="AZ8806">
            <v>-45.67</v>
          </cell>
        </row>
        <row r="8807">
          <cell r="AY8807" t="str">
            <v>1BG</v>
          </cell>
          <cell r="AZ8807">
            <v>-2.88</v>
          </cell>
        </row>
        <row r="8808">
          <cell r="AY8808" t="str">
            <v>2DB</v>
          </cell>
          <cell r="AZ8808">
            <v>-532.28</v>
          </cell>
        </row>
        <row r="8809">
          <cell r="AY8809" t="str">
            <v>2DB</v>
          </cell>
          <cell r="AZ8809">
            <v>-103.58</v>
          </cell>
        </row>
        <row r="8810">
          <cell r="AY8810" t="str">
            <v>1BG</v>
          </cell>
          <cell r="AZ8810">
            <v>-428.41</v>
          </cell>
        </row>
        <row r="8811">
          <cell r="AY8811" t="str">
            <v>1BD</v>
          </cell>
          <cell r="AZ8811">
            <v>-7.4</v>
          </cell>
        </row>
        <row r="8812">
          <cell r="AY8812" t="str">
            <v>2DB</v>
          </cell>
          <cell r="AZ8812">
            <v>-385.48</v>
          </cell>
        </row>
        <row r="8813">
          <cell r="AY8813">
            <v>0</v>
          </cell>
          <cell r="AZ8813" t="str">
            <v>x</v>
          </cell>
        </row>
        <row r="8814">
          <cell r="AY8814" t="str">
            <v>1BG</v>
          </cell>
          <cell r="AZ8814">
            <v>-25.32</v>
          </cell>
        </row>
        <row r="8815">
          <cell r="AY8815" t="str">
            <v>1BG</v>
          </cell>
          <cell r="AZ8815">
            <v>-33.9</v>
          </cell>
        </row>
        <row r="8816">
          <cell r="AY8816" t="str">
            <v>1BG</v>
          </cell>
          <cell r="AZ8816">
            <v>-429.95</v>
          </cell>
        </row>
        <row r="8817">
          <cell r="AY8817" t="str">
            <v>1BG</v>
          </cell>
          <cell r="AZ8817">
            <v>-429.95</v>
          </cell>
        </row>
        <row r="8818">
          <cell r="AY8818">
            <v>0</v>
          </cell>
          <cell r="AZ8818" t="str">
            <v>x</v>
          </cell>
        </row>
        <row r="8819">
          <cell r="AY8819" t="str">
            <v>1BD</v>
          </cell>
          <cell r="AZ8819">
            <v>-23.67</v>
          </cell>
        </row>
        <row r="8820">
          <cell r="AY8820" t="str">
            <v>1BD</v>
          </cell>
          <cell r="AZ8820">
            <v>-32.14</v>
          </cell>
        </row>
        <row r="8821">
          <cell r="AY8821" t="str">
            <v>1BD</v>
          </cell>
          <cell r="AZ8821">
            <v>-223.65</v>
          </cell>
        </row>
        <row r="8822">
          <cell r="AY8822" t="str">
            <v>1BD</v>
          </cell>
          <cell r="AZ8822">
            <v>-223.65</v>
          </cell>
        </row>
        <row r="8823">
          <cell r="AY8823" t="str">
            <v>1BD</v>
          </cell>
          <cell r="AZ8823">
            <v>-135.56</v>
          </cell>
        </row>
        <row r="8824">
          <cell r="AY8824" t="str">
            <v>1BD</v>
          </cell>
          <cell r="AZ8824">
            <v>-135.56</v>
          </cell>
        </row>
        <row r="8825">
          <cell r="AY8825" t="str">
            <v>1BD</v>
          </cell>
          <cell r="AZ8825">
            <v>-135.56</v>
          </cell>
        </row>
        <row r="8826">
          <cell r="AY8826" t="str">
            <v>1BG</v>
          </cell>
          <cell r="AZ8826">
            <v>-673.93</v>
          </cell>
        </row>
        <row r="8827">
          <cell r="AY8827" t="str">
            <v>1BG</v>
          </cell>
          <cell r="AZ8827">
            <v>-22.85</v>
          </cell>
        </row>
        <row r="8828">
          <cell r="AY8828" t="str">
            <v>1BG</v>
          </cell>
          <cell r="AZ8828">
            <v>-22.85</v>
          </cell>
        </row>
        <row r="8829">
          <cell r="AY8829" t="str">
            <v>1BG</v>
          </cell>
          <cell r="AZ8829">
            <v>-22.85</v>
          </cell>
        </row>
        <row r="8830">
          <cell r="AY8830" t="str">
            <v>1BD</v>
          </cell>
          <cell r="AZ8830">
            <v>-31.21</v>
          </cell>
        </row>
        <row r="8831">
          <cell r="AY8831" t="str">
            <v>1BD</v>
          </cell>
          <cell r="AZ8831">
            <v>-31.21</v>
          </cell>
        </row>
        <row r="8832">
          <cell r="AY8832" t="str">
            <v>1BG</v>
          </cell>
          <cell r="AZ8832">
            <v>-32.21</v>
          </cell>
        </row>
        <row r="8833">
          <cell r="AY8833" t="str">
            <v>1BG</v>
          </cell>
          <cell r="AZ8833">
            <v>-32.21</v>
          </cell>
        </row>
        <row r="8834">
          <cell r="AY8834" t="str">
            <v>1BG</v>
          </cell>
          <cell r="AZ8834">
            <v>-32.21</v>
          </cell>
        </row>
        <row r="8835">
          <cell r="AY8835" t="str">
            <v>1BG</v>
          </cell>
          <cell r="AZ8835">
            <v>-33.380000000000003</v>
          </cell>
        </row>
        <row r="8836">
          <cell r="AY8836" t="str">
            <v>1BG</v>
          </cell>
          <cell r="AZ8836">
            <v>-33.380000000000003</v>
          </cell>
        </row>
        <row r="8837">
          <cell r="AY8837" t="str">
            <v>1BG</v>
          </cell>
          <cell r="AZ8837">
            <v>-23.77</v>
          </cell>
        </row>
        <row r="8838">
          <cell r="AY8838" t="str">
            <v>1BG</v>
          </cell>
          <cell r="AZ8838">
            <v>-23.77</v>
          </cell>
        </row>
        <row r="8839">
          <cell r="AY8839">
            <v>0</v>
          </cell>
          <cell r="AZ8839" t="str">
            <v>x</v>
          </cell>
        </row>
        <row r="8840">
          <cell r="AY8840">
            <v>0</v>
          </cell>
          <cell r="AZ8840" t="str">
            <v>x</v>
          </cell>
        </row>
        <row r="8841">
          <cell r="AY8841" t="str">
            <v>1BG</v>
          </cell>
          <cell r="AZ8841">
            <v>-280.58999999999997</v>
          </cell>
        </row>
        <row r="8842">
          <cell r="AY8842">
            <v>0</v>
          </cell>
          <cell r="AZ8842" t="str">
            <v>x</v>
          </cell>
        </row>
      </sheetData>
      <sheetData sheetId="3"/>
      <sheetData sheetId="4" refreshError="1"/>
      <sheetData sheetId="5"/>
      <sheetData sheetId="6" refreshError="1"/>
      <sheetData sheetId="7"/>
      <sheetData sheetId="8"/>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1"/>
      <sheetName val="Verification PL1"/>
      <sheetName val="PL1"/>
      <sheetName val="PL700"/>
      <sheetName val="PL700A"/>
      <sheetName val="PL700B"/>
      <sheetName val="PL710"/>
      <sheetName val="PL720"/>
      <sheetName val="PL730"/>
      <sheetName val="PL740"/>
      <sheetName val="PL750"/>
      <sheetName val="PL760"/>
      <sheetName val="PL770"/>
      <sheetName val="PL_A"/>
      <sheetName val="PL_B"/>
      <sheetName val="CP099"/>
      <sheetName val="CP100"/>
      <sheetName val="CP110"/>
      <sheetName val="CP115"/>
      <sheetName val="CP130A"/>
      <sheetName val="CP130B"/>
      <sheetName val="CP130C"/>
      <sheetName val="CP131"/>
      <sheetName val="CP200"/>
      <sheetName val="CP210"/>
      <sheetName val="CP211"/>
      <sheetName val="CP260"/>
      <sheetName val="CP310"/>
      <sheetName val="CP320"/>
      <sheetName val="CP350"/>
      <sheetName val="CP360"/>
      <sheetName val="CP370"/>
      <sheetName val="CP410"/>
      <sheetName val="CP520"/>
      <sheetName val="CP530"/>
      <sheetName val="CP540"/>
      <sheetName val="CP550"/>
      <sheetName val="CP560"/>
      <sheetName val="CP570"/>
      <sheetName val="CP580"/>
      <sheetName val="CP590"/>
      <sheetName val="CP600A"/>
      <sheetName val="CP600B"/>
      <sheetName val="CP610A"/>
      <sheetName val="CP610B"/>
      <sheetName val="CP620"/>
      <sheetName val="CP630"/>
      <sheetName val="GEN_FIX1"/>
      <sheetName val="GEN_FIX2"/>
      <sheetName val="GEN_FIX3"/>
      <sheetName val="INF_COMP"/>
      <sheetName val="TMDCCD_LIST"/>
      <sheetName val="TMDCMP_LIST"/>
      <sheetName val="TAG_MASTER"/>
      <sheetName val="FSX_BGN"/>
      <sheetName val="FSW_FIX"/>
      <sheetName val="FSX_2"/>
      <sheetName val="FSX_FIX"/>
      <sheetName val="Normal"/>
      <sheetName val="MSS0712"/>
      <sheetName val="Verification_PL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1">
          <cell r="N1" t="str">
            <v>CELL_P</v>
          </cell>
        </row>
      </sheetData>
      <sheetData sheetId="12"/>
      <sheetData sheetId="13" refreshError="1">
        <row r="30">
          <cell r="CJ30">
            <v>0</v>
          </cell>
          <cell r="CL30" t="e">
            <v>#N/A</v>
          </cell>
        </row>
        <row r="31">
          <cell r="CJ31">
            <v>0</v>
          </cell>
          <cell r="CL31" t="e">
            <v>#N/A</v>
          </cell>
        </row>
        <row r="32">
          <cell r="CJ32">
            <v>0</v>
          </cell>
          <cell r="CL32" t="e">
            <v>#N/A</v>
          </cell>
        </row>
        <row r="33">
          <cell r="CJ33">
            <v>0</v>
          </cell>
          <cell r="CL33" t="e">
            <v>#N/A</v>
          </cell>
        </row>
        <row r="34">
          <cell r="CJ34">
            <v>0</v>
          </cell>
          <cell r="CL34" t="e">
            <v>#N/A</v>
          </cell>
        </row>
        <row r="35">
          <cell r="CJ35">
            <v>0</v>
          </cell>
          <cell r="CL35" t="e">
            <v>#N/A</v>
          </cell>
        </row>
        <row r="36">
          <cell r="CJ36">
            <v>0</v>
          </cell>
          <cell r="CL36" t="e">
            <v>#N/A</v>
          </cell>
        </row>
        <row r="37">
          <cell r="CJ37">
            <v>0</v>
          </cell>
          <cell r="CL37" t="e">
            <v>#N/A</v>
          </cell>
        </row>
        <row r="38">
          <cell r="CJ38">
            <v>0</v>
          </cell>
          <cell r="CL38" t="e">
            <v>#N/A</v>
          </cell>
        </row>
        <row r="39">
          <cell r="CJ39">
            <v>0</v>
          </cell>
          <cell r="CL39" t="e">
            <v>#N/A</v>
          </cell>
        </row>
        <row r="40">
          <cell r="CJ40">
            <v>0</v>
          </cell>
          <cell r="CL40" t="e">
            <v>#N/A</v>
          </cell>
        </row>
        <row r="41">
          <cell r="CJ41">
            <v>0</v>
          </cell>
          <cell r="CL41" t="e">
            <v>#N/A</v>
          </cell>
        </row>
        <row r="42">
          <cell r="CJ42">
            <v>0</v>
          </cell>
          <cell r="CL42" t="e">
            <v>#N/A</v>
          </cell>
        </row>
        <row r="43">
          <cell r="CJ43">
            <v>0</v>
          </cell>
          <cell r="CL43" t="e">
            <v>#N/A</v>
          </cell>
        </row>
        <row r="44">
          <cell r="CJ44">
            <v>0</v>
          </cell>
          <cell r="CL44" t="e">
            <v>#N/A</v>
          </cell>
        </row>
        <row r="45">
          <cell r="CJ45">
            <v>0</v>
          </cell>
          <cell r="CL45" t="e">
            <v>#N/A</v>
          </cell>
        </row>
        <row r="46">
          <cell r="CJ46">
            <v>0</v>
          </cell>
          <cell r="CL46" t="e">
            <v>#N/A</v>
          </cell>
        </row>
        <row r="47">
          <cell r="CJ47">
            <v>0</v>
          </cell>
          <cell r="CL47" t="e">
            <v>#N/A</v>
          </cell>
        </row>
        <row r="48">
          <cell r="CJ48">
            <v>0</v>
          </cell>
          <cell r="CL48" t="e">
            <v>#N/A</v>
          </cell>
        </row>
        <row r="49">
          <cell r="CJ49">
            <v>0</v>
          </cell>
          <cell r="CL49" t="e">
            <v>#N/A</v>
          </cell>
        </row>
        <row r="50">
          <cell r="CJ50">
            <v>0</v>
          </cell>
          <cell r="CL50" t="e">
            <v>#N/A</v>
          </cell>
        </row>
        <row r="51">
          <cell r="CJ51">
            <v>0</v>
          </cell>
          <cell r="CL51" t="e">
            <v>#N/A</v>
          </cell>
        </row>
      </sheetData>
      <sheetData sheetId="14"/>
      <sheetData sheetId="15" refreshError="1"/>
      <sheetData sheetId="16" refreshError="1"/>
      <sheetData sheetId="17" refreshError="1"/>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refreshError="1"/>
      <sheetData sheetId="35" refreshError="1"/>
      <sheetData sheetId="36" refreshError="1"/>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sheetData sheetId="51"/>
      <sheetData sheetId="52"/>
      <sheetData sheetId="53" refreshError="1"/>
      <sheetData sheetId="54"/>
      <sheetData sheetId="55" refreshError="1"/>
      <sheetData sheetId="56" refreshError="1"/>
      <sheetData sheetId="57" refreshError="1"/>
      <sheetData sheetId="58" refreshError="1"/>
      <sheetData sheetId="59" refreshError="1"/>
      <sheetData sheetId="60"/>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bjective"/>
      <sheetName val="Current"/>
      <sheetName val="SWOT"/>
      <sheetName val="Strategy"/>
      <sheetName val="ACTION PLANS"/>
      <sheetName val="Action Plan Schedule"/>
      <sheetName val="MCF Rev 1"/>
      <sheetName val="Market Share"/>
      <sheetName val="Capabilities"/>
      <sheetName val="Additional Expenses for On-site"/>
      <sheetName val="Competitor"/>
      <sheetName val="Prices"/>
      <sheetName val="ACTION_PLANS"/>
      <sheetName val="Action_Plan_Schedule"/>
      <sheetName val="MCF_Rev_1"/>
      <sheetName val="Market_Share"/>
      <sheetName val="Additional_Expenses_for_On-si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6">
          <cell r="D6">
            <v>1</v>
          </cell>
          <cell r="E6">
            <v>10</v>
          </cell>
          <cell r="F6">
            <v>10</v>
          </cell>
        </row>
        <row r="7">
          <cell r="D7">
            <v>5</v>
          </cell>
          <cell r="E7">
            <v>10</v>
          </cell>
          <cell r="F7">
            <v>50</v>
          </cell>
        </row>
        <row r="8">
          <cell r="D8">
            <v>20.5</v>
          </cell>
          <cell r="E8">
            <v>10</v>
          </cell>
          <cell r="F8">
            <v>205</v>
          </cell>
        </row>
        <row r="9">
          <cell r="D9">
            <v>26</v>
          </cell>
          <cell r="E9">
            <v>10</v>
          </cell>
          <cell r="F9">
            <v>260</v>
          </cell>
        </row>
        <row r="10">
          <cell r="D10">
            <v>55.5</v>
          </cell>
          <cell r="E10">
            <v>10</v>
          </cell>
          <cell r="F10">
            <v>555</v>
          </cell>
        </row>
        <row r="11">
          <cell r="D11">
            <v>60</v>
          </cell>
          <cell r="E11">
            <v>10</v>
          </cell>
          <cell r="F11">
            <v>600</v>
          </cell>
        </row>
        <row r="12">
          <cell r="D12">
            <v>36</v>
          </cell>
          <cell r="E12">
            <v>10</v>
          </cell>
          <cell r="F12">
            <v>360</v>
          </cell>
        </row>
        <row r="13">
          <cell r="D13">
            <v>34.5</v>
          </cell>
          <cell r="E13">
            <v>10</v>
          </cell>
          <cell r="F13">
            <v>345</v>
          </cell>
        </row>
        <row r="14">
          <cell r="D14">
            <v>33</v>
          </cell>
          <cell r="E14">
            <v>10</v>
          </cell>
          <cell r="F14">
            <v>330</v>
          </cell>
        </row>
        <row r="15">
          <cell r="D15">
            <v>37</v>
          </cell>
          <cell r="E15">
            <v>10</v>
          </cell>
          <cell r="F15">
            <v>370</v>
          </cell>
        </row>
        <row r="16">
          <cell r="D16">
            <v>37.5</v>
          </cell>
          <cell r="E16">
            <v>10</v>
          </cell>
          <cell r="F16">
            <v>375</v>
          </cell>
        </row>
        <row r="17">
          <cell r="D17">
            <v>80</v>
          </cell>
          <cell r="E17">
            <v>10</v>
          </cell>
          <cell r="F17">
            <v>800</v>
          </cell>
        </row>
      </sheetData>
      <sheetData sheetId="10" refreshError="1"/>
      <sheetData sheetId="11" refreshError="1"/>
      <sheetData sheetId="12"/>
      <sheetData sheetId="13"/>
      <sheetData sheetId="14"/>
      <sheetData sheetId="15"/>
      <sheetData sheetId="16">
        <row r="6">
          <cell r="D6">
            <v>1</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_IBM5110"/>
      <sheetName val="data"/>
      <sheetName val="概要"/>
      <sheetName val="gpcdata"/>
      <sheetName val="BOM"/>
      <sheetName val="外観"/>
      <sheetName val="PA4PY26Y-22"/>
      <sheetName val="新製品10-3価）"/>
      <sheetName val="Sheet2"/>
      <sheetName val="LAM"/>
      <sheetName val="DATA "/>
      <sheetName val="Sheet3"/>
      <sheetName val="DATA(old)"/>
      <sheetName val="成形9604"/>
      <sheetName val="PCUK BP"/>
      <sheetName val="汎用ﾏｸﾛ2"/>
      <sheetName val="JPAA"/>
      <sheetName val="EMEA"/>
      <sheetName val="NAM"/>
      <sheetName val="tellist"/>
      <sheetName val="DB2"/>
      <sheetName val="2003収支レートマスター"/>
      <sheetName val="FPY 90"/>
      <sheetName val="FSX2 E-P"/>
      <sheetName val="原価ﾏｽﾀｰ"/>
      <sheetName val="FMF_SUBS"/>
      <sheetName val="GAF_SUBS"/>
      <sheetName val="WKF_SUBS"/>
      <sheetName val="Quotation Form"/>
      <sheetName val="Sheet1"/>
      <sheetName val="TRP APRIL"/>
      <sheetName val="data0908"/>
      <sheetName val="Master Updated(517)"/>
      <sheetName val="DATA_"/>
      <sheetName val="PCUK_BP"/>
      <sheetName val="FPY_90"/>
      <sheetName val="FSX2_E-P"/>
      <sheetName val="Quotation_Form"/>
      <sheetName val="TRP_APRIL"/>
      <sheetName val="Master_Updated(517)"/>
      <sheetName val="EB"/>
      <sheetName val="SI detail list"/>
      <sheetName val="DATA_1"/>
      <sheetName val="PCUK_BP1"/>
      <sheetName val="FPY_901"/>
      <sheetName val="FSX2_E-P1"/>
      <sheetName val="Quotation_Form1"/>
      <sheetName val="TRP_APRIL1"/>
      <sheetName val="Master_Updated(517)1"/>
      <sheetName val="SI_detail_list"/>
    </sheetNames>
    <sheetDataSet>
      <sheetData sheetId="0" refreshError="1">
        <row r="1">
          <cell r="A1" t="str">
            <v>Parts_Number</v>
          </cell>
          <cell r="B1" t="str">
            <v>Order_Number</v>
          </cell>
          <cell r="C1" t="str">
            <v>Invoice_Number</v>
          </cell>
          <cell r="D1" t="str">
            <v>Supply_Qty</v>
          </cell>
          <cell r="E1" t="str">
            <v>Amount</v>
          </cell>
          <cell r="F1" t="str">
            <v>Tax</v>
          </cell>
          <cell r="G1" t="str">
            <v>Total</v>
          </cell>
          <cell r="H1" t="str">
            <v>Receive_Date</v>
          </cell>
          <cell r="I1" t="str">
            <v>Supplier_Code</v>
          </cell>
        </row>
        <row r="2">
          <cell r="A2" t="str">
            <v>25L7470</v>
          </cell>
          <cell r="B2" t="str">
            <v>815000</v>
          </cell>
          <cell r="C2" t="str">
            <v>00001</v>
          </cell>
          <cell r="D2">
            <v>70</v>
          </cell>
          <cell r="E2">
            <v>75250</v>
          </cell>
          <cell r="F2">
            <v>3763</v>
          </cell>
          <cell r="G2">
            <v>79013</v>
          </cell>
          <cell r="H2">
            <v>36433</v>
          </cell>
          <cell r="I2" t="str">
            <v>01022G</v>
          </cell>
        </row>
        <row r="3">
          <cell r="A3" t="str">
            <v>25L7470</v>
          </cell>
          <cell r="B3" t="str">
            <v>815022</v>
          </cell>
          <cell r="C3" t="str">
            <v>00001</v>
          </cell>
          <cell r="D3">
            <v>410</v>
          </cell>
          <cell r="E3">
            <v>440750</v>
          </cell>
          <cell r="F3">
            <v>22038</v>
          </cell>
          <cell r="G3">
            <v>462788</v>
          </cell>
          <cell r="H3">
            <v>36433</v>
          </cell>
          <cell r="I3" t="str">
            <v>01022G</v>
          </cell>
        </row>
        <row r="4">
          <cell r="A4" t="str">
            <v>25L7470</v>
          </cell>
          <cell r="B4" t="str">
            <v>815032</v>
          </cell>
          <cell r="C4" t="str">
            <v>00001</v>
          </cell>
          <cell r="D4">
            <v>240</v>
          </cell>
          <cell r="E4">
            <v>258000</v>
          </cell>
          <cell r="F4">
            <v>12900</v>
          </cell>
          <cell r="G4">
            <v>270900</v>
          </cell>
          <cell r="H4">
            <v>36433</v>
          </cell>
          <cell r="I4" t="str">
            <v>01022G</v>
          </cell>
        </row>
        <row r="5">
          <cell r="A5" t="str">
            <v>25L7470</v>
          </cell>
          <cell r="B5" t="str">
            <v>815042</v>
          </cell>
          <cell r="C5" t="str">
            <v>00001</v>
          </cell>
          <cell r="D5">
            <v>480</v>
          </cell>
          <cell r="E5">
            <v>516000</v>
          </cell>
          <cell r="F5">
            <v>25800</v>
          </cell>
          <cell r="G5">
            <v>541800</v>
          </cell>
          <cell r="H5">
            <v>36433</v>
          </cell>
          <cell r="I5" t="str">
            <v>01022G</v>
          </cell>
        </row>
        <row r="6">
          <cell r="A6" t="str">
            <v>25L7700</v>
          </cell>
          <cell r="B6" t="str">
            <v>815708</v>
          </cell>
          <cell r="C6" t="str">
            <v>00001</v>
          </cell>
          <cell r="D6">
            <v>504</v>
          </cell>
          <cell r="E6">
            <v>705600</v>
          </cell>
          <cell r="F6">
            <v>35280</v>
          </cell>
          <cell r="G6">
            <v>740880</v>
          </cell>
          <cell r="H6">
            <v>36433</v>
          </cell>
          <cell r="I6" t="str">
            <v>01022G</v>
          </cell>
        </row>
        <row r="7">
          <cell r="A7" t="str">
            <v>25L7700</v>
          </cell>
          <cell r="B7" t="str">
            <v>815709</v>
          </cell>
          <cell r="C7" t="str">
            <v>00001</v>
          </cell>
          <cell r="D7">
            <v>504</v>
          </cell>
          <cell r="E7">
            <v>705600</v>
          </cell>
          <cell r="F7">
            <v>35280</v>
          </cell>
          <cell r="G7">
            <v>740880</v>
          </cell>
          <cell r="H7">
            <v>36433</v>
          </cell>
          <cell r="I7" t="str">
            <v>01022G</v>
          </cell>
        </row>
        <row r="8">
          <cell r="A8" t="str">
            <v>25L7700</v>
          </cell>
          <cell r="B8" t="str">
            <v>815715</v>
          </cell>
          <cell r="C8" t="str">
            <v>00001</v>
          </cell>
          <cell r="D8">
            <v>635</v>
          </cell>
          <cell r="E8">
            <v>889000</v>
          </cell>
          <cell r="F8">
            <v>44450</v>
          </cell>
          <cell r="G8">
            <v>933450</v>
          </cell>
          <cell r="H8">
            <v>36433</v>
          </cell>
          <cell r="I8" t="str">
            <v>01022G</v>
          </cell>
        </row>
        <row r="9">
          <cell r="A9" t="str">
            <v>25L7700</v>
          </cell>
          <cell r="B9" t="str">
            <v>815725</v>
          </cell>
          <cell r="C9" t="str">
            <v>00001</v>
          </cell>
          <cell r="D9">
            <v>264</v>
          </cell>
          <cell r="E9">
            <v>369600</v>
          </cell>
          <cell r="F9">
            <v>18480</v>
          </cell>
          <cell r="G9">
            <v>388080</v>
          </cell>
          <cell r="H9">
            <v>36433</v>
          </cell>
          <cell r="I9" t="str">
            <v>01022G</v>
          </cell>
        </row>
        <row r="10">
          <cell r="A10" t="str">
            <v>25L7700</v>
          </cell>
          <cell r="B10" t="str">
            <v>815735</v>
          </cell>
          <cell r="C10" t="str">
            <v>00001</v>
          </cell>
          <cell r="D10">
            <v>216</v>
          </cell>
          <cell r="E10">
            <v>302400</v>
          </cell>
          <cell r="F10">
            <v>15120</v>
          </cell>
          <cell r="G10">
            <v>317520</v>
          </cell>
          <cell r="H10">
            <v>36433</v>
          </cell>
          <cell r="I10" t="str">
            <v>01022G</v>
          </cell>
        </row>
        <row r="11">
          <cell r="A11" t="str">
            <v>25L7700</v>
          </cell>
          <cell r="B11" t="str">
            <v>815800</v>
          </cell>
          <cell r="C11" t="str">
            <v>00001</v>
          </cell>
          <cell r="D11">
            <v>504</v>
          </cell>
          <cell r="E11">
            <v>705600</v>
          </cell>
          <cell r="F11">
            <v>35280</v>
          </cell>
          <cell r="G11">
            <v>740880</v>
          </cell>
          <cell r="H11">
            <v>36433</v>
          </cell>
          <cell r="I11" t="str">
            <v>01022G</v>
          </cell>
        </row>
        <row r="12">
          <cell r="A12" t="str">
            <v>25L7800</v>
          </cell>
          <cell r="B12" t="str">
            <v>815001</v>
          </cell>
          <cell r="C12" t="str">
            <v>00001</v>
          </cell>
          <cell r="D12">
            <v>335</v>
          </cell>
          <cell r="E12">
            <v>469000</v>
          </cell>
          <cell r="F12">
            <v>23450</v>
          </cell>
          <cell r="G12">
            <v>492450</v>
          </cell>
          <cell r="H12">
            <v>36433</v>
          </cell>
          <cell r="I12" t="str">
            <v>01022G</v>
          </cell>
        </row>
        <row r="13">
          <cell r="A13" t="str">
            <v>25L7800</v>
          </cell>
          <cell r="B13" t="str">
            <v>815011</v>
          </cell>
          <cell r="C13" t="str">
            <v>00001</v>
          </cell>
          <cell r="D13">
            <v>300</v>
          </cell>
          <cell r="E13">
            <v>420000</v>
          </cell>
          <cell r="F13">
            <v>21000</v>
          </cell>
          <cell r="G13">
            <v>441000</v>
          </cell>
          <cell r="H13">
            <v>36433</v>
          </cell>
          <cell r="I13" t="str">
            <v>01022G</v>
          </cell>
        </row>
        <row r="14">
          <cell r="A14" t="str">
            <v>25L7800</v>
          </cell>
          <cell r="B14" t="str">
            <v>815021</v>
          </cell>
          <cell r="C14" t="str">
            <v>00001</v>
          </cell>
          <cell r="D14">
            <v>300</v>
          </cell>
          <cell r="E14">
            <v>420000</v>
          </cell>
          <cell r="F14">
            <v>21000</v>
          </cell>
          <cell r="G14">
            <v>441000</v>
          </cell>
          <cell r="H14">
            <v>36433</v>
          </cell>
          <cell r="I14" t="str">
            <v>01022G</v>
          </cell>
        </row>
        <row r="15">
          <cell r="A15" t="str">
            <v>26L4500</v>
          </cell>
          <cell r="B15" t="str">
            <v>816313</v>
          </cell>
          <cell r="C15" t="str">
            <v>00001</v>
          </cell>
          <cell r="D15">
            <v>1860</v>
          </cell>
          <cell r="E15">
            <v>7573920</v>
          </cell>
          <cell r="F15">
            <v>378696</v>
          </cell>
          <cell r="G15">
            <v>7952616</v>
          </cell>
          <cell r="H15">
            <v>36433</v>
          </cell>
          <cell r="I15" t="str">
            <v>01022G</v>
          </cell>
        </row>
        <row r="16">
          <cell r="A16" t="str">
            <v>26L4500</v>
          </cell>
          <cell r="B16" t="str">
            <v>816332</v>
          </cell>
          <cell r="C16" t="str">
            <v>00001</v>
          </cell>
          <cell r="D16">
            <v>10</v>
          </cell>
          <cell r="E16">
            <v>40720</v>
          </cell>
          <cell r="F16">
            <v>2036</v>
          </cell>
          <cell r="G16">
            <v>42756</v>
          </cell>
          <cell r="H16">
            <v>36433</v>
          </cell>
          <cell r="I16" t="str">
            <v>01022G</v>
          </cell>
        </row>
        <row r="17">
          <cell r="A17" t="str">
            <v>47L7400</v>
          </cell>
          <cell r="B17" t="str">
            <v>815239</v>
          </cell>
          <cell r="C17" t="str">
            <v>00001</v>
          </cell>
          <cell r="D17">
            <v>960</v>
          </cell>
          <cell r="E17">
            <v>748800</v>
          </cell>
          <cell r="F17">
            <v>37440</v>
          </cell>
          <cell r="G17">
            <v>786240</v>
          </cell>
          <cell r="H17">
            <v>36433</v>
          </cell>
          <cell r="I17" t="str">
            <v>01022G</v>
          </cell>
        </row>
        <row r="18">
          <cell r="A18" t="str">
            <v>47L7400</v>
          </cell>
          <cell r="B18" t="str">
            <v>815310</v>
          </cell>
          <cell r="C18" t="str">
            <v>00001</v>
          </cell>
          <cell r="D18">
            <v>940</v>
          </cell>
          <cell r="E18">
            <v>733200</v>
          </cell>
          <cell r="F18">
            <v>36660</v>
          </cell>
          <cell r="G18">
            <v>769860</v>
          </cell>
          <cell r="H18">
            <v>36433</v>
          </cell>
          <cell r="I18" t="str">
            <v>01022G</v>
          </cell>
        </row>
        <row r="19">
          <cell r="A19" t="str">
            <v>47L8300</v>
          </cell>
          <cell r="B19" t="str">
            <v>815716</v>
          </cell>
          <cell r="C19" t="str">
            <v>00001</v>
          </cell>
          <cell r="D19">
            <v>120</v>
          </cell>
          <cell r="E19">
            <v>651000</v>
          </cell>
          <cell r="F19">
            <v>32550</v>
          </cell>
          <cell r="G19">
            <v>683550</v>
          </cell>
          <cell r="H19">
            <v>36433</v>
          </cell>
          <cell r="I19" t="str">
            <v>01022G</v>
          </cell>
        </row>
        <row r="20">
          <cell r="A20" t="str">
            <v>47L8300</v>
          </cell>
          <cell r="B20" t="str">
            <v>815726</v>
          </cell>
          <cell r="C20" t="str">
            <v>00001</v>
          </cell>
          <cell r="D20">
            <v>120</v>
          </cell>
          <cell r="E20">
            <v>651000</v>
          </cell>
          <cell r="F20">
            <v>32550</v>
          </cell>
          <cell r="G20">
            <v>683550</v>
          </cell>
          <cell r="H20">
            <v>36433</v>
          </cell>
          <cell r="I20" t="str">
            <v>01022G</v>
          </cell>
        </row>
        <row r="21">
          <cell r="A21" t="str">
            <v>73H7050</v>
          </cell>
          <cell r="B21" t="str">
            <v>815121</v>
          </cell>
          <cell r="C21" t="str">
            <v>00001</v>
          </cell>
          <cell r="D21">
            <v>66</v>
          </cell>
          <cell r="E21">
            <v>160380</v>
          </cell>
          <cell r="F21">
            <v>8019</v>
          </cell>
          <cell r="G21">
            <v>168399</v>
          </cell>
          <cell r="H21">
            <v>36433</v>
          </cell>
          <cell r="I21" t="str">
            <v>01022G</v>
          </cell>
        </row>
        <row r="22">
          <cell r="A22" t="str">
            <v>25L7470</v>
          </cell>
          <cell r="B22" t="str">
            <v>815012</v>
          </cell>
          <cell r="C22" t="str">
            <v>00001</v>
          </cell>
          <cell r="D22">
            <v>480</v>
          </cell>
          <cell r="E22">
            <v>516000</v>
          </cell>
          <cell r="F22">
            <v>25800</v>
          </cell>
          <cell r="G22">
            <v>541800</v>
          </cell>
          <cell r="H22">
            <v>36432</v>
          </cell>
          <cell r="I22" t="str">
            <v>01022G</v>
          </cell>
        </row>
        <row r="23">
          <cell r="A23" t="str">
            <v>25L7700</v>
          </cell>
          <cell r="B23" t="str">
            <v>815702</v>
          </cell>
          <cell r="C23" t="str">
            <v>00001</v>
          </cell>
          <cell r="D23">
            <v>34</v>
          </cell>
          <cell r="E23">
            <v>47600</v>
          </cell>
          <cell r="F23">
            <v>2380</v>
          </cell>
          <cell r="G23">
            <v>49980</v>
          </cell>
          <cell r="H23">
            <v>36432</v>
          </cell>
          <cell r="I23" t="str">
            <v>01022G</v>
          </cell>
        </row>
        <row r="24">
          <cell r="A24" t="str">
            <v>25L7700</v>
          </cell>
          <cell r="B24" t="str">
            <v>815706</v>
          </cell>
          <cell r="C24" t="str">
            <v>00001</v>
          </cell>
          <cell r="D24">
            <v>504</v>
          </cell>
          <cell r="E24">
            <v>705600</v>
          </cell>
          <cell r="F24">
            <v>35280</v>
          </cell>
          <cell r="G24">
            <v>740880</v>
          </cell>
          <cell r="H24">
            <v>36432</v>
          </cell>
          <cell r="I24" t="str">
            <v>01022G</v>
          </cell>
        </row>
        <row r="25">
          <cell r="A25" t="str">
            <v>25L7700</v>
          </cell>
          <cell r="B25" t="str">
            <v>815707</v>
          </cell>
          <cell r="C25" t="str">
            <v>00001</v>
          </cell>
          <cell r="D25">
            <v>504</v>
          </cell>
          <cell r="E25">
            <v>705600</v>
          </cell>
          <cell r="F25">
            <v>35280</v>
          </cell>
          <cell r="G25">
            <v>740880</v>
          </cell>
          <cell r="H25">
            <v>36432</v>
          </cell>
          <cell r="I25" t="str">
            <v>01022G</v>
          </cell>
        </row>
        <row r="26">
          <cell r="A26" t="str">
            <v>25L7700</v>
          </cell>
          <cell r="B26" t="str">
            <v>815753</v>
          </cell>
          <cell r="C26" t="str">
            <v>00001</v>
          </cell>
          <cell r="D26">
            <v>566</v>
          </cell>
          <cell r="E26">
            <v>792400</v>
          </cell>
          <cell r="F26">
            <v>39620</v>
          </cell>
          <cell r="G26">
            <v>832020</v>
          </cell>
          <cell r="H26">
            <v>36432</v>
          </cell>
          <cell r="I26" t="str">
            <v>01022G</v>
          </cell>
        </row>
        <row r="27">
          <cell r="A27" t="str">
            <v>25L7700</v>
          </cell>
          <cell r="B27" t="str">
            <v>815763</v>
          </cell>
          <cell r="C27" t="str">
            <v>00001</v>
          </cell>
          <cell r="D27">
            <v>4</v>
          </cell>
          <cell r="E27">
            <v>5600</v>
          </cell>
          <cell r="F27">
            <v>280</v>
          </cell>
          <cell r="G27">
            <v>5880</v>
          </cell>
          <cell r="H27">
            <v>36432</v>
          </cell>
          <cell r="I27" t="str">
            <v>01022G</v>
          </cell>
        </row>
        <row r="28">
          <cell r="A28" t="str">
            <v>26L4500</v>
          </cell>
          <cell r="B28" t="str">
            <v>816321</v>
          </cell>
          <cell r="C28" t="str">
            <v>00001</v>
          </cell>
          <cell r="D28">
            <v>1920</v>
          </cell>
          <cell r="E28">
            <v>7818240</v>
          </cell>
          <cell r="F28">
            <v>390912</v>
          </cell>
          <cell r="G28">
            <v>8209152</v>
          </cell>
          <cell r="H28">
            <v>36432</v>
          </cell>
          <cell r="I28" t="str">
            <v>01022G</v>
          </cell>
        </row>
        <row r="29">
          <cell r="A29" t="str">
            <v>26L4500</v>
          </cell>
          <cell r="B29" t="str">
            <v>816331</v>
          </cell>
          <cell r="C29" t="str">
            <v>00001</v>
          </cell>
          <cell r="D29">
            <v>10</v>
          </cell>
          <cell r="E29">
            <v>40720</v>
          </cell>
          <cell r="F29">
            <v>2036</v>
          </cell>
          <cell r="G29">
            <v>42756</v>
          </cell>
          <cell r="H29">
            <v>36432</v>
          </cell>
          <cell r="I29" t="str">
            <v>01022G</v>
          </cell>
        </row>
        <row r="30">
          <cell r="A30" t="str">
            <v>47L7400</v>
          </cell>
          <cell r="B30" t="str">
            <v>815206</v>
          </cell>
          <cell r="C30" t="str">
            <v>00001</v>
          </cell>
          <cell r="D30">
            <v>387</v>
          </cell>
          <cell r="E30">
            <v>301860</v>
          </cell>
          <cell r="F30">
            <v>15093</v>
          </cell>
          <cell r="G30">
            <v>316953</v>
          </cell>
          <cell r="H30">
            <v>36432</v>
          </cell>
          <cell r="I30" t="str">
            <v>01022G</v>
          </cell>
        </row>
        <row r="31">
          <cell r="A31" t="str">
            <v>47L7400</v>
          </cell>
          <cell r="B31" t="str">
            <v>815207</v>
          </cell>
          <cell r="C31" t="str">
            <v>00001</v>
          </cell>
          <cell r="D31">
            <v>629</v>
          </cell>
          <cell r="E31">
            <v>490620</v>
          </cell>
          <cell r="F31">
            <v>24531</v>
          </cell>
          <cell r="G31">
            <v>515151</v>
          </cell>
          <cell r="H31">
            <v>36432</v>
          </cell>
          <cell r="I31" t="str">
            <v>01022G</v>
          </cell>
        </row>
        <row r="32">
          <cell r="A32" t="str">
            <v>47L7400</v>
          </cell>
          <cell r="B32" t="str">
            <v>815208</v>
          </cell>
          <cell r="C32" t="str">
            <v>00001</v>
          </cell>
          <cell r="D32">
            <v>36</v>
          </cell>
          <cell r="E32">
            <v>28080</v>
          </cell>
          <cell r="F32">
            <v>1404</v>
          </cell>
          <cell r="G32">
            <v>29484</v>
          </cell>
          <cell r="H32">
            <v>36432</v>
          </cell>
          <cell r="I32" t="str">
            <v>01022G</v>
          </cell>
        </row>
        <row r="33">
          <cell r="A33" t="str">
            <v>47L7400</v>
          </cell>
          <cell r="B33" t="str">
            <v>815219</v>
          </cell>
          <cell r="C33" t="str">
            <v>00001</v>
          </cell>
          <cell r="D33">
            <v>333</v>
          </cell>
          <cell r="E33">
            <v>259740</v>
          </cell>
          <cell r="F33">
            <v>12987</v>
          </cell>
          <cell r="G33">
            <v>272727</v>
          </cell>
          <cell r="H33">
            <v>36432</v>
          </cell>
          <cell r="I33" t="str">
            <v>01022G</v>
          </cell>
        </row>
        <row r="34">
          <cell r="A34" t="str">
            <v>47L7400</v>
          </cell>
          <cell r="B34" t="str">
            <v>815229</v>
          </cell>
          <cell r="C34" t="str">
            <v>00001</v>
          </cell>
          <cell r="D34">
            <v>295</v>
          </cell>
          <cell r="E34">
            <v>230100</v>
          </cell>
          <cell r="F34">
            <v>11505</v>
          </cell>
          <cell r="G34">
            <v>241605</v>
          </cell>
          <cell r="H34">
            <v>36432</v>
          </cell>
          <cell r="I34" t="str">
            <v>01022G</v>
          </cell>
        </row>
        <row r="35">
          <cell r="A35" t="str">
            <v>25L7470</v>
          </cell>
          <cell r="B35" t="str">
            <v>815011</v>
          </cell>
          <cell r="C35" t="str">
            <v>00001</v>
          </cell>
          <cell r="D35">
            <v>480</v>
          </cell>
          <cell r="E35">
            <v>516000</v>
          </cell>
          <cell r="F35">
            <v>25800</v>
          </cell>
          <cell r="G35">
            <v>541800</v>
          </cell>
          <cell r="H35">
            <v>36430</v>
          </cell>
          <cell r="I35" t="str">
            <v>01022G</v>
          </cell>
        </row>
        <row r="36">
          <cell r="A36" t="str">
            <v>25L7470</v>
          </cell>
          <cell r="B36" t="str">
            <v>815030</v>
          </cell>
          <cell r="C36" t="str">
            <v>00001</v>
          </cell>
          <cell r="D36">
            <v>480</v>
          </cell>
          <cell r="E36">
            <v>516000</v>
          </cell>
          <cell r="F36">
            <v>25800</v>
          </cell>
          <cell r="G36">
            <v>541800</v>
          </cell>
          <cell r="H36">
            <v>36430</v>
          </cell>
          <cell r="I36" t="str">
            <v>01022G</v>
          </cell>
        </row>
        <row r="37">
          <cell r="A37" t="str">
            <v>25L7470</v>
          </cell>
          <cell r="B37" t="str">
            <v>815040</v>
          </cell>
          <cell r="C37" t="str">
            <v>00001</v>
          </cell>
          <cell r="D37">
            <v>480</v>
          </cell>
          <cell r="E37">
            <v>516000</v>
          </cell>
          <cell r="F37">
            <v>25800</v>
          </cell>
          <cell r="G37">
            <v>541800</v>
          </cell>
          <cell r="H37">
            <v>36430</v>
          </cell>
          <cell r="I37" t="str">
            <v>01022G</v>
          </cell>
        </row>
        <row r="38">
          <cell r="A38" t="str">
            <v>25L7600</v>
          </cell>
          <cell r="B38" t="str">
            <v>816502</v>
          </cell>
          <cell r="C38" t="str">
            <v>00001</v>
          </cell>
          <cell r="D38">
            <v>63</v>
          </cell>
          <cell r="E38">
            <v>67725</v>
          </cell>
          <cell r="F38">
            <v>3386</v>
          </cell>
          <cell r="G38">
            <v>71111</v>
          </cell>
          <cell r="H38">
            <v>36430</v>
          </cell>
          <cell r="I38" t="str">
            <v>01022G</v>
          </cell>
        </row>
        <row r="39">
          <cell r="A39" t="str">
            <v>25L7600</v>
          </cell>
          <cell r="B39" t="str">
            <v>816506</v>
          </cell>
          <cell r="C39" t="str">
            <v>00001</v>
          </cell>
          <cell r="D39">
            <v>9</v>
          </cell>
          <cell r="E39">
            <v>9675</v>
          </cell>
          <cell r="F39">
            <v>484</v>
          </cell>
          <cell r="G39">
            <v>10159</v>
          </cell>
          <cell r="H39">
            <v>36430</v>
          </cell>
          <cell r="I39" t="str">
            <v>01022G</v>
          </cell>
        </row>
        <row r="40">
          <cell r="A40" t="str">
            <v>25L7600</v>
          </cell>
          <cell r="B40" t="str">
            <v>816702</v>
          </cell>
          <cell r="C40" t="str">
            <v>00001</v>
          </cell>
          <cell r="D40">
            <v>33</v>
          </cell>
          <cell r="E40">
            <v>35475</v>
          </cell>
          <cell r="F40">
            <v>1774</v>
          </cell>
          <cell r="G40">
            <v>37249</v>
          </cell>
          <cell r="H40">
            <v>36430</v>
          </cell>
          <cell r="I40" t="str">
            <v>01022G</v>
          </cell>
        </row>
        <row r="41">
          <cell r="A41" t="str">
            <v>25L7600</v>
          </cell>
          <cell r="B41" t="str">
            <v>816703</v>
          </cell>
          <cell r="C41" t="str">
            <v>00001</v>
          </cell>
          <cell r="D41">
            <v>16</v>
          </cell>
          <cell r="E41">
            <v>17200</v>
          </cell>
          <cell r="F41">
            <v>860</v>
          </cell>
          <cell r="G41">
            <v>18060</v>
          </cell>
          <cell r="H41">
            <v>36430</v>
          </cell>
          <cell r="I41" t="str">
            <v>01022G</v>
          </cell>
        </row>
        <row r="42">
          <cell r="A42" t="str">
            <v>25L7600</v>
          </cell>
          <cell r="B42" t="str">
            <v>816725</v>
          </cell>
          <cell r="C42" t="str">
            <v>00001</v>
          </cell>
          <cell r="D42">
            <v>228</v>
          </cell>
          <cell r="E42">
            <v>245100</v>
          </cell>
          <cell r="F42">
            <v>12255</v>
          </cell>
          <cell r="G42">
            <v>257355</v>
          </cell>
          <cell r="H42">
            <v>36430</v>
          </cell>
          <cell r="I42" t="str">
            <v>01022G</v>
          </cell>
        </row>
        <row r="43">
          <cell r="A43" t="str">
            <v>25L7600</v>
          </cell>
          <cell r="B43" t="str">
            <v>816739</v>
          </cell>
          <cell r="C43" t="str">
            <v>00001</v>
          </cell>
          <cell r="D43">
            <v>141</v>
          </cell>
          <cell r="E43">
            <v>151575</v>
          </cell>
          <cell r="F43">
            <v>7579</v>
          </cell>
          <cell r="G43">
            <v>159154</v>
          </cell>
          <cell r="H43">
            <v>36430</v>
          </cell>
          <cell r="I43" t="str">
            <v>01022G</v>
          </cell>
        </row>
        <row r="44">
          <cell r="A44" t="str">
            <v>25L7700</v>
          </cell>
          <cell r="B44" t="str">
            <v>815605</v>
          </cell>
          <cell r="C44" t="str">
            <v>00001</v>
          </cell>
          <cell r="D44">
            <v>125</v>
          </cell>
          <cell r="E44">
            <v>175000</v>
          </cell>
          <cell r="F44">
            <v>8750</v>
          </cell>
          <cell r="G44">
            <v>183750</v>
          </cell>
          <cell r="H44">
            <v>36430</v>
          </cell>
          <cell r="I44" t="str">
            <v>01022G</v>
          </cell>
        </row>
        <row r="45">
          <cell r="A45" t="str">
            <v>25L7700</v>
          </cell>
          <cell r="B45" t="str">
            <v>815607</v>
          </cell>
          <cell r="C45" t="str">
            <v>00001</v>
          </cell>
          <cell r="D45">
            <v>65</v>
          </cell>
          <cell r="E45">
            <v>91000</v>
          </cell>
          <cell r="F45">
            <v>4550</v>
          </cell>
          <cell r="G45">
            <v>95550</v>
          </cell>
          <cell r="H45">
            <v>36430</v>
          </cell>
          <cell r="I45" t="str">
            <v>01022G</v>
          </cell>
        </row>
        <row r="46">
          <cell r="A46" t="str">
            <v>25L7700</v>
          </cell>
          <cell r="B46" t="str">
            <v>815608</v>
          </cell>
          <cell r="C46" t="str">
            <v>00001</v>
          </cell>
          <cell r="D46">
            <v>230</v>
          </cell>
          <cell r="E46">
            <v>322000</v>
          </cell>
          <cell r="F46">
            <v>16100</v>
          </cell>
          <cell r="G46">
            <v>338100</v>
          </cell>
          <cell r="H46">
            <v>36430</v>
          </cell>
          <cell r="I46" t="str">
            <v>01022G</v>
          </cell>
        </row>
        <row r="47">
          <cell r="A47" t="str">
            <v>25L7700</v>
          </cell>
          <cell r="B47" t="str">
            <v>815617</v>
          </cell>
          <cell r="C47" t="str">
            <v>00001</v>
          </cell>
          <cell r="D47">
            <v>235</v>
          </cell>
          <cell r="E47">
            <v>329000</v>
          </cell>
          <cell r="F47">
            <v>16450</v>
          </cell>
          <cell r="G47">
            <v>345450</v>
          </cell>
          <cell r="H47">
            <v>36430</v>
          </cell>
          <cell r="I47" t="str">
            <v>01022G</v>
          </cell>
        </row>
        <row r="48">
          <cell r="A48" t="str">
            <v>25L7700</v>
          </cell>
          <cell r="B48" t="str">
            <v>815618</v>
          </cell>
          <cell r="C48" t="str">
            <v>00001</v>
          </cell>
          <cell r="D48">
            <v>70</v>
          </cell>
          <cell r="E48">
            <v>98000</v>
          </cell>
          <cell r="F48">
            <v>4900</v>
          </cell>
          <cell r="G48">
            <v>102900</v>
          </cell>
          <cell r="H48">
            <v>36430</v>
          </cell>
          <cell r="I48" t="str">
            <v>01022G</v>
          </cell>
        </row>
        <row r="49">
          <cell r="A49" t="str">
            <v>25L7700</v>
          </cell>
          <cell r="B49" t="str">
            <v>815700</v>
          </cell>
          <cell r="C49" t="str">
            <v>00001</v>
          </cell>
          <cell r="D49">
            <v>20</v>
          </cell>
          <cell r="E49">
            <v>28000</v>
          </cell>
          <cell r="F49">
            <v>1400</v>
          </cell>
          <cell r="G49">
            <v>29400</v>
          </cell>
          <cell r="H49">
            <v>36430</v>
          </cell>
          <cell r="I49" t="str">
            <v>01022G</v>
          </cell>
        </row>
        <row r="50">
          <cell r="A50" t="str">
            <v>25L7700</v>
          </cell>
          <cell r="B50" t="str">
            <v>815701</v>
          </cell>
          <cell r="C50" t="str">
            <v>00001</v>
          </cell>
          <cell r="D50">
            <v>281</v>
          </cell>
          <cell r="E50">
            <v>393400</v>
          </cell>
          <cell r="F50">
            <v>19670</v>
          </cell>
          <cell r="G50">
            <v>413070</v>
          </cell>
          <cell r="H50">
            <v>36430</v>
          </cell>
          <cell r="I50" t="str">
            <v>01022G</v>
          </cell>
        </row>
        <row r="51">
          <cell r="A51" t="str">
            <v>25L7700</v>
          </cell>
          <cell r="B51" t="str">
            <v>815710</v>
          </cell>
          <cell r="C51" t="str">
            <v>00001</v>
          </cell>
          <cell r="D51">
            <v>360</v>
          </cell>
          <cell r="E51">
            <v>504000</v>
          </cell>
          <cell r="F51">
            <v>25200</v>
          </cell>
          <cell r="G51">
            <v>529200</v>
          </cell>
          <cell r="H51">
            <v>36430</v>
          </cell>
          <cell r="I51" t="str">
            <v>01022G</v>
          </cell>
        </row>
        <row r="52">
          <cell r="A52" t="str">
            <v>25L7700</v>
          </cell>
          <cell r="B52" t="str">
            <v>815713</v>
          </cell>
          <cell r="C52" t="str">
            <v>00001</v>
          </cell>
          <cell r="D52">
            <v>631</v>
          </cell>
          <cell r="E52">
            <v>883400</v>
          </cell>
          <cell r="F52">
            <v>44170</v>
          </cell>
          <cell r="G52">
            <v>927570</v>
          </cell>
          <cell r="H52">
            <v>36430</v>
          </cell>
          <cell r="I52" t="str">
            <v>01022G</v>
          </cell>
        </row>
        <row r="53">
          <cell r="A53" t="str">
            <v>25L7700</v>
          </cell>
          <cell r="B53" t="str">
            <v>815721</v>
          </cell>
          <cell r="C53" t="str">
            <v>00001</v>
          </cell>
          <cell r="D53">
            <v>46</v>
          </cell>
          <cell r="E53">
            <v>64400</v>
          </cell>
          <cell r="F53">
            <v>3220</v>
          </cell>
          <cell r="G53">
            <v>67620</v>
          </cell>
          <cell r="H53">
            <v>36430</v>
          </cell>
          <cell r="I53" t="str">
            <v>01022G</v>
          </cell>
        </row>
        <row r="54">
          <cell r="A54" t="str">
            <v>25L7700</v>
          </cell>
          <cell r="B54" t="str">
            <v>815723</v>
          </cell>
          <cell r="C54" t="str">
            <v>00001</v>
          </cell>
          <cell r="D54">
            <v>360</v>
          </cell>
          <cell r="E54">
            <v>504000</v>
          </cell>
          <cell r="F54">
            <v>25200</v>
          </cell>
          <cell r="G54">
            <v>529200</v>
          </cell>
          <cell r="H54">
            <v>36430</v>
          </cell>
          <cell r="I54" t="str">
            <v>01022G</v>
          </cell>
        </row>
        <row r="55">
          <cell r="A55" t="str">
            <v>25L7700</v>
          </cell>
          <cell r="B55" t="str">
            <v>815731</v>
          </cell>
          <cell r="C55" t="str">
            <v>00001</v>
          </cell>
          <cell r="D55">
            <v>247</v>
          </cell>
          <cell r="E55">
            <v>345800</v>
          </cell>
          <cell r="F55">
            <v>17290</v>
          </cell>
          <cell r="G55">
            <v>363090</v>
          </cell>
          <cell r="H55">
            <v>36430</v>
          </cell>
          <cell r="I55" t="str">
            <v>01022G</v>
          </cell>
        </row>
        <row r="56">
          <cell r="A56" t="str">
            <v>25L7700</v>
          </cell>
          <cell r="B56" t="str">
            <v>815733</v>
          </cell>
          <cell r="C56" t="str">
            <v>00001</v>
          </cell>
          <cell r="D56">
            <v>72</v>
          </cell>
          <cell r="E56">
            <v>100800</v>
          </cell>
          <cell r="F56">
            <v>5040</v>
          </cell>
          <cell r="G56">
            <v>105840</v>
          </cell>
          <cell r="H56">
            <v>36430</v>
          </cell>
          <cell r="I56" t="str">
            <v>01022G</v>
          </cell>
        </row>
        <row r="57">
          <cell r="A57" t="str">
            <v>25L7700</v>
          </cell>
          <cell r="B57" t="str">
            <v>815743</v>
          </cell>
          <cell r="C57" t="str">
            <v>00001</v>
          </cell>
          <cell r="D57">
            <v>55</v>
          </cell>
          <cell r="E57">
            <v>77000</v>
          </cell>
          <cell r="F57">
            <v>3850</v>
          </cell>
          <cell r="G57">
            <v>80850</v>
          </cell>
          <cell r="H57">
            <v>36430</v>
          </cell>
          <cell r="I57" t="str">
            <v>01022G</v>
          </cell>
        </row>
        <row r="58">
          <cell r="A58" t="str">
            <v>26L4500</v>
          </cell>
          <cell r="B58" t="str">
            <v>816207</v>
          </cell>
          <cell r="C58" t="str">
            <v>00001</v>
          </cell>
          <cell r="D58">
            <v>239</v>
          </cell>
          <cell r="E58">
            <v>973208</v>
          </cell>
          <cell r="F58">
            <v>48660</v>
          </cell>
          <cell r="G58">
            <v>1021868</v>
          </cell>
          <cell r="H58">
            <v>36430</v>
          </cell>
          <cell r="I58" t="str">
            <v>01022G</v>
          </cell>
        </row>
        <row r="59">
          <cell r="A59" t="str">
            <v>26L4500</v>
          </cell>
          <cell r="B59" t="str">
            <v>816209</v>
          </cell>
          <cell r="C59" t="str">
            <v>00001</v>
          </cell>
          <cell r="D59">
            <v>426</v>
          </cell>
          <cell r="E59">
            <v>1734672</v>
          </cell>
          <cell r="F59">
            <v>86734</v>
          </cell>
          <cell r="G59">
            <v>1821406</v>
          </cell>
          <cell r="H59">
            <v>36430</v>
          </cell>
          <cell r="I59" t="str">
            <v>01022G</v>
          </cell>
        </row>
        <row r="60">
          <cell r="A60" t="str">
            <v>26L4500</v>
          </cell>
          <cell r="B60" t="str">
            <v>816300</v>
          </cell>
          <cell r="C60" t="str">
            <v>00001</v>
          </cell>
          <cell r="D60">
            <v>615</v>
          </cell>
          <cell r="E60">
            <v>2504280</v>
          </cell>
          <cell r="F60">
            <v>125214</v>
          </cell>
          <cell r="G60">
            <v>2629494</v>
          </cell>
          <cell r="H60">
            <v>36430</v>
          </cell>
          <cell r="I60" t="str">
            <v>01022G</v>
          </cell>
        </row>
        <row r="61">
          <cell r="A61" t="str">
            <v>26L4500</v>
          </cell>
          <cell r="B61" t="str">
            <v>816312</v>
          </cell>
          <cell r="C61" t="str">
            <v>00001</v>
          </cell>
          <cell r="D61">
            <v>775</v>
          </cell>
          <cell r="E61">
            <v>3155800</v>
          </cell>
          <cell r="F61">
            <v>157790</v>
          </cell>
          <cell r="G61">
            <v>3313590</v>
          </cell>
          <cell r="H61">
            <v>36430</v>
          </cell>
          <cell r="I61" t="str">
            <v>01022G</v>
          </cell>
        </row>
        <row r="62">
          <cell r="A62" t="str">
            <v>26L4500</v>
          </cell>
          <cell r="B62" t="str">
            <v>816322</v>
          </cell>
          <cell r="C62" t="str">
            <v>00001</v>
          </cell>
          <cell r="D62">
            <v>1305</v>
          </cell>
          <cell r="E62">
            <v>5313960</v>
          </cell>
          <cell r="F62">
            <v>265698</v>
          </cell>
          <cell r="G62">
            <v>5579658</v>
          </cell>
          <cell r="H62">
            <v>36430</v>
          </cell>
          <cell r="I62" t="str">
            <v>01022G</v>
          </cell>
        </row>
        <row r="63">
          <cell r="A63" t="str">
            <v>47L5888</v>
          </cell>
          <cell r="B63" t="str">
            <v>815015</v>
          </cell>
          <cell r="C63" t="str">
            <v>00001</v>
          </cell>
          <cell r="D63">
            <v>150</v>
          </cell>
          <cell r="E63">
            <v>445500</v>
          </cell>
          <cell r="F63">
            <v>22275</v>
          </cell>
          <cell r="G63">
            <v>467775</v>
          </cell>
          <cell r="H63">
            <v>36430</v>
          </cell>
          <cell r="I63" t="str">
            <v>01022G</v>
          </cell>
        </row>
        <row r="64">
          <cell r="A64" t="str">
            <v>47L5888</v>
          </cell>
          <cell r="B64" t="str">
            <v>815025</v>
          </cell>
          <cell r="C64" t="str">
            <v>00001</v>
          </cell>
          <cell r="D64">
            <v>130</v>
          </cell>
          <cell r="E64">
            <v>386100</v>
          </cell>
          <cell r="F64">
            <v>19305</v>
          </cell>
          <cell r="G64">
            <v>405405</v>
          </cell>
          <cell r="H64">
            <v>36430</v>
          </cell>
          <cell r="I64" t="str">
            <v>01022G</v>
          </cell>
        </row>
        <row r="65">
          <cell r="A65" t="str">
            <v>47L5888</v>
          </cell>
          <cell r="B65" t="str">
            <v>815035</v>
          </cell>
          <cell r="C65" t="str">
            <v>00001</v>
          </cell>
          <cell r="D65">
            <v>40</v>
          </cell>
          <cell r="E65">
            <v>118800</v>
          </cell>
          <cell r="F65">
            <v>5940</v>
          </cell>
          <cell r="G65">
            <v>124740</v>
          </cell>
          <cell r="H65">
            <v>36430</v>
          </cell>
          <cell r="I65" t="str">
            <v>01022G</v>
          </cell>
        </row>
        <row r="66">
          <cell r="A66" t="str">
            <v>47L7400</v>
          </cell>
          <cell r="B66" t="str">
            <v>815217</v>
          </cell>
          <cell r="C66" t="str">
            <v>00001</v>
          </cell>
          <cell r="D66">
            <v>720</v>
          </cell>
          <cell r="E66">
            <v>561600</v>
          </cell>
          <cell r="F66">
            <v>28080</v>
          </cell>
          <cell r="G66">
            <v>589680</v>
          </cell>
          <cell r="H66">
            <v>36430</v>
          </cell>
          <cell r="I66" t="str">
            <v>01022G</v>
          </cell>
        </row>
        <row r="67">
          <cell r="A67" t="str">
            <v>47L7400</v>
          </cell>
          <cell r="B67" t="str">
            <v>815218</v>
          </cell>
          <cell r="C67" t="str">
            <v>00001</v>
          </cell>
          <cell r="D67">
            <v>720</v>
          </cell>
          <cell r="E67">
            <v>561600</v>
          </cell>
          <cell r="F67">
            <v>28080</v>
          </cell>
          <cell r="G67">
            <v>589680</v>
          </cell>
          <cell r="H67">
            <v>36430</v>
          </cell>
          <cell r="I67" t="str">
            <v>01022G</v>
          </cell>
        </row>
        <row r="68">
          <cell r="A68" t="str">
            <v>47L7400</v>
          </cell>
          <cell r="B68" t="str">
            <v>815228</v>
          </cell>
          <cell r="C68" t="str">
            <v>00001</v>
          </cell>
          <cell r="D68">
            <v>720</v>
          </cell>
          <cell r="E68">
            <v>561600</v>
          </cell>
          <cell r="F68">
            <v>28080</v>
          </cell>
          <cell r="G68">
            <v>589680</v>
          </cell>
          <cell r="H68">
            <v>36430</v>
          </cell>
          <cell r="I68" t="str">
            <v>01022G</v>
          </cell>
        </row>
        <row r="69">
          <cell r="A69" t="str">
            <v>47L8300</v>
          </cell>
          <cell r="B69" t="str">
            <v>815116</v>
          </cell>
          <cell r="C69" t="str">
            <v>00001</v>
          </cell>
          <cell r="D69">
            <v>480</v>
          </cell>
          <cell r="E69">
            <v>2604000</v>
          </cell>
          <cell r="F69">
            <v>130200</v>
          </cell>
          <cell r="G69">
            <v>2734200</v>
          </cell>
          <cell r="H69">
            <v>36430</v>
          </cell>
          <cell r="I69" t="str">
            <v>01022G</v>
          </cell>
        </row>
        <row r="70">
          <cell r="A70" t="str">
            <v>47L8300</v>
          </cell>
          <cell r="B70" t="str">
            <v>815117</v>
          </cell>
          <cell r="C70" t="str">
            <v>00001</v>
          </cell>
          <cell r="D70">
            <v>480</v>
          </cell>
          <cell r="E70">
            <v>2604000</v>
          </cell>
          <cell r="F70">
            <v>130200</v>
          </cell>
          <cell r="G70">
            <v>2734200</v>
          </cell>
          <cell r="H70">
            <v>36430</v>
          </cell>
          <cell r="I70" t="str">
            <v>01022G</v>
          </cell>
        </row>
        <row r="71">
          <cell r="A71" t="str">
            <v>47L8300</v>
          </cell>
          <cell r="B71" t="str">
            <v>815126</v>
          </cell>
          <cell r="C71" t="str">
            <v>00001</v>
          </cell>
          <cell r="D71">
            <v>480</v>
          </cell>
          <cell r="E71">
            <v>2604000</v>
          </cell>
          <cell r="F71">
            <v>130200</v>
          </cell>
          <cell r="G71">
            <v>2734200</v>
          </cell>
          <cell r="H71">
            <v>36430</v>
          </cell>
          <cell r="I71" t="str">
            <v>01022G</v>
          </cell>
        </row>
        <row r="72">
          <cell r="A72" t="str">
            <v>47L8300</v>
          </cell>
          <cell r="B72" t="str">
            <v>815127</v>
          </cell>
          <cell r="C72" t="str">
            <v>00001</v>
          </cell>
          <cell r="D72">
            <v>240</v>
          </cell>
          <cell r="E72">
            <v>1302000</v>
          </cell>
          <cell r="F72">
            <v>65100</v>
          </cell>
          <cell r="G72">
            <v>1367100</v>
          </cell>
          <cell r="H72">
            <v>36430</v>
          </cell>
          <cell r="I72" t="str">
            <v>01022G</v>
          </cell>
        </row>
        <row r="73">
          <cell r="A73" t="str">
            <v>47L8300</v>
          </cell>
          <cell r="B73" t="str">
            <v>815137</v>
          </cell>
          <cell r="C73" t="str">
            <v>00001</v>
          </cell>
          <cell r="D73">
            <v>240</v>
          </cell>
          <cell r="E73">
            <v>1302000</v>
          </cell>
          <cell r="F73">
            <v>65100</v>
          </cell>
          <cell r="G73">
            <v>1367100</v>
          </cell>
          <cell r="H73">
            <v>36430</v>
          </cell>
          <cell r="I73" t="str">
            <v>01022G</v>
          </cell>
        </row>
        <row r="74">
          <cell r="A74" t="str">
            <v>47L8400</v>
          </cell>
          <cell r="B74" t="str">
            <v>815030</v>
          </cell>
          <cell r="C74" t="str">
            <v>00001</v>
          </cell>
          <cell r="D74">
            <v>6</v>
          </cell>
          <cell r="E74">
            <v>32550</v>
          </cell>
          <cell r="F74">
            <v>1628</v>
          </cell>
          <cell r="G74">
            <v>34178</v>
          </cell>
          <cell r="H74">
            <v>36430</v>
          </cell>
          <cell r="I74" t="str">
            <v>01022G</v>
          </cell>
        </row>
        <row r="75">
          <cell r="A75" t="str">
            <v>83H4530</v>
          </cell>
          <cell r="B75" t="str">
            <v>815210</v>
          </cell>
          <cell r="C75" t="str">
            <v>00001</v>
          </cell>
          <cell r="D75">
            <v>50</v>
          </cell>
          <cell r="E75">
            <v>156750</v>
          </cell>
          <cell r="F75">
            <v>7838</v>
          </cell>
          <cell r="G75">
            <v>164588</v>
          </cell>
          <cell r="H75">
            <v>36430</v>
          </cell>
          <cell r="I75" t="str">
            <v>01022G</v>
          </cell>
        </row>
        <row r="76">
          <cell r="A76" t="str">
            <v>09J3660</v>
          </cell>
          <cell r="B76" t="str">
            <v>815131</v>
          </cell>
          <cell r="C76" t="str">
            <v>00001</v>
          </cell>
          <cell r="D76">
            <v>110</v>
          </cell>
          <cell r="E76">
            <v>351340</v>
          </cell>
          <cell r="F76">
            <v>17567</v>
          </cell>
          <cell r="G76">
            <v>368907</v>
          </cell>
          <cell r="H76">
            <v>36427</v>
          </cell>
          <cell r="I76" t="str">
            <v>01022G</v>
          </cell>
        </row>
        <row r="77">
          <cell r="A77" t="str">
            <v>09J3660</v>
          </cell>
          <cell r="B77" t="str">
            <v>815203</v>
          </cell>
          <cell r="C77" t="str">
            <v>00001</v>
          </cell>
          <cell r="D77">
            <v>140</v>
          </cell>
          <cell r="E77">
            <v>447160</v>
          </cell>
          <cell r="F77">
            <v>22358</v>
          </cell>
          <cell r="G77">
            <v>469518</v>
          </cell>
          <cell r="H77">
            <v>36427</v>
          </cell>
          <cell r="I77" t="str">
            <v>01022G</v>
          </cell>
        </row>
        <row r="78">
          <cell r="A78" t="str">
            <v>25L7600</v>
          </cell>
          <cell r="B78" t="str">
            <v>816707</v>
          </cell>
          <cell r="C78" t="str">
            <v>00001</v>
          </cell>
          <cell r="D78">
            <v>280</v>
          </cell>
          <cell r="E78">
            <v>301000</v>
          </cell>
          <cell r="F78">
            <v>15050</v>
          </cell>
          <cell r="G78">
            <v>316050</v>
          </cell>
          <cell r="H78">
            <v>36427</v>
          </cell>
          <cell r="I78" t="str">
            <v>01022G</v>
          </cell>
        </row>
        <row r="79">
          <cell r="A79" t="str">
            <v>25L7600</v>
          </cell>
          <cell r="B79" t="str">
            <v>816718</v>
          </cell>
          <cell r="C79" t="str">
            <v>00001</v>
          </cell>
          <cell r="D79">
            <v>480</v>
          </cell>
          <cell r="E79">
            <v>516000</v>
          </cell>
          <cell r="F79">
            <v>25800</v>
          </cell>
          <cell r="G79">
            <v>541800</v>
          </cell>
          <cell r="H79">
            <v>36427</v>
          </cell>
          <cell r="I79" t="str">
            <v>01022G</v>
          </cell>
        </row>
        <row r="80">
          <cell r="A80" t="str">
            <v>25L7600</v>
          </cell>
          <cell r="B80" t="str">
            <v>816719</v>
          </cell>
          <cell r="C80" t="str">
            <v>00001</v>
          </cell>
          <cell r="D80">
            <v>480</v>
          </cell>
          <cell r="E80">
            <v>516000</v>
          </cell>
          <cell r="F80">
            <v>25800</v>
          </cell>
          <cell r="G80">
            <v>541800</v>
          </cell>
          <cell r="H80">
            <v>36427</v>
          </cell>
          <cell r="I80" t="str">
            <v>01022G</v>
          </cell>
        </row>
        <row r="81">
          <cell r="A81" t="str">
            <v>25L7600</v>
          </cell>
          <cell r="B81" t="str">
            <v>816723</v>
          </cell>
          <cell r="C81" t="str">
            <v>00001</v>
          </cell>
          <cell r="D81">
            <v>200</v>
          </cell>
          <cell r="E81">
            <v>215000</v>
          </cell>
          <cell r="F81">
            <v>10750</v>
          </cell>
          <cell r="G81">
            <v>225750</v>
          </cell>
          <cell r="H81">
            <v>36427</v>
          </cell>
          <cell r="I81" t="str">
            <v>01022G</v>
          </cell>
        </row>
        <row r="82">
          <cell r="A82" t="str">
            <v>25L7600</v>
          </cell>
          <cell r="B82" t="str">
            <v>816729</v>
          </cell>
          <cell r="C82" t="str">
            <v>00001</v>
          </cell>
          <cell r="D82">
            <v>480</v>
          </cell>
          <cell r="E82">
            <v>516000</v>
          </cell>
          <cell r="F82">
            <v>25800</v>
          </cell>
          <cell r="G82">
            <v>541800</v>
          </cell>
          <cell r="H82">
            <v>36427</v>
          </cell>
          <cell r="I82" t="str">
            <v>01022G</v>
          </cell>
        </row>
        <row r="83">
          <cell r="A83" t="str">
            <v>25L7600</v>
          </cell>
          <cell r="B83" t="str">
            <v>816810</v>
          </cell>
          <cell r="C83" t="str">
            <v>00001</v>
          </cell>
          <cell r="D83">
            <v>480</v>
          </cell>
          <cell r="E83">
            <v>516000</v>
          </cell>
          <cell r="F83">
            <v>25800</v>
          </cell>
          <cell r="G83">
            <v>541800</v>
          </cell>
          <cell r="H83">
            <v>36427</v>
          </cell>
          <cell r="I83" t="str">
            <v>01022G</v>
          </cell>
        </row>
        <row r="84">
          <cell r="A84" t="str">
            <v>25L7700</v>
          </cell>
          <cell r="B84" t="str">
            <v>815606</v>
          </cell>
          <cell r="C84" t="str">
            <v>00001</v>
          </cell>
          <cell r="D84">
            <v>300</v>
          </cell>
          <cell r="E84">
            <v>420000</v>
          </cell>
          <cell r="F84">
            <v>21000</v>
          </cell>
          <cell r="G84">
            <v>441000</v>
          </cell>
          <cell r="H84">
            <v>36427</v>
          </cell>
          <cell r="I84" t="str">
            <v>01022G</v>
          </cell>
        </row>
        <row r="85">
          <cell r="A85" t="str">
            <v>25L7700</v>
          </cell>
          <cell r="B85" t="str">
            <v>815712</v>
          </cell>
          <cell r="C85" t="str">
            <v>00001</v>
          </cell>
          <cell r="D85">
            <v>30</v>
          </cell>
          <cell r="E85">
            <v>42000</v>
          </cell>
          <cell r="F85">
            <v>2100</v>
          </cell>
          <cell r="G85">
            <v>44100</v>
          </cell>
          <cell r="H85">
            <v>36427</v>
          </cell>
          <cell r="I85" t="str">
            <v>01022G</v>
          </cell>
        </row>
        <row r="86">
          <cell r="A86" t="str">
            <v>26L4500</v>
          </cell>
          <cell r="B86" t="str">
            <v>816311</v>
          </cell>
          <cell r="C86" t="str">
            <v>00001</v>
          </cell>
          <cell r="D86">
            <v>1440</v>
          </cell>
          <cell r="E86">
            <v>5863680</v>
          </cell>
          <cell r="F86">
            <v>293184</v>
          </cell>
          <cell r="G86">
            <v>6156864</v>
          </cell>
          <cell r="H86">
            <v>36427</v>
          </cell>
          <cell r="I86" t="str">
            <v>01022G</v>
          </cell>
        </row>
        <row r="87">
          <cell r="A87" t="str">
            <v>26L4500</v>
          </cell>
          <cell r="B87" t="str">
            <v>816320</v>
          </cell>
          <cell r="C87" t="str">
            <v>00001</v>
          </cell>
          <cell r="D87">
            <v>1440</v>
          </cell>
          <cell r="E87">
            <v>5863680</v>
          </cell>
          <cell r="F87">
            <v>293184</v>
          </cell>
          <cell r="G87">
            <v>6156864</v>
          </cell>
          <cell r="H87">
            <v>36427</v>
          </cell>
          <cell r="I87" t="str">
            <v>01022G</v>
          </cell>
        </row>
        <row r="88">
          <cell r="A88" t="str">
            <v>26L4500</v>
          </cell>
          <cell r="B88" t="str">
            <v>816330</v>
          </cell>
          <cell r="C88" t="str">
            <v>00001</v>
          </cell>
          <cell r="D88">
            <v>1440</v>
          </cell>
          <cell r="E88">
            <v>5863680</v>
          </cell>
          <cell r="F88">
            <v>293184</v>
          </cell>
          <cell r="G88">
            <v>6156864</v>
          </cell>
          <cell r="H88">
            <v>36427</v>
          </cell>
          <cell r="I88" t="str">
            <v>01022G</v>
          </cell>
        </row>
        <row r="89">
          <cell r="A89" t="str">
            <v>73H7357</v>
          </cell>
          <cell r="B89" t="str">
            <v>815114</v>
          </cell>
          <cell r="C89" t="str">
            <v>00001</v>
          </cell>
          <cell r="D89">
            <v>120</v>
          </cell>
          <cell r="E89">
            <v>356400</v>
          </cell>
          <cell r="F89">
            <v>17820</v>
          </cell>
          <cell r="G89">
            <v>374220</v>
          </cell>
          <cell r="H89">
            <v>36427</v>
          </cell>
          <cell r="I89" t="str">
            <v>01022G</v>
          </cell>
        </row>
        <row r="90">
          <cell r="A90" t="str">
            <v>73H7360</v>
          </cell>
          <cell r="B90" t="str">
            <v>815004</v>
          </cell>
          <cell r="C90" t="str">
            <v>00001</v>
          </cell>
          <cell r="D90">
            <v>20</v>
          </cell>
          <cell r="E90">
            <v>68960</v>
          </cell>
          <cell r="F90">
            <v>3448</v>
          </cell>
          <cell r="G90">
            <v>72408</v>
          </cell>
          <cell r="H90">
            <v>36427</v>
          </cell>
          <cell r="I90" t="str">
            <v>01022G</v>
          </cell>
        </row>
        <row r="91">
          <cell r="A91" t="str">
            <v>73H7360</v>
          </cell>
          <cell r="B91" t="str">
            <v>815023</v>
          </cell>
          <cell r="C91" t="str">
            <v>00001</v>
          </cell>
          <cell r="D91">
            <v>60</v>
          </cell>
          <cell r="E91">
            <v>206880</v>
          </cell>
          <cell r="F91">
            <v>10344</v>
          </cell>
          <cell r="G91">
            <v>217224</v>
          </cell>
          <cell r="H91">
            <v>36427</v>
          </cell>
          <cell r="I91" t="str">
            <v>01022G</v>
          </cell>
        </row>
        <row r="92">
          <cell r="A92" t="str">
            <v>73H7362</v>
          </cell>
          <cell r="B92" t="str">
            <v>815217</v>
          </cell>
          <cell r="C92" t="str">
            <v>00001</v>
          </cell>
          <cell r="D92">
            <v>50</v>
          </cell>
          <cell r="E92">
            <v>172400</v>
          </cell>
          <cell r="F92">
            <v>8620</v>
          </cell>
          <cell r="G92">
            <v>181020</v>
          </cell>
          <cell r="H92">
            <v>36427</v>
          </cell>
          <cell r="I92" t="str">
            <v>01022G</v>
          </cell>
        </row>
        <row r="93">
          <cell r="A93" t="str">
            <v>25L7700</v>
          </cell>
          <cell r="B93" t="str">
            <v>815508</v>
          </cell>
          <cell r="C93" t="str">
            <v>00001</v>
          </cell>
          <cell r="D93">
            <v>45</v>
          </cell>
          <cell r="E93">
            <v>63000</v>
          </cell>
          <cell r="F93">
            <v>3150</v>
          </cell>
          <cell r="G93">
            <v>66150</v>
          </cell>
          <cell r="H93">
            <v>36425</v>
          </cell>
          <cell r="I93" t="str">
            <v>01022G</v>
          </cell>
        </row>
        <row r="94">
          <cell r="A94" t="str">
            <v>25L7700</v>
          </cell>
          <cell r="B94" t="str">
            <v>815603</v>
          </cell>
          <cell r="C94" t="str">
            <v>00001</v>
          </cell>
          <cell r="D94">
            <v>60</v>
          </cell>
          <cell r="E94">
            <v>84000</v>
          </cell>
          <cell r="F94">
            <v>4200</v>
          </cell>
          <cell r="G94">
            <v>88200</v>
          </cell>
          <cell r="H94">
            <v>36425</v>
          </cell>
          <cell r="I94" t="str">
            <v>01022G</v>
          </cell>
        </row>
        <row r="95">
          <cell r="A95" t="str">
            <v>25L7700</v>
          </cell>
          <cell r="B95" t="str">
            <v>815604</v>
          </cell>
          <cell r="C95" t="str">
            <v>00001</v>
          </cell>
          <cell r="D95">
            <v>20</v>
          </cell>
          <cell r="E95">
            <v>28000</v>
          </cell>
          <cell r="F95">
            <v>1400</v>
          </cell>
          <cell r="G95">
            <v>29400</v>
          </cell>
          <cell r="H95">
            <v>36425</v>
          </cell>
          <cell r="I95" t="str">
            <v>01022G</v>
          </cell>
        </row>
        <row r="96">
          <cell r="A96" t="str">
            <v>25L7700</v>
          </cell>
          <cell r="B96" t="str">
            <v>815615</v>
          </cell>
          <cell r="C96" t="str">
            <v>00001</v>
          </cell>
          <cell r="D96">
            <v>175</v>
          </cell>
          <cell r="E96">
            <v>245000</v>
          </cell>
          <cell r="F96">
            <v>12250</v>
          </cell>
          <cell r="G96">
            <v>257250</v>
          </cell>
          <cell r="H96">
            <v>36425</v>
          </cell>
          <cell r="I96" t="str">
            <v>01022G</v>
          </cell>
        </row>
        <row r="97">
          <cell r="A97" t="str">
            <v>41L5887</v>
          </cell>
          <cell r="B97" t="str">
            <v>815118</v>
          </cell>
          <cell r="C97" t="str">
            <v>00001</v>
          </cell>
          <cell r="D97">
            <v>60</v>
          </cell>
          <cell r="E97">
            <v>46200</v>
          </cell>
          <cell r="F97">
            <v>2310</v>
          </cell>
          <cell r="G97">
            <v>48510</v>
          </cell>
          <cell r="H97">
            <v>36425</v>
          </cell>
          <cell r="I97" t="str">
            <v>01022G</v>
          </cell>
        </row>
        <row r="98">
          <cell r="A98" t="str">
            <v>08J9880</v>
          </cell>
          <cell r="B98" t="str">
            <v>815118</v>
          </cell>
          <cell r="C98" t="str">
            <v>00001</v>
          </cell>
          <cell r="D98">
            <v>190</v>
          </cell>
          <cell r="E98">
            <v>148200</v>
          </cell>
          <cell r="F98">
            <v>7410</v>
          </cell>
          <cell r="G98">
            <v>155610</v>
          </cell>
          <cell r="H98">
            <v>36424</v>
          </cell>
          <cell r="I98" t="str">
            <v>01022G</v>
          </cell>
        </row>
        <row r="99">
          <cell r="A99" t="str">
            <v>09J3660</v>
          </cell>
          <cell r="B99" t="str">
            <v>815121</v>
          </cell>
          <cell r="C99" t="str">
            <v>00001</v>
          </cell>
          <cell r="D99">
            <v>14</v>
          </cell>
          <cell r="E99">
            <v>44716</v>
          </cell>
          <cell r="F99">
            <v>2236</v>
          </cell>
          <cell r="G99">
            <v>46952</v>
          </cell>
          <cell r="H99">
            <v>36424</v>
          </cell>
          <cell r="I99" t="str">
            <v>01022G</v>
          </cell>
        </row>
        <row r="100">
          <cell r="A100" t="str">
            <v>21L8340</v>
          </cell>
          <cell r="B100" t="str">
            <v>815713</v>
          </cell>
          <cell r="C100" t="str">
            <v>00001</v>
          </cell>
          <cell r="D100">
            <v>240</v>
          </cell>
          <cell r="E100">
            <v>814080</v>
          </cell>
          <cell r="F100">
            <v>40704</v>
          </cell>
          <cell r="G100">
            <v>854784</v>
          </cell>
          <cell r="H100">
            <v>36424</v>
          </cell>
          <cell r="I100" t="str">
            <v>01022G</v>
          </cell>
        </row>
        <row r="101">
          <cell r="A101" t="str">
            <v>25L7600</v>
          </cell>
          <cell r="B101" t="str">
            <v>816704</v>
          </cell>
          <cell r="C101" t="str">
            <v>00001</v>
          </cell>
          <cell r="D101">
            <v>220</v>
          </cell>
          <cell r="E101">
            <v>236500</v>
          </cell>
          <cell r="F101">
            <v>11825</v>
          </cell>
          <cell r="G101">
            <v>248325</v>
          </cell>
          <cell r="H101">
            <v>36424</v>
          </cell>
          <cell r="I101" t="str">
            <v>01022G</v>
          </cell>
        </row>
        <row r="102">
          <cell r="A102" t="str">
            <v>25L7600</v>
          </cell>
          <cell r="B102" t="str">
            <v>816706</v>
          </cell>
          <cell r="C102" t="str">
            <v>00001</v>
          </cell>
          <cell r="D102">
            <v>260</v>
          </cell>
          <cell r="E102">
            <v>279500</v>
          </cell>
          <cell r="F102">
            <v>13975</v>
          </cell>
          <cell r="G102">
            <v>293475</v>
          </cell>
          <cell r="H102">
            <v>36424</v>
          </cell>
          <cell r="I102" t="str">
            <v>01022G</v>
          </cell>
        </row>
        <row r="103">
          <cell r="A103" t="str">
            <v>26L4500</v>
          </cell>
          <cell r="B103" t="str">
            <v>816310</v>
          </cell>
          <cell r="C103" t="str">
            <v>00001</v>
          </cell>
          <cell r="D103">
            <v>1300</v>
          </cell>
          <cell r="E103">
            <v>5293600</v>
          </cell>
          <cell r="F103">
            <v>264680</v>
          </cell>
          <cell r="G103">
            <v>5558280</v>
          </cell>
          <cell r="H103">
            <v>36424</v>
          </cell>
          <cell r="I103" t="str">
            <v>01022G</v>
          </cell>
        </row>
        <row r="104">
          <cell r="A104" t="str">
            <v>47L8300</v>
          </cell>
          <cell r="B104" t="str">
            <v>815133</v>
          </cell>
          <cell r="C104" t="str">
            <v>00001</v>
          </cell>
          <cell r="D104">
            <v>240</v>
          </cell>
          <cell r="E104">
            <v>1302000</v>
          </cell>
          <cell r="F104">
            <v>65100</v>
          </cell>
          <cell r="G104">
            <v>1367100</v>
          </cell>
          <cell r="H104">
            <v>36424</v>
          </cell>
          <cell r="I104" t="str">
            <v>01022G</v>
          </cell>
        </row>
        <row r="105">
          <cell r="A105" t="str">
            <v>73H7350</v>
          </cell>
          <cell r="B105" t="str">
            <v>815006</v>
          </cell>
          <cell r="C105" t="str">
            <v>00001</v>
          </cell>
          <cell r="D105">
            <v>200</v>
          </cell>
          <cell r="E105">
            <v>533000</v>
          </cell>
          <cell r="F105">
            <v>26650</v>
          </cell>
          <cell r="G105">
            <v>559650</v>
          </cell>
          <cell r="H105">
            <v>36424</v>
          </cell>
          <cell r="I105" t="str">
            <v>01022G</v>
          </cell>
        </row>
        <row r="106">
          <cell r="A106" t="str">
            <v>73H7350</v>
          </cell>
          <cell r="B106" t="str">
            <v>815008</v>
          </cell>
          <cell r="C106" t="str">
            <v>00001</v>
          </cell>
          <cell r="D106">
            <v>7</v>
          </cell>
          <cell r="E106">
            <v>18655</v>
          </cell>
          <cell r="F106">
            <v>933</v>
          </cell>
          <cell r="G106">
            <v>19588</v>
          </cell>
          <cell r="H106">
            <v>36424</v>
          </cell>
          <cell r="I106" t="str">
            <v>01022G</v>
          </cell>
        </row>
        <row r="107">
          <cell r="A107" t="str">
            <v>73H7350</v>
          </cell>
          <cell r="B107" t="str">
            <v>815019</v>
          </cell>
          <cell r="C107" t="str">
            <v>00001</v>
          </cell>
          <cell r="D107">
            <v>3</v>
          </cell>
          <cell r="E107">
            <v>7995</v>
          </cell>
          <cell r="F107">
            <v>400</v>
          </cell>
          <cell r="G107">
            <v>8395</v>
          </cell>
          <cell r="H107">
            <v>36424</v>
          </cell>
          <cell r="I107" t="str">
            <v>01022G</v>
          </cell>
        </row>
        <row r="108">
          <cell r="A108" t="str">
            <v>73H7351</v>
          </cell>
          <cell r="B108" t="str">
            <v>816102</v>
          </cell>
          <cell r="C108" t="str">
            <v>00001</v>
          </cell>
          <cell r="D108">
            <v>160</v>
          </cell>
          <cell r="E108">
            <v>475200</v>
          </cell>
          <cell r="F108">
            <v>23760</v>
          </cell>
          <cell r="G108">
            <v>498960</v>
          </cell>
          <cell r="H108">
            <v>36424</v>
          </cell>
          <cell r="I108" t="str">
            <v>01022G</v>
          </cell>
        </row>
        <row r="109">
          <cell r="A109" t="str">
            <v>73H7351</v>
          </cell>
          <cell r="B109" t="str">
            <v>816111</v>
          </cell>
          <cell r="C109" t="str">
            <v>00001</v>
          </cell>
          <cell r="D109">
            <v>40</v>
          </cell>
          <cell r="E109">
            <v>118800</v>
          </cell>
          <cell r="F109">
            <v>5940</v>
          </cell>
          <cell r="G109">
            <v>124740</v>
          </cell>
          <cell r="H109">
            <v>36424</v>
          </cell>
          <cell r="I109" t="str">
            <v>01022G</v>
          </cell>
        </row>
        <row r="110">
          <cell r="A110" t="str">
            <v>73H7357</v>
          </cell>
          <cell r="B110" t="str">
            <v>815009</v>
          </cell>
          <cell r="C110" t="str">
            <v>00001</v>
          </cell>
          <cell r="D110">
            <v>13</v>
          </cell>
          <cell r="E110">
            <v>38610</v>
          </cell>
          <cell r="F110">
            <v>1931</v>
          </cell>
          <cell r="G110">
            <v>40541</v>
          </cell>
          <cell r="H110">
            <v>36424</v>
          </cell>
          <cell r="I110" t="str">
            <v>01022G</v>
          </cell>
        </row>
        <row r="111">
          <cell r="A111" t="str">
            <v>73H7357</v>
          </cell>
          <cell r="B111" t="str">
            <v>815017</v>
          </cell>
          <cell r="C111" t="str">
            <v>00001</v>
          </cell>
          <cell r="D111">
            <v>51</v>
          </cell>
          <cell r="E111">
            <v>151470</v>
          </cell>
          <cell r="F111">
            <v>7574</v>
          </cell>
          <cell r="G111">
            <v>159044</v>
          </cell>
          <cell r="H111">
            <v>36424</v>
          </cell>
          <cell r="I111" t="str">
            <v>01022G</v>
          </cell>
        </row>
        <row r="112">
          <cell r="A112" t="str">
            <v>73H7357</v>
          </cell>
          <cell r="B112" t="str">
            <v>815100</v>
          </cell>
          <cell r="C112" t="str">
            <v>00001</v>
          </cell>
          <cell r="D112">
            <v>30</v>
          </cell>
          <cell r="E112">
            <v>89100</v>
          </cell>
          <cell r="F112">
            <v>4455</v>
          </cell>
          <cell r="G112">
            <v>93555</v>
          </cell>
          <cell r="H112">
            <v>36424</v>
          </cell>
          <cell r="I112" t="str">
            <v>01022G</v>
          </cell>
        </row>
        <row r="113">
          <cell r="A113" t="str">
            <v>73H7357</v>
          </cell>
          <cell r="B113" t="str">
            <v>815102</v>
          </cell>
          <cell r="C113" t="str">
            <v>00001</v>
          </cell>
          <cell r="D113">
            <v>3</v>
          </cell>
          <cell r="E113">
            <v>8910</v>
          </cell>
          <cell r="F113">
            <v>446</v>
          </cell>
          <cell r="G113">
            <v>9356</v>
          </cell>
          <cell r="H113">
            <v>36424</v>
          </cell>
          <cell r="I113" t="str">
            <v>01022G</v>
          </cell>
        </row>
        <row r="114">
          <cell r="A114" t="str">
            <v>73H7357</v>
          </cell>
          <cell r="B114" t="str">
            <v>815113</v>
          </cell>
          <cell r="C114" t="str">
            <v>00001</v>
          </cell>
          <cell r="D114">
            <v>297</v>
          </cell>
          <cell r="E114">
            <v>882090</v>
          </cell>
          <cell r="F114">
            <v>44105</v>
          </cell>
          <cell r="G114">
            <v>926195</v>
          </cell>
          <cell r="H114">
            <v>36424</v>
          </cell>
          <cell r="I114" t="str">
            <v>01022G</v>
          </cell>
        </row>
        <row r="115">
          <cell r="A115" t="str">
            <v>73H7357</v>
          </cell>
          <cell r="B115" t="str">
            <v>815122</v>
          </cell>
          <cell r="C115" t="str">
            <v>00001</v>
          </cell>
          <cell r="D115">
            <v>96</v>
          </cell>
          <cell r="E115">
            <v>285120</v>
          </cell>
          <cell r="F115">
            <v>14256</v>
          </cell>
          <cell r="G115">
            <v>299376</v>
          </cell>
          <cell r="H115">
            <v>36424</v>
          </cell>
          <cell r="I115" t="str">
            <v>01022G</v>
          </cell>
        </row>
        <row r="116">
          <cell r="A116" t="str">
            <v>73H7365</v>
          </cell>
          <cell r="B116" t="str">
            <v>817506</v>
          </cell>
          <cell r="C116" t="str">
            <v>00001</v>
          </cell>
          <cell r="D116">
            <v>2</v>
          </cell>
          <cell r="E116">
            <v>6010</v>
          </cell>
          <cell r="F116">
            <v>301</v>
          </cell>
          <cell r="G116">
            <v>6311</v>
          </cell>
          <cell r="H116">
            <v>36424</v>
          </cell>
          <cell r="I116" t="str">
            <v>01022G</v>
          </cell>
        </row>
        <row r="117">
          <cell r="A117" t="str">
            <v>73H7365</v>
          </cell>
          <cell r="B117" t="str">
            <v>817600</v>
          </cell>
          <cell r="C117" t="str">
            <v>00001</v>
          </cell>
          <cell r="D117">
            <v>9</v>
          </cell>
          <cell r="E117">
            <v>27045</v>
          </cell>
          <cell r="F117">
            <v>1352</v>
          </cell>
          <cell r="G117">
            <v>28397</v>
          </cell>
          <cell r="H117">
            <v>36424</v>
          </cell>
          <cell r="I117" t="str">
            <v>01022G</v>
          </cell>
        </row>
        <row r="118">
          <cell r="A118" t="str">
            <v>73H7365</v>
          </cell>
          <cell r="B118" t="str">
            <v>817721</v>
          </cell>
          <cell r="C118" t="str">
            <v>00001</v>
          </cell>
          <cell r="D118">
            <v>329</v>
          </cell>
          <cell r="E118">
            <v>988645</v>
          </cell>
          <cell r="F118">
            <v>49432</v>
          </cell>
          <cell r="G118">
            <v>1038077</v>
          </cell>
          <cell r="H118">
            <v>36424</v>
          </cell>
          <cell r="I118" t="str">
            <v>01022G</v>
          </cell>
        </row>
        <row r="119">
          <cell r="A119" t="str">
            <v>83H4530</v>
          </cell>
          <cell r="B119" t="str">
            <v>815108</v>
          </cell>
          <cell r="C119" t="str">
            <v>00001</v>
          </cell>
          <cell r="D119">
            <v>30</v>
          </cell>
          <cell r="E119">
            <v>94050</v>
          </cell>
          <cell r="F119">
            <v>4703</v>
          </cell>
          <cell r="G119">
            <v>98753</v>
          </cell>
          <cell r="H119">
            <v>36424</v>
          </cell>
          <cell r="I119" t="str">
            <v>01022G</v>
          </cell>
        </row>
        <row r="120">
          <cell r="A120" t="str">
            <v>83H4530</v>
          </cell>
          <cell r="B120" t="str">
            <v>815109</v>
          </cell>
          <cell r="C120" t="str">
            <v>00001</v>
          </cell>
          <cell r="D120">
            <v>40</v>
          </cell>
          <cell r="E120">
            <v>125400</v>
          </cell>
          <cell r="F120">
            <v>6270</v>
          </cell>
          <cell r="G120">
            <v>131670</v>
          </cell>
          <cell r="H120">
            <v>36424</v>
          </cell>
          <cell r="I120" t="str">
            <v>01022G</v>
          </cell>
        </row>
        <row r="121">
          <cell r="A121" t="str">
            <v>21L8340</v>
          </cell>
          <cell r="B121" t="str">
            <v>815609</v>
          </cell>
          <cell r="C121" t="str">
            <v>00001</v>
          </cell>
          <cell r="D121">
            <v>8</v>
          </cell>
          <cell r="E121">
            <v>27136</v>
          </cell>
          <cell r="F121">
            <v>1357</v>
          </cell>
          <cell r="G121">
            <v>28493</v>
          </cell>
          <cell r="H121">
            <v>36423</v>
          </cell>
          <cell r="I121" t="str">
            <v>01022G</v>
          </cell>
        </row>
        <row r="122">
          <cell r="A122" t="str">
            <v>21L8340</v>
          </cell>
          <cell r="B122" t="str">
            <v>815732</v>
          </cell>
          <cell r="C122" t="str">
            <v>00001</v>
          </cell>
          <cell r="D122">
            <v>472</v>
          </cell>
          <cell r="E122">
            <v>1601024</v>
          </cell>
          <cell r="F122">
            <v>80051</v>
          </cell>
          <cell r="G122">
            <v>1681075</v>
          </cell>
          <cell r="H122">
            <v>36423</v>
          </cell>
          <cell r="I122" t="str">
            <v>01022G</v>
          </cell>
        </row>
        <row r="123">
          <cell r="A123" t="str">
            <v>25L7700</v>
          </cell>
          <cell r="B123" t="str">
            <v>815528</v>
          </cell>
          <cell r="C123" t="str">
            <v>00001</v>
          </cell>
          <cell r="D123">
            <v>10</v>
          </cell>
          <cell r="E123">
            <v>14000</v>
          </cell>
          <cell r="F123">
            <v>700</v>
          </cell>
          <cell r="G123">
            <v>14700</v>
          </cell>
          <cell r="H123">
            <v>36423</v>
          </cell>
          <cell r="I123" t="str">
            <v>01022G</v>
          </cell>
        </row>
        <row r="124">
          <cell r="A124" t="str">
            <v>39H7150</v>
          </cell>
          <cell r="B124" t="str">
            <v>815018</v>
          </cell>
          <cell r="C124" t="str">
            <v>00001</v>
          </cell>
          <cell r="D124">
            <v>300</v>
          </cell>
          <cell r="E124">
            <v>234000</v>
          </cell>
          <cell r="F124">
            <v>11700</v>
          </cell>
          <cell r="G124">
            <v>245700</v>
          </cell>
          <cell r="H124">
            <v>36423</v>
          </cell>
          <cell r="I124" t="str">
            <v>01022G</v>
          </cell>
        </row>
        <row r="125">
          <cell r="A125" t="str">
            <v>47L7400</v>
          </cell>
          <cell r="B125" t="str">
            <v>815204</v>
          </cell>
          <cell r="C125" t="str">
            <v>00001</v>
          </cell>
          <cell r="D125">
            <v>19</v>
          </cell>
          <cell r="E125">
            <v>14820</v>
          </cell>
          <cell r="F125">
            <v>741</v>
          </cell>
          <cell r="G125">
            <v>15561</v>
          </cell>
          <cell r="H125">
            <v>36423</v>
          </cell>
          <cell r="I125" t="str">
            <v>01022G</v>
          </cell>
        </row>
        <row r="126">
          <cell r="A126" t="str">
            <v>47L7400</v>
          </cell>
          <cell r="B126" t="str">
            <v>815205</v>
          </cell>
          <cell r="C126" t="str">
            <v>00001</v>
          </cell>
          <cell r="D126">
            <v>258</v>
          </cell>
          <cell r="E126">
            <v>201240</v>
          </cell>
          <cell r="F126">
            <v>10062</v>
          </cell>
          <cell r="G126">
            <v>211302</v>
          </cell>
          <cell r="H126">
            <v>36423</v>
          </cell>
          <cell r="I126" t="str">
            <v>01022G</v>
          </cell>
        </row>
        <row r="127">
          <cell r="A127" t="str">
            <v>47L7400</v>
          </cell>
          <cell r="B127" t="str">
            <v>815226</v>
          </cell>
          <cell r="C127" t="str">
            <v>00001</v>
          </cell>
          <cell r="D127">
            <v>443</v>
          </cell>
          <cell r="E127">
            <v>345540</v>
          </cell>
          <cell r="F127">
            <v>17277</v>
          </cell>
          <cell r="G127">
            <v>362817</v>
          </cell>
          <cell r="H127">
            <v>36423</v>
          </cell>
          <cell r="I127" t="str">
            <v>01022G</v>
          </cell>
        </row>
        <row r="128">
          <cell r="A128" t="str">
            <v>21L8340</v>
          </cell>
          <cell r="B128" t="str">
            <v>815606</v>
          </cell>
          <cell r="C128" t="str">
            <v>00001</v>
          </cell>
          <cell r="D128">
            <v>61</v>
          </cell>
          <cell r="E128">
            <v>206912</v>
          </cell>
          <cell r="F128">
            <v>10346</v>
          </cell>
          <cell r="G128">
            <v>217258</v>
          </cell>
          <cell r="H128">
            <v>36420</v>
          </cell>
          <cell r="I128" t="str">
            <v>01022G</v>
          </cell>
        </row>
        <row r="129">
          <cell r="A129" t="str">
            <v>21L8340</v>
          </cell>
          <cell r="B129" t="str">
            <v>815608</v>
          </cell>
          <cell r="C129" t="str">
            <v>00001</v>
          </cell>
          <cell r="D129">
            <v>38</v>
          </cell>
          <cell r="E129">
            <v>128896</v>
          </cell>
          <cell r="F129">
            <v>6445</v>
          </cell>
          <cell r="G129">
            <v>135341</v>
          </cell>
          <cell r="H129">
            <v>36420</v>
          </cell>
          <cell r="I129" t="str">
            <v>01022G</v>
          </cell>
        </row>
        <row r="130">
          <cell r="A130" t="str">
            <v>21L8340</v>
          </cell>
          <cell r="B130" t="str">
            <v>815712</v>
          </cell>
          <cell r="C130" t="str">
            <v>00001</v>
          </cell>
          <cell r="D130">
            <v>419</v>
          </cell>
          <cell r="E130">
            <v>1421248</v>
          </cell>
          <cell r="F130">
            <v>71062</v>
          </cell>
          <cell r="G130">
            <v>1492310</v>
          </cell>
          <cell r="H130">
            <v>36420</v>
          </cell>
          <cell r="I130" t="str">
            <v>01022G</v>
          </cell>
        </row>
        <row r="131">
          <cell r="A131" t="str">
            <v>21L8340</v>
          </cell>
          <cell r="B131" t="str">
            <v>815722</v>
          </cell>
          <cell r="C131" t="str">
            <v>00001</v>
          </cell>
          <cell r="D131">
            <v>442</v>
          </cell>
          <cell r="E131">
            <v>1499264</v>
          </cell>
          <cell r="F131">
            <v>74963</v>
          </cell>
          <cell r="G131">
            <v>1574227</v>
          </cell>
          <cell r="H131">
            <v>36420</v>
          </cell>
          <cell r="I131" t="str">
            <v>01022G</v>
          </cell>
        </row>
        <row r="132">
          <cell r="A132" t="str">
            <v>25L7600</v>
          </cell>
          <cell r="B132" t="str">
            <v>816406</v>
          </cell>
          <cell r="C132" t="str">
            <v>00001</v>
          </cell>
          <cell r="D132">
            <v>25</v>
          </cell>
          <cell r="E132">
            <v>26875</v>
          </cell>
          <cell r="F132">
            <v>1344</v>
          </cell>
          <cell r="G132">
            <v>28219</v>
          </cell>
          <cell r="H132">
            <v>36420</v>
          </cell>
          <cell r="I132" t="str">
            <v>01022G</v>
          </cell>
        </row>
        <row r="133">
          <cell r="A133" t="str">
            <v>25L7600</v>
          </cell>
          <cell r="B133" t="str">
            <v>816407</v>
          </cell>
          <cell r="C133" t="str">
            <v>00001</v>
          </cell>
          <cell r="D133">
            <v>10</v>
          </cell>
          <cell r="E133">
            <v>10750</v>
          </cell>
          <cell r="F133">
            <v>538</v>
          </cell>
          <cell r="G133">
            <v>11288</v>
          </cell>
          <cell r="H133">
            <v>36420</v>
          </cell>
          <cell r="I133" t="str">
            <v>01022G</v>
          </cell>
        </row>
        <row r="134">
          <cell r="A134" t="str">
            <v>25L7600</v>
          </cell>
          <cell r="B134" t="str">
            <v>816408</v>
          </cell>
          <cell r="C134" t="str">
            <v>00001</v>
          </cell>
          <cell r="D134">
            <v>3</v>
          </cell>
          <cell r="E134">
            <v>3225</v>
          </cell>
          <cell r="F134">
            <v>161</v>
          </cell>
          <cell r="G134">
            <v>3386</v>
          </cell>
          <cell r="H134">
            <v>36420</v>
          </cell>
          <cell r="I134" t="str">
            <v>01022G</v>
          </cell>
        </row>
        <row r="135">
          <cell r="A135" t="str">
            <v>25L7600</v>
          </cell>
          <cell r="B135" t="str">
            <v>816500</v>
          </cell>
          <cell r="C135" t="str">
            <v>00001</v>
          </cell>
          <cell r="D135">
            <v>147</v>
          </cell>
          <cell r="E135">
            <v>158025</v>
          </cell>
          <cell r="F135">
            <v>7901</v>
          </cell>
          <cell r="G135">
            <v>165926</v>
          </cell>
          <cell r="H135">
            <v>36420</v>
          </cell>
          <cell r="I135" t="str">
            <v>01022G</v>
          </cell>
        </row>
        <row r="136">
          <cell r="A136" t="str">
            <v>25L7600</v>
          </cell>
          <cell r="B136" t="str">
            <v>816501</v>
          </cell>
          <cell r="C136" t="str">
            <v>00001</v>
          </cell>
          <cell r="D136">
            <v>57</v>
          </cell>
          <cell r="E136">
            <v>61275</v>
          </cell>
          <cell r="F136">
            <v>3064</v>
          </cell>
          <cell r="G136">
            <v>64339</v>
          </cell>
          <cell r="H136">
            <v>36420</v>
          </cell>
          <cell r="I136" t="str">
            <v>01022G</v>
          </cell>
        </row>
        <row r="137">
          <cell r="A137" t="str">
            <v>25L7600</v>
          </cell>
          <cell r="B137" t="str">
            <v>816608</v>
          </cell>
          <cell r="C137" t="str">
            <v>00001</v>
          </cell>
          <cell r="D137">
            <v>240</v>
          </cell>
          <cell r="E137">
            <v>258000</v>
          </cell>
          <cell r="F137">
            <v>12900</v>
          </cell>
          <cell r="G137">
            <v>270900</v>
          </cell>
          <cell r="H137">
            <v>36420</v>
          </cell>
          <cell r="I137" t="str">
            <v>01022G</v>
          </cell>
        </row>
        <row r="138">
          <cell r="A138" t="str">
            <v>25L7600</v>
          </cell>
          <cell r="B138" t="str">
            <v>816609</v>
          </cell>
          <cell r="C138" t="str">
            <v>00001</v>
          </cell>
          <cell r="D138">
            <v>240</v>
          </cell>
          <cell r="E138">
            <v>258000</v>
          </cell>
          <cell r="F138">
            <v>12900</v>
          </cell>
          <cell r="G138">
            <v>270900</v>
          </cell>
          <cell r="H138">
            <v>36420</v>
          </cell>
          <cell r="I138" t="str">
            <v>01022G</v>
          </cell>
        </row>
        <row r="139">
          <cell r="A139" t="str">
            <v>25L7600</v>
          </cell>
          <cell r="B139" t="str">
            <v>816700</v>
          </cell>
          <cell r="C139" t="str">
            <v>00001</v>
          </cell>
          <cell r="D139">
            <v>240</v>
          </cell>
          <cell r="E139">
            <v>258000</v>
          </cell>
          <cell r="F139">
            <v>12900</v>
          </cell>
          <cell r="G139">
            <v>270900</v>
          </cell>
          <cell r="H139">
            <v>36420</v>
          </cell>
          <cell r="I139" t="str">
            <v>01022G</v>
          </cell>
        </row>
        <row r="140">
          <cell r="A140" t="str">
            <v>25L7600</v>
          </cell>
          <cell r="B140" t="str">
            <v>816701</v>
          </cell>
          <cell r="C140" t="str">
            <v>00001</v>
          </cell>
          <cell r="D140">
            <v>240</v>
          </cell>
          <cell r="E140">
            <v>258000</v>
          </cell>
          <cell r="F140">
            <v>12900</v>
          </cell>
          <cell r="G140">
            <v>270900</v>
          </cell>
          <cell r="H140">
            <v>36420</v>
          </cell>
          <cell r="I140" t="str">
            <v>01022G</v>
          </cell>
        </row>
        <row r="141">
          <cell r="A141" t="str">
            <v>25L7600</v>
          </cell>
          <cell r="B141" t="str">
            <v>816713</v>
          </cell>
          <cell r="C141" t="str">
            <v>00001</v>
          </cell>
          <cell r="D141">
            <v>445</v>
          </cell>
          <cell r="E141">
            <v>478375</v>
          </cell>
          <cell r="F141">
            <v>23919</v>
          </cell>
          <cell r="G141">
            <v>502294</v>
          </cell>
          <cell r="H141">
            <v>36420</v>
          </cell>
          <cell r="I141" t="str">
            <v>01022G</v>
          </cell>
        </row>
        <row r="142">
          <cell r="A142" t="str">
            <v>25L7600</v>
          </cell>
          <cell r="B142" t="str">
            <v>816715</v>
          </cell>
          <cell r="C142" t="str">
            <v>00001</v>
          </cell>
          <cell r="D142">
            <v>333</v>
          </cell>
          <cell r="E142">
            <v>357975</v>
          </cell>
          <cell r="F142">
            <v>17899</v>
          </cell>
          <cell r="G142">
            <v>375874</v>
          </cell>
          <cell r="H142">
            <v>36420</v>
          </cell>
          <cell r="I142" t="str">
            <v>01022G</v>
          </cell>
        </row>
        <row r="143">
          <cell r="A143" t="str">
            <v>25L7600</v>
          </cell>
          <cell r="B143" t="str">
            <v>816716</v>
          </cell>
          <cell r="C143" t="str">
            <v>00001</v>
          </cell>
          <cell r="D143">
            <v>420</v>
          </cell>
          <cell r="E143">
            <v>451500</v>
          </cell>
          <cell r="F143">
            <v>22575</v>
          </cell>
          <cell r="G143">
            <v>474075</v>
          </cell>
          <cell r="H143">
            <v>36420</v>
          </cell>
          <cell r="I143" t="str">
            <v>01022G</v>
          </cell>
        </row>
        <row r="144">
          <cell r="A144" t="str">
            <v>25L7700</v>
          </cell>
          <cell r="B144" t="str">
            <v>815502</v>
          </cell>
          <cell r="C144" t="str">
            <v>00001</v>
          </cell>
          <cell r="D144">
            <v>100</v>
          </cell>
          <cell r="E144">
            <v>140000</v>
          </cell>
          <cell r="F144">
            <v>7000</v>
          </cell>
          <cell r="G144">
            <v>147000</v>
          </cell>
          <cell r="H144">
            <v>36420</v>
          </cell>
          <cell r="I144" t="str">
            <v>01022G</v>
          </cell>
        </row>
        <row r="145">
          <cell r="A145" t="str">
            <v>25L7700</v>
          </cell>
          <cell r="B145" t="str">
            <v>815600</v>
          </cell>
          <cell r="C145" t="str">
            <v>00001</v>
          </cell>
          <cell r="D145">
            <v>147</v>
          </cell>
          <cell r="E145">
            <v>205800</v>
          </cell>
          <cell r="F145">
            <v>10290</v>
          </cell>
          <cell r="G145">
            <v>216090</v>
          </cell>
          <cell r="H145">
            <v>36420</v>
          </cell>
          <cell r="I145" t="str">
            <v>01022G</v>
          </cell>
        </row>
        <row r="146">
          <cell r="A146" t="str">
            <v>25L7700</v>
          </cell>
          <cell r="B146" t="str">
            <v>815602</v>
          </cell>
          <cell r="C146" t="str">
            <v>00001</v>
          </cell>
          <cell r="D146">
            <v>133</v>
          </cell>
          <cell r="E146">
            <v>186200</v>
          </cell>
          <cell r="F146">
            <v>9310</v>
          </cell>
          <cell r="G146">
            <v>195510</v>
          </cell>
          <cell r="H146">
            <v>36420</v>
          </cell>
          <cell r="I146" t="str">
            <v>01022G</v>
          </cell>
        </row>
        <row r="147">
          <cell r="A147" t="str">
            <v>25L7700</v>
          </cell>
          <cell r="B147" t="str">
            <v>815609</v>
          </cell>
          <cell r="C147" t="str">
            <v>00001</v>
          </cell>
          <cell r="D147">
            <v>415</v>
          </cell>
          <cell r="E147">
            <v>581000</v>
          </cell>
          <cell r="F147">
            <v>29050</v>
          </cell>
          <cell r="G147">
            <v>610050</v>
          </cell>
          <cell r="H147">
            <v>36420</v>
          </cell>
          <cell r="I147" t="str">
            <v>01022G</v>
          </cell>
        </row>
        <row r="148">
          <cell r="A148" t="str">
            <v>25L7700</v>
          </cell>
          <cell r="B148" t="str">
            <v>815623</v>
          </cell>
          <cell r="C148" t="str">
            <v>00001</v>
          </cell>
          <cell r="D148">
            <v>99</v>
          </cell>
          <cell r="E148">
            <v>138600</v>
          </cell>
          <cell r="F148">
            <v>6930</v>
          </cell>
          <cell r="G148">
            <v>145530</v>
          </cell>
          <cell r="H148">
            <v>36420</v>
          </cell>
          <cell r="I148" t="str">
            <v>01022G</v>
          </cell>
        </row>
        <row r="149">
          <cell r="A149" t="str">
            <v>25L7700</v>
          </cell>
          <cell r="B149" t="str">
            <v>815624</v>
          </cell>
          <cell r="C149" t="str">
            <v>00001</v>
          </cell>
          <cell r="D149">
            <v>20</v>
          </cell>
          <cell r="E149">
            <v>28000</v>
          </cell>
          <cell r="F149">
            <v>1400</v>
          </cell>
          <cell r="G149">
            <v>29400</v>
          </cell>
          <cell r="H149">
            <v>36420</v>
          </cell>
          <cell r="I149" t="str">
            <v>01022G</v>
          </cell>
        </row>
        <row r="150">
          <cell r="A150" t="str">
            <v>25L7700</v>
          </cell>
          <cell r="B150" t="str">
            <v>815711</v>
          </cell>
          <cell r="C150" t="str">
            <v>00001</v>
          </cell>
          <cell r="D150">
            <v>520</v>
          </cell>
          <cell r="E150">
            <v>728000</v>
          </cell>
          <cell r="F150">
            <v>36400</v>
          </cell>
          <cell r="G150">
            <v>764400</v>
          </cell>
          <cell r="H150">
            <v>36420</v>
          </cell>
          <cell r="I150" t="str">
            <v>01022G</v>
          </cell>
        </row>
        <row r="151">
          <cell r="A151" t="str">
            <v>25L7790</v>
          </cell>
          <cell r="B151" t="str">
            <v>815000</v>
          </cell>
          <cell r="C151" t="str">
            <v>00001</v>
          </cell>
          <cell r="D151">
            <v>15</v>
          </cell>
          <cell r="E151">
            <v>21000</v>
          </cell>
          <cell r="F151">
            <v>1050</v>
          </cell>
          <cell r="G151">
            <v>22050</v>
          </cell>
          <cell r="H151">
            <v>36420</v>
          </cell>
          <cell r="I151" t="str">
            <v>01022G</v>
          </cell>
        </row>
        <row r="152">
          <cell r="A152" t="str">
            <v>25L7790</v>
          </cell>
          <cell r="B152" t="str">
            <v>815001</v>
          </cell>
          <cell r="C152" t="str">
            <v>00001</v>
          </cell>
          <cell r="D152">
            <v>5</v>
          </cell>
          <cell r="E152">
            <v>7000</v>
          </cell>
          <cell r="F152">
            <v>350</v>
          </cell>
          <cell r="G152">
            <v>7350</v>
          </cell>
          <cell r="H152">
            <v>36420</v>
          </cell>
          <cell r="I152" t="str">
            <v>01022G</v>
          </cell>
        </row>
        <row r="153">
          <cell r="A153" t="str">
            <v>26L4500</v>
          </cell>
          <cell r="B153" t="str">
            <v>816202</v>
          </cell>
          <cell r="C153" t="str">
            <v>00001</v>
          </cell>
          <cell r="D153">
            <v>67</v>
          </cell>
          <cell r="E153">
            <v>272824</v>
          </cell>
          <cell r="F153">
            <v>13641</v>
          </cell>
          <cell r="G153">
            <v>286465</v>
          </cell>
          <cell r="H153">
            <v>36420</v>
          </cell>
          <cell r="I153" t="str">
            <v>01022G</v>
          </cell>
        </row>
        <row r="154">
          <cell r="A154" t="str">
            <v>26L4500</v>
          </cell>
          <cell r="B154" t="str">
            <v>816206</v>
          </cell>
          <cell r="C154" t="str">
            <v>00001</v>
          </cell>
          <cell r="D154">
            <v>1017</v>
          </cell>
          <cell r="E154">
            <v>4141224</v>
          </cell>
          <cell r="F154">
            <v>207061</v>
          </cell>
          <cell r="G154">
            <v>4348285</v>
          </cell>
          <cell r="H154">
            <v>36420</v>
          </cell>
          <cell r="I154" t="str">
            <v>01022G</v>
          </cell>
        </row>
        <row r="155">
          <cell r="A155" t="str">
            <v>26L4500</v>
          </cell>
          <cell r="B155" t="str">
            <v>816208</v>
          </cell>
          <cell r="C155" t="str">
            <v>00001</v>
          </cell>
          <cell r="D155">
            <v>28</v>
          </cell>
          <cell r="E155">
            <v>114016</v>
          </cell>
          <cell r="F155">
            <v>5701</v>
          </cell>
          <cell r="G155">
            <v>119717</v>
          </cell>
          <cell r="H155">
            <v>36420</v>
          </cell>
          <cell r="I155" t="str">
            <v>01022G</v>
          </cell>
        </row>
        <row r="156">
          <cell r="A156" t="str">
            <v>26L4500</v>
          </cell>
          <cell r="B156" t="str">
            <v>816217</v>
          </cell>
          <cell r="C156" t="str">
            <v>00001</v>
          </cell>
          <cell r="D156">
            <v>1200</v>
          </cell>
          <cell r="E156">
            <v>4886400</v>
          </cell>
          <cell r="F156">
            <v>244320</v>
          </cell>
          <cell r="G156">
            <v>5130720</v>
          </cell>
          <cell r="H156">
            <v>36420</v>
          </cell>
          <cell r="I156" t="str">
            <v>01022G</v>
          </cell>
        </row>
        <row r="157">
          <cell r="A157" t="str">
            <v>26L4500</v>
          </cell>
          <cell r="B157" t="str">
            <v>816219</v>
          </cell>
          <cell r="C157" t="str">
            <v>00001</v>
          </cell>
          <cell r="D157">
            <v>1412</v>
          </cell>
          <cell r="E157">
            <v>5749664</v>
          </cell>
          <cell r="F157">
            <v>287483</v>
          </cell>
          <cell r="G157">
            <v>6037147</v>
          </cell>
          <cell r="H157">
            <v>36420</v>
          </cell>
          <cell r="I157" t="str">
            <v>01022G</v>
          </cell>
        </row>
        <row r="158">
          <cell r="A158" t="str">
            <v>26L4500</v>
          </cell>
          <cell r="B158" t="str">
            <v>816227</v>
          </cell>
          <cell r="C158" t="str">
            <v>00001</v>
          </cell>
          <cell r="D158">
            <v>116</v>
          </cell>
          <cell r="E158">
            <v>472352</v>
          </cell>
          <cell r="F158">
            <v>23618</v>
          </cell>
          <cell r="G158">
            <v>495970</v>
          </cell>
          <cell r="H158">
            <v>36420</v>
          </cell>
          <cell r="I158" t="str">
            <v>01022G</v>
          </cell>
        </row>
        <row r="159">
          <cell r="A159" t="str">
            <v>26L4500</v>
          </cell>
          <cell r="B159" t="str">
            <v>816229</v>
          </cell>
          <cell r="C159" t="str">
            <v>00001</v>
          </cell>
          <cell r="D159">
            <v>1480</v>
          </cell>
          <cell r="E159">
            <v>6026560</v>
          </cell>
          <cell r="F159">
            <v>301328</v>
          </cell>
          <cell r="G159">
            <v>6327888</v>
          </cell>
          <cell r="H159">
            <v>36420</v>
          </cell>
          <cell r="I159" t="str">
            <v>01022G</v>
          </cell>
        </row>
        <row r="160">
          <cell r="A160" t="str">
            <v>47L7400</v>
          </cell>
          <cell r="B160" t="str">
            <v>815215</v>
          </cell>
          <cell r="C160" t="str">
            <v>00001</v>
          </cell>
          <cell r="D160">
            <v>720</v>
          </cell>
          <cell r="E160">
            <v>561600</v>
          </cell>
          <cell r="F160">
            <v>28080</v>
          </cell>
          <cell r="G160">
            <v>589680</v>
          </cell>
          <cell r="H160">
            <v>36420</v>
          </cell>
          <cell r="I160" t="str">
            <v>01022G</v>
          </cell>
        </row>
        <row r="161">
          <cell r="A161" t="str">
            <v>47L7400</v>
          </cell>
          <cell r="B161" t="str">
            <v>815216</v>
          </cell>
          <cell r="C161" t="str">
            <v>00001</v>
          </cell>
          <cell r="D161">
            <v>720</v>
          </cell>
          <cell r="E161">
            <v>561600</v>
          </cell>
          <cell r="F161">
            <v>28080</v>
          </cell>
          <cell r="G161">
            <v>589680</v>
          </cell>
          <cell r="H161">
            <v>36420</v>
          </cell>
          <cell r="I161" t="str">
            <v>01022G</v>
          </cell>
        </row>
        <row r="162">
          <cell r="A162" t="str">
            <v>47L7400</v>
          </cell>
          <cell r="B162" t="str">
            <v>815225</v>
          </cell>
          <cell r="C162" t="str">
            <v>00001</v>
          </cell>
          <cell r="D162">
            <v>720</v>
          </cell>
          <cell r="E162">
            <v>561600</v>
          </cell>
          <cell r="F162">
            <v>28080</v>
          </cell>
          <cell r="G162">
            <v>589680</v>
          </cell>
          <cell r="H162">
            <v>36420</v>
          </cell>
          <cell r="I162" t="str">
            <v>01022G</v>
          </cell>
        </row>
        <row r="163">
          <cell r="A163" t="str">
            <v>47L7400</v>
          </cell>
          <cell r="B163" t="str">
            <v>815264</v>
          </cell>
          <cell r="C163" t="str">
            <v>00001</v>
          </cell>
          <cell r="D163">
            <v>720</v>
          </cell>
          <cell r="E163">
            <v>561600</v>
          </cell>
          <cell r="F163">
            <v>28080</v>
          </cell>
          <cell r="G163">
            <v>589680</v>
          </cell>
          <cell r="H163">
            <v>36420</v>
          </cell>
          <cell r="I163" t="str">
            <v>01022G</v>
          </cell>
        </row>
        <row r="164">
          <cell r="A164" t="str">
            <v>47L8300</v>
          </cell>
          <cell r="B164" t="str">
            <v>815101</v>
          </cell>
          <cell r="C164" t="str">
            <v>00001</v>
          </cell>
          <cell r="D164">
            <v>57</v>
          </cell>
          <cell r="E164">
            <v>309225</v>
          </cell>
          <cell r="F164">
            <v>15461</v>
          </cell>
          <cell r="G164">
            <v>324686</v>
          </cell>
          <cell r="H164">
            <v>36420</v>
          </cell>
          <cell r="I164" t="str">
            <v>01022G</v>
          </cell>
        </row>
        <row r="165">
          <cell r="A165" t="str">
            <v>47L8300</v>
          </cell>
          <cell r="B165" t="str">
            <v>815102</v>
          </cell>
          <cell r="C165" t="str">
            <v>00001</v>
          </cell>
          <cell r="D165">
            <v>22</v>
          </cell>
          <cell r="E165">
            <v>119350</v>
          </cell>
          <cell r="F165">
            <v>5968</v>
          </cell>
          <cell r="G165">
            <v>125318</v>
          </cell>
          <cell r="H165">
            <v>36420</v>
          </cell>
          <cell r="I165" t="str">
            <v>01022G</v>
          </cell>
        </row>
        <row r="166">
          <cell r="A166" t="str">
            <v>47L8300</v>
          </cell>
          <cell r="B166" t="str">
            <v>815115</v>
          </cell>
          <cell r="C166" t="str">
            <v>00001</v>
          </cell>
          <cell r="D166">
            <v>240</v>
          </cell>
          <cell r="E166">
            <v>1302000</v>
          </cell>
          <cell r="F166">
            <v>65100</v>
          </cell>
          <cell r="G166">
            <v>1367100</v>
          </cell>
          <cell r="H166">
            <v>36420</v>
          </cell>
          <cell r="I166" t="str">
            <v>01022G</v>
          </cell>
        </row>
        <row r="167">
          <cell r="A167" t="str">
            <v>47L8300</v>
          </cell>
          <cell r="B167" t="str">
            <v>815125</v>
          </cell>
          <cell r="C167" t="str">
            <v>00001</v>
          </cell>
          <cell r="D167">
            <v>218</v>
          </cell>
          <cell r="E167">
            <v>1182650</v>
          </cell>
          <cell r="F167">
            <v>59133</v>
          </cell>
          <cell r="G167">
            <v>1241783</v>
          </cell>
          <cell r="H167">
            <v>36420</v>
          </cell>
          <cell r="I167" t="str">
            <v>01022G</v>
          </cell>
        </row>
        <row r="168">
          <cell r="A168" t="str">
            <v>47L8300</v>
          </cell>
          <cell r="B168" t="str">
            <v>815135</v>
          </cell>
          <cell r="C168" t="str">
            <v>00001</v>
          </cell>
          <cell r="D168">
            <v>183</v>
          </cell>
          <cell r="E168">
            <v>992775</v>
          </cell>
          <cell r="F168">
            <v>49639</v>
          </cell>
          <cell r="G168">
            <v>1042414</v>
          </cell>
          <cell r="H168">
            <v>36420</v>
          </cell>
          <cell r="I168" t="str">
            <v>01022G</v>
          </cell>
        </row>
        <row r="169">
          <cell r="A169" t="str">
            <v>47L8400</v>
          </cell>
          <cell r="B169" t="str">
            <v>815011</v>
          </cell>
          <cell r="C169" t="str">
            <v>00001</v>
          </cell>
          <cell r="D169">
            <v>44</v>
          </cell>
          <cell r="E169">
            <v>238700</v>
          </cell>
          <cell r="F169">
            <v>11935</v>
          </cell>
          <cell r="G169">
            <v>250635</v>
          </cell>
          <cell r="H169">
            <v>36420</v>
          </cell>
          <cell r="I169" t="str">
            <v>01022G</v>
          </cell>
        </row>
        <row r="170">
          <cell r="A170" t="str">
            <v>73H7351</v>
          </cell>
          <cell r="B170" t="str">
            <v>816007</v>
          </cell>
          <cell r="C170" t="str">
            <v>00001</v>
          </cell>
          <cell r="D170">
            <v>159</v>
          </cell>
          <cell r="E170">
            <v>472230</v>
          </cell>
          <cell r="F170">
            <v>23612</v>
          </cell>
          <cell r="G170">
            <v>495842</v>
          </cell>
          <cell r="H170">
            <v>36420</v>
          </cell>
          <cell r="I170" t="str">
            <v>01022G</v>
          </cell>
        </row>
        <row r="171">
          <cell r="A171" t="str">
            <v>73H7351</v>
          </cell>
          <cell r="B171" t="str">
            <v>816008</v>
          </cell>
          <cell r="C171" t="str">
            <v>00001</v>
          </cell>
          <cell r="D171">
            <v>100</v>
          </cell>
          <cell r="E171">
            <v>297000</v>
          </cell>
          <cell r="F171">
            <v>14850</v>
          </cell>
          <cell r="G171">
            <v>311850</v>
          </cell>
          <cell r="H171">
            <v>36420</v>
          </cell>
          <cell r="I171" t="str">
            <v>01022G</v>
          </cell>
        </row>
        <row r="172">
          <cell r="A172" t="str">
            <v>73H7351</v>
          </cell>
          <cell r="B172" t="str">
            <v>816110</v>
          </cell>
          <cell r="C172" t="str">
            <v>00001</v>
          </cell>
          <cell r="D172">
            <v>11</v>
          </cell>
          <cell r="E172">
            <v>32670</v>
          </cell>
          <cell r="F172">
            <v>1634</v>
          </cell>
          <cell r="G172">
            <v>34304</v>
          </cell>
          <cell r="H172">
            <v>36420</v>
          </cell>
          <cell r="I172" t="str">
            <v>01022G</v>
          </cell>
        </row>
        <row r="173">
          <cell r="A173" t="str">
            <v>25L7700</v>
          </cell>
          <cell r="B173" t="str">
            <v>815532</v>
          </cell>
          <cell r="C173" t="str">
            <v>00001</v>
          </cell>
          <cell r="D173">
            <v>4</v>
          </cell>
          <cell r="E173">
            <v>5600</v>
          </cell>
          <cell r="F173">
            <v>280</v>
          </cell>
          <cell r="G173">
            <v>5880</v>
          </cell>
          <cell r="H173">
            <v>36417</v>
          </cell>
          <cell r="I173" t="str">
            <v>01022G</v>
          </cell>
        </row>
        <row r="174">
          <cell r="A174" t="str">
            <v>25L7700</v>
          </cell>
          <cell r="B174" t="str">
            <v>815542</v>
          </cell>
          <cell r="C174" t="str">
            <v>00001</v>
          </cell>
          <cell r="D174">
            <v>4</v>
          </cell>
          <cell r="E174">
            <v>5600</v>
          </cell>
          <cell r="F174">
            <v>280</v>
          </cell>
          <cell r="G174">
            <v>5880</v>
          </cell>
          <cell r="H174">
            <v>36417</v>
          </cell>
          <cell r="I174" t="str">
            <v>01022G</v>
          </cell>
        </row>
        <row r="175">
          <cell r="A175" t="str">
            <v>25L7800</v>
          </cell>
          <cell r="B175" t="str">
            <v>815030</v>
          </cell>
          <cell r="C175" t="str">
            <v>00001</v>
          </cell>
          <cell r="D175">
            <v>2</v>
          </cell>
          <cell r="E175">
            <v>2800</v>
          </cell>
          <cell r="F175">
            <v>140</v>
          </cell>
          <cell r="G175">
            <v>2940</v>
          </cell>
          <cell r="H175">
            <v>36417</v>
          </cell>
          <cell r="I175" t="str">
            <v>01022G</v>
          </cell>
        </row>
        <row r="176">
          <cell r="A176" t="str">
            <v>26L4500</v>
          </cell>
          <cell r="B176" t="str">
            <v>816100</v>
          </cell>
          <cell r="C176" t="str">
            <v>00001</v>
          </cell>
          <cell r="D176">
            <v>8</v>
          </cell>
          <cell r="E176">
            <v>32576</v>
          </cell>
          <cell r="F176">
            <v>1629</v>
          </cell>
          <cell r="G176">
            <v>34205</v>
          </cell>
          <cell r="H176">
            <v>36417</v>
          </cell>
          <cell r="I176" t="str">
            <v>01022G</v>
          </cell>
        </row>
        <row r="177">
          <cell r="A177" t="str">
            <v>26L4500</v>
          </cell>
          <cell r="B177" t="str">
            <v>816103</v>
          </cell>
          <cell r="C177" t="str">
            <v>00001</v>
          </cell>
          <cell r="D177">
            <v>18</v>
          </cell>
          <cell r="E177">
            <v>73296</v>
          </cell>
          <cell r="F177">
            <v>3665</v>
          </cell>
          <cell r="G177">
            <v>76961</v>
          </cell>
          <cell r="H177">
            <v>36417</v>
          </cell>
          <cell r="I177" t="str">
            <v>01022G</v>
          </cell>
        </row>
        <row r="178">
          <cell r="A178" t="str">
            <v>26L4500</v>
          </cell>
          <cell r="B178" t="str">
            <v>816218</v>
          </cell>
          <cell r="C178" t="str">
            <v>00001</v>
          </cell>
          <cell r="D178">
            <v>1174</v>
          </cell>
          <cell r="E178">
            <v>4780528</v>
          </cell>
          <cell r="F178">
            <v>239026</v>
          </cell>
          <cell r="G178">
            <v>5019554</v>
          </cell>
          <cell r="H178">
            <v>36417</v>
          </cell>
          <cell r="I178" t="str">
            <v>01022G</v>
          </cell>
        </row>
        <row r="179">
          <cell r="A179" t="str">
            <v>26L4500</v>
          </cell>
          <cell r="B179" t="str">
            <v>816242</v>
          </cell>
          <cell r="C179" t="str">
            <v>00001</v>
          </cell>
          <cell r="D179">
            <v>20</v>
          </cell>
          <cell r="E179">
            <v>81440</v>
          </cell>
          <cell r="F179">
            <v>4072</v>
          </cell>
          <cell r="G179">
            <v>85512</v>
          </cell>
          <cell r="H179">
            <v>36417</v>
          </cell>
          <cell r="I179" t="str">
            <v>01022G</v>
          </cell>
        </row>
        <row r="180">
          <cell r="A180" t="str">
            <v>26L4500</v>
          </cell>
          <cell r="B180" t="str">
            <v>816252</v>
          </cell>
          <cell r="C180" t="str">
            <v>00001</v>
          </cell>
          <cell r="D180">
            <v>3</v>
          </cell>
          <cell r="E180">
            <v>12216</v>
          </cell>
          <cell r="F180">
            <v>611</v>
          </cell>
          <cell r="G180">
            <v>12827</v>
          </cell>
          <cell r="H180">
            <v>36417</v>
          </cell>
          <cell r="I180" t="str">
            <v>01022G</v>
          </cell>
        </row>
        <row r="181">
          <cell r="A181" t="str">
            <v>47L7400</v>
          </cell>
          <cell r="B181" t="str">
            <v>815244</v>
          </cell>
          <cell r="C181" t="str">
            <v>00001</v>
          </cell>
          <cell r="D181">
            <v>540</v>
          </cell>
          <cell r="E181">
            <v>421200</v>
          </cell>
          <cell r="F181">
            <v>21060</v>
          </cell>
          <cell r="G181">
            <v>442260</v>
          </cell>
          <cell r="H181">
            <v>36417</v>
          </cell>
          <cell r="I181" t="str">
            <v>01022G</v>
          </cell>
        </row>
        <row r="182">
          <cell r="A182" t="str">
            <v>47L7400</v>
          </cell>
          <cell r="B182" t="str">
            <v>815254</v>
          </cell>
          <cell r="C182" t="str">
            <v>00001</v>
          </cell>
          <cell r="D182">
            <v>6</v>
          </cell>
          <cell r="E182">
            <v>4680</v>
          </cell>
          <cell r="F182">
            <v>234</v>
          </cell>
          <cell r="G182">
            <v>4914</v>
          </cell>
          <cell r="H182">
            <v>36417</v>
          </cell>
          <cell r="I182" t="str">
            <v>01022G</v>
          </cell>
        </row>
        <row r="183">
          <cell r="A183" t="str">
            <v>47L8300</v>
          </cell>
          <cell r="B183" t="str">
            <v>815007</v>
          </cell>
          <cell r="C183" t="str">
            <v>00001</v>
          </cell>
          <cell r="D183">
            <v>65</v>
          </cell>
          <cell r="E183">
            <v>352625</v>
          </cell>
          <cell r="F183">
            <v>17631</v>
          </cell>
          <cell r="G183">
            <v>370256</v>
          </cell>
          <cell r="H183">
            <v>36417</v>
          </cell>
          <cell r="I183" t="str">
            <v>01022G</v>
          </cell>
        </row>
        <row r="184">
          <cell r="A184" t="str">
            <v>47L8300</v>
          </cell>
          <cell r="B184" t="str">
            <v>815008</v>
          </cell>
          <cell r="C184" t="str">
            <v>00001</v>
          </cell>
          <cell r="D184">
            <v>158</v>
          </cell>
          <cell r="E184">
            <v>857150</v>
          </cell>
          <cell r="F184">
            <v>42858</v>
          </cell>
          <cell r="G184">
            <v>900008</v>
          </cell>
          <cell r="H184">
            <v>36417</v>
          </cell>
          <cell r="I184" t="str">
            <v>01022G</v>
          </cell>
        </row>
        <row r="185">
          <cell r="A185" t="str">
            <v>47L8300</v>
          </cell>
          <cell r="B185" t="str">
            <v>815123</v>
          </cell>
          <cell r="C185" t="str">
            <v>00001</v>
          </cell>
          <cell r="D185">
            <v>82</v>
          </cell>
          <cell r="E185">
            <v>444850</v>
          </cell>
          <cell r="F185">
            <v>22243</v>
          </cell>
          <cell r="G185">
            <v>467093</v>
          </cell>
          <cell r="H185">
            <v>36417</v>
          </cell>
          <cell r="I185" t="str">
            <v>01022G</v>
          </cell>
        </row>
        <row r="186">
          <cell r="A186" t="str">
            <v>47L8300</v>
          </cell>
          <cell r="B186" t="str">
            <v>815142</v>
          </cell>
          <cell r="C186" t="str">
            <v>00001</v>
          </cell>
          <cell r="D186">
            <v>175</v>
          </cell>
          <cell r="E186">
            <v>949375</v>
          </cell>
          <cell r="F186">
            <v>47469</v>
          </cell>
          <cell r="G186">
            <v>996844</v>
          </cell>
          <cell r="H186">
            <v>36417</v>
          </cell>
          <cell r="I186" t="str">
            <v>01022G</v>
          </cell>
        </row>
        <row r="187">
          <cell r="A187" t="str">
            <v>25L7700</v>
          </cell>
          <cell r="B187" t="str">
            <v>815613</v>
          </cell>
          <cell r="C187" t="str">
            <v>00001</v>
          </cell>
          <cell r="D187">
            <v>200</v>
          </cell>
          <cell r="E187">
            <v>280000</v>
          </cell>
          <cell r="F187">
            <v>14000</v>
          </cell>
          <cell r="G187">
            <v>294000</v>
          </cell>
          <cell r="H187">
            <v>36416</v>
          </cell>
          <cell r="I187" t="str">
            <v>01022G</v>
          </cell>
        </row>
        <row r="188">
          <cell r="A188" t="str">
            <v>47L8300</v>
          </cell>
          <cell r="B188" t="str">
            <v>815132</v>
          </cell>
          <cell r="C188" t="str">
            <v>00001</v>
          </cell>
          <cell r="D188">
            <v>240</v>
          </cell>
          <cell r="E188">
            <v>1302000</v>
          </cell>
          <cell r="F188">
            <v>65100</v>
          </cell>
          <cell r="G188">
            <v>1367100</v>
          </cell>
          <cell r="H188">
            <v>36416</v>
          </cell>
          <cell r="I188" t="str">
            <v>01022G</v>
          </cell>
        </row>
        <row r="189">
          <cell r="A189" t="str">
            <v>21L8340</v>
          </cell>
          <cell r="B189" t="str">
            <v>815700</v>
          </cell>
          <cell r="C189" t="str">
            <v>00001</v>
          </cell>
          <cell r="D189">
            <v>480</v>
          </cell>
          <cell r="E189">
            <v>1628160</v>
          </cell>
          <cell r="F189">
            <v>81408</v>
          </cell>
          <cell r="G189">
            <v>1709568</v>
          </cell>
          <cell r="H189">
            <v>36413</v>
          </cell>
          <cell r="I189" t="str">
            <v>01022G</v>
          </cell>
        </row>
        <row r="190">
          <cell r="A190" t="str">
            <v>25L7700</v>
          </cell>
          <cell r="B190" t="str">
            <v>815506</v>
          </cell>
          <cell r="C190" t="str">
            <v>00001</v>
          </cell>
          <cell r="D190">
            <v>3</v>
          </cell>
          <cell r="E190">
            <v>4200</v>
          </cell>
          <cell r="F190">
            <v>210</v>
          </cell>
          <cell r="G190">
            <v>4410</v>
          </cell>
          <cell r="H190">
            <v>36413</v>
          </cell>
          <cell r="I190" t="str">
            <v>01022G</v>
          </cell>
        </row>
        <row r="191">
          <cell r="A191" t="str">
            <v>25L7700</v>
          </cell>
          <cell r="B191" t="str">
            <v>815509</v>
          </cell>
          <cell r="C191" t="str">
            <v>00001</v>
          </cell>
          <cell r="D191">
            <v>60</v>
          </cell>
          <cell r="E191">
            <v>84000</v>
          </cell>
          <cell r="F191">
            <v>4200</v>
          </cell>
          <cell r="G191">
            <v>88200</v>
          </cell>
          <cell r="H191">
            <v>36413</v>
          </cell>
          <cell r="I191" t="str">
            <v>01022G</v>
          </cell>
        </row>
        <row r="192">
          <cell r="A192" t="str">
            <v>25L7700</v>
          </cell>
          <cell r="B192" t="str">
            <v>815614</v>
          </cell>
          <cell r="C192" t="str">
            <v>00001</v>
          </cell>
          <cell r="D192">
            <v>260</v>
          </cell>
          <cell r="E192">
            <v>364000</v>
          </cell>
          <cell r="F192">
            <v>18200</v>
          </cell>
          <cell r="G192">
            <v>382200</v>
          </cell>
          <cell r="H192">
            <v>36413</v>
          </cell>
          <cell r="I192" t="str">
            <v>01022G</v>
          </cell>
        </row>
        <row r="193">
          <cell r="A193" t="str">
            <v>26L4500</v>
          </cell>
          <cell r="B193" t="str">
            <v>816002</v>
          </cell>
          <cell r="C193" t="str">
            <v>00001</v>
          </cell>
          <cell r="D193">
            <v>26</v>
          </cell>
          <cell r="E193">
            <v>105872</v>
          </cell>
          <cell r="F193">
            <v>5294</v>
          </cell>
          <cell r="G193">
            <v>111166</v>
          </cell>
          <cell r="H193">
            <v>36413</v>
          </cell>
          <cell r="I193" t="str">
            <v>01022G</v>
          </cell>
        </row>
        <row r="194">
          <cell r="A194" t="str">
            <v>26L4500</v>
          </cell>
          <cell r="B194" t="str">
            <v>816009</v>
          </cell>
          <cell r="C194" t="str">
            <v>00001</v>
          </cell>
          <cell r="D194">
            <v>60</v>
          </cell>
          <cell r="E194">
            <v>244320</v>
          </cell>
          <cell r="F194">
            <v>12216</v>
          </cell>
          <cell r="G194">
            <v>256536</v>
          </cell>
          <cell r="H194">
            <v>36413</v>
          </cell>
          <cell r="I194" t="str">
            <v>01022G</v>
          </cell>
        </row>
        <row r="195">
          <cell r="A195" t="str">
            <v>26L4500</v>
          </cell>
          <cell r="B195" t="str">
            <v>816203</v>
          </cell>
          <cell r="C195" t="str">
            <v>00001</v>
          </cell>
          <cell r="D195">
            <v>1200</v>
          </cell>
          <cell r="E195">
            <v>4886400</v>
          </cell>
          <cell r="F195">
            <v>244320</v>
          </cell>
          <cell r="G195">
            <v>5130720</v>
          </cell>
          <cell r="H195">
            <v>36413</v>
          </cell>
          <cell r="I195" t="str">
            <v>01022G</v>
          </cell>
        </row>
        <row r="196">
          <cell r="A196" t="str">
            <v>26L4500</v>
          </cell>
          <cell r="B196" t="str">
            <v>816204</v>
          </cell>
          <cell r="C196" t="str">
            <v>00001</v>
          </cell>
          <cell r="D196">
            <v>400</v>
          </cell>
          <cell r="E196">
            <v>1628800</v>
          </cell>
          <cell r="F196">
            <v>81440</v>
          </cell>
          <cell r="G196">
            <v>1710240</v>
          </cell>
          <cell r="H196">
            <v>36413</v>
          </cell>
          <cell r="I196" t="str">
            <v>01022G</v>
          </cell>
        </row>
        <row r="197">
          <cell r="A197" t="str">
            <v>26L4500</v>
          </cell>
          <cell r="B197" t="str">
            <v>816205</v>
          </cell>
          <cell r="C197" t="str">
            <v>00001</v>
          </cell>
          <cell r="D197">
            <v>498</v>
          </cell>
          <cell r="E197">
            <v>2027856</v>
          </cell>
          <cell r="F197">
            <v>101393</v>
          </cell>
          <cell r="G197">
            <v>2129249</v>
          </cell>
          <cell r="H197">
            <v>36413</v>
          </cell>
          <cell r="I197" t="str">
            <v>01022G</v>
          </cell>
        </row>
        <row r="198">
          <cell r="A198" t="str">
            <v>26L4500</v>
          </cell>
          <cell r="B198" t="str">
            <v>816222</v>
          </cell>
          <cell r="C198" t="str">
            <v>00001</v>
          </cell>
          <cell r="D198">
            <v>180</v>
          </cell>
          <cell r="E198">
            <v>732960</v>
          </cell>
          <cell r="F198">
            <v>36648</v>
          </cell>
          <cell r="G198">
            <v>769608</v>
          </cell>
          <cell r="H198">
            <v>36413</v>
          </cell>
          <cell r="I198" t="str">
            <v>01022G</v>
          </cell>
        </row>
        <row r="199">
          <cell r="A199" t="str">
            <v>26L4500</v>
          </cell>
          <cell r="B199" t="str">
            <v>816232</v>
          </cell>
          <cell r="C199" t="str">
            <v>00001</v>
          </cell>
          <cell r="D199">
            <v>36</v>
          </cell>
          <cell r="E199">
            <v>146592</v>
          </cell>
          <cell r="F199">
            <v>7330</v>
          </cell>
          <cell r="G199">
            <v>153922</v>
          </cell>
          <cell r="H199">
            <v>36413</v>
          </cell>
          <cell r="I199" t="str">
            <v>01022G</v>
          </cell>
        </row>
        <row r="200">
          <cell r="A200" t="str">
            <v>47L7400</v>
          </cell>
          <cell r="B200" t="str">
            <v>815200</v>
          </cell>
          <cell r="C200" t="str">
            <v>00001</v>
          </cell>
          <cell r="D200">
            <v>197</v>
          </cell>
          <cell r="E200">
            <v>153660</v>
          </cell>
          <cell r="F200">
            <v>7683</v>
          </cell>
          <cell r="G200">
            <v>161343</v>
          </cell>
          <cell r="H200">
            <v>36413</v>
          </cell>
          <cell r="I200" t="str">
            <v>01022G</v>
          </cell>
        </row>
        <row r="201">
          <cell r="A201" t="str">
            <v>47L7400</v>
          </cell>
          <cell r="B201" t="str">
            <v>815203</v>
          </cell>
          <cell r="C201" t="str">
            <v>00001</v>
          </cell>
          <cell r="D201">
            <v>366</v>
          </cell>
          <cell r="E201">
            <v>285480</v>
          </cell>
          <cell r="F201">
            <v>14274</v>
          </cell>
          <cell r="G201">
            <v>299754</v>
          </cell>
          <cell r="H201">
            <v>36413</v>
          </cell>
          <cell r="I201" t="str">
            <v>01022G</v>
          </cell>
        </row>
        <row r="202">
          <cell r="A202" t="str">
            <v>47L7400</v>
          </cell>
          <cell r="B202" t="str">
            <v>815224</v>
          </cell>
          <cell r="C202" t="str">
            <v>00001</v>
          </cell>
          <cell r="D202">
            <v>523</v>
          </cell>
          <cell r="E202">
            <v>407940</v>
          </cell>
          <cell r="F202">
            <v>20397</v>
          </cell>
          <cell r="G202">
            <v>428337</v>
          </cell>
          <cell r="H202">
            <v>36413</v>
          </cell>
          <cell r="I202" t="str">
            <v>01022G</v>
          </cell>
        </row>
        <row r="203">
          <cell r="A203" t="str">
            <v>47L7400</v>
          </cell>
          <cell r="B203" t="str">
            <v>815234</v>
          </cell>
          <cell r="C203" t="str">
            <v>00001</v>
          </cell>
          <cell r="D203">
            <v>354</v>
          </cell>
          <cell r="E203">
            <v>276120</v>
          </cell>
          <cell r="F203">
            <v>13806</v>
          </cell>
          <cell r="G203">
            <v>289926</v>
          </cell>
          <cell r="H203">
            <v>36413</v>
          </cell>
          <cell r="I203" t="str">
            <v>01022G</v>
          </cell>
        </row>
        <row r="204">
          <cell r="A204" t="str">
            <v>25L7470</v>
          </cell>
          <cell r="B204" t="str">
            <v>815010</v>
          </cell>
          <cell r="C204" t="str">
            <v>00001</v>
          </cell>
          <cell r="D204">
            <v>11</v>
          </cell>
          <cell r="E204">
            <v>41459</v>
          </cell>
          <cell r="F204">
            <v>2073</v>
          </cell>
          <cell r="G204">
            <v>43532</v>
          </cell>
          <cell r="H204">
            <v>36412</v>
          </cell>
          <cell r="I204" t="str">
            <v>01022G</v>
          </cell>
        </row>
        <row r="205">
          <cell r="A205" t="str">
            <v>25L7470</v>
          </cell>
          <cell r="B205" t="str">
            <v>815020</v>
          </cell>
          <cell r="C205" t="str">
            <v>00001</v>
          </cell>
          <cell r="D205">
            <v>39</v>
          </cell>
          <cell r="E205">
            <v>146991</v>
          </cell>
          <cell r="F205">
            <v>7350</v>
          </cell>
          <cell r="G205">
            <v>154341</v>
          </cell>
          <cell r="H205">
            <v>36412</v>
          </cell>
          <cell r="I205" t="str">
            <v>01022G</v>
          </cell>
        </row>
        <row r="206">
          <cell r="A206" t="str">
            <v>21L8340</v>
          </cell>
          <cell r="B206" t="str">
            <v>815601</v>
          </cell>
          <cell r="C206" t="str">
            <v>00001</v>
          </cell>
          <cell r="D206">
            <v>18</v>
          </cell>
          <cell r="E206">
            <v>61056</v>
          </cell>
          <cell r="F206">
            <v>3053</v>
          </cell>
          <cell r="G206">
            <v>64109</v>
          </cell>
          <cell r="H206">
            <v>36411</v>
          </cell>
          <cell r="I206" t="str">
            <v>01022G</v>
          </cell>
        </row>
        <row r="207">
          <cell r="A207" t="str">
            <v>21L8340</v>
          </cell>
          <cell r="B207" t="str">
            <v>815603</v>
          </cell>
          <cell r="C207" t="str">
            <v>00001</v>
          </cell>
          <cell r="D207">
            <v>118</v>
          </cell>
          <cell r="E207">
            <v>400256</v>
          </cell>
          <cell r="F207">
            <v>20013</v>
          </cell>
          <cell r="G207">
            <v>420269</v>
          </cell>
          <cell r="H207">
            <v>36411</v>
          </cell>
          <cell r="I207" t="str">
            <v>01022G</v>
          </cell>
        </row>
        <row r="208">
          <cell r="A208" t="str">
            <v>21L8340</v>
          </cell>
          <cell r="B208" t="str">
            <v>815605</v>
          </cell>
          <cell r="C208" t="str">
            <v>00001</v>
          </cell>
          <cell r="D208">
            <v>44</v>
          </cell>
          <cell r="E208">
            <v>149248</v>
          </cell>
          <cell r="F208">
            <v>7462</v>
          </cell>
          <cell r="G208">
            <v>156710</v>
          </cell>
          <cell r="H208">
            <v>36411</v>
          </cell>
          <cell r="I208" t="str">
            <v>01022G</v>
          </cell>
        </row>
        <row r="209">
          <cell r="A209" t="str">
            <v>21L8340</v>
          </cell>
          <cell r="B209" t="str">
            <v>815619</v>
          </cell>
          <cell r="C209" t="str">
            <v>00001</v>
          </cell>
          <cell r="D209">
            <v>480</v>
          </cell>
          <cell r="E209">
            <v>1628160</v>
          </cell>
          <cell r="F209">
            <v>81408</v>
          </cell>
          <cell r="G209">
            <v>1709568</v>
          </cell>
          <cell r="H209">
            <v>36411</v>
          </cell>
          <cell r="I209" t="str">
            <v>01022G</v>
          </cell>
        </row>
        <row r="210">
          <cell r="A210" t="str">
            <v>21L8340</v>
          </cell>
          <cell r="B210" t="str">
            <v>815629</v>
          </cell>
          <cell r="C210" t="str">
            <v>00001</v>
          </cell>
          <cell r="D210">
            <v>480</v>
          </cell>
          <cell r="E210">
            <v>1628160</v>
          </cell>
          <cell r="F210">
            <v>81408</v>
          </cell>
          <cell r="G210">
            <v>1709568</v>
          </cell>
          <cell r="H210">
            <v>36411</v>
          </cell>
          <cell r="I210" t="str">
            <v>01022G</v>
          </cell>
        </row>
        <row r="211">
          <cell r="A211" t="str">
            <v>21L8340</v>
          </cell>
          <cell r="B211" t="str">
            <v>815639</v>
          </cell>
          <cell r="C211" t="str">
            <v>00001</v>
          </cell>
          <cell r="D211">
            <v>300</v>
          </cell>
          <cell r="E211">
            <v>1017600</v>
          </cell>
          <cell r="F211">
            <v>50880</v>
          </cell>
          <cell r="G211">
            <v>1068480</v>
          </cell>
          <cell r="H211">
            <v>36411</v>
          </cell>
          <cell r="I211" t="str">
            <v>01022G</v>
          </cell>
        </row>
        <row r="212">
          <cell r="A212" t="str">
            <v>25L7700</v>
          </cell>
          <cell r="B212" t="str">
            <v>815529</v>
          </cell>
          <cell r="C212" t="str">
            <v>00001</v>
          </cell>
          <cell r="D212">
            <v>200</v>
          </cell>
          <cell r="E212">
            <v>280000</v>
          </cell>
          <cell r="F212">
            <v>14000</v>
          </cell>
          <cell r="G212">
            <v>294000</v>
          </cell>
          <cell r="H212">
            <v>36411</v>
          </cell>
          <cell r="I212" t="str">
            <v>01022G</v>
          </cell>
        </row>
        <row r="213">
          <cell r="A213" t="str">
            <v>26L4500</v>
          </cell>
          <cell r="B213" t="str">
            <v>816008</v>
          </cell>
          <cell r="C213" t="str">
            <v>00001</v>
          </cell>
          <cell r="D213">
            <v>268</v>
          </cell>
          <cell r="E213">
            <v>1091296</v>
          </cell>
          <cell r="F213">
            <v>54565</v>
          </cell>
          <cell r="G213">
            <v>1145861</v>
          </cell>
          <cell r="H213">
            <v>36411</v>
          </cell>
          <cell r="I213" t="str">
            <v>01022G</v>
          </cell>
        </row>
        <row r="214">
          <cell r="A214" t="str">
            <v>26L4500</v>
          </cell>
          <cell r="B214" t="str">
            <v>816101</v>
          </cell>
          <cell r="C214" t="str">
            <v>00001</v>
          </cell>
          <cell r="D214">
            <v>376</v>
          </cell>
          <cell r="E214">
            <v>1531072</v>
          </cell>
          <cell r="F214">
            <v>76554</v>
          </cell>
          <cell r="G214">
            <v>1607626</v>
          </cell>
          <cell r="H214">
            <v>36411</v>
          </cell>
          <cell r="I214" t="str">
            <v>01022G</v>
          </cell>
        </row>
        <row r="215">
          <cell r="A215" t="str">
            <v>26L4500</v>
          </cell>
          <cell r="B215" t="str">
            <v>816200</v>
          </cell>
          <cell r="C215" t="str">
            <v>00001</v>
          </cell>
          <cell r="D215">
            <v>1200</v>
          </cell>
          <cell r="E215">
            <v>4886400</v>
          </cell>
          <cell r="F215">
            <v>244320</v>
          </cell>
          <cell r="G215">
            <v>5130720</v>
          </cell>
          <cell r="H215">
            <v>36411</v>
          </cell>
          <cell r="I215" t="str">
            <v>01022G</v>
          </cell>
        </row>
        <row r="216">
          <cell r="A216" t="str">
            <v>26L4500</v>
          </cell>
          <cell r="B216" t="str">
            <v>816201</v>
          </cell>
          <cell r="C216" t="str">
            <v>00001</v>
          </cell>
          <cell r="D216">
            <v>1200</v>
          </cell>
          <cell r="E216">
            <v>4886400</v>
          </cell>
          <cell r="F216">
            <v>244320</v>
          </cell>
          <cell r="G216">
            <v>5130720</v>
          </cell>
          <cell r="H216">
            <v>36411</v>
          </cell>
          <cell r="I216" t="str">
            <v>01022G</v>
          </cell>
        </row>
        <row r="217">
          <cell r="A217" t="str">
            <v>26L4500</v>
          </cell>
          <cell r="B217" t="str">
            <v>816212</v>
          </cell>
          <cell r="C217" t="str">
            <v>00001</v>
          </cell>
          <cell r="D217">
            <v>796</v>
          </cell>
          <cell r="E217">
            <v>3241312</v>
          </cell>
          <cell r="F217">
            <v>162066</v>
          </cell>
          <cell r="G217">
            <v>3403378</v>
          </cell>
          <cell r="H217">
            <v>36411</v>
          </cell>
          <cell r="I217" t="str">
            <v>01022G</v>
          </cell>
        </row>
        <row r="218">
          <cell r="A218" t="str">
            <v>47L7400</v>
          </cell>
          <cell r="B218" t="str">
            <v>815003</v>
          </cell>
          <cell r="C218" t="str">
            <v>00001</v>
          </cell>
          <cell r="D218">
            <v>24</v>
          </cell>
          <cell r="E218">
            <v>18720</v>
          </cell>
          <cell r="F218">
            <v>936</v>
          </cell>
          <cell r="G218">
            <v>19656</v>
          </cell>
          <cell r="H218">
            <v>36411</v>
          </cell>
          <cell r="I218" t="str">
            <v>01022G</v>
          </cell>
        </row>
        <row r="219">
          <cell r="A219" t="str">
            <v>47L7400</v>
          </cell>
          <cell r="B219" t="str">
            <v>815008</v>
          </cell>
          <cell r="C219" t="str">
            <v>00001</v>
          </cell>
          <cell r="D219">
            <v>30</v>
          </cell>
          <cell r="E219">
            <v>23400</v>
          </cell>
          <cell r="F219">
            <v>1170</v>
          </cell>
          <cell r="G219">
            <v>24570</v>
          </cell>
          <cell r="H219">
            <v>36411</v>
          </cell>
          <cell r="I219" t="str">
            <v>01022G</v>
          </cell>
        </row>
        <row r="220">
          <cell r="A220" t="str">
            <v>47L7400</v>
          </cell>
          <cell r="B220" t="str">
            <v>815009</v>
          </cell>
          <cell r="C220" t="str">
            <v>00001</v>
          </cell>
          <cell r="D220">
            <v>14</v>
          </cell>
          <cell r="E220">
            <v>10920</v>
          </cell>
          <cell r="F220">
            <v>546</v>
          </cell>
          <cell r="G220">
            <v>11466</v>
          </cell>
          <cell r="H220">
            <v>36411</v>
          </cell>
          <cell r="I220" t="str">
            <v>01022G</v>
          </cell>
        </row>
        <row r="221">
          <cell r="A221" t="str">
            <v>47L7400</v>
          </cell>
          <cell r="B221" t="str">
            <v>815106</v>
          </cell>
          <cell r="C221" t="str">
            <v>00001</v>
          </cell>
          <cell r="D221">
            <v>115</v>
          </cell>
          <cell r="E221">
            <v>89700</v>
          </cell>
          <cell r="F221">
            <v>4485</v>
          </cell>
          <cell r="G221">
            <v>94185</v>
          </cell>
          <cell r="H221">
            <v>36411</v>
          </cell>
          <cell r="I221" t="str">
            <v>01022G</v>
          </cell>
        </row>
        <row r="222">
          <cell r="A222" t="str">
            <v>47L7400</v>
          </cell>
          <cell r="B222" t="str">
            <v>815108</v>
          </cell>
          <cell r="C222" t="str">
            <v>00001</v>
          </cell>
          <cell r="D222">
            <v>158</v>
          </cell>
          <cell r="E222">
            <v>123240</v>
          </cell>
          <cell r="F222">
            <v>6162</v>
          </cell>
          <cell r="G222">
            <v>129402</v>
          </cell>
          <cell r="H222">
            <v>36411</v>
          </cell>
          <cell r="I222" t="str">
            <v>01022G</v>
          </cell>
        </row>
        <row r="223">
          <cell r="A223" t="str">
            <v>47L7400</v>
          </cell>
          <cell r="B223" t="str">
            <v>815109</v>
          </cell>
          <cell r="C223" t="str">
            <v>00001</v>
          </cell>
          <cell r="D223">
            <v>398</v>
          </cell>
          <cell r="E223">
            <v>310440</v>
          </cell>
          <cell r="F223">
            <v>15522</v>
          </cell>
          <cell r="G223">
            <v>325962</v>
          </cell>
          <cell r="H223">
            <v>36411</v>
          </cell>
          <cell r="I223" t="str">
            <v>01022G</v>
          </cell>
        </row>
        <row r="224">
          <cell r="A224" t="str">
            <v>47L7400</v>
          </cell>
          <cell r="B224" t="str">
            <v>815201</v>
          </cell>
          <cell r="C224" t="str">
            <v>00001</v>
          </cell>
          <cell r="D224">
            <v>221</v>
          </cell>
          <cell r="E224">
            <v>172380</v>
          </cell>
          <cell r="F224">
            <v>8619</v>
          </cell>
          <cell r="G224">
            <v>180999</v>
          </cell>
          <cell r="H224">
            <v>36411</v>
          </cell>
          <cell r="I224" t="str">
            <v>01022G</v>
          </cell>
        </row>
        <row r="225">
          <cell r="A225" t="str">
            <v>47L7400</v>
          </cell>
          <cell r="B225" t="str">
            <v>815202</v>
          </cell>
          <cell r="C225" t="str">
            <v>00001</v>
          </cell>
          <cell r="D225">
            <v>448</v>
          </cell>
          <cell r="E225">
            <v>349440</v>
          </cell>
          <cell r="F225">
            <v>17472</v>
          </cell>
          <cell r="G225">
            <v>366912</v>
          </cell>
          <cell r="H225">
            <v>36411</v>
          </cell>
          <cell r="I225" t="str">
            <v>01022G</v>
          </cell>
        </row>
        <row r="226">
          <cell r="A226" t="str">
            <v>47L7400</v>
          </cell>
          <cell r="B226" t="str">
            <v>815211</v>
          </cell>
          <cell r="C226" t="str">
            <v>00001</v>
          </cell>
          <cell r="D226">
            <v>456</v>
          </cell>
          <cell r="E226">
            <v>355680</v>
          </cell>
          <cell r="F226">
            <v>17784</v>
          </cell>
          <cell r="G226">
            <v>373464</v>
          </cell>
          <cell r="H226">
            <v>36411</v>
          </cell>
          <cell r="I226" t="str">
            <v>01022G</v>
          </cell>
        </row>
        <row r="227">
          <cell r="A227" t="str">
            <v>47L7400</v>
          </cell>
          <cell r="B227" t="str">
            <v>815213</v>
          </cell>
          <cell r="C227" t="str">
            <v>00001</v>
          </cell>
          <cell r="D227">
            <v>204</v>
          </cell>
          <cell r="E227">
            <v>159120</v>
          </cell>
          <cell r="F227">
            <v>7956</v>
          </cell>
          <cell r="G227">
            <v>167076</v>
          </cell>
          <cell r="H227">
            <v>36411</v>
          </cell>
          <cell r="I227" t="str">
            <v>01022G</v>
          </cell>
        </row>
        <row r="228">
          <cell r="A228" t="str">
            <v>47L7400</v>
          </cell>
          <cell r="B228" t="str">
            <v>815214</v>
          </cell>
          <cell r="C228" t="str">
            <v>00001</v>
          </cell>
          <cell r="D228">
            <v>430</v>
          </cell>
          <cell r="E228">
            <v>335400</v>
          </cell>
          <cell r="F228">
            <v>16770</v>
          </cell>
          <cell r="G228">
            <v>352170</v>
          </cell>
          <cell r="H228">
            <v>36411</v>
          </cell>
          <cell r="I228" t="str">
            <v>01022G</v>
          </cell>
        </row>
        <row r="229">
          <cell r="A229" t="str">
            <v>47L7400</v>
          </cell>
          <cell r="B229" t="str">
            <v>815221</v>
          </cell>
          <cell r="C229" t="str">
            <v>00001</v>
          </cell>
          <cell r="D229">
            <v>68</v>
          </cell>
          <cell r="E229">
            <v>53040</v>
          </cell>
          <cell r="F229">
            <v>2652</v>
          </cell>
          <cell r="G229">
            <v>55692</v>
          </cell>
          <cell r="H229">
            <v>36411</v>
          </cell>
          <cell r="I229" t="str">
            <v>01022G</v>
          </cell>
        </row>
        <row r="230">
          <cell r="A230" t="str">
            <v>47L7400</v>
          </cell>
          <cell r="B230" t="str">
            <v>815223</v>
          </cell>
          <cell r="C230" t="str">
            <v>00001</v>
          </cell>
          <cell r="D230">
            <v>114</v>
          </cell>
          <cell r="E230">
            <v>88920</v>
          </cell>
          <cell r="F230">
            <v>4446</v>
          </cell>
          <cell r="G230">
            <v>93366</v>
          </cell>
          <cell r="H230">
            <v>36411</v>
          </cell>
          <cell r="I230" t="str">
            <v>01022G</v>
          </cell>
        </row>
        <row r="231">
          <cell r="A231" t="str">
            <v>73H7365</v>
          </cell>
          <cell r="B231" t="str">
            <v>817711</v>
          </cell>
          <cell r="C231" t="str">
            <v>00001</v>
          </cell>
          <cell r="D231">
            <v>16</v>
          </cell>
          <cell r="E231">
            <v>48080</v>
          </cell>
          <cell r="F231">
            <v>2404</v>
          </cell>
          <cell r="G231">
            <v>50484</v>
          </cell>
          <cell r="H231">
            <v>36411</v>
          </cell>
          <cell r="I231" t="str">
            <v>01022G</v>
          </cell>
        </row>
        <row r="232">
          <cell r="A232" t="str">
            <v>73H8170</v>
          </cell>
          <cell r="B232" t="str">
            <v>816008</v>
          </cell>
          <cell r="C232" t="str">
            <v>00001</v>
          </cell>
          <cell r="D232">
            <v>50</v>
          </cell>
          <cell r="E232">
            <v>43000</v>
          </cell>
          <cell r="F232">
            <v>2150</v>
          </cell>
          <cell r="G232">
            <v>45150</v>
          </cell>
          <cell r="H232">
            <v>36411</v>
          </cell>
          <cell r="I232" t="str">
            <v>01022G</v>
          </cell>
        </row>
        <row r="233">
          <cell r="A233" t="str">
            <v>47L8400</v>
          </cell>
          <cell r="B233" t="str">
            <v>815010</v>
          </cell>
          <cell r="C233" t="str">
            <v>00001</v>
          </cell>
          <cell r="D233">
            <v>40</v>
          </cell>
          <cell r="E233">
            <v>217000</v>
          </cell>
          <cell r="F233">
            <v>10850</v>
          </cell>
          <cell r="G233">
            <v>227850</v>
          </cell>
          <cell r="H233">
            <v>36409</v>
          </cell>
          <cell r="I233" t="str">
            <v>01022G</v>
          </cell>
        </row>
        <row r="234">
          <cell r="A234" t="str">
            <v>47L8400</v>
          </cell>
          <cell r="B234" t="str">
            <v>815020</v>
          </cell>
          <cell r="C234" t="str">
            <v>00001</v>
          </cell>
          <cell r="D234">
            <v>70</v>
          </cell>
          <cell r="E234">
            <v>379750</v>
          </cell>
          <cell r="F234">
            <v>18988</v>
          </cell>
          <cell r="G234">
            <v>398738</v>
          </cell>
          <cell r="H234">
            <v>36409</v>
          </cell>
          <cell r="I234" t="str">
            <v>01022G</v>
          </cell>
        </row>
        <row r="235">
          <cell r="A235" t="str">
            <v>00K1000</v>
          </cell>
          <cell r="B235" t="str">
            <v>815475</v>
          </cell>
          <cell r="C235" t="str">
            <v>00001</v>
          </cell>
          <cell r="D235">
            <v>4</v>
          </cell>
          <cell r="E235">
            <v>5600</v>
          </cell>
          <cell r="F235">
            <v>280</v>
          </cell>
          <cell r="G235">
            <v>5880</v>
          </cell>
          <cell r="H235">
            <v>36406</v>
          </cell>
          <cell r="I235" t="str">
            <v>01022G</v>
          </cell>
        </row>
        <row r="236">
          <cell r="A236" t="str">
            <v>09J3690</v>
          </cell>
          <cell r="B236" t="str">
            <v>815201</v>
          </cell>
          <cell r="C236" t="str">
            <v>00001</v>
          </cell>
          <cell r="D236">
            <v>35</v>
          </cell>
          <cell r="E236">
            <v>131915</v>
          </cell>
          <cell r="F236">
            <v>6596</v>
          </cell>
          <cell r="G236">
            <v>138511</v>
          </cell>
          <cell r="H236">
            <v>36406</v>
          </cell>
          <cell r="I236" t="str">
            <v>01022G</v>
          </cell>
        </row>
        <row r="237">
          <cell r="A237" t="str">
            <v>47L7400</v>
          </cell>
          <cell r="B237" t="str">
            <v>815053</v>
          </cell>
          <cell r="C237" t="str">
            <v>00001</v>
          </cell>
          <cell r="D237">
            <v>2</v>
          </cell>
          <cell r="E237">
            <v>1560</v>
          </cell>
          <cell r="F237">
            <v>78</v>
          </cell>
          <cell r="G237">
            <v>1638</v>
          </cell>
          <cell r="H237">
            <v>36406</v>
          </cell>
          <cell r="I237" t="str">
            <v>01022G</v>
          </cell>
        </row>
        <row r="238">
          <cell r="A238" t="str">
            <v>09J3660</v>
          </cell>
          <cell r="B238" t="str">
            <v>815008</v>
          </cell>
          <cell r="C238" t="str">
            <v>00001</v>
          </cell>
          <cell r="D238">
            <v>5</v>
          </cell>
          <cell r="E238">
            <v>15970</v>
          </cell>
          <cell r="F238">
            <v>799</v>
          </cell>
          <cell r="G238">
            <v>16769</v>
          </cell>
          <cell r="H238">
            <v>36404</v>
          </cell>
          <cell r="I238" t="str">
            <v>01022G</v>
          </cell>
        </row>
        <row r="239">
          <cell r="A239" t="str">
            <v>09J3660</v>
          </cell>
          <cell r="B239" t="str">
            <v>815009</v>
          </cell>
          <cell r="C239" t="str">
            <v>00001</v>
          </cell>
          <cell r="D239">
            <v>10</v>
          </cell>
          <cell r="E239">
            <v>31940</v>
          </cell>
          <cell r="F239">
            <v>1597</v>
          </cell>
          <cell r="G239">
            <v>33537</v>
          </cell>
          <cell r="H239">
            <v>36404</v>
          </cell>
          <cell r="I239" t="str">
            <v>01022G</v>
          </cell>
        </row>
        <row r="240">
          <cell r="A240" t="str">
            <v>09J3660</v>
          </cell>
          <cell r="B240" t="str">
            <v>815100</v>
          </cell>
          <cell r="C240" t="str">
            <v>00001</v>
          </cell>
          <cell r="D240">
            <v>45</v>
          </cell>
          <cell r="E240">
            <v>143730</v>
          </cell>
          <cell r="F240">
            <v>7187</v>
          </cell>
          <cell r="G240">
            <v>150917</v>
          </cell>
          <cell r="H240">
            <v>36404</v>
          </cell>
          <cell r="I240" t="str">
            <v>01022G</v>
          </cell>
        </row>
        <row r="241">
          <cell r="A241" t="str">
            <v>09J3660</v>
          </cell>
          <cell r="B241" t="str">
            <v>815111</v>
          </cell>
          <cell r="C241" t="str">
            <v>00001</v>
          </cell>
          <cell r="D241">
            <v>40</v>
          </cell>
          <cell r="E241">
            <v>127760</v>
          </cell>
          <cell r="F241">
            <v>6388</v>
          </cell>
          <cell r="G241">
            <v>134148</v>
          </cell>
          <cell r="H241">
            <v>36404</v>
          </cell>
          <cell r="I241" t="str">
            <v>01022G</v>
          </cell>
        </row>
        <row r="242">
          <cell r="A242" t="str">
            <v>09J3660</v>
          </cell>
          <cell r="B242" t="str">
            <v>815120</v>
          </cell>
          <cell r="C242" t="str">
            <v>00001</v>
          </cell>
          <cell r="D242">
            <v>150</v>
          </cell>
          <cell r="E242">
            <v>479100</v>
          </cell>
          <cell r="F242">
            <v>23955</v>
          </cell>
          <cell r="G242">
            <v>503055</v>
          </cell>
          <cell r="H242">
            <v>36404</v>
          </cell>
          <cell r="I242" t="str">
            <v>01022G</v>
          </cell>
        </row>
        <row r="243">
          <cell r="A243" t="str">
            <v>73H8002</v>
          </cell>
          <cell r="B243" t="str">
            <v>815102</v>
          </cell>
          <cell r="C243" t="str">
            <v>00001</v>
          </cell>
          <cell r="D243">
            <v>6</v>
          </cell>
          <cell r="E243">
            <v>22140</v>
          </cell>
          <cell r="F243">
            <v>1107</v>
          </cell>
          <cell r="G243">
            <v>23247</v>
          </cell>
          <cell r="H243">
            <v>36404</v>
          </cell>
          <cell r="I243" t="str">
            <v>01022G</v>
          </cell>
        </row>
        <row r="244">
          <cell r="A244" t="str">
            <v>73H8002</v>
          </cell>
          <cell r="B244" t="str">
            <v>815105</v>
          </cell>
          <cell r="C244" t="str">
            <v>00001</v>
          </cell>
          <cell r="D244">
            <v>47</v>
          </cell>
          <cell r="E244">
            <v>173430</v>
          </cell>
          <cell r="F244">
            <v>8672</v>
          </cell>
          <cell r="G244">
            <v>182102</v>
          </cell>
          <cell r="H244">
            <v>36404</v>
          </cell>
          <cell r="I244" t="str">
            <v>01022G</v>
          </cell>
        </row>
        <row r="245">
          <cell r="A245" t="str">
            <v>73H8002</v>
          </cell>
          <cell r="B245" t="str">
            <v>815117</v>
          </cell>
          <cell r="C245" t="str">
            <v>00001</v>
          </cell>
          <cell r="D245">
            <v>52</v>
          </cell>
          <cell r="E245">
            <v>191880</v>
          </cell>
          <cell r="F245">
            <v>9594</v>
          </cell>
          <cell r="G245">
            <v>201474</v>
          </cell>
          <cell r="H245">
            <v>36404</v>
          </cell>
          <cell r="I245" t="str">
            <v>01022G</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sheetData sheetId="40" refreshError="1"/>
      <sheetData sheetId="41" refreshError="1"/>
      <sheetData sheetId="42"/>
      <sheetData sheetId="43"/>
      <sheetData sheetId="44"/>
      <sheetData sheetId="45"/>
      <sheetData sheetId="46"/>
      <sheetData sheetId="47"/>
      <sheetData sheetId="48"/>
      <sheetData sheetId="4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onthly Updates"/>
      <sheetName val="Essbase member names"/>
      <sheetName val="Print Macros"/>
      <sheetName val="adhoc retrieves"/>
      <sheetName val="Retrieve Prior FC"/>
      <sheetName val="Retrieve Act"/>
      <sheetName val="Retrieve FC"/>
      <sheetName val="Retrieve Bdgt"/>
      <sheetName val="Retrieve Trgt"/>
      <sheetName val="Retrieve Volumes"/>
      <sheetName val="Act"/>
      <sheetName val="Bdgt"/>
      <sheetName val="Fcst"/>
      <sheetName val="Trgt"/>
      <sheetName val="LS Bdgt"/>
      <sheetName val="LS FC"/>
      <sheetName val="LS Trgt"/>
      <sheetName val="FC QTR"/>
      <sheetName val="Bdgt QTR"/>
      <sheetName val="Trgt QTR"/>
      <sheetName val="MO QTR YTD FY"/>
      <sheetName val="Quarterly Meas"/>
      <sheetName val="Fcst to Fcst"/>
      <sheetName val="Other Contr Details"/>
      <sheetName val="xfer in_out Details"/>
      <sheetName val="Formula Links"/>
      <sheetName val="AUGUST"/>
      <sheetName val="Sheet1"/>
      <sheetName val="ref"/>
      <sheetName val="Fujisawa"/>
      <sheetName val="Excel-Server"/>
      <sheetName val="Vol Fuji"/>
      <sheetName val="Output Target"/>
      <sheetName val="Monthly_Updates"/>
      <sheetName val="Essbase_member_names"/>
      <sheetName val="Print_Macros"/>
      <sheetName val="adhoc_retrieves"/>
      <sheetName val="Retrieve_Prior_FC"/>
      <sheetName val="Retrieve_Act"/>
      <sheetName val="Retrieve_FC"/>
      <sheetName val="Retrieve_Bdgt"/>
      <sheetName val="Retrieve_Trgt"/>
      <sheetName val="Retrieve_Volumes"/>
      <sheetName val="LS_Bdgt"/>
      <sheetName val="LS_FC"/>
      <sheetName val="LS_Trgt"/>
      <sheetName val="FC_QTR"/>
      <sheetName val="Bdgt_QTR"/>
      <sheetName val="Trgt_QTR"/>
      <sheetName val="MO_QTR_YTD_FY"/>
      <sheetName val="Quarterly_Meas"/>
      <sheetName val="Fcst_to_Fcst"/>
      <sheetName val="Other_Contr_Details"/>
      <sheetName val="xfer_in_out_Details"/>
      <sheetName val="Formula_Links"/>
      <sheetName val="Vol_Fuji"/>
      <sheetName val="Output_Targ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
          <cell r="A1" t="str">
            <v>Hitachi Global Storage Technologies</v>
          </cell>
        </row>
        <row r="2">
          <cell r="A2" t="str">
            <v xml:space="preserve">Area: </v>
          </cell>
          <cell r="B2" t="str">
            <v>RESO</v>
          </cell>
        </row>
        <row r="3">
          <cell r="A3" t="str">
            <v>Month:</v>
          </cell>
          <cell r="B3" t="str">
            <v>March</v>
          </cell>
        </row>
        <row r="4">
          <cell r="A4" t="str">
            <v>C:\RAMIL\NewCo\Actuals\[April act May fcst BAP BU template 051403 PM.xls]Hicap HGA</v>
          </cell>
        </row>
        <row r="7">
          <cell r="A7" t="str">
            <v>2003  Actuals</v>
          </cell>
        </row>
        <row r="9">
          <cell r="C9" t="str">
            <v>Jan</v>
          </cell>
          <cell r="D9" t="str">
            <v>Feb</v>
          </cell>
          <cell r="E9" t="str">
            <v>Mar</v>
          </cell>
          <cell r="F9" t="str">
            <v>Apr</v>
          </cell>
          <cell r="G9" t="str">
            <v>May</v>
          </cell>
          <cell r="H9" t="str">
            <v xml:space="preserve">Jun </v>
          </cell>
          <cell r="I9" t="str">
            <v xml:space="preserve">Jul </v>
          </cell>
          <cell r="J9" t="str">
            <v>Aug</v>
          </cell>
          <cell r="K9" t="str">
            <v>Sep</v>
          </cell>
          <cell r="L9" t="str">
            <v>Oct</v>
          </cell>
          <cell r="M9" t="str">
            <v>Nov</v>
          </cell>
          <cell r="N9" t="str">
            <v>Dec</v>
          </cell>
        </row>
        <row r="10">
          <cell r="C10" t="str">
            <v>Act</v>
          </cell>
          <cell r="D10" t="str">
            <v>Act</v>
          </cell>
          <cell r="E10" t="str">
            <v>Act</v>
          </cell>
          <cell r="F10" t="str">
            <v>Act</v>
          </cell>
          <cell r="G10" t="str">
            <v>Act</v>
          </cell>
          <cell r="H10" t="str">
            <v>Act</v>
          </cell>
          <cell r="I10" t="str">
            <v>Act</v>
          </cell>
          <cell r="J10" t="str">
            <v>Act</v>
          </cell>
          <cell r="K10" t="str">
            <v>Act</v>
          </cell>
          <cell r="L10" t="str">
            <v>Act</v>
          </cell>
          <cell r="M10" t="str">
            <v>Act</v>
          </cell>
          <cell r="N10" t="str">
            <v>Act</v>
          </cell>
        </row>
        <row r="12">
          <cell r="A12" t="str">
            <v>Headcount</v>
          </cell>
        </row>
        <row r="13">
          <cell r="A13" t="str">
            <v>Indirect Reg</v>
          </cell>
        </row>
        <row r="14">
          <cell r="A14" t="str">
            <v>Indirect Non-Reg</v>
          </cell>
        </row>
        <row r="15">
          <cell r="A15" t="str">
            <v>Direct Reg</v>
          </cell>
        </row>
        <row r="16">
          <cell r="A16" t="str">
            <v>Direct Non-Reg</v>
          </cell>
        </row>
        <row r="17">
          <cell r="A17" t="str">
            <v>Contractors</v>
          </cell>
        </row>
        <row r="18">
          <cell r="A18" t="str">
            <v>Intl' Assignees</v>
          </cell>
        </row>
        <row r="19">
          <cell r="A19" t="str">
            <v>Total Headcount</v>
          </cell>
          <cell r="C19">
            <v>0</v>
          </cell>
          <cell r="D19">
            <v>0</v>
          </cell>
          <cell r="E19">
            <v>0</v>
          </cell>
          <cell r="F19">
            <v>0</v>
          </cell>
          <cell r="G19">
            <v>0</v>
          </cell>
          <cell r="H19">
            <v>0</v>
          </cell>
          <cell r="I19">
            <v>0</v>
          </cell>
          <cell r="J19">
            <v>0</v>
          </cell>
          <cell r="K19">
            <v>0</v>
          </cell>
          <cell r="L19">
            <v>0</v>
          </cell>
          <cell r="M19">
            <v>0</v>
          </cell>
          <cell r="N19">
            <v>0</v>
          </cell>
        </row>
        <row r="21">
          <cell r="A21" t="str">
            <v>Volumes</v>
          </cell>
          <cell r="C21">
            <v>0</v>
          </cell>
          <cell r="D21">
            <v>0</v>
          </cell>
          <cell r="E21">
            <v>0</v>
          </cell>
          <cell r="F21">
            <v>0</v>
          </cell>
          <cell r="G21">
            <v>0</v>
          </cell>
          <cell r="H21">
            <v>0</v>
          </cell>
          <cell r="I21">
            <v>0</v>
          </cell>
          <cell r="J21">
            <v>0</v>
          </cell>
          <cell r="K21">
            <v>0</v>
          </cell>
          <cell r="L21">
            <v>0</v>
          </cell>
          <cell r="M21">
            <v>0</v>
          </cell>
          <cell r="N21">
            <v>0</v>
          </cell>
        </row>
        <row r="23">
          <cell r="A23" t="str">
            <v>Controllable Spending</v>
          </cell>
        </row>
        <row r="24">
          <cell r="A24" t="str">
            <v>Indirect Labor</v>
          </cell>
          <cell r="C24">
            <v>0</v>
          </cell>
          <cell r="D24">
            <v>0</v>
          </cell>
          <cell r="E24">
            <v>0</v>
          </cell>
          <cell r="F24">
            <v>0</v>
          </cell>
          <cell r="G24">
            <v>0</v>
          </cell>
          <cell r="H24">
            <v>0</v>
          </cell>
          <cell r="I24">
            <v>0</v>
          </cell>
          <cell r="J24">
            <v>0</v>
          </cell>
          <cell r="K24">
            <v>0</v>
          </cell>
          <cell r="L24">
            <v>0</v>
          </cell>
          <cell r="M24">
            <v>0</v>
          </cell>
          <cell r="N24">
            <v>0</v>
          </cell>
        </row>
        <row r="25">
          <cell r="A25" t="str">
            <v>Direct Labor</v>
          </cell>
          <cell r="C25">
            <v>0</v>
          </cell>
          <cell r="D25">
            <v>0</v>
          </cell>
          <cell r="E25">
            <v>0</v>
          </cell>
          <cell r="F25">
            <v>0</v>
          </cell>
          <cell r="G25">
            <v>0</v>
          </cell>
          <cell r="H25">
            <v>0</v>
          </cell>
          <cell r="I25">
            <v>0</v>
          </cell>
          <cell r="J25">
            <v>0</v>
          </cell>
          <cell r="K25">
            <v>0</v>
          </cell>
          <cell r="L25">
            <v>0</v>
          </cell>
          <cell r="M25">
            <v>0</v>
          </cell>
          <cell r="N25">
            <v>0</v>
          </cell>
        </row>
        <row r="26">
          <cell r="A26" t="str">
            <v>Benefits (GEB)</v>
          </cell>
          <cell r="C26">
            <v>0</v>
          </cell>
          <cell r="D26">
            <v>0</v>
          </cell>
          <cell r="E26">
            <v>0</v>
          </cell>
          <cell r="F26">
            <v>0</v>
          </cell>
          <cell r="G26">
            <v>0</v>
          </cell>
          <cell r="H26">
            <v>0</v>
          </cell>
          <cell r="I26">
            <v>0</v>
          </cell>
          <cell r="J26">
            <v>0</v>
          </cell>
          <cell r="K26">
            <v>0</v>
          </cell>
          <cell r="L26">
            <v>0</v>
          </cell>
          <cell r="M26">
            <v>0</v>
          </cell>
          <cell r="N26">
            <v>0</v>
          </cell>
        </row>
        <row r="27">
          <cell r="A27" t="str">
            <v>Supplemental Labor</v>
          </cell>
          <cell r="C27">
            <v>0</v>
          </cell>
          <cell r="D27">
            <v>0</v>
          </cell>
          <cell r="E27">
            <v>0</v>
          </cell>
          <cell r="F27">
            <v>0</v>
          </cell>
          <cell r="G27">
            <v>0</v>
          </cell>
          <cell r="H27">
            <v>0</v>
          </cell>
          <cell r="I27">
            <v>0</v>
          </cell>
          <cell r="J27">
            <v>0</v>
          </cell>
          <cell r="K27">
            <v>0</v>
          </cell>
          <cell r="L27">
            <v>0</v>
          </cell>
          <cell r="M27">
            <v>0</v>
          </cell>
          <cell r="N27">
            <v>0</v>
          </cell>
        </row>
        <row r="28">
          <cell r="A28" t="str">
            <v>International Assignee Charges</v>
          </cell>
          <cell r="C28">
            <v>0</v>
          </cell>
          <cell r="D28">
            <v>0</v>
          </cell>
          <cell r="E28">
            <v>0</v>
          </cell>
          <cell r="F28">
            <v>0</v>
          </cell>
          <cell r="G28">
            <v>0</v>
          </cell>
          <cell r="H28">
            <v>0</v>
          </cell>
          <cell r="I28">
            <v>0</v>
          </cell>
          <cell r="J28">
            <v>0</v>
          </cell>
          <cell r="K28">
            <v>0</v>
          </cell>
          <cell r="L28">
            <v>0</v>
          </cell>
          <cell r="M28">
            <v>0</v>
          </cell>
          <cell r="N28">
            <v>0</v>
          </cell>
        </row>
        <row r="29">
          <cell r="A29" t="str">
            <v>Other Compensation</v>
          </cell>
          <cell r="C29">
            <v>0</v>
          </cell>
          <cell r="D29">
            <v>0</v>
          </cell>
          <cell r="E29">
            <v>0</v>
          </cell>
          <cell r="F29">
            <v>0</v>
          </cell>
          <cell r="G29">
            <v>0</v>
          </cell>
          <cell r="H29">
            <v>0</v>
          </cell>
          <cell r="I29">
            <v>0</v>
          </cell>
          <cell r="J29">
            <v>0</v>
          </cell>
          <cell r="K29">
            <v>0</v>
          </cell>
          <cell r="L29">
            <v>0</v>
          </cell>
          <cell r="M29">
            <v>0</v>
          </cell>
          <cell r="N29">
            <v>0</v>
          </cell>
        </row>
        <row r="30">
          <cell r="A30" t="str">
            <v>Total Salary</v>
          </cell>
          <cell r="C30">
            <v>0</v>
          </cell>
          <cell r="D30">
            <v>0</v>
          </cell>
          <cell r="E30">
            <v>0</v>
          </cell>
          <cell r="F30">
            <v>0</v>
          </cell>
          <cell r="G30">
            <v>0</v>
          </cell>
          <cell r="H30">
            <v>0</v>
          </cell>
          <cell r="I30">
            <v>0</v>
          </cell>
          <cell r="J30">
            <v>0</v>
          </cell>
          <cell r="K30">
            <v>0</v>
          </cell>
          <cell r="L30">
            <v>0</v>
          </cell>
          <cell r="M30">
            <v>0</v>
          </cell>
          <cell r="N30">
            <v>0</v>
          </cell>
        </row>
        <row r="32">
          <cell r="A32" t="str">
            <v>Materials</v>
          </cell>
          <cell r="C32">
            <v>0</v>
          </cell>
          <cell r="D32">
            <v>0</v>
          </cell>
          <cell r="E32">
            <v>0</v>
          </cell>
          <cell r="F32">
            <v>0</v>
          </cell>
          <cell r="G32">
            <v>0</v>
          </cell>
          <cell r="H32">
            <v>0</v>
          </cell>
          <cell r="I32">
            <v>0</v>
          </cell>
          <cell r="J32">
            <v>0</v>
          </cell>
          <cell r="K32">
            <v>0</v>
          </cell>
          <cell r="L32">
            <v>0</v>
          </cell>
          <cell r="M32">
            <v>0</v>
          </cell>
          <cell r="N32">
            <v>0</v>
          </cell>
        </row>
        <row r="33">
          <cell r="A33" t="str">
            <v>Services</v>
          </cell>
          <cell r="C33">
            <v>0</v>
          </cell>
          <cell r="D33">
            <v>0</v>
          </cell>
          <cell r="E33">
            <v>0</v>
          </cell>
          <cell r="F33">
            <v>0</v>
          </cell>
          <cell r="G33">
            <v>0</v>
          </cell>
          <cell r="H33">
            <v>0</v>
          </cell>
          <cell r="I33">
            <v>0</v>
          </cell>
          <cell r="J33">
            <v>0</v>
          </cell>
          <cell r="K33">
            <v>0</v>
          </cell>
          <cell r="L33">
            <v>0</v>
          </cell>
          <cell r="M33">
            <v>0</v>
          </cell>
          <cell r="N33">
            <v>0</v>
          </cell>
        </row>
        <row r="34">
          <cell r="A34" t="str">
            <v>Rearrangement/Maintenance</v>
          </cell>
          <cell r="C34">
            <v>0</v>
          </cell>
          <cell r="D34">
            <v>0</v>
          </cell>
          <cell r="E34">
            <v>0</v>
          </cell>
          <cell r="F34">
            <v>0</v>
          </cell>
          <cell r="G34">
            <v>0</v>
          </cell>
          <cell r="H34">
            <v>0</v>
          </cell>
          <cell r="I34">
            <v>0</v>
          </cell>
          <cell r="J34">
            <v>0</v>
          </cell>
          <cell r="K34">
            <v>0</v>
          </cell>
          <cell r="L34">
            <v>0</v>
          </cell>
          <cell r="M34">
            <v>0</v>
          </cell>
          <cell r="N34">
            <v>0</v>
          </cell>
        </row>
        <row r="35">
          <cell r="A35" t="str">
            <v>Transportation &amp; Packaging</v>
          </cell>
          <cell r="C35">
            <v>0</v>
          </cell>
          <cell r="D35">
            <v>0</v>
          </cell>
          <cell r="E35">
            <v>0</v>
          </cell>
          <cell r="F35">
            <v>0</v>
          </cell>
          <cell r="G35">
            <v>0</v>
          </cell>
          <cell r="H35">
            <v>0</v>
          </cell>
          <cell r="I35">
            <v>0</v>
          </cell>
          <cell r="J35">
            <v>0</v>
          </cell>
          <cell r="K35">
            <v>0</v>
          </cell>
          <cell r="L35">
            <v>0</v>
          </cell>
          <cell r="M35">
            <v>0</v>
          </cell>
          <cell r="N35">
            <v>0</v>
          </cell>
        </row>
        <row r="36">
          <cell r="A36" t="str">
            <v>Depreciation (Non-IT)</v>
          </cell>
          <cell r="C36">
            <v>0</v>
          </cell>
          <cell r="D36">
            <v>0</v>
          </cell>
          <cell r="E36">
            <v>0</v>
          </cell>
          <cell r="F36">
            <v>0</v>
          </cell>
          <cell r="G36">
            <v>0</v>
          </cell>
          <cell r="H36">
            <v>0</v>
          </cell>
          <cell r="I36">
            <v>0</v>
          </cell>
          <cell r="J36">
            <v>0</v>
          </cell>
          <cell r="K36">
            <v>0</v>
          </cell>
          <cell r="L36">
            <v>0</v>
          </cell>
          <cell r="M36">
            <v>0</v>
          </cell>
          <cell r="N36">
            <v>0</v>
          </cell>
        </row>
        <row r="37">
          <cell r="A37" t="str">
            <v>Rentals/Lease/Tax</v>
          </cell>
          <cell r="C37">
            <v>0</v>
          </cell>
          <cell r="D37">
            <v>0</v>
          </cell>
          <cell r="E37">
            <v>0</v>
          </cell>
          <cell r="F37">
            <v>0</v>
          </cell>
          <cell r="G37">
            <v>0</v>
          </cell>
          <cell r="H37">
            <v>0</v>
          </cell>
          <cell r="I37">
            <v>0</v>
          </cell>
          <cell r="J37">
            <v>0</v>
          </cell>
          <cell r="K37">
            <v>0</v>
          </cell>
          <cell r="L37">
            <v>0</v>
          </cell>
          <cell r="M37">
            <v>0</v>
          </cell>
          <cell r="N37">
            <v>0</v>
          </cell>
        </row>
        <row r="38">
          <cell r="A38" t="str">
            <v>Travel</v>
          </cell>
          <cell r="C38">
            <v>0</v>
          </cell>
          <cell r="D38">
            <v>0</v>
          </cell>
          <cell r="E38">
            <v>0</v>
          </cell>
          <cell r="F38">
            <v>0</v>
          </cell>
          <cell r="G38">
            <v>0</v>
          </cell>
          <cell r="H38">
            <v>0</v>
          </cell>
          <cell r="I38">
            <v>0</v>
          </cell>
          <cell r="J38">
            <v>0</v>
          </cell>
          <cell r="K38">
            <v>0</v>
          </cell>
          <cell r="L38">
            <v>0</v>
          </cell>
          <cell r="M38">
            <v>0</v>
          </cell>
          <cell r="N38">
            <v>0</v>
          </cell>
        </row>
        <row r="39">
          <cell r="A39" t="str">
            <v>Utilities</v>
          </cell>
          <cell r="C39">
            <v>0</v>
          </cell>
          <cell r="D39">
            <v>0</v>
          </cell>
          <cell r="E39">
            <v>0</v>
          </cell>
          <cell r="F39">
            <v>0</v>
          </cell>
          <cell r="G39">
            <v>0</v>
          </cell>
          <cell r="H39">
            <v>0</v>
          </cell>
          <cell r="I39">
            <v>0</v>
          </cell>
          <cell r="J39">
            <v>0</v>
          </cell>
          <cell r="K39">
            <v>0</v>
          </cell>
          <cell r="L39">
            <v>0</v>
          </cell>
          <cell r="M39">
            <v>0</v>
          </cell>
          <cell r="N39">
            <v>0</v>
          </cell>
        </row>
        <row r="40">
          <cell r="A40" t="str">
            <v>Marketing Advertising</v>
          </cell>
          <cell r="C40">
            <v>0</v>
          </cell>
          <cell r="D40">
            <v>0</v>
          </cell>
          <cell r="E40">
            <v>0</v>
          </cell>
          <cell r="F40">
            <v>0</v>
          </cell>
          <cell r="G40">
            <v>0</v>
          </cell>
          <cell r="H40">
            <v>0</v>
          </cell>
          <cell r="I40">
            <v>0</v>
          </cell>
          <cell r="J40">
            <v>0</v>
          </cell>
          <cell r="K40">
            <v>0</v>
          </cell>
          <cell r="L40">
            <v>0</v>
          </cell>
          <cell r="M40">
            <v>0</v>
          </cell>
          <cell r="N40">
            <v>0</v>
          </cell>
        </row>
        <row r="41">
          <cell r="A41" t="str">
            <v>Other Controllable</v>
          </cell>
          <cell r="C41">
            <v>0</v>
          </cell>
          <cell r="D41">
            <v>0</v>
          </cell>
          <cell r="E41">
            <v>0</v>
          </cell>
          <cell r="F41">
            <v>0</v>
          </cell>
          <cell r="G41">
            <v>0</v>
          </cell>
          <cell r="H41">
            <v>0</v>
          </cell>
          <cell r="I41">
            <v>0</v>
          </cell>
          <cell r="J41">
            <v>0</v>
          </cell>
          <cell r="K41">
            <v>0</v>
          </cell>
          <cell r="L41">
            <v>0</v>
          </cell>
          <cell r="M41">
            <v>0</v>
          </cell>
          <cell r="N41">
            <v>0</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M"/>
      <sheetName val="Sheet1"/>
    </sheetNames>
    <sheetDataSet>
      <sheetData sheetId="0"/>
      <sheetData sheetId="1">
        <row r="5">
          <cell r="B5" t="str">
            <v>DCAT01-A101-0C</v>
          </cell>
          <cell r="C5" t="str">
            <v>Plate Lower F</v>
          </cell>
          <cell r="E5">
            <v>166670</v>
          </cell>
          <cell r="G5">
            <v>263.51</v>
          </cell>
          <cell r="H5" t="str">
            <v>Alpha</v>
          </cell>
        </row>
        <row r="6">
          <cell r="B6" t="str">
            <v>DCAT01-A102-0C</v>
          </cell>
          <cell r="C6" t="str">
            <v>Plate Lower B</v>
          </cell>
          <cell r="E6">
            <v>61540</v>
          </cell>
          <cell r="G6">
            <v>231.41</v>
          </cell>
          <cell r="H6" t="str">
            <v>Alpha</v>
          </cell>
        </row>
        <row r="7">
          <cell r="B7" t="str">
            <v>DCAT01-A103-0C</v>
          </cell>
          <cell r="C7" t="str">
            <v>Plate Lower L</v>
          </cell>
          <cell r="E7">
            <v>18000</v>
          </cell>
          <cell r="G7">
            <v>63.46</v>
          </cell>
          <cell r="H7" t="str">
            <v>Alpha</v>
          </cell>
        </row>
        <row r="8">
          <cell r="B8" t="str">
            <v>DCAT01-A104-0C</v>
          </cell>
          <cell r="C8" t="str">
            <v>Plate Lower R</v>
          </cell>
          <cell r="E8">
            <v>18000</v>
          </cell>
          <cell r="G8">
            <v>64.760000000000005</v>
          </cell>
          <cell r="H8" t="str">
            <v>Alpha</v>
          </cell>
        </row>
        <row r="9">
          <cell r="B9" t="str">
            <v>DCAT01-A105-0C</v>
          </cell>
          <cell r="C9" t="str">
            <v>Holder DET A</v>
          </cell>
          <cell r="E9">
            <v>17330</v>
          </cell>
          <cell r="G9">
            <v>103.61</v>
          </cell>
          <cell r="H9" t="str">
            <v>Alpha</v>
          </cell>
        </row>
        <row r="10">
          <cell r="B10" t="str">
            <v>DCAT01-A106-0C</v>
          </cell>
          <cell r="C10" t="str">
            <v xml:space="preserve"> Holder DET B</v>
          </cell>
          <cell r="E10">
            <v>21330</v>
          </cell>
          <cell r="G10">
            <v>136.76</v>
          </cell>
          <cell r="H10" t="str">
            <v>Alpha</v>
          </cell>
        </row>
        <row r="11">
          <cell r="B11" t="str">
            <v>DCAT01-A107-0C</v>
          </cell>
          <cell r="C11" t="str">
            <v>Holder DET C</v>
          </cell>
          <cell r="E11">
            <v>8670</v>
          </cell>
          <cell r="G11">
            <v>66.540000000000006</v>
          </cell>
          <cell r="H11" t="str">
            <v>Alpha</v>
          </cell>
        </row>
        <row r="12">
          <cell r="B12" t="str">
            <v>DCAT01-A108-0D</v>
          </cell>
          <cell r="C12" t="str">
            <v xml:space="preserve">Shaft-Urethane Guide </v>
          </cell>
          <cell r="E12">
            <v>3080</v>
          </cell>
          <cell r="G12">
            <v>10.676</v>
          </cell>
          <cell r="H12" t="str">
            <v>PTC</v>
          </cell>
        </row>
        <row r="13">
          <cell r="B13" t="str">
            <v>DCAT01-A109-0D</v>
          </cell>
          <cell r="C13" t="str">
            <v>Block Urethane Lock</v>
          </cell>
          <cell r="E13">
            <v>5430</v>
          </cell>
          <cell r="G13">
            <v>29.13</v>
          </cell>
          <cell r="H13" t="str">
            <v>Alpha</v>
          </cell>
        </row>
        <row r="14">
          <cell r="B14" t="str">
            <v>DCAT01-A112-1C</v>
          </cell>
          <cell r="C14" t="str">
            <v>Block-DET Lock L</v>
          </cell>
          <cell r="E14">
            <v>18000</v>
          </cell>
          <cell r="G14">
            <v>70.94</v>
          </cell>
          <cell r="H14" t="str">
            <v>Alpha</v>
          </cell>
        </row>
        <row r="15">
          <cell r="B15" t="str">
            <v>DCAT01-A113-0C</v>
          </cell>
          <cell r="C15" t="str">
            <v>Block-DET Lock R</v>
          </cell>
          <cell r="E15">
            <v>18000</v>
          </cell>
          <cell r="G15">
            <v>72.010000000000005</v>
          </cell>
          <cell r="H15" t="str">
            <v>Alpha</v>
          </cell>
        </row>
        <row r="16">
          <cell r="B16" t="str">
            <v>DCAT01-B104-0D</v>
          </cell>
          <cell r="C16" t="str">
            <v>PMD STOPPER</v>
          </cell>
          <cell r="E16">
            <v>7700</v>
          </cell>
          <cell r="G16">
            <v>32.67</v>
          </cell>
          <cell r="H16" t="str">
            <v>Alpha</v>
          </cell>
        </row>
        <row r="17">
          <cell r="B17" t="str">
            <v>DCAT01-C102-0C</v>
          </cell>
          <cell r="C17" t="str">
            <v>Block Granite Lock T</v>
          </cell>
          <cell r="E17">
            <v>13330</v>
          </cell>
          <cell r="G17">
            <v>43.8</v>
          </cell>
          <cell r="H17" t="str">
            <v>Alpha</v>
          </cell>
        </row>
        <row r="18">
          <cell r="B18" t="str">
            <v>DCAT01-C103-0D</v>
          </cell>
          <cell r="C18" t="str">
            <v xml:space="preserve">Block-Granite Lock-B </v>
          </cell>
          <cell r="E18">
            <v>13460</v>
          </cell>
          <cell r="G18">
            <v>54.637999999999998</v>
          </cell>
          <cell r="H18" t="str">
            <v>PTC</v>
          </cell>
        </row>
        <row r="19">
          <cell r="B19" t="str">
            <v>DCAT01-C105-0D</v>
          </cell>
          <cell r="C19" t="str">
            <v xml:space="preserve"> Block Stopper Bolt</v>
          </cell>
          <cell r="E19">
            <v>9560</v>
          </cell>
          <cell r="G19">
            <v>70.150000000000006</v>
          </cell>
          <cell r="H19" t="str">
            <v>Alpha</v>
          </cell>
        </row>
        <row r="20">
          <cell r="B20" t="str">
            <v>DCAT01-C108-0D</v>
          </cell>
          <cell r="C20" t="str">
            <v>Cylinder Tip Granite Lock</v>
          </cell>
          <cell r="E20">
            <v>5710</v>
          </cell>
          <cell r="G20">
            <v>23.29</v>
          </cell>
          <cell r="H20" t="str">
            <v>Alpha</v>
          </cell>
        </row>
        <row r="21">
          <cell r="B21" t="str">
            <v>DCAT01-D101-0B</v>
          </cell>
          <cell r="C21" t="str">
            <v>Base Robot Axis</v>
          </cell>
          <cell r="E21">
            <v>114710</v>
          </cell>
          <cell r="G21">
            <v>485.7</v>
          </cell>
          <cell r="H21" t="str">
            <v>Alpha</v>
          </cell>
        </row>
        <row r="22">
          <cell r="B22" t="str">
            <v>DCAT01-D105-0C</v>
          </cell>
          <cell r="C22" t="str">
            <v>Plate Motor TU 50</v>
          </cell>
          <cell r="E22">
            <v>12310</v>
          </cell>
          <cell r="G22">
            <v>98.66</v>
          </cell>
          <cell r="H22" t="str">
            <v>Alpha</v>
          </cell>
        </row>
        <row r="23">
          <cell r="B23" t="str">
            <v>DCAT01-D107-0B</v>
          </cell>
          <cell r="C23" t="str">
            <v>Plate Axis Y Z2</v>
          </cell>
          <cell r="E23">
            <v>22500</v>
          </cell>
          <cell r="G23">
            <v>68.900000000000006</v>
          </cell>
          <cell r="H23" t="str">
            <v>Alpha</v>
          </cell>
        </row>
        <row r="24">
          <cell r="B24" t="str">
            <v>DCAT01-D112-0C</v>
          </cell>
          <cell r="C24" t="str">
            <v>B Lock Robot Base L</v>
          </cell>
          <cell r="E24">
            <v>21330</v>
          </cell>
          <cell r="G24">
            <v>116.45</v>
          </cell>
          <cell r="H24" t="str">
            <v>Alpha</v>
          </cell>
        </row>
        <row r="25">
          <cell r="B25" t="str">
            <v>DCAT01-D113-0C</v>
          </cell>
          <cell r="C25" t="str">
            <v>B Lock Robot Base R</v>
          </cell>
          <cell r="E25">
            <v>21330</v>
          </cell>
          <cell r="G25">
            <v>116.45</v>
          </cell>
          <cell r="H25" t="str">
            <v>Alpha</v>
          </cell>
        </row>
        <row r="26">
          <cell r="B26" t="str">
            <v>DCAT01-E101-1B</v>
          </cell>
          <cell r="C26" t="str">
            <v>Base End Effector</v>
          </cell>
          <cell r="E26">
            <v>33820</v>
          </cell>
          <cell r="G26">
            <v>206.89</v>
          </cell>
          <cell r="H26" t="str">
            <v>Alpha</v>
          </cell>
        </row>
        <row r="27">
          <cell r="B27" t="str">
            <v>DCAT01-E111-0D</v>
          </cell>
          <cell r="C27" t="str">
            <v>Block Lower Stopper</v>
          </cell>
          <cell r="E27">
            <v>4410</v>
          </cell>
          <cell r="G27">
            <v>24.52</v>
          </cell>
          <cell r="H27" t="str">
            <v>Alpha</v>
          </cell>
        </row>
        <row r="28">
          <cell r="B28" t="str">
            <v>DCAT01-E112-0D</v>
          </cell>
          <cell r="C28" t="str">
            <v>Bracket-Camera B</v>
          </cell>
          <cell r="E28">
            <v>8820</v>
          </cell>
          <cell r="G28">
            <v>55.98</v>
          </cell>
          <cell r="H28" t="str">
            <v>Alpha</v>
          </cell>
        </row>
        <row r="29">
          <cell r="B29" t="str">
            <v>DCAT01-E113-0D</v>
          </cell>
          <cell r="C29" t="str">
            <v>Bracket Camera A</v>
          </cell>
          <cell r="E29">
            <v>8090</v>
          </cell>
          <cell r="G29">
            <v>37.880000000000003</v>
          </cell>
          <cell r="H29" t="str">
            <v>Alpha</v>
          </cell>
        </row>
        <row r="30">
          <cell r="B30" t="str">
            <v>DCAT01-E116-0D</v>
          </cell>
          <cell r="C30" t="str">
            <v xml:space="preserve">Cylinder Tip-Nozzle </v>
          </cell>
          <cell r="E30">
            <v>10500</v>
          </cell>
          <cell r="G30">
            <v>8.5679999999999996</v>
          </cell>
          <cell r="H30" t="str">
            <v>PTC</v>
          </cell>
        </row>
        <row r="31">
          <cell r="B31" t="str">
            <v>DCAT01-F101-0B</v>
          </cell>
          <cell r="C31" t="str">
            <v>Plate Tray Base</v>
          </cell>
          <cell r="E31">
            <v>79550</v>
          </cell>
          <cell r="G31">
            <v>424.73</v>
          </cell>
          <cell r="H31" t="str">
            <v>Alpha</v>
          </cell>
        </row>
        <row r="32">
          <cell r="B32" t="str">
            <v>DCAT01-F102-0C</v>
          </cell>
          <cell r="C32" t="str">
            <v>Plate Tray Base Support L</v>
          </cell>
          <cell r="E32">
            <v>13330</v>
          </cell>
          <cell r="G32">
            <v>72.010000000000005</v>
          </cell>
          <cell r="H32" t="str">
            <v>Alpha</v>
          </cell>
        </row>
        <row r="33">
          <cell r="B33" t="str">
            <v>DCAT01-F104-0D</v>
          </cell>
          <cell r="C33" t="str">
            <v>Plate Tray Holder</v>
          </cell>
          <cell r="E33">
            <v>9410</v>
          </cell>
          <cell r="G33">
            <v>82.66</v>
          </cell>
          <cell r="H33" t="str">
            <v>Alpha</v>
          </cell>
        </row>
        <row r="34">
          <cell r="B34" t="str">
            <v>DCAT01-F105-1D</v>
          </cell>
          <cell r="C34" t="str">
            <v xml:space="preserve">Screw-F105-1D </v>
          </cell>
          <cell r="E34">
            <v>3330</v>
          </cell>
          <cell r="G34">
            <v>8.3640000000000008</v>
          </cell>
          <cell r="H34" t="str">
            <v>PTC</v>
          </cell>
        </row>
        <row r="35">
          <cell r="B35" t="str">
            <v>DCAT01-F106-0C</v>
          </cell>
          <cell r="C35" t="str">
            <v>Plate Tray Holder Lever</v>
          </cell>
          <cell r="E35">
            <v>7690</v>
          </cell>
          <cell r="G35">
            <v>88.44</v>
          </cell>
          <cell r="H35" t="str">
            <v>Alpha</v>
          </cell>
        </row>
        <row r="36">
          <cell r="B36" t="str">
            <v>DCAT01-F107-0D</v>
          </cell>
          <cell r="C36" t="str">
            <v>BLOCK-TrayLever</v>
          </cell>
          <cell r="E36">
            <v>4670</v>
          </cell>
          <cell r="G36">
            <v>34.25</v>
          </cell>
          <cell r="H36" t="str">
            <v>Alpha</v>
          </cell>
        </row>
        <row r="37">
          <cell r="B37" t="str">
            <v>DCAT01-G101-0B</v>
          </cell>
          <cell r="C37" t="str">
            <v>Base-OCR Unit</v>
          </cell>
          <cell r="E37">
            <v>16670</v>
          </cell>
          <cell r="G37">
            <v>69.930000000000007</v>
          </cell>
          <cell r="H37" t="str">
            <v>Alpha</v>
          </cell>
        </row>
        <row r="38">
          <cell r="B38" t="str">
            <v>DCAT01-G102-1C</v>
          </cell>
          <cell r="C38" t="str">
            <v>Block Positioner Base</v>
          </cell>
          <cell r="E38">
            <v>17500</v>
          </cell>
          <cell r="G38">
            <v>84.96</v>
          </cell>
          <cell r="H38" t="str">
            <v>Alpha</v>
          </cell>
        </row>
        <row r="39">
          <cell r="B39" t="str">
            <v>DCAT01-G104-0C</v>
          </cell>
          <cell r="C39" t="str">
            <v>SHAFT-SliderPositioner</v>
          </cell>
          <cell r="E39">
            <v>20830</v>
          </cell>
          <cell r="G39">
            <v>219.09</v>
          </cell>
          <cell r="H39" t="str">
            <v>Alpha</v>
          </cell>
        </row>
        <row r="40">
          <cell r="B40" t="str">
            <v>DCAT01-G107-0C</v>
          </cell>
          <cell r="C40" t="str">
            <v>BLOCK -OCR ALIGNER</v>
          </cell>
          <cell r="E40">
            <v>11110</v>
          </cell>
          <cell r="G40">
            <v>20.7</v>
          </cell>
          <cell r="H40" t="str">
            <v>Alpha</v>
          </cell>
        </row>
        <row r="41">
          <cell r="B41" t="str">
            <v>DCAT01-G113-0D</v>
          </cell>
          <cell r="C41" t="str">
            <v xml:space="preserve">Shaft-Ocr_Base Post </v>
          </cell>
          <cell r="E41">
            <v>4000</v>
          </cell>
          <cell r="G41">
            <v>10.88</v>
          </cell>
          <cell r="H41" t="str">
            <v>PTC</v>
          </cell>
        </row>
        <row r="42">
          <cell r="B42" t="str">
            <v>DCAT01-H101-0C</v>
          </cell>
          <cell r="C42" t="str">
            <v>Plate Dump Tray Holder</v>
          </cell>
          <cell r="E42">
            <v>17780</v>
          </cell>
          <cell r="G42">
            <v>149.19999999999999</v>
          </cell>
          <cell r="H42" t="str">
            <v>Alpha</v>
          </cell>
        </row>
        <row r="43">
          <cell r="B43" t="str">
            <v>DCAT01-H102-0C</v>
          </cell>
          <cell r="C43" t="str">
            <v>Block Dump Tray</v>
          </cell>
          <cell r="E43">
            <v>4290</v>
          </cell>
          <cell r="G43">
            <v>103.61</v>
          </cell>
          <cell r="H43" t="str">
            <v>Alpha</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2"/>
      <sheetName val="bracket"/>
      <sheetName val="FRONT"/>
      <sheetName val="Sheet1"/>
      <sheetName val="Sheet2"/>
      <sheetName val="Sheet5"/>
      <sheetName val="Sheet7"/>
      <sheetName val="Sheet10"/>
      <sheetName val="cableguide1 1-5"/>
      <sheetName val="cableguide1 6-10"/>
      <sheetName val="cableguide 2 1-5"/>
      <sheetName val="cableguide 2 1-5 (2)"/>
      <sheetName val="cableguide 2 6-10"/>
      <sheetName val="cableguide 2 6-10 (2)"/>
      <sheetName val="Sheet3"/>
      <sheetName val="SWS COVER "/>
      <sheetName val="SWS2~9"/>
      <sheetName val="SWS10~21"/>
      <sheetName val="SWS PP"/>
      <sheetName val="PIMES COVER"/>
      <sheetName val="PIMES ALL POINTS"/>
      <sheetName val=" PIMESPP"/>
      <sheetName val="1VISUAL"/>
      <sheetName val="PAR1"/>
      <sheetName val="PAR2"/>
      <sheetName val="PAR3"/>
      <sheetName val="cableguide1_1-5"/>
      <sheetName val="cableguide1_6-10"/>
      <sheetName val="cableguide_2_1-5"/>
      <sheetName val="cableguide_2_1-5_(2)"/>
      <sheetName val="cableguide_2_6-10"/>
      <sheetName val="cableguide_2_6-10_(2)"/>
      <sheetName val="SWS_COVER_"/>
      <sheetName val="SWS_PP"/>
      <sheetName val="PIMES_COVER"/>
      <sheetName val="PIMES_ALL_POINTS"/>
      <sheetName val="_PIMESPP"/>
      <sheetName val="入力"/>
      <sheetName val="cableguide1_1-51"/>
      <sheetName val="cableguide1_6-101"/>
      <sheetName val="cableguide_2_1-51"/>
      <sheetName val="cableguide_2_1-5_(2)1"/>
      <sheetName val="cableguide_2_6-101"/>
      <sheetName val="cableguide_2_6-10_(2)1"/>
      <sheetName val="SWS_COVER_1"/>
      <sheetName val="SWS_PP1"/>
      <sheetName val="PIMES_COVER1"/>
      <sheetName val="PIMES_ALL_POINTS1"/>
      <sheetName val="_PIMESPP1"/>
      <sheetName val="NAM"/>
      <sheetName val="Gartner Group Descriptions"/>
    </sheetNames>
    <sheetDataSet>
      <sheetData sheetId="0" refreshError="1">
        <row r="1">
          <cell r="A1">
            <v>250.005</v>
          </cell>
        </row>
        <row r="2">
          <cell r="A2">
            <v>249.995</v>
          </cell>
        </row>
        <row r="3">
          <cell r="A3">
            <v>250.011</v>
          </cell>
        </row>
        <row r="4">
          <cell r="A4">
            <v>250.017</v>
          </cell>
        </row>
        <row r="5">
          <cell r="A5">
            <v>250.00700000000001</v>
          </cell>
        </row>
        <row r="6">
          <cell r="A6">
            <v>250.03399999999999</v>
          </cell>
        </row>
        <row r="7">
          <cell r="A7">
            <v>250.03399999999999</v>
          </cell>
        </row>
        <row r="8">
          <cell r="A8">
            <v>250.05099999999999</v>
          </cell>
        </row>
        <row r="9">
          <cell r="A9">
            <v>250.084</v>
          </cell>
        </row>
        <row r="10">
          <cell r="A10">
            <v>250.089</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efreshError="1"/>
      <sheetData sheetId="38"/>
      <sheetData sheetId="39"/>
      <sheetData sheetId="40"/>
      <sheetData sheetId="41"/>
      <sheetData sheetId="42"/>
      <sheetData sheetId="43"/>
      <sheetData sheetId="44"/>
      <sheetData sheetId="45"/>
      <sheetData sheetId="46"/>
      <sheetData sheetId="47"/>
      <sheetData sheetId="48"/>
      <sheetData sheetId="49" refreshError="1"/>
      <sheetData sheetId="5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OLB-Defect% (2)"/>
      <sheetName val="OLB-Defect%"/>
      <sheetName val="ww42"/>
      <sheetName val="ww43"/>
      <sheetName val="ww44"/>
      <sheetName val="ww45"/>
      <sheetName val="ww46"/>
      <sheetName val="WW47"/>
      <sheetName val="WW48"/>
      <sheetName val="ww49"/>
      <sheetName val="WW50"/>
      <sheetName val="OLB-Defect%sam"/>
      <sheetName val="fpy daily"/>
      <sheetName val="fpy"/>
      <sheetName val="tento"/>
      <sheetName val="visual"/>
      <sheetName val="shiftA"/>
      <sheetName val="shiftB"/>
      <sheetName val="tk defects"/>
      <sheetName val="vi defects"/>
      <sheetName val=" tk top defects per day"/>
      <sheetName val="tk p-chart"/>
      <sheetName val=" tk defects p-chart"/>
      <sheetName val=" tk p-chart A"/>
      <sheetName val=" tk p-chart B"/>
      <sheetName val="fm samples"/>
      <sheetName val="p-chart"/>
      <sheetName val="OLB_Defect_"/>
      <sheetName val="Training Schedule"/>
      <sheetName val="gina 1642"/>
      <sheetName val="claire"/>
      <sheetName val="gina 1555"/>
      <sheetName val="princess-claire 1642"/>
      <sheetName val="0848 Mae"/>
      <sheetName val="2457 Mhar"/>
      <sheetName val="3957 Ycel"/>
      <sheetName val="1506 Rosan"/>
      <sheetName val="9239 Chy"/>
      <sheetName val="6136 Lorna"/>
      <sheetName val="9255 Jha"/>
      <sheetName val="2147 Ofhel"/>
      <sheetName val="1956 Emma"/>
      <sheetName val="3149 Yehlen"/>
      <sheetName val="summary"/>
      <sheetName val="riza1716"/>
      <sheetName val="batch 18"/>
      <sheetName val="SJC NLP Standrd No 1"/>
      <sheetName val="DATA "/>
      <sheetName val="Sheet3"/>
      <sheetName val="DATA(old)"/>
      <sheetName val="OLB-Defect%_(2)"/>
      <sheetName val="fpy_daily"/>
      <sheetName val="tk_defects"/>
      <sheetName val="vi_defects"/>
      <sheetName val="_tk_top_defects_per_day"/>
      <sheetName val="tk_p-chart"/>
      <sheetName val="_tk_defects_p-chart"/>
      <sheetName val="_tk_p-chart_A"/>
      <sheetName val="_tk_p-chart_B"/>
      <sheetName val="fm_samples"/>
      <sheetName val="Training_Schedule"/>
      <sheetName val="gina_1642"/>
      <sheetName val="gina_1555"/>
      <sheetName val="princess-claire_1642"/>
      <sheetName val="0848_Mae"/>
      <sheetName val="2457_Mhar"/>
      <sheetName val="3957_Ycel"/>
      <sheetName val="1506_Rosan"/>
      <sheetName val="9239_Chy"/>
      <sheetName val="6136_Lorna"/>
      <sheetName val="9255_Jha"/>
      <sheetName val="2147_Ofhel"/>
      <sheetName val="1956_Emma"/>
      <sheetName val="3149_Yehlen"/>
      <sheetName val="batch_18"/>
      <sheetName val="SJC_NLP_Standrd_No_1"/>
      <sheetName val="DATA_"/>
      <sheetName val="OLB-Defect%_(2)1"/>
      <sheetName val="fpy_daily1"/>
      <sheetName val="tk_defects1"/>
      <sheetName val="vi_defects1"/>
      <sheetName val="_tk_top_defects_per_day1"/>
      <sheetName val="tk_p-chart1"/>
      <sheetName val="_tk_defects_p-chart1"/>
      <sheetName val="_tk_p-chart_A1"/>
      <sheetName val="_tk_p-chart_B1"/>
      <sheetName val="fm_samples1"/>
      <sheetName val="Training_Schedule1"/>
      <sheetName val="gina_16421"/>
      <sheetName val="gina_15551"/>
      <sheetName val="princess-claire_16421"/>
      <sheetName val="0848_Mae1"/>
      <sheetName val="2457_Mhar1"/>
      <sheetName val="3957_Ycel1"/>
      <sheetName val="1506_Rosan1"/>
      <sheetName val="9239_Chy1"/>
      <sheetName val="6136_Lorna1"/>
      <sheetName val="9255_Jha1"/>
      <sheetName val="2147_Ofhel1"/>
      <sheetName val="1956_Emma1"/>
      <sheetName val="3149_Yehlen1"/>
      <sheetName val="batch_181"/>
      <sheetName val="SJC_NLP_Standrd_No_11"/>
      <sheetName val="DATA_1"/>
    </sheetNames>
    <sheetDataSet>
      <sheetData sheetId="0" refreshError="1"/>
      <sheetData sheetId="1"/>
      <sheetData sheetId="2" refreshError="1">
        <row r="2">
          <cell r="B2" t="str">
            <v>OLB Defects %</v>
          </cell>
        </row>
        <row r="5">
          <cell r="B5" t="str">
            <v>Summary(Year 2000)</v>
          </cell>
          <cell r="C5">
            <v>0</v>
          </cell>
          <cell r="D5" t="str">
            <v>LAST THREE MONTHS</v>
          </cell>
          <cell r="E5">
            <v>0</v>
          </cell>
          <cell r="F5">
            <v>0</v>
          </cell>
          <cell r="G5" t="str">
            <v>LAST FOUR WEEKS</v>
          </cell>
          <cell r="H5">
            <v>0</v>
          </cell>
          <cell r="I5">
            <v>0</v>
          </cell>
          <cell r="J5">
            <v>0</v>
          </cell>
          <cell r="K5">
            <v>0</v>
          </cell>
          <cell r="L5" t="str">
            <v>Defects/Reject Items</v>
          </cell>
          <cell r="M5" t="str">
            <v>Root Cause Analysis</v>
          </cell>
          <cell r="N5">
            <v>0</v>
          </cell>
          <cell r="O5">
            <v>0</v>
          </cell>
          <cell r="P5">
            <v>0</v>
          </cell>
          <cell r="Q5">
            <v>0</v>
          </cell>
          <cell r="R5" t="str">
            <v>Owner</v>
          </cell>
          <cell r="S5" t="str">
            <v>Corrective Actions and Report</v>
          </cell>
        </row>
        <row r="6">
          <cell r="B6" t="str">
            <v>Month/Week</v>
          </cell>
          <cell r="C6">
            <v>0</v>
          </cell>
          <cell r="D6" t="str">
            <v>JULY</v>
          </cell>
          <cell r="E6" t="str">
            <v>AUGUST</v>
          </cell>
          <cell r="F6" t="str">
            <v>SEPTEMBER</v>
          </cell>
          <cell r="G6" t="str">
            <v>WK40</v>
          </cell>
          <cell r="H6" t="str">
            <v>WK41</v>
          </cell>
          <cell r="I6" t="str">
            <v>WK42</v>
          </cell>
          <cell r="J6" t="str">
            <v>WK43</v>
          </cell>
        </row>
        <row r="7">
          <cell r="B7" t="str">
            <v>Module Qty. of Inspection</v>
          </cell>
          <cell r="C7">
            <v>0</v>
          </cell>
          <cell r="D7">
            <v>0</v>
          </cell>
          <cell r="E7">
            <v>0</v>
          </cell>
          <cell r="F7">
            <v>16695</v>
          </cell>
          <cell r="G7">
            <v>9887</v>
          </cell>
          <cell r="H7">
            <v>7966</v>
          </cell>
          <cell r="I7">
            <v>0</v>
          </cell>
          <cell r="J7">
            <v>0</v>
          </cell>
          <cell r="K7">
            <v>0</v>
          </cell>
          <cell r="L7" t="str">
            <v xml:space="preserve">  X-Line Defect(Short)</v>
          </cell>
          <cell r="M7" t="str">
            <v xml:space="preserve">1. FM generation during TAB cutting setup </v>
          </cell>
          <cell r="N7">
            <v>0</v>
          </cell>
          <cell r="O7">
            <v>0</v>
          </cell>
          <cell r="P7">
            <v>0</v>
          </cell>
          <cell r="Q7">
            <v>0</v>
          </cell>
          <cell r="R7" t="str">
            <v>OLB</v>
          </cell>
          <cell r="S7" t="str">
            <v>1. Provide ESD Matting on the TAB cutting base to prevent metal to metal contact</v>
          </cell>
        </row>
        <row r="8">
          <cell r="B8" t="str">
            <v>Number of N.G.Modules</v>
          </cell>
          <cell r="C8">
            <v>0</v>
          </cell>
          <cell r="D8">
            <v>0</v>
          </cell>
          <cell r="E8">
            <v>0</v>
          </cell>
          <cell r="F8">
            <v>361</v>
          </cell>
          <cell r="G8">
            <v>169</v>
          </cell>
          <cell r="H8">
            <v>128</v>
          </cell>
          <cell r="I8">
            <v>0</v>
          </cell>
          <cell r="J8">
            <v>0</v>
          </cell>
          <cell r="K8">
            <v>0</v>
          </cell>
          <cell r="L8" t="str">
            <v>and</v>
          </cell>
          <cell r="M8">
            <v>0</v>
          </cell>
          <cell r="N8">
            <v>0</v>
          </cell>
          <cell r="O8">
            <v>0</v>
          </cell>
          <cell r="P8">
            <v>0</v>
          </cell>
          <cell r="Q8">
            <v>0</v>
          </cell>
          <cell r="R8">
            <v>0</v>
          </cell>
          <cell r="S8" t="str">
            <v>between conversion tools &amp; TAB cutting base</v>
          </cell>
        </row>
        <row r="9">
          <cell r="B9" t="str">
            <v>Defects %</v>
          </cell>
          <cell r="C9">
            <v>0</v>
          </cell>
          <cell r="D9">
            <v>0</v>
          </cell>
          <cell r="E9">
            <v>0</v>
          </cell>
          <cell r="F9">
            <v>2.162324049116502E-2</v>
          </cell>
          <cell r="G9">
            <v>1.7093152624658641E-2</v>
          </cell>
          <cell r="H9">
            <v>1.6068290233492342E-2</v>
          </cell>
          <cell r="I9">
            <v>0</v>
          </cell>
          <cell r="J9">
            <v>0</v>
          </cell>
          <cell r="K9">
            <v>0</v>
          </cell>
          <cell r="L9" t="str">
            <v xml:space="preserve">  Y-Line Defects</v>
          </cell>
          <cell r="M9" t="str">
            <v>2. FM accumulation on the TAB brush</v>
          </cell>
          <cell r="N9">
            <v>0</v>
          </cell>
          <cell r="O9">
            <v>0</v>
          </cell>
          <cell r="P9">
            <v>0</v>
          </cell>
          <cell r="Q9">
            <v>0</v>
          </cell>
          <cell r="R9">
            <v>0</v>
          </cell>
          <cell r="S9" t="str">
            <v>2. Provide TAB brush holder to allow the FM to fall down and attach on the sticky</v>
          </cell>
        </row>
        <row r="10">
          <cell r="M10" t="str">
            <v>used during Pre-bonding</v>
          </cell>
          <cell r="N10">
            <v>0</v>
          </cell>
          <cell r="O10">
            <v>0</v>
          </cell>
          <cell r="P10">
            <v>0</v>
          </cell>
          <cell r="Q10">
            <v>0</v>
          </cell>
          <cell r="R10">
            <v>0</v>
          </cell>
          <cell r="S10" t="str">
            <v>mat inside the holder</v>
          </cell>
        </row>
        <row r="11">
          <cell r="M11" t="str">
            <v>3. FM contamination of the prepared TABs</v>
          </cell>
          <cell r="N11">
            <v>0</v>
          </cell>
          <cell r="O11">
            <v>0</v>
          </cell>
          <cell r="P11">
            <v>0</v>
          </cell>
          <cell r="Q11">
            <v>0</v>
          </cell>
          <cell r="R11">
            <v>0</v>
          </cell>
          <cell r="S11" t="str">
            <v>3. Provide TAB tray stage to elevate the TAB tray above the brushing position.</v>
          </cell>
        </row>
        <row r="12">
          <cell r="M12" t="str">
            <v>because it is located below the brushing</v>
          </cell>
        </row>
        <row r="13">
          <cell r="M13" t="str">
            <v>level.</v>
          </cell>
        </row>
        <row r="14">
          <cell r="M14" t="str">
            <v>4. FM contamination on the cell</v>
          </cell>
          <cell r="N14">
            <v>0</v>
          </cell>
          <cell r="O14">
            <v>0</v>
          </cell>
          <cell r="P14">
            <v>0</v>
          </cell>
          <cell r="Q14">
            <v>0</v>
          </cell>
          <cell r="R14">
            <v>0</v>
          </cell>
          <cell r="S14" t="str">
            <v>4. Apply cell cleaning process using cell cleaner</v>
          </cell>
        </row>
        <row r="31">
          <cell r="B31" t="str">
            <v>Defects %</v>
          </cell>
        </row>
        <row r="32">
          <cell r="B32" t="str">
            <v xml:space="preserve">  TAB Damage</v>
          </cell>
          <cell r="C32">
            <v>0</v>
          </cell>
          <cell r="D32">
            <v>0</v>
          </cell>
          <cell r="E32">
            <v>0</v>
          </cell>
          <cell r="F32">
            <v>4.1928721174004188E-2</v>
          </cell>
          <cell r="G32">
            <v>9.1028623444927681E-2</v>
          </cell>
        </row>
        <row r="33">
          <cell r="B33" t="str">
            <v xml:space="preserve">  X-Line Defect(Short)</v>
          </cell>
          <cell r="C33">
            <v>0</v>
          </cell>
          <cell r="D33">
            <v>0</v>
          </cell>
          <cell r="E33">
            <v>0</v>
          </cell>
          <cell r="F33">
            <v>1.3477088948787064</v>
          </cell>
          <cell r="G33">
            <v>1.0822291898452514</v>
          </cell>
        </row>
        <row r="34">
          <cell r="B34" t="str">
            <v xml:space="preserve">  X-Line Defect(Open)</v>
          </cell>
          <cell r="C34">
            <v>0</v>
          </cell>
          <cell r="D34">
            <v>0</v>
          </cell>
          <cell r="E34">
            <v>0</v>
          </cell>
          <cell r="F34">
            <v>5.9898173105720279E-2</v>
          </cell>
          <cell r="G34">
            <v>2.0228582987761708E-2</v>
          </cell>
        </row>
        <row r="35">
          <cell r="B35" t="str">
            <v xml:space="preserve">  Y-Line Defects</v>
          </cell>
          <cell r="C35">
            <v>0</v>
          </cell>
          <cell r="D35">
            <v>0</v>
          </cell>
          <cell r="E35">
            <v>0</v>
          </cell>
          <cell r="F35">
            <v>0.29949086552860138</v>
          </cell>
          <cell r="G35">
            <v>0.29331445332254474</v>
          </cell>
        </row>
        <row r="36">
          <cell r="B36" t="str">
            <v xml:space="preserve">  Mis-Location</v>
          </cell>
          <cell r="C36">
            <v>0</v>
          </cell>
          <cell r="D36">
            <v>0</v>
          </cell>
          <cell r="E36">
            <v>0</v>
          </cell>
          <cell r="F36">
            <v>0.2635519616651692</v>
          </cell>
          <cell r="G36">
            <v>3.0342874481642561E-2</v>
          </cell>
        </row>
        <row r="37">
          <cell r="B37" t="str">
            <v xml:space="preserve">  OTHERS</v>
          </cell>
          <cell r="C37">
            <v>0</v>
          </cell>
          <cell r="D37">
            <v>0</v>
          </cell>
          <cell r="E37">
            <v>0</v>
          </cell>
          <cell r="F37">
            <v>0.14974543276430069</v>
          </cell>
          <cell r="G37">
            <v>0.19217153838373621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refreshError="1">
        <row r="3">
          <cell r="A3">
            <v>0.96586044520547942</v>
          </cell>
        </row>
        <row r="4">
          <cell r="A4">
            <v>0.95003485940041832</v>
          </cell>
        </row>
        <row r="5">
          <cell r="A5">
            <v>0.9761336515513126</v>
          </cell>
        </row>
        <row r="6">
          <cell r="A6">
            <v>0.98151767267854151</v>
          </cell>
        </row>
        <row r="7">
          <cell r="A7">
            <v>0.9750985422010886</v>
          </cell>
        </row>
        <row r="8">
          <cell r="A8">
            <v>0.98951850638716021</v>
          </cell>
        </row>
        <row r="9">
          <cell r="A9">
            <v>0.98452940223554186</v>
          </cell>
        </row>
        <row r="26">
          <cell r="A26" t="str">
            <v>VISUAL INSPECTION</v>
          </cell>
          <cell r="B26">
            <v>1</v>
          </cell>
          <cell r="C26">
            <v>2</v>
          </cell>
          <cell r="D26">
            <v>3</v>
          </cell>
          <cell r="E26">
            <v>4</v>
          </cell>
          <cell r="F26">
            <v>5</v>
          </cell>
          <cell r="G26">
            <v>6</v>
          </cell>
          <cell r="H26">
            <v>7</v>
          </cell>
          <cell r="I26">
            <v>8</v>
          </cell>
          <cell r="J26">
            <v>9</v>
          </cell>
          <cell r="K26">
            <v>10</v>
          </cell>
          <cell r="L26">
            <v>11</v>
          </cell>
          <cell r="M26">
            <v>12</v>
          </cell>
          <cell r="N26">
            <v>13</v>
          </cell>
          <cell r="O26">
            <v>14</v>
          </cell>
          <cell r="P26">
            <v>15</v>
          </cell>
          <cell r="Q26">
            <v>16</v>
          </cell>
          <cell r="R26">
            <v>17</v>
          </cell>
          <cell r="S26">
            <v>18</v>
          </cell>
          <cell r="T26">
            <v>19</v>
          </cell>
          <cell r="U26">
            <v>20</v>
          </cell>
          <cell r="V26">
            <v>21</v>
          </cell>
          <cell r="W26">
            <v>22</v>
          </cell>
          <cell r="X26">
            <v>23</v>
          </cell>
          <cell r="Y26">
            <v>24</v>
          </cell>
        </row>
        <row r="27">
          <cell r="A27" t="str">
            <v>INPUT QTY</v>
          </cell>
          <cell r="B27">
            <v>0</v>
          </cell>
          <cell r="C27">
            <v>0</v>
          </cell>
          <cell r="D27">
            <v>0</v>
          </cell>
          <cell r="E27">
            <v>12218</v>
          </cell>
          <cell r="F27">
            <v>15745</v>
          </cell>
          <cell r="G27">
            <v>18688</v>
          </cell>
          <cell r="H27">
            <v>17212</v>
          </cell>
          <cell r="I27">
            <v>15084</v>
          </cell>
          <cell r="J27">
            <v>0</v>
          </cell>
          <cell r="K27">
            <v>17909</v>
          </cell>
          <cell r="L27">
            <v>15983</v>
          </cell>
          <cell r="M27">
            <v>3053</v>
          </cell>
          <cell r="N27">
            <v>12346</v>
          </cell>
          <cell r="O27">
            <v>6133</v>
          </cell>
          <cell r="P27">
            <v>0</v>
          </cell>
          <cell r="Q27">
            <v>0</v>
          </cell>
          <cell r="R27">
            <v>0</v>
          </cell>
          <cell r="S27">
            <v>0</v>
          </cell>
          <cell r="T27">
            <v>0</v>
          </cell>
          <cell r="U27">
            <v>0</v>
          </cell>
          <cell r="V27">
            <v>0</v>
          </cell>
          <cell r="W27">
            <v>0</v>
          </cell>
          <cell r="X27">
            <v>0</v>
          </cell>
          <cell r="Y27">
            <v>0</v>
          </cell>
        </row>
        <row r="28">
          <cell r="A28" t="str">
            <v>DEFECT QTY</v>
          </cell>
          <cell r="B28">
            <v>0</v>
          </cell>
          <cell r="C28">
            <v>0</v>
          </cell>
          <cell r="D28">
            <v>0</v>
          </cell>
          <cell r="E28">
            <v>104</v>
          </cell>
          <cell r="F28">
            <v>211</v>
          </cell>
          <cell r="G28">
            <v>638</v>
          </cell>
          <cell r="H28">
            <v>860</v>
          </cell>
          <cell r="I28">
            <v>360</v>
          </cell>
          <cell r="J28">
            <v>0</v>
          </cell>
          <cell r="K28">
            <v>331</v>
          </cell>
          <cell r="L28">
            <v>398</v>
          </cell>
          <cell r="M28">
            <v>32</v>
          </cell>
          <cell r="N28">
            <v>191</v>
          </cell>
          <cell r="O28">
            <v>173</v>
          </cell>
          <cell r="P28">
            <v>0</v>
          </cell>
          <cell r="Q28">
            <v>0</v>
          </cell>
          <cell r="R28">
            <v>0</v>
          </cell>
          <cell r="S28">
            <v>0</v>
          </cell>
          <cell r="T28">
            <v>0</v>
          </cell>
          <cell r="U28">
            <v>0</v>
          </cell>
          <cell r="V28">
            <v>0</v>
          </cell>
          <cell r="W28">
            <v>0</v>
          </cell>
          <cell r="X28">
            <v>0</v>
          </cell>
          <cell r="Y28">
            <v>0</v>
          </cell>
        </row>
        <row r="29">
          <cell r="A29" t="str">
            <v>% YIELD</v>
          </cell>
          <cell r="B29" t="e">
            <v>#DIV/0!</v>
          </cell>
          <cell r="C29" t="e">
            <v>#DIV/0!</v>
          </cell>
          <cell r="D29" t="e">
            <v>#DIV/0!</v>
          </cell>
          <cell r="E29">
            <v>0.99148796857096089</v>
          </cell>
          <cell r="F29">
            <v>0.98659892029215623</v>
          </cell>
          <cell r="G29">
            <v>0.96586044520547942</v>
          </cell>
          <cell r="H29">
            <v>0.95003485940041832</v>
          </cell>
          <cell r="I29">
            <v>0.9761336515513126</v>
          </cell>
          <cell r="J29" t="e">
            <v>#DIV/0!</v>
          </cell>
          <cell r="K29">
            <v>0.98151767267854151</v>
          </cell>
          <cell r="L29">
            <v>0.9750985422010886</v>
          </cell>
          <cell r="M29">
            <v>0.98951850638716021</v>
          </cell>
          <cell r="N29">
            <v>0.98452940223554186</v>
          </cell>
          <cell r="O29">
            <v>0.97179194521441381</v>
          </cell>
          <cell r="P29" t="e">
            <v>#DIV/0!</v>
          </cell>
          <cell r="Q29" t="e">
            <v>#DIV/0!</v>
          </cell>
          <cell r="R29" t="e">
            <v>#DIV/0!</v>
          </cell>
          <cell r="S29" t="e">
            <v>#DIV/0!</v>
          </cell>
          <cell r="T29" t="e">
            <v>#DIV/0!</v>
          </cell>
          <cell r="U29" t="e">
            <v>#DIV/0!</v>
          </cell>
          <cell r="V29" t="e">
            <v>#DIV/0!</v>
          </cell>
          <cell r="W29" t="e">
            <v>#DIV/0!</v>
          </cell>
          <cell r="X29" t="e">
            <v>#DIV/0!</v>
          </cell>
          <cell r="Y29" t="e">
            <v>#DIV/0!</v>
          </cell>
        </row>
        <row r="30">
          <cell r="A30" t="str">
            <v>OUTPUT</v>
          </cell>
          <cell r="B30">
            <v>0</v>
          </cell>
          <cell r="C30">
            <v>0</v>
          </cell>
          <cell r="D30">
            <v>0</v>
          </cell>
          <cell r="E30">
            <v>12114</v>
          </cell>
          <cell r="F30">
            <v>15534</v>
          </cell>
          <cell r="G30">
            <v>18050</v>
          </cell>
          <cell r="H30">
            <v>16352</v>
          </cell>
          <cell r="I30">
            <v>14724</v>
          </cell>
          <cell r="J30">
            <v>0</v>
          </cell>
          <cell r="K30">
            <v>17578</v>
          </cell>
          <cell r="L30">
            <v>15585</v>
          </cell>
          <cell r="M30">
            <v>3021</v>
          </cell>
          <cell r="N30">
            <v>12155</v>
          </cell>
          <cell r="O30">
            <v>5960</v>
          </cell>
          <cell r="P30">
            <v>0</v>
          </cell>
          <cell r="Q30">
            <v>0</v>
          </cell>
          <cell r="R30">
            <v>0</v>
          </cell>
          <cell r="S30">
            <v>0</v>
          </cell>
          <cell r="T30">
            <v>0</v>
          </cell>
          <cell r="U30">
            <v>0</v>
          </cell>
          <cell r="V30">
            <v>0</v>
          </cell>
          <cell r="W30">
            <v>0</v>
          </cell>
          <cell r="X30">
            <v>0</v>
          </cell>
          <cell r="Y30">
            <v>0</v>
          </cell>
        </row>
        <row r="31">
          <cell r="A31" t="str">
            <v>Defect description</v>
          </cell>
          <cell r="B31" t="e">
            <v>#DIV/0!</v>
          </cell>
          <cell r="C31" t="e">
            <v>#DIV/0!</v>
          </cell>
          <cell r="D31" t="e">
            <v>#DIV/0!</v>
          </cell>
          <cell r="E31">
            <v>0.97603195739014648</v>
          </cell>
          <cell r="F31">
            <v>0.95331826040696899</v>
          </cell>
          <cell r="G31" t="e">
            <v>#DIV/0!</v>
          </cell>
          <cell r="H31" t="e">
            <v>#DIV/0!</v>
          </cell>
          <cell r="I31">
            <v>0.99196522655426767</v>
          </cell>
          <cell r="J31">
            <v>0.9876416065911432</v>
          </cell>
          <cell r="K31">
            <v>0.97713894592744699</v>
          </cell>
          <cell r="L31" t="e">
            <v>#DIV/0!</v>
          </cell>
          <cell r="M31">
            <v>0.96450617283950613</v>
          </cell>
          <cell r="N31">
            <v>0.99336057201225736</v>
          </cell>
          <cell r="O31">
            <v>0.97320506998059531</v>
          </cell>
          <cell r="P31">
            <v>0.96603485561633384</v>
          </cell>
          <cell r="Q31">
            <v>0.96268719150004178</v>
          </cell>
          <cell r="R31" t="e">
            <v>#DIV/0!</v>
          </cell>
          <cell r="S31" t="e">
            <v>#DIV/0!</v>
          </cell>
          <cell r="T31" t="e">
            <v>#DIV/0!</v>
          </cell>
          <cell r="U31" t="e">
            <v>#DIV/0!</v>
          </cell>
          <cell r="V31" t="e">
            <v>#DIV/0!</v>
          </cell>
          <cell r="W31" t="e">
            <v>#DIV/0!</v>
          </cell>
          <cell r="X31" t="e">
            <v>#DIV/0!</v>
          </cell>
          <cell r="Y31" t="e">
            <v>#DIV/0!</v>
          </cell>
        </row>
        <row r="32">
          <cell r="A32" t="str">
            <v>Deformed frame</v>
          </cell>
          <cell r="B32">
            <v>0</v>
          </cell>
          <cell r="C32">
            <v>0</v>
          </cell>
          <cell r="D32">
            <v>0</v>
          </cell>
          <cell r="E32">
            <v>0</v>
          </cell>
          <cell r="F32">
            <v>0</v>
          </cell>
          <cell r="G32">
            <v>0</v>
          </cell>
          <cell r="H32">
            <v>0</v>
          </cell>
          <cell r="I32">
            <v>0</v>
          </cell>
          <cell r="J32">
            <v>0</v>
          </cell>
          <cell r="K32">
            <v>0</v>
          </cell>
          <cell r="L32">
            <v>1</v>
          </cell>
          <cell r="M32">
            <v>0</v>
          </cell>
          <cell r="N32">
            <v>0</v>
          </cell>
          <cell r="O32">
            <v>0</v>
          </cell>
          <cell r="P32">
            <v>0</v>
          </cell>
          <cell r="Q32">
            <v>0</v>
          </cell>
          <cell r="R32">
            <v>0</v>
          </cell>
          <cell r="S32">
            <v>0</v>
          </cell>
          <cell r="T32">
            <v>0</v>
          </cell>
          <cell r="U32">
            <v>0</v>
          </cell>
          <cell r="V32">
            <v>0</v>
          </cell>
          <cell r="W32">
            <v>0</v>
          </cell>
          <cell r="X32">
            <v>0</v>
          </cell>
          <cell r="Y32">
            <v>0</v>
          </cell>
        </row>
        <row r="33">
          <cell r="A33" t="str">
            <v>Stain</v>
          </cell>
          <cell r="B33">
            <v>0</v>
          </cell>
          <cell r="C33">
            <v>0</v>
          </cell>
          <cell r="D33">
            <v>0</v>
          </cell>
          <cell r="E33">
            <v>0</v>
          </cell>
          <cell r="F33">
            <v>2</v>
          </cell>
          <cell r="G33">
            <v>0</v>
          </cell>
          <cell r="H33">
            <v>0</v>
          </cell>
          <cell r="I33">
            <v>0</v>
          </cell>
          <cell r="J33">
            <v>0</v>
          </cell>
          <cell r="K33">
            <v>0</v>
          </cell>
          <cell r="L33">
            <v>0</v>
          </cell>
          <cell r="M33">
            <v>0</v>
          </cell>
          <cell r="N33">
            <v>0</v>
          </cell>
          <cell r="O33">
            <v>1</v>
          </cell>
          <cell r="P33">
            <v>0</v>
          </cell>
          <cell r="Q33">
            <v>0</v>
          </cell>
          <cell r="R33">
            <v>0</v>
          </cell>
          <cell r="S33">
            <v>0</v>
          </cell>
          <cell r="T33">
            <v>0</v>
          </cell>
          <cell r="U33">
            <v>0</v>
          </cell>
          <cell r="V33">
            <v>0</v>
          </cell>
          <cell r="W33">
            <v>0</v>
          </cell>
          <cell r="X33">
            <v>0</v>
          </cell>
          <cell r="Y33">
            <v>0</v>
          </cell>
        </row>
        <row r="34">
          <cell r="A34" t="str">
            <v>Lift up</v>
          </cell>
          <cell r="B34">
            <v>0</v>
          </cell>
          <cell r="C34">
            <v>0</v>
          </cell>
          <cell r="D34">
            <v>0</v>
          </cell>
          <cell r="E34">
            <v>0</v>
          </cell>
          <cell r="F34">
            <v>0</v>
          </cell>
          <cell r="G34">
            <v>4</v>
          </cell>
          <cell r="H34">
            <v>0</v>
          </cell>
          <cell r="I34">
            <v>1</v>
          </cell>
          <cell r="J34">
            <v>0</v>
          </cell>
          <cell r="K34">
            <v>2</v>
          </cell>
          <cell r="L34">
            <v>0</v>
          </cell>
          <cell r="M34">
            <v>0</v>
          </cell>
          <cell r="N34">
            <v>0</v>
          </cell>
          <cell r="O34">
            <v>0</v>
          </cell>
          <cell r="P34">
            <v>0</v>
          </cell>
          <cell r="Q34">
            <v>0</v>
          </cell>
          <cell r="R34">
            <v>0</v>
          </cell>
          <cell r="S34">
            <v>0</v>
          </cell>
          <cell r="T34">
            <v>0</v>
          </cell>
          <cell r="U34">
            <v>0</v>
          </cell>
          <cell r="V34">
            <v>0</v>
          </cell>
          <cell r="W34">
            <v>0</v>
          </cell>
          <cell r="X34">
            <v>0</v>
          </cell>
          <cell r="Y34">
            <v>0</v>
          </cell>
        </row>
        <row r="35">
          <cell r="A35" t="str">
            <v>LU Reflector sheet</v>
          </cell>
          <cell r="B35">
            <v>0</v>
          </cell>
          <cell r="C35">
            <v>0</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row>
        <row r="36">
          <cell r="A36" t="str">
            <v>LU DST 1</v>
          </cell>
          <cell r="B36">
            <v>0</v>
          </cell>
          <cell r="C36">
            <v>0</v>
          </cell>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row>
        <row r="37">
          <cell r="A37" t="str">
            <v>LU Shading DST</v>
          </cell>
          <cell r="B37">
            <v>0</v>
          </cell>
          <cell r="C37">
            <v>0</v>
          </cell>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row>
        <row r="38">
          <cell r="A38" t="str">
            <v>LU SDST Protection film</v>
          </cell>
          <cell r="B38">
            <v>0</v>
          </cell>
          <cell r="C38">
            <v>0</v>
          </cell>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row>
      </sheetData>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data"/>
      <sheetName val="20U1"/>
      <sheetName val="18E1"/>
      <sheetName val="17E2"/>
      <sheetName val="17E1"/>
      <sheetName val="MX3"/>
      <sheetName val="MX2"/>
      <sheetName val="MX1"/>
      <sheetName val="14P1"/>
      <sheetName val="N7"/>
      <sheetName val="N6"/>
      <sheetName val="N4"/>
      <sheetName val="12.1"/>
      <sheetName val="N10.4"/>
      <sheetName val="17E3"/>
      <sheetName val="17E4"/>
      <sheetName val="BOM"/>
      <sheetName val="Price"/>
      <sheetName val="RI"/>
      <sheetName val="FSX2 E-P"/>
      <sheetName val="成形9604"/>
      <sheetName val="LAM"/>
      <sheetName val="原価ﾏｽﾀｰ"/>
      <sheetName val="生産FOCS"/>
      <sheetName val="NAM"/>
      <sheetName val="LS2_data"/>
      <sheetName val="OLB-Defect%"/>
      <sheetName val="visual"/>
      <sheetName val="FEB"/>
      <sheetName val="12_1"/>
      <sheetName val="N10_4"/>
      <sheetName val="FSX2_E-P"/>
      <sheetName val="12_11"/>
      <sheetName val="N10_41"/>
      <sheetName val="FSX2_E-P1"/>
    </sheetNames>
    <sheetDataSet>
      <sheetData sheetId="0"/>
      <sheetData sheetId="1" refreshError="1">
        <row r="2">
          <cell r="B2">
            <v>0.28000000000000003</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Lookup)"/>
      <sheetName val="SUMMARY "/>
      <sheetName val="SUMMARY Details"/>
      <sheetName val="Focus Price"/>
      <sheetName val="For Cost Reduction"/>
      <sheetName val="CONSOLIDATED"/>
      <sheetName val="Parts used equivalent material"/>
      <sheetName val="No price "/>
      <sheetName val="QBOM_2394376F"/>
      <sheetName val="QBOM_2394376F (X1)"/>
      <sheetName val="QBOM_2394376F (X5)"/>
      <sheetName val="QBOM_2394376F (X10)"/>
      <sheetName val="Takt time"/>
      <sheetName val="BOM vs cecil bom"/>
      <sheetName val="COMPARISON"/>
      <sheetName val="QBOM_2394376F (For sending)"/>
      <sheetName val="Summary"/>
      <sheetName val="OLB Simulation"/>
      <sheetName val="OLB6"/>
      <sheetName val="OLB7"/>
      <sheetName val="OLB8"/>
      <sheetName val="OLB9"/>
      <sheetName val="OLB10"/>
      <sheetName val="OLB11"/>
      <sheetName val="OLB12"/>
      <sheetName val="Supplier Per LT"/>
      <sheetName val="BOM adjustment (1)"/>
    </sheetNames>
    <sheetDataSet>
      <sheetData sheetId="0"/>
      <sheetData sheetId="1"/>
      <sheetData sheetId="2">
        <row r="9">
          <cell r="AT9">
            <v>0.12121212121212122</v>
          </cell>
        </row>
      </sheetData>
      <sheetData sheetId="3"/>
      <sheetData sheetId="4"/>
      <sheetData sheetId="5">
        <row r="3">
          <cell r="E3" t="b">
            <v>1</v>
          </cell>
        </row>
      </sheetData>
      <sheetData sheetId="6"/>
      <sheetData sheetId="7"/>
      <sheetData sheetId="8">
        <row r="24">
          <cell r="H24" t="str">
            <v>A</v>
          </cell>
        </row>
        <row r="167">
          <cell r="Q167">
            <v>96.631578947368325</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DB2"/>
      <sheetName val="出荷I"/>
      <sheetName val="出荷D"/>
      <sheetName val="DB1"/>
      <sheetName val="ExPlantByModel"/>
      <sheetName val="ExPlantByUser"/>
      <sheetName val="Model別"/>
      <sheetName val="集計"/>
      <sheetName val="原価ﾏｽﾀｰ"/>
      <sheetName val="PCUK BP"/>
      <sheetName val="NAM"/>
      <sheetName val="LS2_data"/>
      <sheetName val="data"/>
      <sheetName val="#REF"/>
      <sheetName val="Sheet1"/>
      <sheetName val="FMF_SUBS"/>
      <sheetName val="GAF_SUBS"/>
      <sheetName val="WKF_SUBS"/>
      <sheetName val="DATASHT2"/>
      <sheetName val="PCUK_BP"/>
    </sheetNames>
    <sheetDataSet>
      <sheetData sheetId="0" refreshError="1"/>
      <sheetData sheetId="1" refreshError="1">
        <row r="54">
          <cell r="F54" t="str">
            <v>BAX GLOBAL</v>
          </cell>
          <cell r="G54" t="str">
            <v>HUB HP</v>
          </cell>
        </row>
        <row r="55">
          <cell r="F55" t="str">
            <v>CTW</v>
          </cell>
          <cell r="G55" t="str">
            <v>HUB HP</v>
          </cell>
        </row>
        <row r="56">
          <cell r="F56" t="str">
            <v>FLEXTRONICS</v>
          </cell>
          <cell r="G56" t="str">
            <v>HUB DELL</v>
          </cell>
        </row>
        <row r="57">
          <cell r="F57" t="str">
            <v>IIPC</v>
          </cell>
          <cell r="G57" t="str">
            <v>HUB PCD</v>
          </cell>
        </row>
        <row r="58">
          <cell r="F58" t="str">
            <v>ISHL</v>
          </cell>
          <cell r="G58" t="str">
            <v>HUB PCD</v>
          </cell>
        </row>
        <row r="59">
          <cell r="F59" t="str">
            <v>LIMERICK DELL HUB</v>
          </cell>
          <cell r="G59" t="str">
            <v>HUB DELL</v>
          </cell>
        </row>
        <row r="60">
          <cell r="F60" t="str">
            <v>MDS DELL HUB</v>
          </cell>
          <cell r="G60" t="str">
            <v>HUB DELL</v>
          </cell>
        </row>
        <row r="61">
          <cell r="F61" t="str">
            <v>NASHVILLE DELL HUB</v>
          </cell>
          <cell r="G61" t="str">
            <v>HUB DELL</v>
          </cell>
        </row>
        <row r="62">
          <cell r="F62" t="str">
            <v>NEC HUB</v>
          </cell>
          <cell r="G62" t="str">
            <v>HUB NEC</v>
          </cell>
        </row>
        <row r="63">
          <cell r="F63" t="str">
            <v>NON MDS DELL HUB</v>
          </cell>
          <cell r="G63" t="str">
            <v>HUB DELL</v>
          </cell>
        </row>
        <row r="64">
          <cell r="F64" t="str">
            <v>UPSLG</v>
          </cell>
          <cell r="G64" t="str">
            <v>HUB DELL</v>
          </cell>
        </row>
        <row r="65">
          <cell r="F65" t="str">
            <v>XIAMEN</v>
          </cell>
          <cell r="G65" t="str">
            <v>HUB DELL</v>
          </cell>
        </row>
      </sheetData>
      <sheetData sheetId="2" refreshError="1"/>
      <sheetData sheetId="3" refreshError="1"/>
      <sheetData sheetId="4" refreshError="1"/>
      <sheetData sheetId="5" refreshError="1"/>
      <sheetData sheetId="6" refreshError="1"/>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mpstat"/>
      <sheetName val="listret"/>
      <sheetName val="tellist"/>
      <sheetName val="emergency"/>
      <sheetName val="temp"/>
      <sheetName val="rishokuhyou"/>
      <sheetName val="listret_bat"/>
      <sheetName val="address"/>
      <sheetName val="喪失確認表"/>
      <sheetName val="退職者リスト"/>
      <sheetName val="給与変更通知"/>
      <sheetName val="empstat_sql"/>
      <sheetName val="PCUK BP"/>
      <sheetName val="PN3PY4B-26"/>
      <sheetName val="T_IBM5110"/>
      <sheetName val="原価ﾏｽﾀｰ"/>
      <sheetName val="BOM"/>
      <sheetName val="REQ."/>
      <sheetName val="JPAA"/>
      <sheetName val="EMEA"/>
      <sheetName val="LAM"/>
      <sheetName val="NAM"/>
      <sheetName val="FMF_SUBS"/>
      <sheetName val="GAF_SUBS"/>
      <sheetName val="WKF_SUBS"/>
      <sheetName val="汎用ﾏｸﾛ2"/>
      <sheetName val="成形9604"/>
      <sheetName val="Sheet2"/>
      <sheetName val="data0908"/>
      <sheetName val="RI"/>
      <sheetName val="Sheet1"/>
      <sheetName val="DATA "/>
      <sheetName val="Sheet3"/>
      <sheetName val="DATA(old)"/>
      <sheetName val="Quotation Form"/>
      <sheetName val="新製品10-3価）"/>
      <sheetName val="外観"/>
      <sheetName val="一覧１"/>
      <sheetName val="DB2"/>
      <sheetName val="SLIP"/>
      <sheetName val="PARENT CONSOLIDATED"/>
      <sheetName val="BOM &amp; Costing Rev 1"/>
      <sheetName val="BOM &amp; Costing Rev 1 (Corrected)"/>
      <sheetName val="PIVOT CHILD"/>
      <sheetName val="Scrappage Allowance"/>
      <sheetName val="Sheet5"/>
      <sheetName val="Total Number of PNs per product"/>
      <sheetName val="BOM &amp; Costing Rev 4"/>
      <sheetName val="Needed Terminals - for die set"/>
      <sheetName val="Deleted PN"/>
      <sheetName val="REVISED 26-Jun-19"/>
      <sheetName val="PCUK_BP"/>
      <sheetName val="REQ_"/>
      <sheetName val="DATA_"/>
      <sheetName val="Quotation_Form"/>
      <sheetName val="PARENT_CONSOLIDATED"/>
      <sheetName val="BOM_&amp;_Costing_Rev_1"/>
      <sheetName val="BOM_&amp;_Costing_Rev_1_(Corrected)"/>
      <sheetName val="PIVOT_CHILD"/>
      <sheetName val="Scrappage_Allowance"/>
      <sheetName val="Total_Number_of_PNs_per_product"/>
      <sheetName val="BOM_&amp;_Costing_Rev_4"/>
      <sheetName val="Needed_Terminals_-_for_die_set"/>
      <sheetName val="Deleted_PN"/>
      <sheetName val="REVISED_26-Jun-19"/>
      <sheetName val="PCUK_BP1"/>
      <sheetName val="REQ_1"/>
      <sheetName val="DATA_1"/>
      <sheetName val="Quotation_Form1"/>
      <sheetName val="PARENT_CONSOLIDATED1"/>
      <sheetName val="BOM_&amp;_Costing_Rev_11"/>
      <sheetName val="BOM_&amp;_Costing_Rev_1_(Corrected1"/>
      <sheetName val="PIVOT_CHILD1"/>
      <sheetName val="Scrappage_Allowance1"/>
      <sheetName val="Total_Number_of_PNs_per_produc1"/>
      <sheetName val="BOM_&amp;_Costing_Rev_41"/>
      <sheetName val="Needed_Terminals_-_for_die_set1"/>
      <sheetName val="Deleted_PN1"/>
      <sheetName val="REVISED_26-Jun-191"/>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CD"/>
      <sheetName val="IDT"/>
      <sheetName val="Stanley"/>
      <sheetName val="MBL"/>
      <sheetName val="ECAT"/>
      <sheetName val="RCR"/>
      <sheetName val="MPM"/>
      <sheetName val="J_other"/>
      <sheetName val="SankouPTC_GP"/>
      <sheetName val="C2 vs Act"/>
      <sheetName val="OL"/>
      <sheetName val="OL-旧"/>
      <sheetName val="配賦10月分"/>
      <sheetName val="配賦9月分"/>
      <sheetName val="配賦7月分"/>
      <sheetName val="B991配賦6月分"/>
      <sheetName val="旧配賦"/>
      <sheetName val="Price"/>
      <sheetName val="損益JPN"/>
      <sheetName val="原価JPN"/>
      <sheetName val="輸送費"/>
      <sheetName val="INV"/>
      <sheetName val="P_SUM"/>
      <sheetName val="pTFT"/>
      <sheetName val="pCelT"/>
      <sheetName val="pBL"/>
      <sheetName val="pRWK"/>
      <sheetName val="pBL_S"/>
      <sheetName val="pM_ttl"/>
      <sheetName val="pECAT"/>
      <sheetName val="pRCR"/>
      <sheetName val="pMPM"/>
      <sheetName val="pBL_P"/>
      <sheetName val="ptc"/>
      <sheetName val="SANKOU"/>
      <sheetName val="base"/>
      <sheetName val="配賦11月分"/>
      <sheetName val="Data1"/>
      <sheetName val="LCD_GPTTL"/>
      <sheetName val="IDT_GP"/>
      <sheetName val="Stanley_GP"/>
      <sheetName val="MBL_GP"/>
      <sheetName val="ECAT_GP"/>
      <sheetName val="RCR_GP"/>
      <sheetName val="MPM_GP"/>
      <sheetName val="Anshi&amp;DI_GP"/>
      <sheetName val="J_other_GP"/>
      <sheetName val="Act vs Challenge"/>
      <sheetName val="配賦"/>
      <sheetName val="Sheet2"/>
      <sheetName val="原価ﾏｽﾀｰ"/>
      <sheetName val="T_IBM5110"/>
      <sheetName val="DB2"/>
      <sheetName val="Sheet1"/>
      <sheetName val="RI"/>
      <sheetName val="gpcdata"/>
      <sheetName val="FMF_SUBS"/>
      <sheetName val="GAF_SUBS"/>
      <sheetName val="WKF_SUBS"/>
      <sheetName val="tento"/>
      <sheetName val="accts payable"/>
      <sheetName val="C2_vs_Act"/>
      <sheetName val="Act_vs_Challenge"/>
      <sheetName val="accts_payable"/>
      <sheetName val="C2_vs_Act1"/>
      <sheetName val="Act_vs_Challenge1"/>
      <sheetName val="accts_payabl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6">
          <cell r="D6">
            <v>0</v>
          </cell>
          <cell r="E6" t="str">
            <v>～</v>
          </cell>
          <cell r="F6">
            <v>50000</v>
          </cell>
          <cell r="G6">
            <v>1344</v>
          </cell>
        </row>
        <row r="7">
          <cell r="D7">
            <v>50001</v>
          </cell>
          <cell r="E7" t="str">
            <v>～</v>
          </cell>
          <cell r="F7">
            <v>60000</v>
          </cell>
          <cell r="G7">
            <v>1344</v>
          </cell>
          <cell r="H7">
            <v>55000</v>
          </cell>
          <cell r="I7">
            <v>975</v>
          </cell>
        </row>
        <row r="8">
          <cell r="D8">
            <v>60001</v>
          </cell>
          <cell r="E8" t="str">
            <v>～</v>
          </cell>
          <cell r="F8">
            <v>70000</v>
          </cell>
          <cell r="G8">
            <v>1174</v>
          </cell>
          <cell r="H8">
            <v>65000</v>
          </cell>
          <cell r="I8">
            <v>975</v>
          </cell>
        </row>
        <row r="9">
          <cell r="D9">
            <v>70001</v>
          </cell>
          <cell r="E9" t="str">
            <v>～</v>
          </cell>
          <cell r="F9">
            <v>80000</v>
          </cell>
          <cell r="G9">
            <v>1024</v>
          </cell>
          <cell r="H9">
            <v>75000</v>
          </cell>
          <cell r="I9">
            <v>900</v>
          </cell>
        </row>
        <row r="10">
          <cell r="D10">
            <v>80001</v>
          </cell>
          <cell r="E10" t="str">
            <v>～</v>
          </cell>
          <cell r="F10">
            <v>90000</v>
          </cell>
          <cell r="G10">
            <v>897</v>
          </cell>
          <cell r="H10">
            <v>85000</v>
          </cell>
          <cell r="I10">
            <v>800</v>
          </cell>
        </row>
        <row r="11">
          <cell r="D11">
            <v>90001</v>
          </cell>
          <cell r="E11" t="str">
            <v>～</v>
          </cell>
          <cell r="F11">
            <v>100000</v>
          </cell>
          <cell r="G11">
            <v>804</v>
          </cell>
          <cell r="H11">
            <v>95000</v>
          </cell>
          <cell r="I11">
            <v>680</v>
          </cell>
        </row>
        <row r="12">
          <cell r="D12">
            <v>100001</v>
          </cell>
          <cell r="E12" t="str">
            <v>～</v>
          </cell>
          <cell r="F12">
            <v>110000</v>
          </cell>
          <cell r="G12">
            <v>730</v>
          </cell>
          <cell r="H12">
            <v>105000</v>
          </cell>
          <cell r="I12">
            <v>665</v>
          </cell>
        </row>
        <row r="13">
          <cell r="D13">
            <v>110001</v>
          </cell>
          <cell r="E13" t="str">
            <v>～</v>
          </cell>
          <cell r="F13">
            <v>120000</v>
          </cell>
          <cell r="G13">
            <v>689</v>
          </cell>
          <cell r="H13">
            <v>115000</v>
          </cell>
          <cell r="I13">
            <v>635</v>
          </cell>
        </row>
        <row r="14">
          <cell r="D14">
            <v>120001</v>
          </cell>
          <cell r="E14" t="str">
            <v>～</v>
          </cell>
          <cell r="F14">
            <v>130000</v>
          </cell>
          <cell r="G14">
            <v>644</v>
          </cell>
          <cell r="H14">
            <v>125000</v>
          </cell>
          <cell r="I14">
            <v>635</v>
          </cell>
        </row>
        <row r="15">
          <cell r="D15">
            <v>130001</v>
          </cell>
          <cell r="E15" t="str">
            <v>～</v>
          </cell>
          <cell r="F15">
            <v>140000</v>
          </cell>
          <cell r="G15">
            <v>608</v>
          </cell>
          <cell r="H15">
            <v>135000</v>
          </cell>
          <cell r="I15">
            <v>600</v>
          </cell>
        </row>
        <row r="16">
          <cell r="D16">
            <v>140001</v>
          </cell>
          <cell r="E16" t="str">
            <v>～</v>
          </cell>
          <cell r="F16">
            <v>150000</v>
          </cell>
          <cell r="G16">
            <v>608</v>
          </cell>
          <cell r="H16">
            <v>145000</v>
          </cell>
          <cell r="I16">
            <v>600</v>
          </cell>
        </row>
        <row r="17">
          <cell r="D17">
            <v>150001</v>
          </cell>
          <cell r="E17" t="str">
            <v>～</v>
          </cell>
          <cell r="F17">
            <v>160000</v>
          </cell>
          <cell r="G17">
            <v>608</v>
          </cell>
          <cell r="H17">
            <v>155000</v>
          </cell>
          <cell r="I17">
            <v>568</v>
          </cell>
        </row>
        <row r="18">
          <cell r="D18">
            <v>160001</v>
          </cell>
          <cell r="E18" t="str">
            <v>～</v>
          </cell>
          <cell r="F18">
            <v>170000</v>
          </cell>
          <cell r="G18">
            <v>608</v>
          </cell>
          <cell r="H18">
            <v>165000</v>
          </cell>
          <cell r="I18">
            <v>568</v>
          </cell>
        </row>
        <row r="19">
          <cell r="D19">
            <v>170001</v>
          </cell>
          <cell r="E19" t="str">
            <v>～</v>
          </cell>
          <cell r="F19">
            <v>180000</v>
          </cell>
          <cell r="G19">
            <v>608</v>
          </cell>
          <cell r="H19">
            <v>175000</v>
          </cell>
          <cell r="I19">
            <v>568</v>
          </cell>
        </row>
        <row r="20">
          <cell r="D20">
            <v>180001</v>
          </cell>
          <cell r="E20" t="str">
            <v>～</v>
          </cell>
          <cell r="F20">
            <v>190000</v>
          </cell>
          <cell r="G20">
            <v>608</v>
          </cell>
          <cell r="H20">
            <v>185000</v>
          </cell>
          <cell r="I20">
            <v>568</v>
          </cell>
        </row>
        <row r="21">
          <cell r="D21">
            <v>190001</v>
          </cell>
          <cell r="E21" t="str">
            <v>～</v>
          </cell>
          <cell r="F21">
            <v>200000</v>
          </cell>
          <cell r="G21">
            <v>608</v>
          </cell>
          <cell r="H21">
            <v>195000</v>
          </cell>
          <cell r="I21">
            <v>568</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sheetData sheetId="62"/>
      <sheetData sheetId="63"/>
      <sheetData sheetId="64"/>
      <sheetData sheetId="65"/>
      <sheetData sheetId="66"/>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uotation table"/>
      <sheetName val="GSP"/>
      <sheetName val="HSPC"/>
      <sheetName val="HKIMES,kaifa,Teleplan"/>
      <sheetName val="JAPAN"/>
      <sheetName val="受注処理"/>
      <sheetName val="受注処理 (2)"/>
      <sheetName val="Original list"/>
      <sheetName val="Project"/>
      <sheetName val="Pric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2">
          <cell r="B2" t="str">
            <v>SB JET</v>
          </cell>
        </row>
        <row r="3">
          <cell r="B3" t="str">
            <v>Hi-speed SB JET</v>
          </cell>
        </row>
        <row r="4">
          <cell r="B4" t="str">
            <v>SAAT</v>
          </cell>
        </row>
        <row r="5">
          <cell r="B5" t="str">
            <v>SAAT03</v>
          </cell>
        </row>
        <row r="6">
          <cell r="B6" t="str">
            <v>SAAT05</v>
          </cell>
        </row>
        <row r="7">
          <cell r="B7" t="str">
            <v>ADU</v>
          </cell>
        </row>
        <row r="8">
          <cell r="B8" t="str">
            <v>UV</v>
          </cell>
        </row>
        <row r="9">
          <cell r="B9" t="str">
            <v>IDM</v>
          </cell>
        </row>
        <row r="10">
          <cell r="B10" t="str">
            <v>QUASI</v>
          </cell>
        </row>
        <row r="11">
          <cell r="B11" t="str">
            <v>FIT</v>
          </cell>
        </row>
      </sheetData>
      <sheetData sheetId="9"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FQ"/>
      <sheetName val="List_ProjectCode"/>
      <sheetName val="QUOT"/>
      <sheetName val="format"/>
      <sheetName val="Sheet1"/>
      <sheetName val="Combo EB Ship Ebit"/>
      <sheetName val="Combo_EB_Ship_Ebit1"/>
      <sheetName val="Combo_EB_Ship_Ebit"/>
      <sheetName val="Combo_EB_Ship_Ebit2"/>
      <sheetName val="Combo_EB_Ship_Ebit5"/>
      <sheetName val="Combo_EB_Ship_Ebit3"/>
      <sheetName val="Combo_EB_Ship_Ebit4"/>
      <sheetName val="Combo_EB_Ship_Ebit6"/>
      <sheetName val="Combo_EB_Ship_Ebit9"/>
      <sheetName val="Combo_EB_Ship_Ebit7"/>
      <sheetName val="Combo_EB_Ship_Ebit8"/>
      <sheetName val="Combo_EB_Ship_Ebit10"/>
      <sheetName val="Project"/>
      <sheetName val="Printer Group Lookup"/>
    </sheetNames>
    <sheetDataSet>
      <sheetData sheetId="0" refreshError="1"/>
      <sheetData sheetId="1" refreshError="1">
        <row r="7">
          <cell r="R7" t="str">
            <v>Project Code</v>
          </cell>
        </row>
        <row r="9">
          <cell r="R9" t="str">
            <v>D101精密機器事業/新規事業</v>
          </cell>
        </row>
        <row r="10">
          <cell r="R10" t="str">
            <v>D108SAAT05</v>
          </cell>
        </row>
        <row r="11">
          <cell r="R11" t="str">
            <v>D601SLIDER DET(P)</v>
          </cell>
        </row>
        <row r="12">
          <cell r="R12" t="str">
            <v>D601AMBER HICAP</v>
          </cell>
        </row>
        <row r="13">
          <cell r="R13" t="str">
            <v>D601BLADE HICAP</v>
          </cell>
        </row>
        <row r="14">
          <cell r="R14" t="str">
            <v>D601JADE-2</v>
          </cell>
        </row>
        <row r="15">
          <cell r="R15" t="str">
            <v>D601SLUL</v>
          </cell>
        </row>
        <row r="16">
          <cell r="R16" t="str">
            <v>D607DECO AUTO</v>
          </cell>
        </row>
        <row r="17">
          <cell r="R17" t="str">
            <v>D602IDM(P)</v>
          </cell>
        </row>
        <row r="18">
          <cell r="R18" t="str">
            <v>D604BALANCER</v>
          </cell>
        </row>
        <row r="19">
          <cell r="R19" t="str">
            <v>D605Continental Termic</v>
          </cell>
        </row>
        <row r="20">
          <cell r="R20" t="str">
            <v>D501Seizou</v>
          </cell>
        </row>
        <row r="21">
          <cell r="R21" t="str">
            <v>D506Seizou(HDD Copyeir)</v>
          </cell>
        </row>
        <row r="22">
          <cell r="R22" t="str">
            <v>B202EMSその他 (consolidated B101/501/507/508)</v>
          </cell>
        </row>
        <row r="23">
          <cell r="R23" t="str">
            <v>B203IMESｸﾞﾙｰﾌﾟ(P.IMES除) 向</v>
          </cell>
        </row>
        <row r="24">
          <cell r="R24" t="str">
            <v>B601NBL-STJ</v>
          </cell>
        </row>
        <row r="25">
          <cell r="R25" t="str">
            <v>B602MD-JLL</v>
          </cell>
        </row>
        <row r="26">
          <cell r="R26" t="str">
            <v>B301MBL-OPT</v>
          </cell>
        </row>
        <row r="27">
          <cell r="R27" t="str">
            <v>B701MPM</v>
          </cell>
        </row>
      </sheetData>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 sheetId="17" refreshError="1"/>
      <sheetData sheetId="18"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tails"/>
      <sheetName val="QTY BUILD PLAN"/>
      <sheetName val="SHIP PLAN"/>
      <sheetName val="Open PO "/>
      <sheetName val="oct 9"/>
      <sheetName val="JLP and JTP Slot Plan"/>
      <sheetName val="Sheet1"/>
      <sheetName val="Sheet2"/>
      <sheetName val="Sheet5"/>
      <sheetName val="Open Sales Order 070919"/>
      <sheetName val="About"/>
      <sheetName val="#REF"/>
    </sheetNames>
    <sheetDataSet>
      <sheetData sheetId="0">
        <row r="3">
          <cell r="J3">
            <v>43703</v>
          </cell>
        </row>
        <row r="4">
          <cell r="J4">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提出見積控"/>
      <sheetName val="MSP"/>
      <sheetName val="SUMMARY FABRICATION"/>
      <sheetName val="SUMMARY PURCHASED"/>
      <sheetName val="Fabrication 1"/>
      <sheetName val="Fabrication 2"/>
      <sheetName val="fabrication 3"/>
      <sheetName val="Purchase 1"/>
      <sheetName val="purchase 2"/>
      <sheetName val="purchase 4"/>
      <sheetName val="purchase 3"/>
      <sheetName val="SUMMARY_FABRICATION"/>
      <sheetName val="SUMMARY_PURCHASED"/>
      <sheetName val="Fabrication_1"/>
      <sheetName val="Fabrication_2"/>
      <sheetName val="fabrication_3"/>
      <sheetName val="Purchase_1"/>
      <sheetName val="purchase_2"/>
      <sheetName val="purchase_4"/>
      <sheetName val="purchase_3"/>
      <sheetName val="List_ProjectCod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提出見積控"/>
      <sheetName val="Msp list"/>
      <sheetName val="Standard parts"/>
      <sheetName val="Fabricated Summary"/>
      <sheetName val="Fabrication 1"/>
      <sheetName val="Fabrication 2"/>
      <sheetName val="Fabrication 3"/>
      <sheetName val="purchasing 1"/>
      <sheetName val="purchasing 2"/>
      <sheetName val="purchasing 3"/>
      <sheetName val="purchasing 4"/>
      <sheetName val="Msp_list"/>
      <sheetName val="Standard_parts"/>
      <sheetName val="Fabricated_Summary"/>
      <sheetName val="Fabrication_1"/>
      <sheetName val="Fabrication_2"/>
      <sheetName val="Fabrication_3"/>
      <sheetName val="purchasing_1"/>
      <sheetName val="purchasing_2"/>
      <sheetName val="purchasing_3"/>
      <sheetName val="purchasing_4"/>
      <sheetName val="purchase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ch_BoM_2394376F"/>
      <sheetName val="QBOM_2394376F"/>
      <sheetName val="Analysis"/>
      <sheetName val="Exchange_Rate"/>
    </sheetNames>
    <sheetDataSet>
      <sheetData sheetId="0"/>
      <sheetData sheetId="1"/>
      <sheetData sheetId="2">
        <row r="9">
          <cell r="L9" t="e">
            <v>#N/A</v>
          </cell>
        </row>
      </sheetData>
      <sheetData sheetId="3">
        <row r="4">
          <cell r="A4" t="str">
            <v>USD</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3"/>
      <sheetName val="99 FEB OUT-LOOK (2)"/>
      <sheetName val="99 nov out look"/>
      <sheetName val="99 FEB OUT-LOOK"/>
      <sheetName val="98事務協力費 (2)"/>
      <sheetName val="Sheet1"/>
      <sheetName val="98事務協力費"/>
      <sheetName val="目標 (3)"/>
      <sheetName val="99 fcp 4 (2)"/>
      <sheetName val="99事業"/>
      <sheetName val="９８ FCPtotal10 (2)"/>
      <sheetName val="98 fcp 3"/>
      <sheetName val="９８ FCPtotal"/>
      <sheetName val="９８ FCP"/>
      <sheetName val="９８ FCP (2)"/>
      <sheetName val=" JUL変化"/>
      <sheetName val="MCF JUL 減額"/>
      <sheetName val="９8－２売上損益予測表"/>
      <sheetName val="９８実績 (折れ線)"/>
      <sheetName val="予測累計(98-6 )"/>
      <sheetName val="予測累計(6月)"/>
      <sheetName val="損益予測表(2月度）"/>
      <sheetName val="売上．原価．粗利予測表98-2-3 (原)"/>
      <sheetName val="予測累計(98-原 )"/>
      <sheetName val="予測累計(月-原 )"/>
      <sheetName val="目標 (2)"/>
      <sheetName val="目標"/>
      <sheetName val="98売上比較"/>
      <sheetName val="98売上計画"/>
      <sheetName val="売上．原価．粗利予測表98-2"/>
      <sheetName val="売上．原価．粗利予測表98-2-2"/>
      <sheetName val="売上．原価．粗利予測表98"/>
      <sheetName val="９7－２売上損益予測表 (2)"/>
      <sheetName val="９7－USER売上損益予測表"/>
      <sheetName val="９８売上,損益予測原"/>
      <sheetName val="９８売上,損益予測"/>
      <sheetName val="予測表98"/>
      <sheetName val="予測表98 (2)"/>
      <sheetName val="予測表98 (3)"/>
      <sheetName val="予測表98 (4)"/>
      <sheetName val="1st H予測表 原"/>
      <sheetName val="Sheet2"/>
      <sheetName val="PARENT CONSOLIDATED"/>
      <sheetName val="BOM &amp; Costing Rev 1"/>
      <sheetName val="BOM &amp; Costing Rev 1 (Corrected)"/>
      <sheetName val="PIVOT CHILD"/>
      <sheetName val="Scrappage Allowance"/>
      <sheetName val="Sheet5"/>
      <sheetName val="Total Number of PNs per product"/>
      <sheetName val="BOM &amp; Costing Rev 4"/>
      <sheetName val="Needed Terminals - for die set"/>
      <sheetName val="Deleted PN"/>
      <sheetName val="REVISED 26-Jun-19"/>
      <sheetName val="99_FEB_OUT-LOOK_(2)"/>
      <sheetName val="99_nov_out_look"/>
      <sheetName val="99_FEB_OUT-LOOK"/>
      <sheetName val="98事務協力費_(2)"/>
      <sheetName val="目標_(3)"/>
      <sheetName val="99_fcp_4_(2)"/>
      <sheetName val="９８_FCPtotal10_(2)"/>
      <sheetName val="98_fcp_3"/>
      <sheetName val="９８_FCPtotal"/>
      <sheetName val="９８_FCP"/>
      <sheetName val="９８_FCP_(2)"/>
      <sheetName val="_JUL変化"/>
      <sheetName val="MCF_JUL_減額"/>
      <sheetName val="９８実績_(折れ線)"/>
      <sheetName val="予測累計(98-6_)"/>
      <sheetName val="売上．原価．粗利予測表98-2-3_(原)"/>
      <sheetName val="予測累計(98-原_)"/>
      <sheetName val="予測累計(月-原_)"/>
      <sheetName val="目標_(2)"/>
      <sheetName val="９7－２売上損益予測表_(2)"/>
      <sheetName val="予測表98_(2)"/>
      <sheetName val="予測表98_(3)"/>
      <sheetName val="予測表98_(4)"/>
      <sheetName val="1st_H予測表_原"/>
      <sheetName val="PARENT_CONSOLIDATED"/>
      <sheetName val="BOM_&amp;_Costing_Rev_1"/>
      <sheetName val="BOM_&amp;_Costing_Rev_1_(Corrected)"/>
      <sheetName val="PIVOT_CHILD"/>
      <sheetName val="Scrappage_Allowance"/>
      <sheetName val="Total_Number_of_PNs_per_product"/>
      <sheetName val="BOM_&amp;_Costing_Rev_4"/>
      <sheetName val="Needed_Terminals_-_for_die_set"/>
      <sheetName val="Deleted_PN"/>
      <sheetName val="REVISED_26-Jun-19"/>
      <sheetName val="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1">
          <cell r="B1" t="str">
            <v>1998年度 売上/原価/粗利益予測 (製造統括)</v>
          </cell>
        </row>
        <row r="3">
          <cell r="M3">
            <v>36469.593327546296</v>
          </cell>
        </row>
        <row r="5">
          <cell r="C5" t="str">
            <v>DEC</v>
          </cell>
          <cell r="D5" t="str">
            <v>JAN</v>
          </cell>
          <cell r="E5" t="str">
            <v>FEB</v>
          </cell>
          <cell r="F5" t="str">
            <v>MAR</v>
          </cell>
          <cell r="G5" t="str">
            <v>APR</v>
          </cell>
          <cell r="H5" t="str">
            <v>MAY</v>
          </cell>
          <cell r="I5" t="str">
            <v>JUN</v>
          </cell>
          <cell r="J5" t="str">
            <v>JUL</v>
          </cell>
          <cell r="K5" t="str">
            <v>AUG</v>
          </cell>
          <cell r="L5" t="str">
            <v>SEP</v>
          </cell>
          <cell r="M5" t="str">
            <v>OCT</v>
          </cell>
          <cell r="N5" t="str">
            <v>NOV</v>
          </cell>
          <cell r="P5" t="str">
            <v>TOTAL</v>
          </cell>
        </row>
        <row r="6">
          <cell r="B6" t="str">
            <v>第一ﾊﾟｰｿﾅﾙｼｽﾃﾑ部</v>
          </cell>
        </row>
        <row r="7">
          <cell r="B7" t="str">
            <v>売上げ</v>
          </cell>
          <cell r="C7">
            <v>104.8</v>
          </cell>
          <cell r="D7">
            <v>107.6</v>
          </cell>
          <cell r="E7">
            <v>155.4</v>
          </cell>
          <cell r="F7">
            <v>156.6</v>
          </cell>
          <cell r="G7">
            <v>32.9</v>
          </cell>
          <cell r="H7">
            <v>48.8</v>
          </cell>
          <cell r="I7">
            <v>81.2</v>
          </cell>
          <cell r="J7">
            <v>57</v>
          </cell>
          <cell r="K7">
            <v>52.9</v>
          </cell>
          <cell r="L7">
            <v>68.8</v>
          </cell>
          <cell r="M7">
            <v>57.6</v>
          </cell>
          <cell r="N7">
            <v>48.8</v>
          </cell>
          <cell r="P7">
            <v>972.39999999999986</v>
          </cell>
        </row>
        <row r="8">
          <cell r="B8" t="str">
            <v>原価</v>
          </cell>
          <cell r="C8">
            <v>86.6</v>
          </cell>
          <cell r="D8">
            <v>101.8</v>
          </cell>
          <cell r="E8">
            <v>144</v>
          </cell>
          <cell r="F8">
            <v>143.6</v>
          </cell>
          <cell r="G8">
            <v>31.5</v>
          </cell>
          <cell r="H8">
            <v>43.8</v>
          </cell>
          <cell r="I8">
            <v>68.7</v>
          </cell>
          <cell r="J8">
            <v>50.2</v>
          </cell>
          <cell r="K8">
            <v>46.9</v>
          </cell>
          <cell r="L8">
            <v>59.3</v>
          </cell>
          <cell r="M8">
            <v>50.5</v>
          </cell>
          <cell r="N8">
            <v>43.8</v>
          </cell>
          <cell r="P8">
            <v>870.69999999999993</v>
          </cell>
        </row>
        <row r="9">
          <cell r="B9" t="str">
            <v>粗利益</v>
          </cell>
          <cell r="C9">
            <v>18.200000000000003</v>
          </cell>
          <cell r="D9">
            <v>5.7999999999999972</v>
          </cell>
          <cell r="E9">
            <v>11.400000000000006</v>
          </cell>
          <cell r="F9">
            <v>13</v>
          </cell>
          <cell r="G9">
            <v>1.3999999999999986</v>
          </cell>
          <cell r="H9">
            <v>5</v>
          </cell>
          <cell r="I9">
            <v>12.5</v>
          </cell>
          <cell r="J9">
            <v>6.7999999999999972</v>
          </cell>
          <cell r="K9">
            <v>6</v>
          </cell>
          <cell r="L9">
            <v>9.5</v>
          </cell>
          <cell r="M9">
            <v>7.1000000000000014</v>
          </cell>
          <cell r="N9">
            <v>5</v>
          </cell>
          <cell r="P9">
            <v>101.70000000000002</v>
          </cell>
          <cell r="T9">
            <v>0.10458658988070756</v>
          </cell>
        </row>
        <row r="11">
          <cell r="B11" t="str">
            <v>第二ﾊﾟｰｿﾅﾙｼｽﾃﾑ部</v>
          </cell>
        </row>
        <row r="12">
          <cell r="B12" t="str">
            <v>売上げ</v>
          </cell>
          <cell r="C12">
            <v>18.600000000000001</v>
          </cell>
          <cell r="D12">
            <v>7.7</v>
          </cell>
          <cell r="E12">
            <v>8.6999999999999993</v>
          </cell>
          <cell r="F12">
            <v>15</v>
          </cell>
          <cell r="G12">
            <v>10</v>
          </cell>
          <cell r="H12">
            <v>14.6</v>
          </cell>
          <cell r="I12">
            <v>27.9</v>
          </cell>
          <cell r="J12">
            <v>13.8</v>
          </cell>
          <cell r="K12">
            <v>13.7</v>
          </cell>
          <cell r="L12">
            <v>26.4</v>
          </cell>
          <cell r="M12">
            <v>15.1</v>
          </cell>
          <cell r="N12">
            <v>14</v>
          </cell>
          <cell r="P12">
            <v>185.5</v>
          </cell>
        </row>
        <row r="13">
          <cell r="B13" t="str">
            <v>原価</v>
          </cell>
          <cell r="C13">
            <v>13.6</v>
          </cell>
          <cell r="D13">
            <v>8.1999999999999993</v>
          </cell>
          <cell r="E13">
            <v>8.8000000000000007</v>
          </cell>
          <cell r="F13">
            <v>13.7</v>
          </cell>
          <cell r="G13">
            <v>9</v>
          </cell>
          <cell r="H13">
            <v>10.199999999999999</v>
          </cell>
          <cell r="I13">
            <v>19.399999999999999</v>
          </cell>
          <cell r="J13">
            <v>10.5</v>
          </cell>
          <cell r="K13">
            <v>12.5</v>
          </cell>
          <cell r="L13">
            <v>19.8</v>
          </cell>
          <cell r="M13">
            <v>12.6</v>
          </cell>
          <cell r="N13">
            <v>12.3</v>
          </cell>
          <cell r="P13">
            <v>150.60000000000002</v>
          </cell>
        </row>
        <row r="14">
          <cell r="B14" t="str">
            <v>粗利益</v>
          </cell>
          <cell r="C14">
            <v>5.0000000000000018</v>
          </cell>
          <cell r="D14">
            <v>-0.49999999999999911</v>
          </cell>
          <cell r="E14">
            <v>-0.10000000000000142</v>
          </cell>
          <cell r="F14">
            <v>1.3000000000000007</v>
          </cell>
          <cell r="G14">
            <v>1</v>
          </cell>
          <cell r="H14">
            <v>4.4000000000000004</v>
          </cell>
          <cell r="I14">
            <v>8.5</v>
          </cell>
          <cell r="J14">
            <v>3.3000000000000007</v>
          </cell>
          <cell r="K14">
            <v>1.1999999999999993</v>
          </cell>
          <cell r="L14">
            <v>6.5999999999999979</v>
          </cell>
          <cell r="M14">
            <v>2.5</v>
          </cell>
          <cell r="N14">
            <v>1.6999999999999993</v>
          </cell>
          <cell r="P14">
            <v>34.900000000000006</v>
          </cell>
          <cell r="T14">
            <v>0.18814016172506742</v>
          </cell>
        </row>
        <row r="16">
          <cell r="B16" t="str">
            <v>小型磁気製造部</v>
          </cell>
        </row>
        <row r="17">
          <cell r="B17" t="str">
            <v>売上げ</v>
          </cell>
          <cell r="C17">
            <v>6.9</v>
          </cell>
          <cell r="D17">
            <v>6.9</v>
          </cell>
          <cell r="E17">
            <v>6.9</v>
          </cell>
          <cell r="F17">
            <v>6.9</v>
          </cell>
          <cell r="G17">
            <v>6.9</v>
          </cell>
          <cell r="H17">
            <v>6.9</v>
          </cell>
          <cell r="I17">
            <v>6.9</v>
          </cell>
          <cell r="J17">
            <v>6.9</v>
          </cell>
          <cell r="K17">
            <v>6.9</v>
          </cell>
          <cell r="L17">
            <v>6.9</v>
          </cell>
          <cell r="M17">
            <v>6.9</v>
          </cell>
          <cell r="N17">
            <v>6.9</v>
          </cell>
          <cell r="P17">
            <v>82.800000000000011</v>
          </cell>
        </row>
        <row r="18">
          <cell r="B18" t="str">
            <v>原価</v>
          </cell>
          <cell r="C18">
            <v>4.9000000000000004</v>
          </cell>
          <cell r="D18">
            <v>4.9000000000000004</v>
          </cell>
          <cell r="E18">
            <v>4.9000000000000004</v>
          </cell>
          <cell r="F18">
            <v>4.9000000000000004</v>
          </cell>
          <cell r="G18">
            <v>4.9000000000000004</v>
          </cell>
          <cell r="H18">
            <v>4.9000000000000004</v>
          </cell>
          <cell r="I18">
            <v>4.9000000000000004</v>
          </cell>
          <cell r="J18">
            <v>4.9000000000000004</v>
          </cell>
          <cell r="K18">
            <v>4.9000000000000004</v>
          </cell>
          <cell r="L18">
            <v>4.9000000000000004</v>
          </cell>
          <cell r="M18">
            <v>4.9000000000000004</v>
          </cell>
          <cell r="N18">
            <v>4.9000000000000004</v>
          </cell>
          <cell r="P18">
            <v>58.79999999999999</v>
          </cell>
        </row>
        <row r="19">
          <cell r="B19" t="str">
            <v>粗利益</v>
          </cell>
          <cell r="C19">
            <v>2</v>
          </cell>
          <cell r="D19">
            <v>2</v>
          </cell>
          <cell r="E19">
            <v>2</v>
          </cell>
          <cell r="F19">
            <v>2</v>
          </cell>
          <cell r="G19">
            <v>2</v>
          </cell>
          <cell r="H19">
            <v>2</v>
          </cell>
          <cell r="I19">
            <v>2</v>
          </cell>
          <cell r="J19">
            <v>2</v>
          </cell>
          <cell r="K19">
            <v>2</v>
          </cell>
          <cell r="L19">
            <v>2</v>
          </cell>
          <cell r="M19">
            <v>2</v>
          </cell>
          <cell r="N19">
            <v>2</v>
          </cell>
          <cell r="P19">
            <v>24</v>
          </cell>
          <cell r="T19">
            <v>0.28985507246376807</v>
          </cell>
        </row>
        <row r="21">
          <cell r="B21" t="str">
            <v>製造物流業務部</v>
          </cell>
        </row>
        <row r="22">
          <cell r="B22" t="str">
            <v>売上げ</v>
          </cell>
          <cell r="C22">
            <v>32.4</v>
          </cell>
          <cell r="D22">
            <v>17.7</v>
          </cell>
          <cell r="E22">
            <v>30.8</v>
          </cell>
          <cell r="F22">
            <v>27.3</v>
          </cell>
          <cell r="G22">
            <v>27.3</v>
          </cell>
          <cell r="H22">
            <v>24</v>
          </cell>
          <cell r="I22">
            <v>30.9</v>
          </cell>
          <cell r="J22">
            <v>27</v>
          </cell>
          <cell r="K22">
            <v>30.8</v>
          </cell>
          <cell r="L22">
            <v>27</v>
          </cell>
          <cell r="M22">
            <v>25.8</v>
          </cell>
          <cell r="N22">
            <v>31</v>
          </cell>
          <cell r="P22">
            <v>332.00000000000006</v>
          </cell>
        </row>
        <row r="23">
          <cell r="B23" t="str">
            <v>原価</v>
          </cell>
          <cell r="C23">
            <v>25.4</v>
          </cell>
          <cell r="D23">
            <v>13.9</v>
          </cell>
          <cell r="E23">
            <v>24.2</v>
          </cell>
          <cell r="F23">
            <v>21.5</v>
          </cell>
          <cell r="G23">
            <v>21.5</v>
          </cell>
          <cell r="H23">
            <v>18.899999999999999</v>
          </cell>
          <cell r="I23">
            <v>24.2</v>
          </cell>
          <cell r="J23">
            <v>21.5</v>
          </cell>
          <cell r="K23">
            <v>23.9</v>
          </cell>
          <cell r="L23">
            <v>21.8</v>
          </cell>
          <cell r="M23">
            <v>20.3</v>
          </cell>
          <cell r="N23">
            <v>24.2</v>
          </cell>
          <cell r="P23">
            <v>261.3</v>
          </cell>
        </row>
        <row r="24">
          <cell r="B24" t="str">
            <v>粗利益</v>
          </cell>
          <cell r="C24">
            <v>7</v>
          </cell>
          <cell r="D24">
            <v>3.7999999999999989</v>
          </cell>
          <cell r="E24">
            <v>6.6000000000000014</v>
          </cell>
          <cell r="F24">
            <v>5.8000000000000007</v>
          </cell>
          <cell r="G24">
            <v>5.8000000000000007</v>
          </cell>
          <cell r="H24">
            <v>5.1000000000000014</v>
          </cell>
          <cell r="I24">
            <v>6.6999999999999993</v>
          </cell>
          <cell r="J24">
            <v>5.5</v>
          </cell>
          <cell r="K24">
            <v>6.9000000000000021</v>
          </cell>
          <cell r="L24">
            <v>5.1999999999999993</v>
          </cell>
          <cell r="M24">
            <v>5.5</v>
          </cell>
          <cell r="N24">
            <v>6.8000000000000007</v>
          </cell>
          <cell r="P24">
            <v>70.7</v>
          </cell>
          <cell r="T24">
            <v>0.21295180722891563</v>
          </cell>
        </row>
        <row r="27">
          <cell r="B27" t="str">
            <v>製品試験部</v>
          </cell>
        </row>
        <row r="28">
          <cell r="B28" t="str">
            <v>売上げ</v>
          </cell>
          <cell r="C28">
            <v>13</v>
          </cell>
          <cell r="D28">
            <v>12</v>
          </cell>
          <cell r="E28">
            <v>12</v>
          </cell>
          <cell r="F28">
            <v>13</v>
          </cell>
          <cell r="G28">
            <v>13</v>
          </cell>
          <cell r="H28">
            <v>14</v>
          </cell>
          <cell r="I28">
            <v>15</v>
          </cell>
          <cell r="J28">
            <v>15</v>
          </cell>
          <cell r="K28">
            <v>13</v>
          </cell>
          <cell r="L28">
            <v>15</v>
          </cell>
          <cell r="M28">
            <v>15</v>
          </cell>
          <cell r="N28">
            <v>15</v>
          </cell>
          <cell r="P28">
            <v>165</v>
          </cell>
        </row>
        <row r="29">
          <cell r="B29" t="str">
            <v>原価</v>
          </cell>
          <cell r="C29">
            <v>11.7</v>
          </cell>
          <cell r="D29">
            <v>10.8</v>
          </cell>
          <cell r="E29">
            <v>10.8</v>
          </cell>
          <cell r="F29">
            <v>11.7</v>
          </cell>
          <cell r="G29">
            <v>11.7</v>
          </cell>
          <cell r="H29">
            <v>12.6</v>
          </cell>
          <cell r="I29">
            <v>13.5</v>
          </cell>
          <cell r="J29">
            <v>13.5</v>
          </cell>
          <cell r="K29">
            <v>11.7</v>
          </cell>
          <cell r="L29">
            <v>13.5</v>
          </cell>
          <cell r="M29">
            <v>13.5</v>
          </cell>
          <cell r="N29">
            <v>13.5</v>
          </cell>
          <cell r="P29">
            <v>148.5</v>
          </cell>
        </row>
        <row r="30">
          <cell r="B30" t="str">
            <v>粗利益</v>
          </cell>
          <cell r="C30">
            <v>1.3000000000000007</v>
          </cell>
          <cell r="D30">
            <v>1.1999999999999993</v>
          </cell>
          <cell r="E30">
            <v>1.1999999999999993</v>
          </cell>
          <cell r="F30">
            <v>1.3000000000000007</v>
          </cell>
          <cell r="G30">
            <v>1.3000000000000007</v>
          </cell>
          <cell r="H30">
            <v>1.4000000000000004</v>
          </cell>
          <cell r="I30">
            <v>1.5</v>
          </cell>
          <cell r="J30">
            <v>1.5</v>
          </cell>
          <cell r="K30">
            <v>1.3000000000000007</v>
          </cell>
          <cell r="L30">
            <v>1.5</v>
          </cell>
          <cell r="M30">
            <v>1.5</v>
          </cell>
          <cell r="N30">
            <v>1.5</v>
          </cell>
          <cell r="P30">
            <v>16.5</v>
          </cell>
          <cell r="T30">
            <v>0.1</v>
          </cell>
        </row>
        <row r="35">
          <cell r="B35" t="str">
            <v>1998年度 売上/原価/粗利益予測 (製造統括)</v>
          </cell>
        </row>
        <row r="37">
          <cell r="M37">
            <v>36469.593327546296</v>
          </cell>
        </row>
        <row r="39">
          <cell r="C39" t="str">
            <v>DEC</v>
          </cell>
          <cell r="D39" t="str">
            <v>JAN</v>
          </cell>
          <cell r="E39" t="str">
            <v>FEB</v>
          </cell>
          <cell r="F39" t="str">
            <v>MAR</v>
          </cell>
          <cell r="G39" t="str">
            <v>APR</v>
          </cell>
          <cell r="H39" t="str">
            <v>MAY</v>
          </cell>
          <cell r="I39" t="str">
            <v>JUN</v>
          </cell>
          <cell r="J39" t="str">
            <v>JUL</v>
          </cell>
          <cell r="K39" t="str">
            <v>AUG</v>
          </cell>
          <cell r="L39" t="str">
            <v>SEP</v>
          </cell>
          <cell r="M39" t="str">
            <v>OCT</v>
          </cell>
          <cell r="N39" t="str">
            <v>NOV</v>
          </cell>
          <cell r="P39" t="str">
            <v>TOTAL</v>
          </cell>
        </row>
        <row r="40">
          <cell r="B40" t="str">
            <v>製造統括合計</v>
          </cell>
        </row>
        <row r="41">
          <cell r="B41" t="str">
            <v>売上げ</v>
          </cell>
          <cell r="C41">
            <v>175.70000000000002</v>
          </cell>
          <cell r="D41">
            <v>151.9</v>
          </cell>
          <cell r="E41">
            <v>213.8</v>
          </cell>
          <cell r="F41">
            <v>218.8</v>
          </cell>
          <cell r="G41">
            <v>90.1</v>
          </cell>
          <cell r="H41">
            <v>108.3</v>
          </cell>
          <cell r="I41">
            <v>161.9</v>
          </cell>
          <cell r="J41">
            <v>119.7</v>
          </cell>
          <cell r="K41">
            <v>117.3</v>
          </cell>
          <cell r="L41">
            <v>144.1</v>
          </cell>
          <cell r="M41">
            <v>120.4</v>
          </cell>
          <cell r="N41">
            <v>115.7</v>
          </cell>
          <cell r="P41">
            <v>1737.7</v>
          </cell>
        </row>
        <row r="42">
          <cell r="B42" t="str">
            <v>原価</v>
          </cell>
          <cell r="C42">
            <v>142.19999999999999</v>
          </cell>
          <cell r="D42">
            <v>139.60000000000002</v>
          </cell>
          <cell r="E42">
            <v>192.70000000000002</v>
          </cell>
          <cell r="F42">
            <v>195.39999999999998</v>
          </cell>
          <cell r="G42">
            <v>78.600000000000009</v>
          </cell>
          <cell r="H42">
            <v>90.399999999999991</v>
          </cell>
          <cell r="I42">
            <v>130.69999999999999</v>
          </cell>
          <cell r="J42">
            <v>100.60000000000001</v>
          </cell>
          <cell r="K42">
            <v>99.899999999999991</v>
          </cell>
          <cell r="L42">
            <v>119.3</v>
          </cell>
          <cell r="M42">
            <v>101.8</v>
          </cell>
          <cell r="N42">
            <v>98.699999999999989</v>
          </cell>
          <cell r="P42">
            <v>1489.8999999999999</v>
          </cell>
        </row>
        <row r="43">
          <cell r="B43" t="str">
            <v>粗利益</v>
          </cell>
          <cell r="C43">
            <v>33.5</v>
          </cell>
          <cell r="D43">
            <v>12.299999999999997</v>
          </cell>
          <cell r="E43">
            <v>21.100000000000005</v>
          </cell>
          <cell r="F43">
            <v>23.400000000000002</v>
          </cell>
          <cell r="G43">
            <v>11.5</v>
          </cell>
          <cell r="H43">
            <v>17.899999999999999</v>
          </cell>
          <cell r="I43">
            <v>31.2</v>
          </cell>
          <cell r="J43">
            <v>19.099999999999998</v>
          </cell>
          <cell r="K43">
            <v>17.400000000000002</v>
          </cell>
          <cell r="L43">
            <v>24.799999999999997</v>
          </cell>
          <cell r="M43">
            <v>18.600000000000001</v>
          </cell>
          <cell r="N43">
            <v>17</v>
          </cell>
          <cell r="P43">
            <v>247.79999999999998</v>
          </cell>
          <cell r="T43">
            <v>0.1426022903838407</v>
          </cell>
        </row>
      </sheetData>
      <sheetData sheetId="37"/>
      <sheetData sheetId="38"/>
      <sheetData sheetId="39"/>
      <sheetData sheetId="40"/>
      <sheetData sheetId="41"/>
      <sheetData sheetId="42">
        <row r="5">
          <cell r="B5" t="str">
            <v>Item</v>
          </cell>
        </row>
      </sheetData>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row r="5">
          <cell r="B5" t="str">
            <v>Item</v>
          </cell>
        </row>
      </sheetData>
      <sheetData sheetId="78"/>
      <sheetData sheetId="79"/>
      <sheetData sheetId="80"/>
      <sheetData sheetId="81"/>
      <sheetData sheetId="82"/>
      <sheetData sheetId="83"/>
      <sheetData sheetId="84"/>
      <sheetData sheetId="85"/>
      <sheetData sheetId="86"/>
      <sheetData sheetId="87"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3"/>
      <sheetName val="target4DD"/>
      <sheetName val="DDview"/>
      <sheetName val="Sheet1"/>
      <sheetName val="Schedule"/>
      <sheetName val="祝日シート"/>
      <sheetName val="Schedule Print"/>
      <sheetName val="Schedule_Print"/>
      <sheetName val="Schedule_Print1"/>
    </sheetNames>
    <sheetDataSet>
      <sheetData sheetId="0" refreshError="1"/>
      <sheetData sheetId="1" refreshError="1"/>
      <sheetData sheetId="2" refreshError="1"/>
      <sheetData sheetId="3"/>
      <sheetData sheetId="4" refreshError="1"/>
      <sheetData sheetId="5">
        <row r="1">
          <cell r="A1">
            <v>36526</v>
          </cell>
        </row>
        <row r="2">
          <cell r="A2">
            <v>36535</v>
          </cell>
        </row>
        <row r="3">
          <cell r="A3">
            <v>36567</v>
          </cell>
        </row>
        <row r="4">
          <cell r="A4">
            <v>36605</v>
          </cell>
        </row>
        <row r="5">
          <cell r="A5">
            <v>36645</v>
          </cell>
        </row>
        <row r="6">
          <cell r="A6">
            <v>36649</v>
          </cell>
        </row>
        <row r="7">
          <cell r="A7">
            <v>36650</v>
          </cell>
        </row>
        <row r="8">
          <cell r="A8">
            <v>36651</v>
          </cell>
        </row>
        <row r="9">
          <cell r="A9">
            <v>36727</v>
          </cell>
        </row>
        <row r="10">
          <cell r="A10">
            <v>36784</v>
          </cell>
        </row>
        <row r="11">
          <cell r="A11">
            <v>36792</v>
          </cell>
        </row>
        <row r="12">
          <cell r="A12">
            <v>36808</v>
          </cell>
        </row>
        <row r="13">
          <cell r="A13">
            <v>36833</v>
          </cell>
        </row>
        <row r="14">
          <cell r="A14">
            <v>36853</v>
          </cell>
        </row>
        <row r="15">
          <cell r="A15">
            <v>36883</v>
          </cell>
        </row>
        <row r="16">
          <cell r="A16">
            <v>36892</v>
          </cell>
        </row>
        <row r="17">
          <cell r="A17">
            <v>36899</v>
          </cell>
        </row>
        <row r="18">
          <cell r="A18">
            <v>36933</v>
          </cell>
        </row>
        <row r="19">
          <cell r="A19">
            <v>36934</v>
          </cell>
        </row>
        <row r="20">
          <cell r="A20">
            <v>36970</v>
          </cell>
        </row>
        <row r="21">
          <cell r="A21">
            <v>37010</v>
          </cell>
        </row>
        <row r="22">
          <cell r="A22">
            <v>37011</v>
          </cell>
        </row>
        <row r="23">
          <cell r="A23">
            <v>37014</v>
          </cell>
        </row>
        <row r="24">
          <cell r="A24">
            <v>37015</v>
          </cell>
        </row>
        <row r="25">
          <cell r="A25">
            <v>37016</v>
          </cell>
        </row>
        <row r="26">
          <cell r="A26">
            <v>37092</v>
          </cell>
        </row>
        <row r="27">
          <cell r="A27">
            <v>37149</v>
          </cell>
        </row>
        <row r="28">
          <cell r="A28">
            <v>37157</v>
          </cell>
        </row>
        <row r="29">
          <cell r="A29">
            <v>37158</v>
          </cell>
        </row>
        <row r="30">
          <cell r="A30">
            <v>37172</v>
          </cell>
        </row>
        <row r="31">
          <cell r="A31">
            <v>37198</v>
          </cell>
        </row>
        <row r="32">
          <cell r="A32">
            <v>37218</v>
          </cell>
        </row>
        <row r="33">
          <cell r="A33">
            <v>37248</v>
          </cell>
        </row>
        <row r="34">
          <cell r="A34">
            <v>37249</v>
          </cell>
        </row>
        <row r="35">
          <cell r="A35">
            <v>37257</v>
          </cell>
        </row>
        <row r="36">
          <cell r="A36">
            <v>37270</v>
          </cell>
        </row>
        <row r="37">
          <cell r="A37">
            <v>37298</v>
          </cell>
        </row>
        <row r="38">
          <cell r="A38">
            <v>37336</v>
          </cell>
        </row>
        <row r="39">
          <cell r="A39">
            <v>37375</v>
          </cell>
        </row>
        <row r="40">
          <cell r="A40">
            <v>37379</v>
          </cell>
        </row>
        <row r="41">
          <cell r="A41">
            <v>37380</v>
          </cell>
        </row>
        <row r="42">
          <cell r="A42">
            <v>37381</v>
          </cell>
        </row>
        <row r="43">
          <cell r="A43">
            <v>37382</v>
          </cell>
        </row>
        <row r="44">
          <cell r="A44">
            <v>37457</v>
          </cell>
        </row>
        <row r="45">
          <cell r="A45">
            <v>37514</v>
          </cell>
        </row>
        <row r="46">
          <cell r="A46">
            <v>37515</v>
          </cell>
        </row>
        <row r="47">
          <cell r="A47">
            <v>37522</v>
          </cell>
        </row>
        <row r="48">
          <cell r="A48">
            <v>37543</v>
          </cell>
        </row>
        <row r="49">
          <cell r="A49">
            <v>37563</v>
          </cell>
        </row>
        <row r="50">
          <cell r="A50">
            <v>37564</v>
          </cell>
        </row>
        <row r="51">
          <cell r="A51">
            <v>37583</v>
          </cell>
        </row>
        <row r="52">
          <cell r="A52">
            <v>37613</v>
          </cell>
        </row>
        <row r="53">
          <cell r="A53">
            <v>37622</v>
          </cell>
        </row>
        <row r="54">
          <cell r="A54">
            <v>37634</v>
          </cell>
        </row>
        <row r="55">
          <cell r="A55">
            <v>37663</v>
          </cell>
        </row>
        <row r="56">
          <cell r="A56">
            <v>37701</v>
          </cell>
        </row>
        <row r="57">
          <cell r="A57">
            <v>37740</v>
          </cell>
        </row>
        <row r="58">
          <cell r="A58">
            <v>37744</v>
          </cell>
        </row>
        <row r="59">
          <cell r="A59">
            <v>37746</v>
          </cell>
        </row>
        <row r="60">
          <cell r="A60">
            <v>37823</v>
          </cell>
        </row>
        <row r="61">
          <cell r="A61">
            <v>37879</v>
          </cell>
        </row>
        <row r="62">
          <cell r="A62">
            <v>37887</v>
          </cell>
        </row>
        <row r="63">
          <cell r="A63">
            <v>37907</v>
          </cell>
        </row>
        <row r="64">
          <cell r="A64">
            <v>37928</v>
          </cell>
        </row>
        <row r="65">
          <cell r="A65">
            <v>37948</v>
          </cell>
        </row>
        <row r="66">
          <cell r="A66">
            <v>37949</v>
          </cell>
        </row>
        <row r="67">
          <cell r="A67">
            <v>37978</v>
          </cell>
        </row>
      </sheetData>
      <sheetData sheetId="6" refreshError="1"/>
      <sheetData sheetId="7"/>
      <sheetData sheetId="8"/>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IPMENT SUMMARY"/>
      <sheetName val="BOM"/>
      <sheetName val="Past Due PO 11.25"/>
      <sheetName val="Sheet8"/>
      <sheetName val="PR"/>
      <sheetName val="OPEN PO"/>
      <sheetName val="INVENTORY"/>
      <sheetName val="SPARES_BOM"/>
      <sheetName val="9.28 CONTRACT"/>
    </sheetNames>
    <sheetDataSet>
      <sheetData sheetId="0" refreshError="1"/>
      <sheetData sheetId="1" refreshError="1">
        <row r="3">
          <cell r="E3">
            <v>1947991001</v>
          </cell>
        </row>
        <row r="9">
          <cell r="D9">
            <v>3</v>
          </cell>
        </row>
        <row r="12">
          <cell r="B12" t="str">
            <v>PN</v>
          </cell>
          <cell r="C12" t="str">
            <v>SAP PN</v>
          </cell>
          <cell r="D12" t="str">
            <v>DESCRIPTION</v>
          </cell>
          <cell r="E12" t="str">
            <v>SUPPLIER</v>
          </cell>
          <cell r="F12" t="str">
            <v>BUYER</v>
          </cell>
          <cell r="G12" t="str">
            <v>COMMODITY</v>
          </cell>
        </row>
        <row r="13">
          <cell r="B13">
            <v>8307691101</v>
          </cell>
          <cell r="C13" t="str">
            <v>ARPFAV010-MX7691101</v>
          </cell>
          <cell r="D13" t="str">
            <v>BASE PICK BODY</v>
          </cell>
          <cell r="E13" t="str">
            <v>ALPHA TECHNO PRECISION</v>
          </cell>
          <cell r="F13" t="str">
            <v>A. BERGADO</v>
          </cell>
          <cell r="G13" t="str">
            <v>MACHINING</v>
          </cell>
        </row>
        <row r="14">
          <cell r="B14">
            <v>8308960101</v>
          </cell>
          <cell r="C14" t="str">
            <v>ARPFAV006-MX8960101</v>
          </cell>
          <cell r="D14" t="str">
            <v>BASE PNP SOFT TOUCH (Output)</v>
          </cell>
          <cell r="E14" t="str">
            <v>ALPHA TECHNO PRECISION</v>
          </cell>
          <cell r="F14" t="str">
            <v>A. BERGADO</v>
          </cell>
          <cell r="G14" t="str">
            <v>MACHINING</v>
          </cell>
        </row>
        <row r="15">
          <cell r="B15">
            <v>8308960102</v>
          </cell>
          <cell r="C15" t="str">
            <v>ARPFAV007-MX8960102</v>
          </cell>
          <cell r="D15" t="str">
            <v>BASE PNP SOFT TOUCH (Transfer)</v>
          </cell>
          <cell r="E15" t="str">
            <v>ALPHA TECHNO PRECISION</v>
          </cell>
          <cell r="F15" t="str">
            <v>A. BERGADO</v>
          </cell>
          <cell r="G15" t="str">
            <v>MACHINING</v>
          </cell>
        </row>
        <row r="16">
          <cell r="B16">
            <v>8350835101</v>
          </cell>
          <cell r="C16" t="str">
            <v>ARPFAV012-MX0835101</v>
          </cell>
          <cell r="D16" t="str">
            <v>CLAMP, BRAKE &amp; SPLINE, FLOAT</v>
          </cell>
          <cell r="E16" t="str">
            <v>ALPHA TECHNO PRECISION</v>
          </cell>
          <cell r="F16" t="str">
            <v>A. BERGADO</v>
          </cell>
          <cell r="G16" t="str">
            <v>MACHINING</v>
          </cell>
        </row>
        <row r="17">
          <cell r="B17">
            <v>8308693101</v>
          </cell>
          <cell r="C17" t="str">
            <v>ARPFAV014-MX8693101</v>
          </cell>
          <cell r="D17" t="str">
            <v>DRIVE BRACKET XPITCH PNP</v>
          </cell>
          <cell r="E17" t="str">
            <v>ALPHA TECHNO PRECISION</v>
          </cell>
          <cell r="F17" t="str">
            <v>A. BERGADO</v>
          </cell>
          <cell r="G17" t="str">
            <v>MACHINING</v>
          </cell>
        </row>
        <row r="18">
          <cell r="B18">
            <v>8308693102</v>
          </cell>
          <cell r="C18" t="str">
            <v>ARPFAV015-MX8693102</v>
          </cell>
          <cell r="D18" t="str">
            <v>DRIVE BRACKET XPITCH PNP</v>
          </cell>
          <cell r="E18" t="str">
            <v>ALPHA TECHNO PRECISION</v>
          </cell>
          <cell r="F18" t="str">
            <v>A. BERGADO</v>
          </cell>
          <cell r="G18" t="str">
            <v>MACHINING</v>
          </cell>
        </row>
        <row r="19">
          <cell r="B19">
            <v>8308992101</v>
          </cell>
          <cell r="C19" t="str">
            <v>ARPFAV021-MX8992101</v>
          </cell>
          <cell r="D19" t="str">
            <v>INTERFACE PLATE GANTRY-PNP (Transfer)</v>
          </cell>
          <cell r="E19" t="str">
            <v>ALPHA TECHNO PRECISION</v>
          </cell>
          <cell r="F19" t="str">
            <v>A. BERGADO</v>
          </cell>
          <cell r="G19" t="str">
            <v>MACHINING</v>
          </cell>
        </row>
        <row r="20">
          <cell r="B20">
            <v>8308678101</v>
          </cell>
          <cell r="C20" t="str">
            <v>ARPFAV022-MX8678101</v>
          </cell>
          <cell r="D20" t="str">
            <v>INTERFACE PLATE TOP-X8 PNP (Output)</v>
          </cell>
          <cell r="E20" t="str">
            <v>ALPHA TECHNO PRECISION</v>
          </cell>
          <cell r="F20" t="str">
            <v>A. BERGADO</v>
          </cell>
          <cell r="G20" t="str">
            <v>MACHINING</v>
          </cell>
        </row>
        <row r="21">
          <cell r="B21">
            <v>8308695101</v>
          </cell>
          <cell r="C21" t="str">
            <v>ARPFAV030-MX8695101</v>
          </cell>
          <cell r="D21" t="str">
            <v>MOTOR BRACKET XPITCH PNP</v>
          </cell>
          <cell r="E21" t="str">
            <v>ALPHA TECHNO PRECISION</v>
          </cell>
          <cell r="F21" t="str">
            <v>A. BERGADO</v>
          </cell>
          <cell r="G21" t="str">
            <v>MACHINING</v>
          </cell>
        </row>
        <row r="22">
          <cell r="B22">
            <v>8332934101</v>
          </cell>
          <cell r="C22" t="str">
            <v>ARPFAM274-MX32934101</v>
          </cell>
          <cell r="D22" t="str">
            <v>BRACKET, XPITCH, SLAVE</v>
          </cell>
          <cell r="E22" t="str">
            <v>BLUESTEEL INDUSTRIES INC.</v>
          </cell>
          <cell r="F22" t="str">
            <v>A. RONCAL</v>
          </cell>
          <cell r="G22" t="str">
            <v>SHEET METAL</v>
          </cell>
        </row>
        <row r="23">
          <cell r="B23">
            <v>8334084101</v>
          </cell>
          <cell r="C23" t="str">
            <v>ARPFAM275-MX34084101</v>
          </cell>
          <cell r="D23" t="str">
            <v>BRACKET, Y PITCH ECHAIN</v>
          </cell>
          <cell r="E23" t="str">
            <v>BLUESTEEL INDUSTRIES INC.</v>
          </cell>
          <cell r="F23" t="str">
            <v>A. RONCAL</v>
          </cell>
          <cell r="G23" t="str">
            <v>SHEET METAL</v>
          </cell>
        </row>
        <row r="24">
          <cell r="B24">
            <v>8339702101</v>
          </cell>
          <cell r="C24" t="str">
            <v>ARPFAM281-MX39702101</v>
          </cell>
          <cell r="D24" t="str">
            <v>GUIDE, PICK HEAD HOSES</v>
          </cell>
          <cell r="E24" t="str">
            <v>BLUESTEEL INDUSTRIES INC.</v>
          </cell>
          <cell r="F24" t="str">
            <v>A. RONCAL</v>
          </cell>
          <cell r="G24" t="str">
            <v>SHEET METAL</v>
          </cell>
        </row>
        <row r="25">
          <cell r="B25">
            <v>8336110101</v>
          </cell>
          <cell r="C25" t="str">
            <v>ARPFAV018-MX6110101</v>
          </cell>
          <cell r="D25" t="str">
            <v>GUIDE, Y-PITCH HOSES</v>
          </cell>
          <cell r="E25" t="str">
            <v>AAJ FABRICATION AND MACHINE SH</v>
          </cell>
          <cell r="F25" t="str">
            <v>A. RONCAL</v>
          </cell>
          <cell r="G25" t="str">
            <v>MACHINING</v>
          </cell>
        </row>
        <row r="26">
          <cell r="B26">
            <v>8308676101</v>
          </cell>
          <cell r="C26" t="str">
            <v>ARPFAV033-MX8676101</v>
          </cell>
          <cell r="D26" t="str">
            <v>ORIFICE .012 X #0-80 SET SCREW</v>
          </cell>
          <cell r="E26" t="str">
            <v>ONATECH INCORPORATED</v>
          </cell>
          <cell r="F26" t="str">
            <v>A. RONCAL</v>
          </cell>
          <cell r="G26" t="str">
            <v>MACHINING</v>
          </cell>
        </row>
        <row r="27">
          <cell r="B27">
            <v>8325200101</v>
          </cell>
          <cell r="C27" t="str">
            <v>ARPFAM283-MX25200101</v>
          </cell>
          <cell r="D27" t="str">
            <v>SHIELD, PnP HOSES</v>
          </cell>
          <cell r="E27" t="str">
            <v>SK15 TECH CORPORATION</v>
          </cell>
          <cell r="F27" t="str">
            <v>A. RONCAL</v>
          </cell>
          <cell r="G27" t="str">
            <v>SHEET METAL</v>
          </cell>
        </row>
        <row r="28">
          <cell r="B28">
            <v>1503821</v>
          </cell>
          <cell r="C28" t="str">
            <v>ARPCBF409-MX1503821</v>
          </cell>
          <cell r="D28" t="str">
            <v>CABLE, FLAT FLEX 12POS 1MM 5</v>
          </cell>
          <cell r="E28" t="str">
            <v>MOUSER ELECTRONICS / A TTI COMPANY</v>
          </cell>
          <cell r="F28" t="str">
            <v>D. JOYOSA</v>
          </cell>
          <cell r="G28" t="str">
            <v>WIRE</v>
          </cell>
        </row>
        <row r="29">
          <cell r="B29">
            <v>2101184</v>
          </cell>
          <cell r="C29" t="str">
            <v>ARPFNB006-MX2101184</v>
          </cell>
          <cell r="D29" t="str">
            <v>FAN GUARD,40MM</v>
          </cell>
          <cell r="E29" t="str">
            <v>DIGI-KEY CORPORATION</v>
          </cell>
          <cell r="F29" t="str">
            <v>D. JOYOSA</v>
          </cell>
          <cell r="G29" t="str">
            <v>MECHANICAL</v>
          </cell>
        </row>
        <row r="30">
          <cell r="B30">
            <v>1500015</v>
          </cell>
          <cell r="C30" t="str">
            <v>ARPTIA001-CC1500015</v>
          </cell>
          <cell r="D30" t="str">
            <v>TY-RAP 3-1/2</v>
          </cell>
          <cell r="E30" t="str">
            <v>IBS ELECTRONICS INC.</v>
          </cell>
          <cell r="F30" t="str">
            <v>D. JOYOSA</v>
          </cell>
          <cell r="G30" t="str">
            <v>ELECTRICAL</v>
          </cell>
        </row>
        <row r="31">
          <cell r="B31">
            <v>1501874</v>
          </cell>
          <cell r="C31" t="str">
            <v>ARPCBG026-MX1501874</v>
          </cell>
          <cell r="D31" t="str">
            <v>TY-RAP,3-1/2",HI TEMP</v>
          </cell>
          <cell r="E31" t="str">
            <v>IBS ELECTRONICS INC.</v>
          </cell>
          <cell r="F31" t="str">
            <v>D. JOYOSA</v>
          </cell>
          <cell r="G31" t="str">
            <v>ELECTRICAL</v>
          </cell>
        </row>
        <row r="32">
          <cell r="B32">
            <v>3401308</v>
          </cell>
          <cell r="C32" t="str">
            <v>ARPBGB040-MX3401308</v>
          </cell>
          <cell r="D32" t="str">
            <v>BEARING,BALL,4MMID,9MMOD, 4MM</v>
          </cell>
          <cell r="E32" t="str">
            <v>AST BEARINGS LLC</v>
          </cell>
          <cell r="F32" t="str">
            <v>L. ADVINCULA</v>
          </cell>
          <cell r="G32" t="str">
            <v>HARDWARE</v>
          </cell>
        </row>
        <row r="33">
          <cell r="B33" t="str">
            <v>A0000016231</v>
          </cell>
          <cell r="C33" t="str">
            <v>ARPFGB035-MX0016231</v>
          </cell>
          <cell r="D33" t="str">
            <v>ELBOW, 6MM, MALE</v>
          </cell>
          <cell r="E33" t="str">
            <v>SHOKETSU SMC CORPORATION</v>
          </cell>
          <cell r="F33" t="str">
            <v>L. ADVINCULA</v>
          </cell>
          <cell r="G33" t="str">
            <v>PNEUMATIC</v>
          </cell>
        </row>
        <row r="34">
          <cell r="B34">
            <v>3603547</v>
          </cell>
          <cell r="C34" t="str">
            <v>ARPFGB036-MX3603547</v>
          </cell>
          <cell r="D34" t="str">
            <v>ELBOW,UNION,6MMOD</v>
          </cell>
          <cell r="E34" t="str">
            <v>SHOKETSU SMC CORPORATION</v>
          </cell>
          <cell r="F34" t="str">
            <v>L. ADVINCULA</v>
          </cell>
          <cell r="G34" t="str">
            <v>PNEUMATIC</v>
          </cell>
        </row>
        <row r="35">
          <cell r="B35">
            <v>3603281</v>
          </cell>
          <cell r="C35" t="str">
            <v>ARPSPF020-PY3603281</v>
          </cell>
          <cell r="D35" t="str">
            <v>FILTER,AIR,4MM TUBING</v>
          </cell>
          <cell r="E35" t="str">
            <v>SHOKETSU SMC CORPORATION</v>
          </cell>
          <cell r="F35" t="str">
            <v>L. ADVINCULA</v>
          </cell>
          <cell r="G35" t="str">
            <v>PNEUMATIC</v>
          </cell>
        </row>
        <row r="36">
          <cell r="B36">
            <v>3601392</v>
          </cell>
          <cell r="C36" t="str">
            <v>ARPFGD079-CC3601392</v>
          </cell>
          <cell r="D36" t="str">
            <v>FITTING PLUG M5</v>
          </cell>
          <cell r="E36" t="str">
            <v>SHOKETSU SMC CORPORATION</v>
          </cell>
          <cell r="F36" t="str">
            <v>L. ADVINCULA</v>
          </cell>
          <cell r="G36" t="str">
            <v>PNEUMATIC</v>
          </cell>
        </row>
        <row r="37">
          <cell r="B37">
            <v>1502067</v>
          </cell>
          <cell r="C37" t="str">
            <v>ARPHRD005-MX1502067</v>
          </cell>
          <cell r="D37" t="str">
            <v>HOLDER MULTITUBE</v>
          </cell>
          <cell r="E37" t="str">
            <v>SHOKETSU SMC CORPORATION</v>
          </cell>
          <cell r="F37" t="str">
            <v>L. ADVINCULA</v>
          </cell>
          <cell r="G37" t="str">
            <v>MECHANICAL</v>
          </cell>
        </row>
        <row r="38">
          <cell r="B38">
            <v>8308249101</v>
          </cell>
          <cell r="C38" t="str">
            <v>ARPRAB042-MX08249101</v>
          </cell>
          <cell r="D38" t="str">
            <v>LINEAR WAY 7 X 85MM C2 (RAIL)</v>
          </cell>
          <cell r="E38" t="str">
            <v>UNITED BEARING INDUSTRIAL CORP.</v>
          </cell>
          <cell r="F38" t="str">
            <v>L. ADVINCULA</v>
          </cell>
          <cell r="G38" t="str">
            <v>MECHANICAL</v>
          </cell>
        </row>
        <row r="39">
          <cell r="B39">
            <v>8308251101</v>
          </cell>
          <cell r="C39" t="str">
            <v>ARPRAB043-MX08251101</v>
          </cell>
          <cell r="D39" t="str">
            <v>LINEAR WAY SIZE14W X 240MM C4</v>
          </cell>
          <cell r="E39" t="str">
            <v>UNITED BEARING INDUSTRIAL CORP.</v>
          </cell>
          <cell r="F39" t="str">
            <v>L. ADVINCULA</v>
          </cell>
          <cell r="G39" t="str">
            <v>MECHANICAL</v>
          </cell>
        </row>
        <row r="40">
          <cell r="B40">
            <v>8308250101</v>
          </cell>
          <cell r="C40" t="str">
            <v>ARPRAB044-MX08250101</v>
          </cell>
          <cell r="D40" t="str">
            <v>LINEAR WAY SIZE7 X 130MM C2</v>
          </cell>
          <cell r="E40" t="str">
            <v>UNITED BEARING INDUSTRIAL CORP.</v>
          </cell>
          <cell r="F40" t="str">
            <v>L. ADVINCULA</v>
          </cell>
          <cell r="G40" t="str">
            <v>MECHANICAL</v>
          </cell>
        </row>
        <row r="41">
          <cell r="B41">
            <v>3603705</v>
          </cell>
          <cell r="C41" t="str">
            <v>ARPMFA024-MX3603705</v>
          </cell>
          <cell r="D41" t="str">
            <v>MANIFOLD BAR BASE X8 S070 SER</v>
          </cell>
          <cell r="E41" t="str">
            <v>SHOKETSU SMC CORPORATION</v>
          </cell>
          <cell r="F41" t="str">
            <v>L. ADVINCULA</v>
          </cell>
          <cell r="G41" t="str">
            <v>PNEUMATIC</v>
          </cell>
        </row>
        <row r="42">
          <cell r="B42" t="str">
            <v>A0000017084</v>
          </cell>
          <cell r="C42" t="str">
            <v>ARPSQA001-CC017084</v>
          </cell>
          <cell r="D42" t="str">
            <v>MUFFLER M5 THREAD</v>
          </cell>
          <cell r="E42" t="str">
            <v>SHOKETSU SMC CORPORATION</v>
          </cell>
          <cell r="F42" t="str">
            <v>L. ADVINCULA</v>
          </cell>
          <cell r="G42" t="str">
            <v>PNEUMATIC</v>
          </cell>
        </row>
        <row r="43">
          <cell r="B43">
            <v>8330050501</v>
          </cell>
          <cell r="C43" t="str">
            <v>ARPPCB025-MX30050501</v>
          </cell>
          <cell r="D43" t="str">
            <v>PWA PNP CONTROLLER MATRIX II</v>
          </cell>
          <cell r="E43" t="str">
            <v>QUANTRONIC CORPORATION</v>
          </cell>
          <cell r="F43" t="str">
            <v>L. ADVINCULA</v>
          </cell>
          <cell r="G43" t="str">
            <v>PWA</v>
          </cell>
        </row>
        <row r="44">
          <cell r="B44">
            <v>8330053501</v>
          </cell>
          <cell r="C44" t="str">
            <v>ARPPCB026-MX30053501</v>
          </cell>
          <cell r="D44" t="str">
            <v>PWA PNP Z MOTOR CONTROL</v>
          </cell>
          <cell r="E44" t="str">
            <v>QUANTRONIC CORPORATION</v>
          </cell>
          <cell r="F44" t="str">
            <v>L. ADVINCULA</v>
          </cell>
          <cell r="G44" t="str">
            <v>PWA</v>
          </cell>
        </row>
        <row r="45">
          <cell r="B45">
            <v>8309472501</v>
          </cell>
          <cell r="C45" t="str">
            <v>ARPPCB027-MX09472501</v>
          </cell>
          <cell r="D45" t="str">
            <v>PWA, VAC SENSOR, MATRIX II</v>
          </cell>
          <cell r="E45" t="str">
            <v>QUANTRONIC CORPORATION</v>
          </cell>
          <cell r="F45" t="str">
            <v>L. ADVINCULA</v>
          </cell>
          <cell r="G45" t="str">
            <v>PWA</v>
          </cell>
        </row>
        <row r="46">
          <cell r="B46">
            <v>4300125</v>
          </cell>
          <cell r="C46" t="str">
            <v>ARPOGA032-MX4300125</v>
          </cell>
          <cell r="D46" t="str">
            <v>SEAL U-CUP 1/16X1/4X3/8</v>
          </cell>
          <cell r="E46" t="str">
            <v>CONTROLLED MOTION SOLUTIONS</v>
          </cell>
          <cell r="F46" t="str">
            <v>L. ADVINCULA</v>
          </cell>
          <cell r="G46" t="str">
            <v>PNEUMATIC</v>
          </cell>
        </row>
        <row r="47">
          <cell r="B47">
            <v>1703057</v>
          </cell>
          <cell r="C47" t="str">
            <v>ARPGEA018-MX1703057</v>
          </cell>
          <cell r="D47" t="str">
            <v>SPLINE, 4mm X 116.6mmL X 3NUTS</v>
          </cell>
          <cell r="E47" t="str">
            <v>THK CO., LTD.</v>
          </cell>
          <cell r="F47" t="str">
            <v>L. ADVINCULA</v>
          </cell>
          <cell r="G47" t="str">
            <v>MECHANICAL</v>
          </cell>
        </row>
        <row r="48">
          <cell r="B48">
            <v>1800589</v>
          </cell>
          <cell r="C48" t="str">
            <v>ARPVVA024-MX1800589</v>
          </cell>
          <cell r="D48" t="str">
            <v>VALVE SOL BASE MT 0.6MPA</v>
          </cell>
          <cell r="E48" t="str">
            <v>SHOKETSU SMC CORPORATION</v>
          </cell>
          <cell r="F48" t="str">
            <v>L. ADVINCULA</v>
          </cell>
          <cell r="G48" t="str">
            <v>PNEUMATIC</v>
          </cell>
        </row>
        <row r="49">
          <cell r="B49">
            <v>1800655</v>
          </cell>
          <cell r="C49" t="str">
            <v>ARPVVA023-MX1800655</v>
          </cell>
          <cell r="D49" t="str">
            <v>VALVE, 3 PORT, NC, 3.1W, VAC</v>
          </cell>
          <cell r="E49" t="str">
            <v>SHOKETSU SMC CORPORATION</v>
          </cell>
          <cell r="F49" t="str">
            <v>L. ADVINCULA</v>
          </cell>
          <cell r="G49" t="str">
            <v>PNEUMATIC</v>
          </cell>
        </row>
        <row r="50">
          <cell r="B50">
            <v>3401175</v>
          </cell>
          <cell r="C50" t="str">
            <v>ARPRAC014-MX3401175</v>
          </cell>
          <cell r="D50" t="str">
            <v>BALL PRECISION-GRADE 25-1/4"</v>
          </cell>
          <cell r="E50" t="str">
            <v>MCMASTER-CARR SUPPLY COMPANY</v>
          </cell>
          <cell r="F50" t="str">
            <v>A. BERGADO</v>
          </cell>
          <cell r="G50" t="str">
            <v>MECHANICAL</v>
          </cell>
        </row>
        <row r="51">
          <cell r="B51">
            <v>3401037</v>
          </cell>
          <cell r="C51" t="str">
            <v>ARPRAC015-MX3401037</v>
          </cell>
          <cell r="D51" t="str">
            <v>BALL,STAINLESS STEEL,3/32"DIA</v>
          </cell>
          <cell r="E51" t="str">
            <v>MCMASTER-CARR SUPPLY COMPANY</v>
          </cell>
          <cell r="F51" t="str">
            <v>A. BERGADO</v>
          </cell>
          <cell r="G51" t="str">
            <v>HARDWARE</v>
          </cell>
        </row>
        <row r="52">
          <cell r="B52">
            <v>3101495</v>
          </cell>
          <cell r="C52" t="str">
            <v>ARPBQA018-MX3101495</v>
          </cell>
          <cell r="D52" t="str">
            <v>BELT,2mmGTx6x80T, TRUMOTION</v>
          </cell>
          <cell r="E52" t="str">
            <v>JJC &amp; ASSOCIATES</v>
          </cell>
          <cell r="F52" t="str">
            <v>A. BERGADO</v>
          </cell>
          <cell r="G52" t="str">
            <v>MECHANICAL</v>
          </cell>
        </row>
        <row r="53">
          <cell r="B53">
            <v>3401303</v>
          </cell>
          <cell r="C53" t="str">
            <v>ARPBGB041-MX3401303</v>
          </cell>
          <cell r="D53" t="str">
            <v>BERNG,BALL,.25ID,.50D,1875WDDS</v>
          </cell>
          <cell r="E53" t="str">
            <v>MCMASTER-CARR SUPPLY COMPANY</v>
          </cell>
          <cell r="F53" t="str">
            <v>A. BERGADO</v>
          </cell>
          <cell r="G53" t="str">
            <v>HARDWARE</v>
          </cell>
        </row>
        <row r="54">
          <cell r="B54">
            <v>1702179</v>
          </cell>
          <cell r="C54" t="str">
            <v>ARPPNA046-MX1702179</v>
          </cell>
          <cell r="D54" t="str">
            <v>DOWEL PIN,3MM DIAM X 8MML,SS</v>
          </cell>
          <cell r="E54" t="str">
            <v>MCMASTER-CARR SUPPLY COMPANY</v>
          </cell>
          <cell r="F54" t="str">
            <v>A. BERGADO</v>
          </cell>
          <cell r="G54" t="str">
            <v>HARDWARE</v>
          </cell>
        </row>
        <row r="55">
          <cell r="B55">
            <v>3101401</v>
          </cell>
          <cell r="C55" t="str">
            <v>ARPBQA019-MX3101401</v>
          </cell>
          <cell r="D55" t="str">
            <v>DRIVE BELT 2MMP X 145T</v>
          </cell>
          <cell r="E55" t="str">
            <v>JJC &amp; ASSOCIATES</v>
          </cell>
          <cell r="F55" t="str">
            <v>A. BERGADO</v>
          </cell>
          <cell r="G55" t="str">
            <v>MECHANICAL</v>
          </cell>
        </row>
        <row r="56">
          <cell r="B56">
            <v>3101400</v>
          </cell>
          <cell r="C56" t="str">
            <v>ARPBQA020-MX3101400</v>
          </cell>
          <cell r="D56" t="str">
            <v>DRIVE BELT 2MMP X 235T</v>
          </cell>
          <cell r="E56" t="str">
            <v>JJC &amp; ASSOCIATES</v>
          </cell>
          <cell r="F56" t="str">
            <v>A. BERGADO</v>
          </cell>
          <cell r="G56" t="str">
            <v>MECHANICAL</v>
          </cell>
        </row>
        <row r="57">
          <cell r="B57">
            <v>1502363</v>
          </cell>
          <cell r="C57" t="str">
            <v>ARPOGA028-MX1502363</v>
          </cell>
          <cell r="D57" t="str">
            <v>O-RING, .250 ID X .375 OD SIL</v>
          </cell>
          <cell r="E57" t="str">
            <v>MCMASTER-CARR SUPPLY COMPANY</v>
          </cell>
          <cell r="F57" t="str">
            <v>A. BERGADO</v>
          </cell>
          <cell r="G57" t="str">
            <v>HARDWARE</v>
          </cell>
        </row>
        <row r="58">
          <cell r="B58">
            <v>1504824</v>
          </cell>
          <cell r="C58" t="str">
            <v>ARPOGA030-MX1504824</v>
          </cell>
          <cell r="D58" t="str">
            <v>RETAINING RING, 5/32 LOW CLRNC</v>
          </cell>
          <cell r="E58" t="str">
            <v>MCMASTER-CARR SUPPLY COMPANY</v>
          </cell>
          <cell r="F58" t="str">
            <v>A. BERGADO</v>
          </cell>
          <cell r="G58" t="str">
            <v>HARDWARE</v>
          </cell>
        </row>
        <row r="59">
          <cell r="B59">
            <v>1504000</v>
          </cell>
          <cell r="C59" t="str">
            <v>ARPOGA027-MX1504000</v>
          </cell>
          <cell r="D59" t="str">
            <v>O-RING 5IDX1CS VITON (BROWN)</v>
          </cell>
          <cell r="E59" t="str">
            <v>MCMASTER-CARR SUPPLY COMPANY</v>
          </cell>
          <cell r="F59" t="str">
            <v>A. BERGADO</v>
          </cell>
          <cell r="G59" t="str">
            <v>HARDWARE</v>
          </cell>
        </row>
        <row r="60">
          <cell r="B60">
            <v>1701435</v>
          </cell>
          <cell r="C60" t="str">
            <v>ARPCKF087-CC1701435</v>
          </cell>
          <cell r="D60" t="str">
            <v>PIN,DOWEL,2MMX8MM L,SST</v>
          </cell>
          <cell r="E60" t="str">
            <v>MCMASTER-CARR SUPPLY COMPANY</v>
          </cell>
          <cell r="F60" t="str">
            <v>A. BERGADO</v>
          </cell>
          <cell r="G60" t="str">
            <v>HARDWARE</v>
          </cell>
        </row>
        <row r="61">
          <cell r="B61">
            <v>1504651</v>
          </cell>
          <cell r="C61" t="str">
            <v>ARPOGA031-MX1504651</v>
          </cell>
          <cell r="D61" t="str">
            <v>RING, RETAINING, 10MM BORE</v>
          </cell>
          <cell r="E61" t="str">
            <v>SMALLEY STEEL RING COMPANY</v>
          </cell>
          <cell r="F61" t="str">
            <v>A. BERGADO</v>
          </cell>
          <cell r="G61" t="str">
            <v>HARDWARE</v>
          </cell>
        </row>
        <row r="62">
          <cell r="B62">
            <v>3101429</v>
          </cell>
          <cell r="C62" t="str">
            <v>ARPFAB1056-MX3101429</v>
          </cell>
          <cell r="D62" t="str">
            <v>PULLEY 15T 2MMGT 5MMID</v>
          </cell>
          <cell r="E62" t="str">
            <v>JJC &amp; ASSOCIATES</v>
          </cell>
          <cell r="F62" t="str">
            <v>A. BERGADO</v>
          </cell>
          <cell r="G62" t="str">
            <v>MECHANICAL</v>
          </cell>
        </row>
        <row r="63">
          <cell r="B63">
            <v>3101395</v>
          </cell>
          <cell r="C63" t="str">
            <v>ARPFAB1057-MX3101395</v>
          </cell>
          <cell r="D63" t="str">
            <v>PULLEY 2MM PITCH 6MM WIDE BELT</v>
          </cell>
          <cell r="E63" t="str">
            <v>JJC &amp; ASSOCIATES</v>
          </cell>
          <cell r="F63" t="str">
            <v>A. BERGADO</v>
          </cell>
          <cell r="G63" t="str">
            <v>MECHANICAL</v>
          </cell>
        </row>
        <row r="64">
          <cell r="B64">
            <v>6502000608</v>
          </cell>
          <cell r="C64" t="str">
            <v>ARPSCZ223-PY02000608</v>
          </cell>
          <cell r="D64" t="str">
            <v>SCR, M2 X 6MM, SS, SHC</v>
          </cell>
          <cell r="E64" t="str">
            <v>MCMASTER-CARR SUPPLY COMPANY</v>
          </cell>
          <cell r="F64" t="str">
            <v>A. BERGADO</v>
          </cell>
          <cell r="G64" t="str">
            <v>FASTENER</v>
          </cell>
        </row>
        <row r="65">
          <cell r="B65">
            <v>6503001608</v>
          </cell>
          <cell r="C65" t="str">
            <v>ARPSCA227-CC03001608</v>
          </cell>
          <cell r="D65" t="str">
            <v>SCR, M3 X 16MM, SS, SHC</v>
          </cell>
          <cell r="E65" t="str">
            <v>CAVITE BOLT TRADING INCORPORATED</v>
          </cell>
          <cell r="F65" t="str">
            <v>A. BERGADO</v>
          </cell>
          <cell r="G65" t="str">
            <v>FASTENER</v>
          </cell>
        </row>
        <row r="66">
          <cell r="B66">
            <v>6503001408</v>
          </cell>
          <cell r="C66" t="str">
            <v>ARPSCA203-CC03001408</v>
          </cell>
          <cell r="D66" t="str">
            <v>SCR,M3-.5X14MM,SHC</v>
          </cell>
          <cell r="E66" t="str">
            <v>CAVITE BOLT TRADING INCORPORATED</v>
          </cell>
          <cell r="F66" t="str">
            <v>A. BERGADO</v>
          </cell>
          <cell r="G66" t="str">
            <v>FASTENER</v>
          </cell>
        </row>
        <row r="67">
          <cell r="B67">
            <v>6505002508</v>
          </cell>
          <cell r="C67" t="str">
            <v>ARPSCA219-CC05002508</v>
          </cell>
          <cell r="D67" t="str">
            <v>SCR,M5X 25MM,SS,SHC</v>
          </cell>
          <cell r="E67" t="str">
            <v>CAVITE BOLT TRADING INCORPORATED</v>
          </cell>
          <cell r="F67" t="str">
            <v>A. BERGADO</v>
          </cell>
          <cell r="G67" t="str">
            <v>FASTENER</v>
          </cell>
        </row>
        <row r="68">
          <cell r="B68">
            <v>6505001208</v>
          </cell>
          <cell r="C68" t="str">
            <v>ARPSCA217-CC05001208</v>
          </cell>
          <cell r="D68" t="str">
            <v>SCR,M5X12MM,SS,SCH</v>
          </cell>
          <cell r="E68" t="str">
            <v>CAVITE BOLT TRADING INCORPORATED</v>
          </cell>
          <cell r="F68" t="str">
            <v>A. BERGADO</v>
          </cell>
          <cell r="G68" t="str">
            <v>FASTENER</v>
          </cell>
        </row>
        <row r="69">
          <cell r="B69">
            <v>6502000603</v>
          </cell>
          <cell r="C69" t="str">
            <v>ARPSCA199-CC02000603</v>
          </cell>
          <cell r="D69" t="str">
            <v>SCREW M2 X 6MM FHS SS</v>
          </cell>
          <cell r="E69" t="str">
            <v>CAVITE BOLT TRADING INCORPORATED</v>
          </cell>
          <cell r="F69" t="str">
            <v>A. BERGADO</v>
          </cell>
          <cell r="G69" t="str">
            <v>FASTENER</v>
          </cell>
        </row>
        <row r="70">
          <cell r="B70">
            <v>1701860</v>
          </cell>
          <cell r="C70" t="str">
            <v>ARPSCZ230-MX1701860</v>
          </cell>
          <cell r="D70" t="str">
            <v>SCREW SHLDR M4 X 6MML</v>
          </cell>
          <cell r="E70" t="str">
            <v>MCMASTER-CARR SUPPLY COMPANY</v>
          </cell>
          <cell r="F70" t="str">
            <v>A. BERGADO</v>
          </cell>
          <cell r="G70" t="str">
            <v>FASTENER</v>
          </cell>
        </row>
        <row r="71">
          <cell r="B71">
            <v>6502500603</v>
          </cell>
          <cell r="C71" t="str">
            <v>ARPSCZ226-MX2500603</v>
          </cell>
          <cell r="D71" t="str">
            <v>SCREW,M2.5X6MM,SS,FHC</v>
          </cell>
          <cell r="E71" t="str">
            <v>CAVITE BOLT TRADING INCORPORATED</v>
          </cell>
          <cell r="F71" t="str">
            <v>A. BERGADO</v>
          </cell>
          <cell r="G71" t="str">
            <v>FASTENER</v>
          </cell>
        </row>
        <row r="72">
          <cell r="B72">
            <v>6503000609</v>
          </cell>
          <cell r="C72" t="str">
            <v>ARPSCA205-CC03000609</v>
          </cell>
          <cell r="D72" t="str">
            <v>SCREW,M3 X 0.5 X 6MM SS BHC</v>
          </cell>
          <cell r="E72" t="str">
            <v>CAVITE BOLT TRADING INCORPORATED</v>
          </cell>
          <cell r="F72" t="str">
            <v>A. BERGADO</v>
          </cell>
          <cell r="G72" t="str">
            <v>FASTENER</v>
          </cell>
        </row>
        <row r="73">
          <cell r="B73">
            <v>6503000503</v>
          </cell>
          <cell r="C73" t="str">
            <v>ARPSCA208-CC03000503</v>
          </cell>
          <cell r="D73" t="str">
            <v>SCREW,M3 X 5MM,SS,FHS</v>
          </cell>
          <cell r="E73" t="str">
            <v>CAVITE BOLT TRADING INCORPORATED</v>
          </cell>
          <cell r="F73" t="str">
            <v>A. BERGADO</v>
          </cell>
          <cell r="G73" t="str">
            <v>FASTENER</v>
          </cell>
        </row>
        <row r="74">
          <cell r="B74">
            <v>6503000608</v>
          </cell>
          <cell r="C74" t="str">
            <v>ARPSCA209-CC03000608</v>
          </cell>
          <cell r="D74" t="str">
            <v>SCREW,M3 X 6MM,SHCS,SS</v>
          </cell>
          <cell r="E74" t="str">
            <v>CAVITE BOLT TRADING INCORPORATED</v>
          </cell>
          <cell r="F74" t="str">
            <v>A. BERGADO</v>
          </cell>
          <cell r="G74" t="str">
            <v>FASTENER</v>
          </cell>
        </row>
        <row r="75">
          <cell r="B75">
            <v>6503002208</v>
          </cell>
          <cell r="C75" t="str">
            <v>ARPSCZ228-MX3002208</v>
          </cell>
          <cell r="D75" t="str">
            <v>SCREW,M3X22MM L,SHC,SS</v>
          </cell>
          <cell r="E75" t="str">
            <v>MCMASTER-CARR SUPPLY COMPANY</v>
          </cell>
          <cell r="F75" t="str">
            <v>A. BERGADO</v>
          </cell>
          <cell r="G75" t="str">
            <v>FASTENER</v>
          </cell>
        </row>
        <row r="76">
          <cell r="B76">
            <v>1701410</v>
          </cell>
          <cell r="C76" t="str">
            <v>ARPSCX132-MX1701410</v>
          </cell>
          <cell r="D76" t="str">
            <v>SCREW,SET,M3X5MM,CUP PT.,SS</v>
          </cell>
          <cell r="E76" t="str">
            <v>CAVITE BOLT TRADING INCORPORATED</v>
          </cell>
          <cell r="F76" t="str">
            <v>A. BERGADO</v>
          </cell>
          <cell r="G76" t="str">
            <v>FASTENER</v>
          </cell>
        </row>
        <row r="77">
          <cell r="B77">
            <v>1702713</v>
          </cell>
          <cell r="C77" t="str">
            <v>ARPSCZ231-MX1702713</v>
          </cell>
          <cell r="D77" t="str">
            <v>SHLDR SCR 6MMODX10MM L M5 THD</v>
          </cell>
          <cell r="E77" t="str">
            <v>MCMASTER-CARR SUPPLY COMPANY</v>
          </cell>
          <cell r="F77" t="str">
            <v>A. BERGADO</v>
          </cell>
          <cell r="G77" t="str">
            <v>HARDWARE</v>
          </cell>
        </row>
        <row r="78">
          <cell r="B78">
            <v>4103030</v>
          </cell>
          <cell r="C78" t="str">
            <v>ARPSPA062-MX4103030</v>
          </cell>
          <cell r="D78" t="str">
            <v>SPRING COMP .18ODX.5L K=19</v>
          </cell>
          <cell r="E78" t="str">
            <v>CENTURY SPRING CORP.</v>
          </cell>
          <cell r="F78" t="str">
            <v>A. BERGADO</v>
          </cell>
          <cell r="G78" t="str">
            <v>HARDWARE</v>
          </cell>
        </row>
        <row r="79">
          <cell r="B79">
            <v>4102381</v>
          </cell>
          <cell r="C79" t="str">
            <v>ARPSPA065-MX4102381</v>
          </cell>
          <cell r="D79" t="str">
            <v>SPRING WAVE 4MMIDX6MMOD SST</v>
          </cell>
          <cell r="E79" t="str">
            <v>SMALLEY STEEL RING COMPANY</v>
          </cell>
          <cell r="F79" t="str">
            <v>A. BERGADO</v>
          </cell>
          <cell r="G79" t="str">
            <v>HARDWARE</v>
          </cell>
        </row>
        <row r="80">
          <cell r="B80">
            <v>4103131</v>
          </cell>
          <cell r="C80" t="str">
            <v>ARPSPA063-MX4103131</v>
          </cell>
          <cell r="D80" t="str">
            <v>SPRING,.266ODX.24IDX.53RT COMP</v>
          </cell>
          <cell r="E80" t="str">
            <v>CENTURY SPRING CORP.</v>
          </cell>
          <cell r="F80" t="str">
            <v>A. BERGADO</v>
          </cell>
          <cell r="G80" t="str">
            <v>HARDWARE</v>
          </cell>
        </row>
        <row r="81">
          <cell r="B81">
            <v>4102248</v>
          </cell>
          <cell r="C81" t="str">
            <v>ARPSPA064-MX4102248</v>
          </cell>
          <cell r="D81" t="str">
            <v>SPRING,EXT,2"L X .38"ODX .39RT</v>
          </cell>
          <cell r="E81" t="str">
            <v>CENTURY SPRING CORP.</v>
          </cell>
          <cell r="F81" t="str">
            <v>A. BERGADO</v>
          </cell>
          <cell r="G81" t="str">
            <v>HARDWARE</v>
          </cell>
        </row>
        <row r="82">
          <cell r="B82">
            <v>4103196</v>
          </cell>
          <cell r="C82" t="str">
            <v>ARPSBA039-MX4103196</v>
          </cell>
          <cell r="D82" t="str">
            <v>STANDOFF,M-F,M3 x 25mmL x 6HEX</v>
          </cell>
          <cell r="E82" t="str">
            <v>MCMASTER-CARR SUPPLY COMPANY</v>
          </cell>
          <cell r="F82" t="str">
            <v>A. BERGADO</v>
          </cell>
          <cell r="G82" t="str">
            <v>FASTENER</v>
          </cell>
        </row>
        <row r="83">
          <cell r="B83">
            <v>1702688</v>
          </cell>
          <cell r="C83" t="str">
            <v>ARPWSD041-CC1702688</v>
          </cell>
          <cell r="D83" t="str">
            <v>WASHER FENDER SST M3</v>
          </cell>
          <cell r="E83" t="str">
            <v>MCMASTER-CARR SUPPLY COMPANY</v>
          </cell>
          <cell r="F83" t="str">
            <v>A. BERGADO</v>
          </cell>
          <cell r="G83" t="str">
            <v>HARDWARE</v>
          </cell>
        </row>
        <row r="84">
          <cell r="B84">
            <v>1702426</v>
          </cell>
          <cell r="C84" t="str">
            <v>ARPWDS098-MX1702426</v>
          </cell>
          <cell r="D84" t="str">
            <v>WASHER,NYLON,M3X13MM</v>
          </cell>
          <cell r="E84" t="str">
            <v>MCMASTER-CARR SUPPLY COMPANY</v>
          </cell>
          <cell r="F84" t="str">
            <v>A. BERGADO</v>
          </cell>
          <cell r="G84" t="str">
            <v>HARDWARE</v>
          </cell>
        </row>
        <row r="85">
          <cell r="B85">
            <v>1701777</v>
          </cell>
          <cell r="C85" t="str">
            <v>ARPWDS099-MX1701777</v>
          </cell>
          <cell r="D85" t="str">
            <v>WASHER,SHIM .251 ID,.375 OD</v>
          </cell>
          <cell r="E85" t="str">
            <v>MCMASTER-CARR SUPPLY COMPANY</v>
          </cell>
          <cell r="F85" t="str">
            <v>A. BERGADO</v>
          </cell>
          <cell r="G85" t="str">
            <v>HARDWARE</v>
          </cell>
        </row>
        <row r="86">
          <cell r="B86">
            <v>800005503</v>
          </cell>
          <cell r="C86" t="str">
            <v>LRPGMA023-MX00005503</v>
          </cell>
          <cell r="D86" t="str">
            <v>GROMMET, 1/8ID X .34OD, BLACK (BG-901) (800005503)</v>
          </cell>
          <cell r="E86" t="str">
            <v>ALLIED INVENTORY SYSTEMS, INC.</v>
          </cell>
          <cell r="F86" t="str">
            <v>C. MENDOZA</v>
          </cell>
          <cell r="G86" t="str">
            <v>ELECTRICAL</v>
          </cell>
        </row>
        <row r="87">
          <cell r="B87">
            <v>800005498</v>
          </cell>
          <cell r="C87" t="str">
            <v>LRPTBH073-MX00005498</v>
          </cell>
          <cell r="D87" t="str">
            <v>TUBE, PU, ESD, 4MM OD, 2.4MM ID, BLUE (1J-486-9007) (800005498)</v>
          </cell>
          <cell r="E87" t="str">
            <v>CLAYTON CONTROLS, INC</v>
          </cell>
          <cell r="F87" t="str">
            <v>L. ADVINCULA</v>
          </cell>
          <cell r="G87" t="str">
            <v>PNEUMATIC</v>
          </cell>
        </row>
        <row r="88">
          <cell r="B88">
            <v>800005499</v>
          </cell>
          <cell r="C88" t="str">
            <v>LRPTBH074-MX00005499</v>
          </cell>
          <cell r="D88" t="str">
            <v>TUBE, PU, ESD, 4MM OD, 2.4MM ID, BLACK (1J-486-9001) (800005499)</v>
          </cell>
          <cell r="E88" t="str">
            <v>CLAYTON CONTROLS, INC</v>
          </cell>
          <cell r="F88" t="str">
            <v>L. ADVINCULA</v>
          </cell>
          <cell r="G88" t="str">
            <v>PNEUMATIC</v>
          </cell>
        </row>
        <row r="89">
          <cell r="B89">
            <v>4102234</v>
          </cell>
          <cell r="C89" t="str">
            <v>ARPSPA060-MX4102234</v>
          </cell>
          <cell r="D89" t="str">
            <v>ANCHOR SPRING M3X15MML</v>
          </cell>
          <cell r="E89" t="str">
            <v>IMES CO. LTD.</v>
          </cell>
          <cell r="F89" t="str">
            <v>D. JOYOSA</v>
          </cell>
          <cell r="G89" t="str">
            <v>FASTENER</v>
          </cell>
        </row>
        <row r="90">
          <cell r="B90">
            <v>200866</v>
          </cell>
          <cell r="C90" t="str">
            <v>LRPFGB034-MX200866</v>
          </cell>
          <cell r="D90" t="str">
            <v>BARB,3/32 TUBE UNION</v>
          </cell>
          <cell r="E90" t="str">
            <v>ALLIED INVENTORY SYSTEMS, INC.</v>
          </cell>
          <cell r="F90" t="str">
            <v>C. MENDOZA</v>
          </cell>
          <cell r="G90" t="str">
            <v>PNEUMATIC</v>
          </cell>
        </row>
        <row r="91">
          <cell r="B91">
            <v>200867</v>
          </cell>
          <cell r="C91" t="str">
            <v>LRPFGB033-MX200867</v>
          </cell>
          <cell r="D91" t="str">
            <v>BARB,3/32 TUBE INSERT</v>
          </cell>
          <cell r="E91" t="str">
            <v>BESWICK ENGINEERING CO. PTE. LTD.</v>
          </cell>
          <cell r="F91" t="str">
            <v>L. ADVINCULA</v>
          </cell>
          <cell r="G91" t="str">
            <v>PNEUMATIC</v>
          </cell>
        </row>
        <row r="92">
          <cell r="B92">
            <v>3401178</v>
          </cell>
          <cell r="C92" t="str">
            <v>ARPBGB023-CC3401178</v>
          </cell>
          <cell r="D92" t="str">
            <v>BEARING,FLNGI</v>
          </cell>
          <cell r="E92" t="str">
            <v>SILICON EXPONENTS CORPORATION</v>
          </cell>
          <cell r="F92" t="str">
            <v>D. JOYOSA</v>
          </cell>
          <cell r="G92" t="str">
            <v>HARDWARE</v>
          </cell>
        </row>
        <row r="93">
          <cell r="B93">
            <v>3603726</v>
          </cell>
          <cell r="C93" t="str">
            <v>ARPCHA022-MX3603726</v>
          </cell>
          <cell r="D93" t="str">
            <v>BRACKET, SET, ECHAIN 03-10</v>
          </cell>
          <cell r="E93" t="str">
            <v>SILICON EXPONENTS CORPORATION</v>
          </cell>
          <cell r="F93" t="str">
            <v>D. JOYOSA</v>
          </cell>
          <cell r="G93" t="str">
            <v>ELECTRICAL</v>
          </cell>
        </row>
        <row r="94">
          <cell r="B94">
            <v>3401707</v>
          </cell>
          <cell r="C94" t="str">
            <v>ARPBHA014-MX3401707</v>
          </cell>
          <cell r="D94" t="str">
            <v>BUSHING, T500 FLNG 4.1IDx4mm</v>
          </cell>
          <cell r="E94" t="str">
            <v>SILICON EXPONENTS CORPORATION</v>
          </cell>
          <cell r="F94" t="str">
            <v>D. JOYOSA</v>
          </cell>
          <cell r="G94" t="str">
            <v>HARDWARE</v>
          </cell>
        </row>
        <row r="95">
          <cell r="B95">
            <v>3401577</v>
          </cell>
          <cell r="C95" t="str">
            <v>ARPBHA015-MX3401577</v>
          </cell>
          <cell r="D95" t="str">
            <v>BUSHING FLNG 6MMID8MMOD8MML</v>
          </cell>
          <cell r="E95" t="str">
            <v>SILICON EXPONENTS CORPORATION</v>
          </cell>
          <cell r="F95" t="str">
            <v>D. JOYOSA</v>
          </cell>
          <cell r="G95" t="str">
            <v>HARDWARE</v>
          </cell>
        </row>
        <row r="96">
          <cell r="B96">
            <v>3603275</v>
          </cell>
          <cell r="C96" t="str">
            <v>ARPFGB031-PY3603275</v>
          </cell>
          <cell r="D96" t="str">
            <v>ELBOW,MALE STUD</v>
          </cell>
          <cell r="E96" t="str">
            <v>CLAYTON CONTROLS, INC</v>
          </cell>
          <cell r="F96" t="str">
            <v>L. ADVINCULA</v>
          </cell>
          <cell r="G96" t="str">
            <v>PNEUMATIC</v>
          </cell>
        </row>
        <row r="97">
          <cell r="B97">
            <v>3603656</v>
          </cell>
          <cell r="C97" t="str">
            <v>ARPFGB037-MX3603656</v>
          </cell>
          <cell r="D97" t="str">
            <v>FITTING BRB STR M3 2.4MMID BRS</v>
          </cell>
          <cell r="E97" t="str">
            <v>BESWICK ENGINEERING CO. PTE. LTD.</v>
          </cell>
          <cell r="F97" t="str">
            <v>L. ADVINCULA</v>
          </cell>
          <cell r="G97" t="str">
            <v>PNEUMATIC</v>
          </cell>
        </row>
        <row r="98">
          <cell r="B98">
            <v>3602468</v>
          </cell>
          <cell r="C98" t="str">
            <v>ARPFGB038-MX3602468</v>
          </cell>
          <cell r="D98" t="str">
            <v>FITTING,BRB,STR,M3,1/8ID,SST</v>
          </cell>
          <cell r="E98" t="str">
            <v>BESWICK ENGINEERING CO. PTE. LTD.</v>
          </cell>
          <cell r="F98" t="str">
            <v>C. MENDOZA</v>
          </cell>
          <cell r="G98" t="str">
            <v>PNEUMATIC</v>
          </cell>
        </row>
        <row r="99">
          <cell r="B99">
            <v>3101331</v>
          </cell>
          <cell r="C99" t="str">
            <v>ARPCHA023-MX3101331</v>
          </cell>
          <cell r="D99" t="str">
            <v>LINK, ECHAIN 03SERIES,RAD 10MM</v>
          </cell>
          <cell r="E99" t="str">
            <v>SILICON EXPONENTS CORPORATION</v>
          </cell>
          <cell r="F99" t="str">
            <v>D. JOYOSA</v>
          </cell>
          <cell r="G99" t="str">
            <v>ELECTRICAL</v>
          </cell>
        </row>
        <row r="100">
          <cell r="B100">
            <v>1703006</v>
          </cell>
          <cell r="C100" t="str">
            <v>ARPWDS101-MX1703006</v>
          </cell>
          <cell r="D100" t="str">
            <v>METAL WASHER, 6MM OD 4MM ID</v>
          </cell>
          <cell r="E100" t="str">
            <v>MISUMI SOUTH EAST ASIA PTE LTD.</v>
          </cell>
          <cell r="F100" t="str">
            <v>D. JOYOSA</v>
          </cell>
          <cell r="G100" t="str">
            <v>HARDWARE</v>
          </cell>
        </row>
        <row r="101">
          <cell r="B101">
            <v>1702830</v>
          </cell>
          <cell r="C101" t="str">
            <v>ARPSCZ222-MX1702830</v>
          </cell>
          <cell r="D101" t="str">
            <v>SCREW LOW HEAD M5X10MML</v>
          </cell>
          <cell r="E101" t="str">
            <v>ALLIED INVENTORY SYSTEMS, INC.</v>
          </cell>
          <cell r="F101" t="str">
            <v>C. MENDOZA</v>
          </cell>
          <cell r="G101" t="str">
            <v>FASTENER</v>
          </cell>
        </row>
        <row r="102">
          <cell r="B102">
            <v>1702103</v>
          </cell>
          <cell r="C102" t="str">
            <v>ARPPNA048-MX1702103</v>
          </cell>
          <cell r="D102" t="str">
            <v>PIN DOWEL 4MM DIA X 12MM L SST</v>
          </cell>
          <cell r="E102" t="str">
            <v>ALLIED INVENTORY SYSTEMS, INC.</v>
          </cell>
          <cell r="F102" t="str">
            <v>C. MENDOZA</v>
          </cell>
          <cell r="G102" t="str">
            <v>HARDWARE</v>
          </cell>
        </row>
        <row r="103">
          <cell r="B103">
            <v>4103363</v>
          </cell>
          <cell r="C103" t="str">
            <v>ARPPSA021-MX4103363</v>
          </cell>
          <cell r="D103" t="str">
            <v>SHIM, 3/16 X 1/4 X .015, SST</v>
          </cell>
          <cell r="E103" t="str">
            <v>ALLIED INVENTORY SYSTEMS, INC.</v>
          </cell>
          <cell r="F103" t="str">
            <v>C. MENDOZA</v>
          </cell>
          <cell r="G103" t="str">
            <v>HARDWARE</v>
          </cell>
        </row>
        <row r="104">
          <cell r="B104">
            <v>1503362</v>
          </cell>
          <cell r="C104" t="str">
            <v>ARPRIA023-CC1503362</v>
          </cell>
          <cell r="D104" t="str">
            <v>RING,RTNR,E,4MM SHAFT,SST</v>
          </cell>
          <cell r="E104" t="str">
            <v>MISUMI SOUTH EAST ASIA PTE LTD.</v>
          </cell>
          <cell r="F104" t="str">
            <v>D. JOYOSA</v>
          </cell>
          <cell r="G104" t="str">
            <v>HARDWARE</v>
          </cell>
        </row>
        <row r="105">
          <cell r="B105">
            <v>6502000808</v>
          </cell>
          <cell r="C105" t="str">
            <v>ARPSCZ125-CC02000808</v>
          </cell>
          <cell r="D105" t="str">
            <v>SCR, M2 X 8MM, SS, SHC</v>
          </cell>
          <cell r="E105" t="str">
            <v>ALLIED INVENTORY SYSTEMS, INC.</v>
          </cell>
          <cell r="F105" t="str">
            <v>C. MENDOZA</v>
          </cell>
          <cell r="G105" t="str">
            <v>FASTENER</v>
          </cell>
        </row>
        <row r="106">
          <cell r="B106">
            <v>6503001008</v>
          </cell>
          <cell r="C106" t="str">
            <v>ARPSCA226-CC03001008</v>
          </cell>
          <cell r="D106" t="str">
            <v>SCR, M3 X 10MM, SS, SHC</v>
          </cell>
          <cell r="E106" t="str">
            <v>ALLIED INVENTORY SYSTEMS, INC.</v>
          </cell>
          <cell r="F106" t="str">
            <v>C. MENDOZA</v>
          </cell>
          <cell r="G106" t="str">
            <v>FASTENER</v>
          </cell>
        </row>
        <row r="107">
          <cell r="B107">
            <v>6502000508</v>
          </cell>
          <cell r="C107" t="str">
            <v>ARPSCA012-CCM2X5</v>
          </cell>
          <cell r="D107" t="str">
            <v>SCR,M2X5MM, SS, SHC</v>
          </cell>
          <cell r="E107" t="str">
            <v>MCMASTER-CARR SUPPLY COMPANY</v>
          </cell>
          <cell r="F107" t="str">
            <v>A. BERGADO</v>
          </cell>
          <cell r="G107" t="str">
            <v>FASTENER</v>
          </cell>
        </row>
        <row r="108">
          <cell r="B108">
            <v>1702018</v>
          </cell>
          <cell r="C108" t="str">
            <v>ARPSCZ225-MX1702018</v>
          </cell>
          <cell r="D108" t="str">
            <v>SCREW HEX JACK M3X0.5 5MM</v>
          </cell>
          <cell r="E108" t="str">
            <v>ALLIED INVENTORY SYSTEMS, INC.</v>
          </cell>
          <cell r="F108" t="str">
            <v>C. MENDOZA</v>
          </cell>
          <cell r="G108" t="str">
            <v>FASTENER</v>
          </cell>
        </row>
        <row r="109">
          <cell r="B109">
            <v>6503000509</v>
          </cell>
          <cell r="C109" t="str">
            <v>ARPSCA204-CC03000509</v>
          </cell>
          <cell r="D109" t="str">
            <v>SCREW M3 X .5 X 5MM SS BHC</v>
          </cell>
          <cell r="E109" t="str">
            <v>HAYES BOLT &amp; SUPPLY CO, INC</v>
          </cell>
          <cell r="F109" t="str">
            <v>D. JOYOSA</v>
          </cell>
          <cell r="G109" t="str">
            <v>FASTENER</v>
          </cell>
        </row>
        <row r="110">
          <cell r="B110">
            <v>1703022</v>
          </cell>
          <cell r="C110" t="str">
            <v>ARPSCZ223-MX1703022</v>
          </cell>
          <cell r="D110" t="str">
            <v>SCREW, SHLDR .25ODx.419L #8</v>
          </cell>
          <cell r="E110" t="str">
            <v>ALLIED INVENTORY SYSTEMS, INC.</v>
          </cell>
          <cell r="F110" t="str">
            <v>C. MENDOZA</v>
          </cell>
          <cell r="G110" t="str">
            <v>FASTENER</v>
          </cell>
        </row>
        <row r="111">
          <cell r="B111">
            <v>6503000409</v>
          </cell>
          <cell r="C111" t="str">
            <v>ARPSCZ224-MX3000409</v>
          </cell>
          <cell r="D111" t="str">
            <v>SCREW,3MM X 4MML,SS,BHS</v>
          </cell>
          <cell r="E111" t="str">
            <v>ALLIED INVENTORY SYSTEMS, INC.</v>
          </cell>
          <cell r="F111" t="str">
            <v>C. MENDOZA</v>
          </cell>
          <cell r="G111" t="str">
            <v>FASTENER</v>
          </cell>
        </row>
        <row r="112">
          <cell r="B112">
            <v>6502000409</v>
          </cell>
          <cell r="C112" t="str">
            <v>ARPSCZ243-PY02000409</v>
          </cell>
          <cell r="D112" t="str">
            <v>SCREW,M2 X .4 X 4MM,BHC,SS</v>
          </cell>
          <cell r="E112" t="str">
            <v>ALLIED INVENTORY SYSTEMS, INC.</v>
          </cell>
          <cell r="F112" t="str">
            <v>C. MENDOZA</v>
          </cell>
          <cell r="G112" t="str">
            <v>FASTENER</v>
          </cell>
        </row>
        <row r="113">
          <cell r="B113">
            <v>6502500403</v>
          </cell>
          <cell r="C113" t="str">
            <v>ARPSCZ171-G3M25X4</v>
          </cell>
          <cell r="D113" t="str">
            <v>SCREW,M2.5 X 4MM,SS,FHC</v>
          </cell>
          <cell r="E113" t="str">
            <v>ALLIED INVENTORY SYSTEMS, INC.</v>
          </cell>
          <cell r="F113" t="str">
            <v>C. MENDOZA</v>
          </cell>
          <cell r="G113" t="str">
            <v>FASTENER</v>
          </cell>
        </row>
        <row r="114">
          <cell r="B114">
            <v>1703233</v>
          </cell>
          <cell r="C114" t="str">
            <v>ARPSCZ227-MX1703233</v>
          </cell>
          <cell r="D114" t="str">
            <v>SCREW,M2X3MML,.4MMPITCH,FHS,SS</v>
          </cell>
          <cell r="E114" t="str">
            <v>ALLIED INVENTORY SYSTEMS, INC.</v>
          </cell>
          <cell r="F114" t="str">
            <v>C. MENDOZA</v>
          </cell>
          <cell r="G114" t="str">
            <v>FASTENER</v>
          </cell>
        </row>
        <row r="115">
          <cell r="B115">
            <v>6503002508</v>
          </cell>
          <cell r="C115" t="str">
            <v>ARPSCZ127-CC03000508</v>
          </cell>
          <cell r="D115" t="str">
            <v>SCREW,M3X.5X25,SCH-SS</v>
          </cell>
          <cell r="E115" t="str">
            <v>ALLIED INVENTORY SYSTEMS, INC.</v>
          </cell>
          <cell r="F115" t="str">
            <v>C. MENDOZA</v>
          </cell>
          <cell r="G115" t="str">
            <v>FASTENER</v>
          </cell>
        </row>
        <row r="116">
          <cell r="B116">
            <v>1701354</v>
          </cell>
          <cell r="C116" t="str">
            <v>ARPSCZ229-MX1701354</v>
          </cell>
          <cell r="D116" t="str">
            <v>SCREW,SET M3 X 3MM L,SS</v>
          </cell>
          <cell r="E116" t="str">
            <v>ALLIED INVENTORY SYSTEMS, INC.</v>
          </cell>
          <cell r="F116" t="str">
            <v>C. MENDOZA</v>
          </cell>
          <cell r="G116" t="str">
            <v>FASTENER</v>
          </cell>
        </row>
        <row r="117">
          <cell r="B117">
            <v>3101397</v>
          </cell>
          <cell r="C117" t="str">
            <v>ARPSHA037-MX3101397</v>
          </cell>
          <cell r="D117" t="str">
            <v>SHAFT 8MMODX262MML SST</v>
          </cell>
          <cell r="E117" t="str">
            <v>MISUMI SOUTH EAST ASIA PTE LTD.</v>
          </cell>
          <cell r="F117" t="str">
            <v>D. JOYOSA</v>
          </cell>
          <cell r="G117" t="str">
            <v>MECHANICAL</v>
          </cell>
        </row>
        <row r="118">
          <cell r="B118">
            <v>3101398</v>
          </cell>
          <cell r="C118" t="str">
            <v>ARPSHA038-MX3101398</v>
          </cell>
          <cell r="D118" t="str">
            <v>SHAFT 8MMODX272MML SST</v>
          </cell>
          <cell r="E118" t="str">
            <v>MISUMI SOUTH EAST ASIA PTE LTD.</v>
          </cell>
          <cell r="F118" t="str">
            <v>D. JOYOSA</v>
          </cell>
          <cell r="G118" t="str">
            <v>MECHANICAL</v>
          </cell>
        </row>
        <row r="119">
          <cell r="B119">
            <v>1504321</v>
          </cell>
          <cell r="C119" t="str">
            <v>ARPPSA022-MX1504321</v>
          </cell>
          <cell r="D119" t="str">
            <v>SHIM BRNG 4MMID6MMOD0.2MMTHK</v>
          </cell>
          <cell r="E119" t="str">
            <v>IMES CO. LTD.</v>
          </cell>
          <cell r="F119" t="str">
            <v>D. JOYOSA</v>
          </cell>
          <cell r="G119" t="str">
            <v>HARDWARE</v>
          </cell>
        </row>
        <row r="120">
          <cell r="B120">
            <v>4102942</v>
          </cell>
          <cell r="C120" t="str">
            <v>ARPPSA023-MX4102942</v>
          </cell>
          <cell r="D120" t="str">
            <v>SHIM SST 6MMID 12MMOD 0.5MMTHK</v>
          </cell>
          <cell r="E120" t="str">
            <v>IMES CO. LTD.</v>
          </cell>
          <cell r="F120" t="str">
            <v>D. JOYOSA</v>
          </cell>
          <cell r="G120" t="str">
            <v>HARDWARE</v>
          </cell>
        </row>
        <row r="121">
          <cell r="B121">
            <v>4103024</v>
          </cell>
          <cell r="C121" t="str">
            <v>ARPSBA038-MX4103024</v>
          </cell>
          <cell r="D121" t="str">
            <v>STANDOFF 8MM OD X M5 TAPPED</v>
          </cell>
          <cell r="E121" t="str">
            <v>IMES CO. LTD.</v>
          </cell>
          <cell r="F121" t="str">
            <v>D. JOYOSA</v>
          </cell>
          <cell r="G121" t="str">
            <v>FASTENER</v>
          </cell>
        </row>
        <row r="122">
          <cell r="B122">
            <v>1503715</v>
          </cell>
          <cell r="C122" t="str">
            <v>ARPTBF041-CC1503715</v>
          </cell>
          <cell r="D122" t="str">
            <v>TUBE,RIBBON,MULTICOLOR,3X6MMOD</v>
          </cell>
          <cell r="E122" t="str">
            <v>CLAYTON CONTROLS, INC</v>
          </cell>
          <cell r="F122" t="str">
            <v>L. ADVINCULA</v>
          </cell>
          <cell r="G122" t="str">
            <v>PNEUMATIC</v>
          </cell>
        </row>
        <row r="123">
          <cell r="B123">
            <v>1682859102</v>
          </cell>
          <cell r="C123" t="str">
            <v>ARPTBF064-MX2859102</v>
          </cell>
          <cell r="D123" t="str">
            <v>TUBING,.095"ID,CONDUCT.,BLK</v>
          </cell>
          <cell r="E123" t="str">
            <v>PERFORMANCE POLYMER TECHNOLOGIES, LLC</v>
          </cell>
          <cell r="F123" t="str">
            <v>D. JOYOSA</v>
          </cell>
          <cell r="G123" t="str">
            <v>PNEUMATIC</v>
          </cell>
        </row>
        <row r="124">
          <cell r="B124">
            <v>1500013</v>
          </cell>
          <cell r="C124" t="str">
            <v>ARPCBG021-CCPLT2IM</v>
          </cell>
          <cell r="D124" t="str">
            <v xml:space="preserve">TY-RAP 7                      </v>
          </cell>
          <cell r="E124" t="str">
            <v>ALLIED INVENTORY SYSTEMS, INC.</v>
          </cell>
          <cell r="F124" t="str">
            <v>C. MENDOZA</v>
          </cell>
          <cell r="G124" t="str">
            <v>ELECTRICAL</v>
          </cell>
        </row>
        <row r="125">
          <cell r="B125">
            <v>3602585</v>
          </cell>
          <cell r="C125" t="str">
            <v>ARPVCB017-MX3602585</v>
          </cell>
          <cell r="D125" t="str">
            <v>VACUUM-MICRO FLOW AND CAVITY</v>
          </cell>
          <cell r="E125" t="str">
            <v>CLAYTON ENGINEERED SOLUTIONS</v>
          </cell>
          <cell r="F125" t="str">
            <v>L. ADVINCULA</v>
          </cell>
          <cell r="G125" t="str">
            <v>PNEUMATIC</v>
          </cell>
        </row>
        <row r="126">
          <cell r="B126">
            <v>1701172</v>
          </cell>
          <cell r="C126" t="str">
            <v>ARPWDS095-PY1701172</v>
          </cell>
          <cell r="D126" t="str">
            <v>WASHER FLAT M2 SS</v>
          </cell>
          <cell r="E126" t="str">
            <v>ALLIED INVENTORY SYSTEMS, INC.</v>
          </cell>
          <cell r="F126" t="str">
            <v>C. MENDOZA</v>
          </cell>
          <cell r="G126" t="str">
            <v>HARDWARE</v>
          </cell>
        </row>
        <row r="127">
          <cell r="B127">
            <v>6602030</v>
          </cell>
          <cell r="C127" t="str">
            <v>ARPWSC012-MX6602030</v>
          </cell>
          <cell r="D127" t="str">
            <v>WASHER, EXT STAR, #2 SS</v>
          </cell>
          <cell r="E127" t="str">
            <v>ALLIED INVENTORY SYSTEMS, INC.</v>
          </cell>
          <cell r="F127" t="str">
            <v>C. MENDOZA</v>
          </cell>
          <cell r="G127" t="str">
            <v>HARDWARE</v>
          </cell>
        </row>
        <row r="128">
          <cell r="B128">
            <v>6602010</v>
          </cell>
          <cell r="C128" t="str">
            <v>ARPWSB011-MX6602010</v>
          </cell>
          <cell r="D128" t="str">
            <v>WASHER,LOCK,#2 SS</v>
          </cell>
          <cell r="E128" t="str">
            <v>ALLIED INVENTORY SYSTEMS, INC.</v>
          </cell>
          <cell r="F128" t="str">
            <v>C. MENDOZA</v>
          </cell>
          <cell r="G128" t="str">
            <v>HARDWARE</v>
          </cell>
        </row>
        <row r="129">
          <cell r="B129">
            <v>1502955</v>
          </cell>
          <cell r="C129" t="str">
            <v>ARPBRE007-CC1502955</v>
          </cell>
          <cell r="D129" t="str">
            <v>WIRE,ANCHOR</v>
          </cell>
          <cell r="E129" t="str">
            <v>ALLIED INVENTORY SYSTEMS, INC.</v>
          </cell>
          <cell r="F129" t="str">
            <v>C. MENDOZA</v>
          </cell>
          <cell r="G129" t="str">
            <v>HARDWARE</v>
          </cell>
        </row>
        <row r="130">
          <cell r="B130">
            <v>1702717</v>
          </cell>
          <cell r="C130" t="str">
            <v>ARPWDS100-MX1702717</v>
          </cell>
          <cell r="D130" t="str">
            <v>WSHR URETHN 6MMIDX10MMOD5MMTHK</v>
          </cell>
          <cell r="E130" t="str">
            <v>IMES CO. LTD.</v>
          </cell>
          <cell r="F130" t="str">
            <v>D. JOYOSA</v>
          </cell>
          <cell r="G130" t="str">
            <v>MECHANICAL</v>
          </cell>
        </row>
        <row r="131">
          <cell r="B131">
            <v>8307708101</v>
          </cell>
          <cell r="C131" t="str">
            <v>ARPFAV001-MX7708101</v>
          </cell>
          <cell r="D131" t="str">
            <v>ADAPTER BRNG TO PICK BODY</v>
          </cell>
          <cell r="E131" t="str">
            <v>MTE TECHNOLOGY INC.</v>
          </cell>
          <cell r="F131" t="str">
            <v>N. BUTOR</v>
          </cell>
          <cell r="G131" t="str">
            <v>MACHINING</v>
          </cell>
        </row>
        <row r="132">
          <cell r="B132">
            <v>8307734101</v>
          </cell>
          <cell r="C132" t="str">
            <v>ARPFAV003-MX7734101</v>
          </cell>
          <cell r="D132" t="str">
            <v>BAR Z PUSHER-LEFT</v>
          </cell>
          <cell r="E132" t="str">
            <v>ENGTEK PRECISION PHILIPPINES, INC.</v>
          </cell>
          <cell r="F132" t="str">
            <v>N. BUTOR</v>
          </cell>
          <cell r="G132" t="str">
            <v>MACHINING</v>
          </cell>
        </row>
        <row r="133">
          <cell r="B133">
            <v>8307735101</v>
          </cell>
          <cell r="C133" t="str">
            <v>ARPFAV004-MX7735101</v>
          </cell>
          <cell r="D133" t="str">
            <v>BAR Z PUSHER-RIGHT</v>
          </cell>
          <cell r="E133" t="str">
            <v>ENGTEK PRECISION PHILIPPINES, INC.</v>
          </cell>
          <cell r="F133" t="str">
            <v>N. BUTOR</v>
          </cell>
          <cell r="G133" t="str">
            <v>MACHINING</v>
          </cell>
        </row>
        <row r="134">
          <cell r="B134">
            <v>8307710101</v>
          </cell>
          <cell r="C134" t="str">
            <v>ARPFAV008-MX7710101</v>
          </cell>
          <cell r="D134" t="str">
            <v>BASE BELT CLAMP-INNER</v>
          </cell>
          <cell r="E134" t="str">
            <v>EFFICIENT MASCHINENTECHNIKS INC.</v>
          </cell>
          <cell r="F134" t="str">
            <v>N. BUTOR</v>
          </cell>
          <cell r="G134" t="str">
            <v>MACHINING</v>
          </cell>
        </row>
        <row r="135">
          <cell r="B135">
            <v>8307709101</v>
          </cell>
          <cell r="C135" t="str">
            <v>ARPFAV009-MX7709101</v>
          </cell>
          <cell r="D135" t="str">
            <v>BASE BELT CLAMP-OUTER</v>
          </cell>
          <cell r="E135" t="str">
            <v>EFFICIENT MASCHINENTECHNIKS INC.</v>
          </cell>
          <cell r="F135" t="str">
            <v>N. BUTOR</v>
          </cell>
          <cell r="G135" t="str">
            <v>MACHINING</v>
          </cell>
        </row>
        <row r="136">
          <cell r="B136">
            <v>8339637101</v>
          </cell>
          <cell r="C136" t="str">
            <v>ARPFAV005-MX9637101</v>
          </cell>
          <cell r="D136" t="str">
            <v>BASE, CLUTCH BODY, PEEK</v>
          </cell>
          <cell r="E136" t="str">
            <v>MTE TECHNOLOGY INC.</v>
          </cell>
          <cell r="F136" t="str">
            <v>N. BUTOR</v>
          </cell>
          <cell r="G136" t="str">
            <v>MACHINING</v>
          </cell>
        </row>
        <row r="137">
          <cell r="B137">
            <v>8308740101</v>
          </cell>
          <cell r="C137" t="str">
            <v>ARPFAM273-MX08740101</v>
          </cell>
          <cell r="D137" t="str">
            <v>BRACKET PNP Z MOTOR BD</v>
          </cell>
          <cell r="E137" t="str">
            <v>GREATECH PHILIPPINES INC.</v>
          </cell>
          <cell r="F137" t="str">
            <v>N. BUTOR</v>
          </cell>
          <cell r="G137" t="str">
            <v>SHEET METAL</v>
          </cell>
        </row>
        <row r="138">
          <cell r="B138">
            <v>8309165101</v>
          </cell>
          <cell r="C138" t="str">
            <v>ARPFAM272-MX09165101</v>
          </cell>
          <cell r="D138" t="str">
            <v>BRACKET PCB VAC PROCESSOR</v>
          </cell>
          <cell r="E138" t="str">
            <v>MTE TECHNOLOGY INC.</v>
          </cell>
          <cell r="F138" t="str">
            <v>N. BUTOR</v>
          </cell>
          <cell r="G138" t="str">
            <v>SHEET METAL</v>
          </cell>
        </row>
        <row r="139">
          <cell r="B139">
            <v>8332933101</v>
          </cell>
          <cell r="C139" t="str">
            <v>ARPFAV011-MX2933101</v>
          </cell>
          <cell r="D139" t="str">
            <v>BRACKET, XPITCH, ECHAIN</v>
          </cell>
          <cell r="E139" t="str">
            <v>MTE TECHNOLOGY INC.</v>
          </cell>
          <cell r="F139" t="str">
            <v>N. BUTOR</v>
          </cell>
          <cell r="G139" t="str">
            <v>MACHINING</v>
          </cell>
        </row>
        <row r="140">
          <cell r="B140">
            <v>8307711101</v>
          </cell>
          <cell r="C140" t="str">
            <v>ARPFAV013-MX7711101</v>
          </cell>
          <cell r="D140" t="str">
            <v>CLAMP BELT-2MMX6MM</v>
          </cell>
          <cell r="E140" t="str">
            <v>ENGTEK PRECISION PHILIPPINES, INC.</v>
          </cell>
          <cell r="F140" t="str">
            <v>N. BUTOR</v>
          </cell>
          <cell r="G140" t="str">
            <v>MACHINING</v>
          </cell>
        </row>
        <row r="141">
          <cell r="B141">
            <v>8332814101</v>
          </cell>
          <cell r="C141" t="str">
            <v>ARPFAM277-MX32814101</v>
          </cell>
          <cell r="D141" t="str">
            <v>CLAMP PLATE, X4 VENTURIS</v>
          </cell>
          <cell r="E141" t="str">
            <v>MTE TECHNOLOGY INC.</v>
          </cell>
          <cell r="F141" t="str">
            <v>N. BUTOR</v>
          </cell>
          <cell r="G141" t="str">
            <v>SHEET METAL</v>
          </cell>
        </row>
        <row r="142">
          <cell r="B142">
            <v>8308786101</v>
          </cell>
          <cell r="C142" t="str">
            <v>ARPFAM276-MX08786101</v>
          </cell>
          <cell r="D142" t="str">
            <v>CLAMP CAN CONNECTOR</v>
          </cell>
          <cell r="E142" t="str">
            <v>GREATECH PHILIPPINES INC.</v>
          </cell>
          <cell r="F142" t="str">
            <v>N. BUTOR</v>
          </cell>
          <cell r="G142" t="str">
            <v>SHEET METAL</v>
          </cell>
        </row>
        <row r="143">
          <cell r="B143">
            <v>8308743101</v>
          </cell>
          <cell r="C143" t="str">
            <v>ARPFAM278-MX08743101</v>
          </cell>
          <cell r="D143" t="str">
            <v>FLAG HOME DUAL XPITCH</v>
          </cell>
          <cell r="E143" t="str">
            <v>GREATECH PHILIPPINES INC.</v>
          </cell>
          <cell r="F143" t="str">
            <v>N. BUTOR</v>
          </cell>
          <cell r="G143" t="str">
            <v>SHEET METAL</v>
          </cell>
        </row>
        <row r="144">
          <cell r="B144">
            <v>8307724101</v>
          </cell>
          <cell r="C144" t="str">
            <v>ARPFAM279-MX07724101</v>
          </cell>
          <cell r="D144" t="str">
            <v>FLAG HOME-X PITCH</v>
          </cell>
          <cell r="E144" t="str">
            <v>GREATECH PHILIPPINES INC.</v>
          </cell>
          <cell r="F144" t="str">
            <v>N. BUTOR</v>
          </cell>
          <cell r="G144" t="str">
            <v>SHEET METAL</v>
          </cell>
        </row>
        <row r="145">
          <cell r="B145">
            <v>8307742101</v>
          </cell>
          <cell r="C145" t="str">
            <v>ARPFAM280-MX07742101</v>
          </cell>
          <cell r="D145" t="str">
            <v>FLAG HOME-Z AXIS</v>
          </cell>
          <cell r="E145" t="str">
            <v>GREATECH PHILIPPINES INC.</v>
          </cell>
          <cell r="F145" t="str">
            <v>N. BUTOR</v>
          </cell>
          <cell r="G145" t="str">
            <v>SHEET METAL</v>
          </cell>
        </row>
        <row r="146">
          <cell r="B146">
            <v>8307715101</v>
          </cell>
          <cell r="C146" t="str">
            <v>ARPFAV016-MX7715101</v>
          </cell>
          <cell r="D146" t="str">
            <v>FRAME X PITCH-MASTER</v>
          </cell>
          <cell r="E146" t="str">
            <v>NSB ENGINEERING DESIGN AND FABRICATION</v>
          </cell>
          <cell r="F146" t="str">
            <v>N. BUTOR</v>
          </cell>
          <cell r="G146" t="str">
            <v>MACHINING</v>
          </cell>
        </row>
        <row r="147">
          <cell r="B147">
            <v>8307707101</v>
          </cell>
          <cell r="C147" t="str">
            <v>ARPFAV019-MX7707101</v>
          </cell>
          <cell r="D147" t="str">
            <v>HSNG BRNG-X DRV</v>
          </cell>
          <cell r="E147" t="str">
            <v>ENGTEK PRECISION PHILIPPINES, INC.</v>
          </cell>
          <cell r="F147" t="str">
            <v>N. BUTOR</v>
          </cell>
          <cell r="G147" t="str">
            <v>MACHINING</v>
          </cell>
        </row>
        <row r="148">
          <cell r="B148">
            <v>8307707102</v>
          </cell>
          <cell r="C148" t="str">
            <v>ARPFAV020-MX7707102</v>
          </cell>
          <cell r="D148" t="str">
            <v>HSNG BRNG-X DRV</v>
          </cell>
          <cell r="E148" t="str">
            <v>ENGTEK PRECISION PHILIPPINES, INC.</v>
          </cell>
          <cell r="F148" t="str">
            <v>N. BUTOR</v>
          </cell>
          <cell r="G148" t="str">
            <v>MACHINING</v>
          </cell>
        </row>
        <row r="149">
          <cell r="B149">
            <v>8307716101</v>
          </cell>
          <cell r="C149" t="str">
            <v>ARPFAV017-MX7716101</v>
          </cell>
          <cell r="D149" t="str">
            <v>FRAME X PITCH-SLAVE</v>
          </cell>
          <cell r="E149" t="str">
            <v>NSB ENGINEERING DESIGN AND FABRICATION</v>
          </cell>
          <cell r="F149" t="str">
            <v>N. BUTOR</v>
          </cell>
          <cell r="G149" t="str">
            <v>MACHINING</v>
          </cell>
        </row>
        <row r="150">
          <cell r="B150">
            <v>8308324101</v>
          </cell>
          <cell r="C150" t="str">
            <v>ARPFAV023-MX8324101</v>
          </cell>
          <cell r="D150" t="str">
            <v>INTRFC BRKT Y-SLIDE-LEFT</v>
          </cell>
          <cell r="E150" t="str">
            <v>EFFICIENT MASCHINENTECHNIKS INC.</v>
          </cell>
          <cell r="F150" t="str">
            <v>N. BUTOR</v>
          </cell>
          <cell r="G150" t="str">
            <v>MACHINING</v>
          </cell>
        </row>
        <row r="151">
          <cell r="B151">
            <v>8332942101</v>
          </cell>
          <cell r="C151" t="str">
            <v>ARPFAV025-MX2942101</v>
          </cell>
          <cell r="D151" t="str">
            <v>LASER SENSOR BRACKET (Transfer)</v>
          </cell>
          <cell r="E151" t="str">
            <v>MTE TECHNOLOGY INC.</v>
          </cell>
          <cell r="F151" t="str">
            <v>N. BUTOR</v>
          </cell>
          <cell r="G151" t="str">
            <v>MACHINING</v>
          </cell>
        </row>
        <row r="152">
          <cell r="B152">
            <v>8335234101</v>
          </cell>
          <cell r="C152" t="str">
            <v>ARPFAV026-MX5234101</v>
          </cell>
          <cell r="D152" t="str">
            <v>LASER SENSOR COVER (Transfer)</v>
          </cell>
          <cell r="E152" t="str">
            <v>MTE TECHNOLOGY INC.</v>
          </cell>
          <cell r="F152" t="str">
            <v>N. BUTOR</v>
          </cell>
          <cell r="G152" t="str">
            <v>MACHINING</v>
          </cell>
        </row>
        <row r="153">
          <cell r="B153">
            <v>8307722101</v>
          </cell>
          <cell r="C153" t="str">
            <v>ARPFAV028-MX7722101</v>
          </cell>
          <cell r="D153" t="str">
            <v>MANIFOLD IO PNP X4</v>
          </cell>
          <cell r="E153" t="str">
            <v>MTE TECHNOLOGY INC.</v>
          </cell>
          <cell r="F153" t="str">
            <v>N. BUTOR</v>
          </cell>
          <cell r="G153" t="str">
            <v>MACHINING</v>
          </cell>
        </row>
        <row r="154">
          <cell r="B154">
            <v>8332813101</v>
          </cell>
          <cell r="C154" t="str">
            <v>ARPFAV027-MX2813101</v>
          </cell>
          <cell r="D154" t="str">
            <v>MANIFOLD, X8 VAC PROCESSOR</v>
          </cell>
          <cell r="E154" t="str">
            <v>MTE TECHNOLOGY INC.</v>
          </cell>
          <cell r="F154" t="str">
            <v>N. BUTOR</v>
          </cell>
          <cell r="G154" t="str">
            <v>MACHINING</v>
          </cell>
        </row>
        <row r="155">
          <cell r="B155">
            <v>8332885101</v>
          </cell>
          <cell r="C155" t="str">
            <v>ARPFAM282-MX32885101</v>
          </cell>
          <cell r="D155" t="str">
            <v>MNT PLATE VALVES, X8 PNP</v>
          </cell>
          <cell r="E155" t="str">
            <v>GREATECH PHILIPPINES INC.</v>
          </cell>
          <cell r="F155" t="str">
            <v>N. BUTOR</v>
          </cell>
          <cell r="G155" t="str">
            <v>SHEET METAL</v>
          </cell>
        </row>
        <row r="156">
          <cell r="B156">
            <v>8309226101</v>
          </cell>
          <cell r="C156" t="str">
            <v>ARPFAV029-MX9226101</v>
          </cell>
          <cell r="D156" t="str">
            <v>MNT PLATE, Y-AXIS NUT</v>
          </cell>
          <cell r="E156" t="str">
            <v>MTE TECHNOLOGY INC.</v>
          </cell>
          <cell r="F156" t="str">
            <v>N. BUTOR</v>
          </cell>
          <cell r="G156" t="str">
            <v>MACHINING</v>
          </cell>
        </row>
        <row r="157">
          <cell r="B157">
            <v>8334365101</v>
          </cell>
          <cell r="C157" t="str">
            <v>ARPFAV031-MX4365101</v>
          </cell>
          <cell r="D157" t="str">
            <v>MOTOR BRACKET, Y PITCH SIZE 17</v>
          </cell>
          <cell r="E157" t="str">
            <v>ENGTEK PRECISION PHILIPPINES, INC.</v>
          </cell>
          <cell r="F157" t="str">
            <v>N. BUTOR</v>
          </cell>
          <cell r="G157" t="str">
            <v>MACHINING</v>
          </cell>
        </row>
        <row r="158">
          <cell r="B158">
            <v>8309106101</v>
          </cell>
          <cell r="C158" t="str">
            <v>ARPFAV034-MX9106101</v>
          </cell>
          <cell r="D158" t="str">
            <v>PISTON BRAKE-X8</v>
          </cell>
          <cell r="E158" t="str">
            <v>DRZ PRECISION TOOLINGS, INC.</v>
          </cell>
          <cell r="F158" t="str">
            <v>N. BUTOR</v>
          </cell>
          <cell r="G158" t="str">
            <v>MACHINING</v>
          </cell>
        </row>
        <row r="159">
          <cell r="B159">
            <v>8308254101</v>
          </cell>
          <cell r="C159" t="str">
            <v>ARPFAV036-MX8254101</v>
          </cell>
          <cell r="D159" t="str">
            <v>PULLEY 45T 2MM GT2</v>
          </cell>
          <cell r="E159" t="str">
            <v>FIRSTEC METALLICS INC.</v>
          </cell>
          <cell r="F159" t="str">
            <v>N. BUTOR</v>
          </cell>
          <cell r="G159" t="str">
            <v>MACHINING</v>
          </cell>
        </row>
        <row r="160">
          <cell r="B160">
            <v>8308961101</v>
          </cell>
          <cell r="C160" t="str">
            <v>ARPFAV045-MX8961101</v>
          </cell>
          <cell r="D160" t="str">
            <v>TIP ADAPTER PNP FLOAT LOCK (Output)</v>
          </cell>
          <cell r="E160" t="str">
            <v>ENGTEK PRECISION PHILIPPINES, INC.</v>
          </cell>
          <cell r="F160" t="str">
            <v>N. BUTOR</v>
          </cell>
          <cell r="G160" t="str">
            <v>MACHINING</v>
          </cell>
        </row>
        <row r="161">
          <cell r="B161">
            <v>8307733101</v>
          </cell>
          <cell r="C161" t="str">
            <v>ARPFAV002-MX7733101</v>
          </cell>
          <cell r="D161" t="str">
            <v>BAR PUSHER-VC INTERFACE</v>
          </cell>
          <cell r="E161" t="str">
            <v>EFFICIENT MASCHINENTECHNIKS INC.</v>
          </cell>
          <cell r="F161" t="str">
            <v>N. BUTOR</v>
          </cell>
          <cell r="G161" t="str">
            <v>MACHINING</v>
          </cell>
        </row>
        <row r="162">
          <cell r="B162">
            <v>8307727101</v>
          </cell>
          <cell r="C162" t="str">
            <v>ARPFAV038-MX7727101</v>
          </cell>
          <cell r="D162" t="str">
            <v>SHAFT 4MM-PULLEY DRV CFG</v>
          </cell>
          <cell r="E162" t="str">
            <v>MTE TECHNOLOGY INC.</v>
          </cell>
          <cell r="F162" t="str">
            <v>N. BUTOR</v>
          </cell>
          <cell r="G162" t="str">
            <v>MACHINING</v>
          </cell>
        </row>
        <row r="163">
          <cell r="B163">
            <v>8307727102</v>
          </cell>
          <cell r="C163" t="str">
            <v>ARPFAV039-MX7727102</v>
          </cell>
          <cell r="D163" t="str">
            <v>SHAFT 4MM-PULLEY DRV CFG</v>
          </cell>
          <cell r="E163" t="str">
            <v>MTE TECHNOLOGY INC.</v>
          </cell>
          <cell r="F163" t="str">
            <v>N. BUTOR</v>
          </cell>
          <cell r="G163" t="str">
            <v>MACHINING</v>
          </cell>
        </row>
        <row r="164">
          <cell r="B164">
            <v>8307727103</v>
          </cell>
          <cell r="C164" t="str">
            <v>ARPFAV040-MX7727103</v>
          </cell>
          <cell r="D164" t="str">
            <v>SHAFT 4MM-PULLEY DRV CFG</v>
          </cell>
          <cell r="E164" t="str">
            <v>MTE TECHNOLOGY INC.</v>
          </cell>
          <cell r="F164" t="str">
            <v>N. BUTOR</v>
          </cell>
          <cell r="G164" t="str">
            <v>MACHINING</v>
          </cell>
        </row>
        <row r="165">
          <cell r="B165">
            <v>8307727104</v>
          </cell>
          <cell r="C165" t="str">
            <v>ARPFAV041-MX7727104</v>
          </cell>
          <cell r="D165" t="str">
            <v>SHAFT 4MM-PULLEY DRV CFG</v>
          </cell>
          <cell r="E165" t="str">
            <v>MTE TECHNOLOGY INC.</v>
          </cell>
          <cell r="F165" t="str">
            <v>N. BUTOR</v>
          </cell>
          <cell r="G165" t="str">
            <v>MACHINING</v>
          </cell>
        </row>
        <row r="166">
          <cell r="B166">
            <v>8308325101</v>
          </cell>
          <cell r="C166" t="str">
            <v>ARPFAV024-MX8325101</v>
          </cell>
          <cell r="D166" t="str">
            <v>INTRFC BRKT Y-SLIDE-RIGHT</v>
          </cell>
          <cell r="E166" t="str">
            <v>EFFICIENT MASCHINENTECHNIKS INC.</v>
          </cell>
          <cell r="F166" t="str">
            <v>N. BUTOR</v>
          </cell>
          <cell r="G166" t="str">
            <v>MACHINING</v>
          </cell>
        </row>
        <row r="167">
          <cell r="B167">
            <v>8309022101</v>
          </cell>
          <cell r="C167" t="str">
            <v>ARPFAV037-MX9022101</v>
          </cell>
          <cell r="D167" t="str">
            <v>SHAFT BRAKE PICK HEAD</v>
          </cell>
          <cell r="E167" t="str">
            <v>MTE TECHNOLOGY INC.</v>
          </cell>
          <cell r="F167" t="str">
            <v>N. BUTOR</v>
          </cell>
          <cell r="G167" t="str">
            <v>MACHINING</v>
          </cell>
        </row>
        <row r="168">
          <cell r="B168">
            <v>8307723101</v>
          </cell>
          <cell r="C168" t="str">
            <v>ARPFAM284-MX07723101</v>
          </cell>
          <cell r="D168" t="str">
            <v>SHIELD HOSES-FRONT</v>
          </cell>
          <cell r="E168" t="str">
            <v>GREATECH PHILIPPINES INC.</v>
          </cell>
          <cell r="F168" t="str">
            <v>N. BUTOR</v>
          </cell>
          <cell r="G168" t="str">
            <v>SHEET METAL</v>
          </cell>
        </row>
        <row r="169">
          <cell r="B169">
            <v>8307725101</v>
          </cell>
          <cell r="C169" t="str">
            <v>ARPFAM285-MX07725101</v>
          </cell>
          <cell r="D169" t="str">
            <v>SHIELD HOSES-REAR</v>
          </cell>
          <cell r="E169" t="str">
            <v>GREATECH PHILIPPINES INC.</v>
          </cell>
          <cell r="F169" t="str">
            <v>N. BUTOR</v>
          </cell>
          <cell r="G169" t="str">
            <v>SHEET METAL</v>
          </cell>
        </row>
        <row r="170">
          <cell r="B170">
            <v>8308679101</v>
          </cell>
          <cell r="C170" t="str">
            <v>ARPFAV032-MX8679101</v>
          </cell>
          <cell r="D170" t="str">
            <v>MOTOR BRACKET Z-AXIS PNP</v>
          </cell>
          <cell r="E170" t="str">
            <v>MTE TECHNOLOGY INC.</v>
          </cell>
          <cell r="F170" t="str">
            <v>N. BUTOR</v>
          </cell>
          <cell r="G170" t="str">
            <v>MACHINING</v>
          </cell>
        </row>
        <row r="171">
          <cell r="B171">
            <v>8307731101</v>
          </cell>
          <cell r="C171" t="str">
            <v>ARPFAV042-MX7731101</v>
          </cell>
          <cell r="D171" t="str">
            <v>SIDE PLATE LEFT-X8 PNP</v>
          </cell>
          <cell r="E171" t="str">
            <v>NSB ENGINEERING DESIGN AND FABRICATION</v>
          </cell>
          <cell r="F171" t="str">
            <v>N. BUTOR</v>
          </cell>
          <cell r="G171" t="str">
            <v>MACHINING</v>
          </cell>
        </row>
        <row r="172">
          <cell r="B172">
            <v>8307732101</v>
          </cell>
          <cell r="C172" t="str">
            <v>ARPFAV043-MX7732101</v>
          </cell>
          <cell r="D172" t="str">
            <v>SIDE PLATE RIGHT-X8 PNP</v>
          </cell>
          <cell r="E172" t="str">
            <v>NSB ENGINEERING DESIGN AND FABRICATION</v>
          </cell>
          <cell r="F172" t="str">
            <v>N. BUTOR</v>
          </cell>
          <cell r="G172" t="str">
            <v>MACHINING</v>
          </cell>
        </row>
        <row r="173">
          <cell r="B173">
            <v>8309002101</v>
          </cell>
          <cell r="C173" t="str">
            <v>ARPFAV044-MX9002101</v>
          </cell>
          <cell r="D173" t="str">
            <v>THETA ADJ ECC PIN (Output)</v>
          </cell>
          <cell r="E173" t="str">
            <v>ENGTEK PRECISION PHILIPPINES, INC.</v>
          </cell>
          <cell r="F173" t="str">
            <v>N. BUTOR</v>
          </cell>
          <cell r="G173" t="str">
            <v>MACHINING</v>
          </cell>
        </row>
        <row r="174">
          <cell r="B174">
            <v>8339636101</v>
          </cell>
          <cell r="C174" t="str">
            <v>ARPFAV035-MX9636101</v>
          </cell>
          <cell r="D174" t="str">
            <v>PLUG, EXTENDED BRAKE, PICK HD</v>
          </cell>
          <cell r="E174" t="str">
            <v>MTE TECHNOLOGY INC.</v>
          </cell>
          <cell r="F174" t="str">
            <v>N. BUTOR</v>
          </cell>
          <cell r="G174" t="str">
            <v>MACHINING</v>
          </cell>
        </row>
        <row r="175">
          <cell r="B175">
            <v>8307717101</v>
          </cell>
          <cell r="C175" t="str">
            <v>ARPFAM289-MX07717101</v>
          </cell>
          <cell r="D175" t="str">
            <v>SHIM PICK BODY 0.5MM</v>
          </cell>
          <cell r="E175" t="str">
            <v>AAJ FABRICATION AND MACHINE SH</v>
          </cell>
          <cell r="F175" t="str">
            <v>A. RONCAL</v>
          </cell>
          <cell r="G175" t="str">
            <v>SHEET METAL</v>
          </cell>
        </row>
        <row r="176">
          <cell r="B176">
            <v>8334691101</v>
          </cell>
          <cell r="C176" t="str">
            <v>ARPFAM286-MX34691101</v>
          </cell>
          <cell r="D176" t="str">
            <v>SHIM  ARRAY ALIGN.  0.1MM</v>
          </cell>
          <cell r="E176" t="str">
            <v>AAJ FABRICATION AND MACHINE SH</v>
          </cell>
          <cell r="F176" t="str">
            <v>A. RONCAL</v>
          </cell>
          <cell r="G176" t="str">
            <v>SHEET METAL</v>
          </cell>
        </row>
        <row r="177">
          <cell r="B177">
            <v>8307717103</v>
          </cell>
          <cell r="C177" t="str">
            <v>ARPFAM287-MX07717103</v>
          </cell>
          <cell r="D177" t="str">
            <v>SHIM PICK BODY 0.05MM</v>
          </cell>
          <cell r="E177" t="str">
            <v>AAJ FABRICATION AND MACHINE SH</v>
          </cell>
          <cell r="F177" t="str">
            <v>A. RONCAL</v>
          </cell>
          <cell r="G177" t="str">
            <v>SHEET METAL</v>
          </cell>
        </row>
        <row r="178">
          <cell r="B178">
            <v>8307717102</v>
          </cell>
          <cell r="C178" t="str">
            <v>ARPFAM288-MX07717102</v>
          </cell>
          <cell r="D178" t="str">
            <v>SHIM PICK BODY 0.3MM</v>
          </cell>
          <cell r="E178" t="str">
            <v>AAJ FABRICATION AND MACHINE SH</v>
          </cell>
          <cell r="F178" t="str">
            <v>A. RONCAL</v>
          </cell>
          <cell r="G178" t="str">
            <v>SHEET METAL</v>
          </cell>
        </row>
        <row r="179">
          <cell r="B179">
            <v>6603040</v>
          </cell>
          <cell r="C179" t="str">
            <v>ARPWSD030-CC6603040</v>
          </cell>
          <cell r="D179" t="str">
            <v>WASHER,SERRATED BELVILLE M3</v>
          </cell>
          <cell r="E179" t="str">
            <v>ALLIED INVENTORY SYSTEMS, INC.</v>
          </cell>
          <cell r="F179" t="str">
            <v>C. MENDOZA</v>
          </cell>
          <cell r="G179" t="str">
            <v>HARDWARE</v>
          </cell>
        </row>
        <row r="180">
          <cell r="B180">
            <v>1701062</v>
          </cell>
          <cell r="C180" t="str">
            <v>ARPWSD045-CC1701062</v>
          </cell>
          <cell r="D180" t="str">
            <v>WASHER,FLAT,M3,18-8 SS</v>
          </cell>
          <cell r="E180" t="str">
            <v>ALLIED INVENTORY SYSTEMS, INC.</v>
          </cell>
          <cell r="F180" t="str">
            <v>C. MENDOZA</v>
          </cell>
          <cell r="G180" t="str">
            <v>HARDWARE</v>
          </cell>
        </row>
        <row r="181">
          <cell r="B181">
            <v>6604040</v>
          </cell>
          <cell r="C181" t="str">
            <v>ARPWSD031-CC6604040</v>
          </cell>
          <cell r="D181" t="str">
            <v>WASHER,SERRATED BELVILLE M4</v>
          </cell>
          <cell r="E181" t="str">
            <v>ALLIED INVENTORY SYSTEMS, INC.</v>
          </cell>
          <cell r="F181" t="str">
            <v>C. MENDOZA</v>
          </cell>
          <cell r="G181" t="str">
            <v>HARDWARE</v>
          </cell>
        </row>
        <row r="182">
          <cell r="B182">
            <v>6602040</v>
          </cell>
          <cell r="C182" t="str">
            <v>ARPWSD029-CC6602040</v>
          </cell>
          <cell r="D182" t="str">
            <v>WASHER,SERRATED BELVILLE M2</v>
          </cell>
          <cell r="E182" t="str">
            <v>ALLIED INVENTORY SYSTEMS, INC.</v>
          </cell>
          <cell r="F182" t="str">
            <v>C. MENDOZA</v>
          </cell>
          <cell r="G182" t="str">
            <v>HARDWARE</v>
          </cell>
        </row>
        <row r="183">
          <cell r="B183">
            <v>6503000808</v>
          </cell>
          <cell r="C183" t="str">
            <v>ARPSCA210-CC03000808</v>
          </cell>
          <cell r="D183" t="str">
            <v>SCR, M3 X 8MM, SS, SHC</v>
          </cell>
          <cell r="E183" t="str">
            <v>ALLIED INVENTORY SYSTEMS, INC.</v>
          </cell>
          <cell r="F183" t="str">
            <v>C. MENDOZA</v>
          </cell>
          <cell r="G183" t="str">
            <v>FASTENER</v>
          </cell>
        </row>
        <row r="184">
          <cell r="B184">
            <v>6605040</v>
          </cell>
          <cell r="C184" t="str">
            <v>ARPWSD051-CC6605040</v>
          </cell>
          <cell r="D184" t="str">
            <v>WASHER,SERRATED BELVILLE M5</v>
          </cell>
          <cell r="E184" t="str">
            <v>ALLIED INVENTORY SYSTEMS, INC.</v>
          </cell>
          <cell r="F184" t="str">
            <v>C. MENDOZA</v>
          </cell>
          <cell r="G184" t="str">
            <v>HARDWARE</v>
          </cell>
        </row>
        <row r="185">
          <cell r="B185">
            <v>1701797</v>
          </cell>
          <cell r="C185" t="str">
            <v>ARPNTA011-CC1701797</v>
          </cell>
          <cell r="D185" t="str">
            <v>NUT,M3,18-8 SS,NYLON</v>
          </cell>
          <cell r="E185" t="str">
            <v>ALLIED INVENTORY SYSTEMS, INC.</v>
          </cell>
          <cell r="F185" t="str">
            <v>C. MENDOZA</v>
          </cell>
          <cell r="G185" t="str">
            <v>HARDWARE</v>
          </cell>
        </row>
        <row r="186">
          <cell r="B186">
            <v>6502500608</v>
          </cell>
          <cell r="C186" t="str">
            <v>ARPSCA202-CC02500608</v>
          </cell>
          <cell r="D186" t="str">
            <v>SCREW,M2.5X6MM,SS,SHC</v>
          </cell>
          <cell r="E186" t="str">
            <v>ALLIED INVENTORY SYSTEMS, INC.</v>
          </cell>
          <cell r="F186" t="str">
            <v>C. MENDOZA</v>
          </cell>
          <cell r="G186" t="str">
            <v>FASTENER</v>
          </cell>
        </row>
        <row r="187">
          <cell r="B187">
            <v>1702511</v>
          </cell>
          <cell r="C187" t="str">
            <v>ARPWSD048-CC1702511</v>
          </cell>
          <cell r="D187" t="str">
            <v>WASHER,EXT STAR,M3,SS</v>
          </cell>
          <cell r="E187" t="str">
            <v>ALLIED INVENTORY SYSTEMS, INC.</v>
          </cell>
          <cell r="F187" t="str">
            <v>C. MENDOZA</v>
          </cell>
          <cell r="G187" t="str">
            <v>HARDWARE</v>
          </cell>
        </row>
        <row r="188">
          <cell r="B188">
            <v>6503000408</v>
          </cell>
          <cell r="C188" t="str">
            <v>ARPSCZ089-CC03000408</v>
          </cell>
          <cell r="D188" t="str">
            <v>SCR,M3X 4MM,SS SHC</v>
          </cell>
          <cell r="E188" t="str">
            <v>ALLIED INVENTORY SYSTEMS, INC.</v>
          </cell>
          <cell r="F188" t="str">
            <v>C. MENDOZA</v>
          </cell>
          <cell r="G188" t="str">
            <v>FASTENER</v>
          </cell>
        </row>
        <row r="189">
          <cell r="B189">
            <v>6504001008</v>
          </cell>
          <cell r="C189" t="str">
            <v>ARPSCA229-CC04001008</v>
          </cell>
          <cell r="D189" t="str">
            <v>SCR, M4 X 10MM, SS, SHC</v>
          </cell>
          <cell r="E189" t="str">
            <v>CAVITE BOLT TRADING INCORPORATED</v>
          </cell>
          <cell r="F189" t="str">
            <v>A. BERGADO</v>
          </cell>
          <cell r="G189" t="str">
            <v>FASTENER</v>
          </cell>
        </row>
        <row r="190">
          <cell r="B190">
            <v>3604650</v>
          </cell>
          <cell r="C190" t="str">
            <v>ARPFGB039-MX3604650</v>
          </cell>
          <cell r="D190" t="str">
            <v>FITTING,ELBOW,3/32,M5,SIL ORNG</v>
          </cell>
          <cell r="E190" t="str">
            <v>ALLIED INVENTORY SYSTEMS, INC.</v>
          </cell>
          <cell r="F190" t="str">
            <v>C. MENDOZA</v>
          </cell>
          <cell r="G190" t="str">
            <v>PNEUMATIC</v>
          </cell>
        </row>
        <row r="191">
          <cell r="B191">
            <v>6502000408</v>
          </cell>
          <cell r="C191" t="str">
            <v>ARPSCA198-CC02000408</v>
          </cell>
          <cell r="D191" t="str">
            <v>SCR, M2 X 4MM, SS, SHC</v>
          </cell>
          <cell r="E191" t="str">
            <v>ALLIED INVENTORY SYSTEMS, INC.</v>
          </cell>
          <cell r="F191" t="str">
            <v>C. MENDOZA</v>
          </cell>
          <cell r="G191" t="str">
            <v>FASTENER</v>
          </cell>
        </row>
        <row r="192">
          <cell r="B192">
            <v>6503001208</v>
          </cell>
          <cell r="C192" t="str">
            <v>ARPSCA206-CC03001208</v>
          </cell>
          <cell r="D192" t="str">
            <v>SCR, M3 X 12MM, SS, SHC</v>
          </cell>
          <cell r="E192" t="str">
            <v>ALLIED INVENTORY SYSTEMS, INC.</v>
          </cell>
          <cell r="F192" t="str">
            <v>C. MENDOZA</v>
          </cell>
          <cell r="G192" t="str">
            <v>FASTENER</v>
          </cell>
        </row>
        <row r="193">
          <cell r="B193">
            <v>1701560</v>
          </cell>
          <cell r="C193" t="str">
            <v>ARPCKF088-CC1701560</v>
          </cell>
          <cell r="D193" t="str">
            <v>PIN,DOWEL,3MM D X 10MM L,SS</v>
          </cell>
          <cell r="E193" t="str">
            <v>ALLIED INVENTORY SYSTEMS, INC.</v>
          </cell>
          <cell r="F193" t="str">
            <v>C. MENDOZA</v>
          </cell>
          <cell r="G193" t="str">
            <v>HARDWARE</v>
          </cell>
        </row>
        <row r="194">
          <cell r="B194">
            <v>6602540</v>
          </cell>
          <cell r="C194" t="str">
            <v>ARPWSD047-CC6602540</v>
          </cell>
          <cell r="D194" t="str">
            <v>WASHER,SERRATED BELVILLE M2.5</v>
          </cell>
          <cell r="E194" t="str">
            <v>ALLIED INVENTORY SYSTEMS, INC.</v>
          </cell>
          <cell r="F194" t="str">
            <v>C. MENDOZA</v>
          </cell>
          <cell r="G194" t="str">
            <v>HARDWARE</v>
          </cell>
        </row>
        <row r="195">
          <cell r="B195">
            <v>3603135</v>
          </cell>
          <cell r="C195" t="str">
            <v>ARPSPF148-PY3603135</v>
          </cell>
          <cell r="D195" t="str">
            <v>FITTNG,BRB,90DEG,M3,2.4MM,9ID</v>
          </cell>
          <cell r="E195" t="str">
            <v>ALLIED INVENTORY SYSTEMS, INC.</v>
          </cell>
          <cell r="F195" t="str">
            <v>C. MENDOZA</v>
          </cell>
          <cell r="G195" t="str">
            <v>PNEUMATIC</v>
          </cell>
        </row>
        <row r="196">
          <cell r="B196" t="str">
            <v>A0000010145</v>
          </cell>
          <cell r="C196" t="str">
            <v>ARPSPF051-PY0010145</v>
          </cell>
          <cell r="D196" t="str">
            <v>SMALL WIRE TIE MOUNTS</v>
          </cell>
          <cell r="E196" t="str">
            <v>ALLIED INVENTORY SYSTEMS, INC.</v>
          </cell>
          <cell r="F196" t="str">
            <v>C. MENDOZA</v>
          </cell>
          <cell r="G196" t="str">
            <v>HARDWARE</v>
          </cell>
        </row>
        <row r="197">
          <cell r="B197">
            <v>1703080</v>
          </cell>
          <cell r="C197" t="str">
            <v>ARPMGA014-MX1703080</v>
          </cell>
          <cell r="D197" t="str">
            <v>MAGNET, DISC .25X.06, 1.19LBS</v>
          </cell>
          <cell r="E197" t="str">
            <v>ALLIED INVENTORY SYSTEMS, INC.</v>
          </cell>
          <cell r="F197" t="str">
            <v>C. MENDOZA</v>
          </cell>
          <cell r="G197" t="str">
            <v>MECHANICAL</v>
          </cell>
        </row>
        <row r="198">
          <cell r="B198">
            <v>3604462</v>
          </cell>
          <cell r="C198" t="str">
            <v>ARPFGB040-MX3604462</v>
          </cell>
          <cell r="D198" t="str">
            <v>M5 TO 3/32 BARB ELB</v>
          </cell>
          <cell r="E198" t="str">
            <v>ALLIED INVENTORY SYSTEMS, INC.</v>
          </cell>
          <cell r="F198" t="str">
            <v>C. MENDOZA</v>
          </cell>
          <cell r="G198" t="str">
            <v>PNEUMATIC</v>
          </cell>
        </row>
        <row r="199">
          <cell r="B199">
            <v>6503000508</v>
          </cell>
          <cell r="C199" t="str">
            <v>ARPSCA035-CCM3X5</v>
          </cell>
          <cell r="D199" t="str">
            <v>SCR, M3 X 5MM, SS, SHC</v>
          </cell>
          <cell r="E199" t="str">
            <v>ALLIED INVENTORY SYSTEMS, INC.</v>
          </cell>
          <cell r="F199" t="str">
            <v>C. MENDOZA</v>
          </cell>
          <cell r="G199" t="str">
            <v>FASTENER</v>
          </cell>
        </row>
        <row r="200">
          <cell r="B200">
            <v>3200109</v>
          </cell>
          <cell r="C200" t="str">
            <v>ARPSPA061-MX3200109</v>
          </cell>
          <cell r="D200" t="str">
            <v>DISC,WAVE SPRING</v>
          </cell>
          <cell r="E200" t="str">
            <v>MCMASTER-CARR SUPPLY COMPANY</v>
          </cell>
          <cell r="F200" t="str">
            <v>A. BERGADO</v>
          </cell>
          <cell r="G200" t="str">
            <v>HARDWARE</v>
          </cell>
        </row>
        <row r="201">
          <cell r="B201">
            <v>4102405</v>
          </cell>
          <cell r="C201" t="str">
            <v>ARPVVA022-MX4102405</v>
          </cell>
          <cell r="D201" t="str">
            <v>CLIP,S070 VALVE</v>
          </cell>
          <cell r="E201" t="str">
            <v>ALLIED INVENTORY SYSTEMS, INC.</v>
          </cell>
          <cell r="F201" t="str">
            <v>C. MENDOZA</v>
          </cell>
          <cell r="G201" t="str">
            <v>PNEUMATIC</v>
          </cell>
        </row>
        <row r="202">
          <cell r="B202">
            <v>8308961102</v>
          </cell>
          <cell r="C202" t="str">
            <v>ARPFAV046-MX8961102</v>
          </cell>
          <cell r="D202" t="str">
            <v>TIP ADAPTER PNP FLOAT LOCK (Transfer)</v>
          </cell>
          <cell r="E202" t="str">
            <v>ENGTEK PRECISION PHILIPPINES, INC.</v>
          </cell>
          <cell r="F202" t="str">
            <v>N. BUTOR</v>
          </cell>
          <cell r="G202" t="str">
            <v>MACHINING</v>
          </cell>
        </row>
        <row r="203">
          <cell r="B203">
            <v>8330949001</v>
          </cell>
          <cell r="C203" t="str">
            <v>ARPCBF416-MX30949001</v>
          </cell>
          <cell r="D203" t="str">
            <v>CABLE ASSY, 24/48V DC PWR</v>
          </cell>
          <cell r="E203" t="str">
            <v>PIMES</v>
          </cell>
          <cell r="F203" t="str">
            <v>R. BLANCA</v>
          </cell>
          <cell r="G203" t="str">
            <v>CABLE ASM</v>
          </cell>
        </row>
        <row r="204">
          <cell r="B204">
            <v>8330950001</v>
          </cell>
          <cell r="C204" t="str">
            <v>ARPCBF417-MX30950001</v>
          </cell>
          <cell r="D204" t="str">
            <v>CABLE ASSY, CAN COMM</v>
          </cell>
          <cell r="E204" t="str">
            <v>PIMES</v>
          </cell>
          <cell r="F204" t="str">
            <v>R. BLANCA</v>
          </cell>
          <cell r="G204" t="str">
            <v>CABLE ASM</v>
          </cell>
        </row>
        <row r="205">
          <cell r="B205">
            <v>8334700001</v>
          </cell>
          <cell r="C205" t="str">
            <v>ARPCBF418-MX34700001</v>
          </cell>
          <cell r="D205" t="str">
            <v>CABLE ASSY, GND, PIT-X E-CHAIN</v>
          </cell>
          <cell r="E205" t="str">
            <v>PIMES</v>
          </cell>
          <cell r="F205" t="str">
            <v>R. BLANCA</v>
          </cell>
          <cell r="G205" t="str">
            <v>CABLE ASM</v>
          </cell>
        </row>
        <row r="206">
          <cell r="B206">
            <v>8330952001</v>
          </cell>
          <cell r="C206" t="str">
            <v>ARPCBF419-MX30952001</v>
          </cell>
          <cell r="D206" t="str">
            <v>CABLE ASSY, PNP BRAKE</v>
          </cell>
          <cell r="E206" t="str">
            <v>PIMES</v>
          </cell>
          <cell r="F206" t="str">
            <v>R. BLANCA</v>
          </cell>
          <cell r="G206" t="str">
            <v>CABLE ASM</v>
          </cell>
        </row>
        <row r="207">
          <cell r="B207">
            <v>8335612001</v>
          </cell>
          <cell r="C207" t="str">
            <v>ARPCBF420-MX35612001</v>
          </cell>
          <cell r="D207" t="str">
            <v>CABLE ASSY, PNP HEAD FAN</v>
          </cell>
          <cell r="E207" t="str">
            <v>PIMES</v>
          </cell>
          <cell r="F207" t="str">
            <v>R. BLANCA</v>
          </cell>
          <cell r="G207" t="str">
            <v>CABLE ASM</v>
          </cell>
        </row>
        <row r="208">
          <cell r="B208">
            <v>8350586001</v>
          </cell>
          <cell r="C208" t="str">
            <v>ARPCBF421-MX50586001</v>
          </cell>
          <cell r="D208" t="str">
            <v>CABLE ASSY, PNP HEAD GROUNDING</v>
          </cell>
          <cell r="E208" t="str">
            <v>PIMES</v>
          </cell>
          <cell r="F208" t="str">
            <v>R. BLANCA</v>
          </cell>
          <cell r="G208" t="str">
            <v>CABLE ASM</v>
          </cell>
        </row>
        <row r="209">
          <cell r="B209">
            <v>8330951001</v>
          </cell>
          <cell r="C209" t="str">
            <v>ARPCBF423-MX30951001</v>
          </cell>
          <cell r="D209" t="str">
            <v>CABLE ASSY, PNP X-PITCH EXT</v>
          </cell>
          <cell r="E209" t="str">
            <v>PIMES</v>
          </cell>
          <cell r="F209" t="str">
            <v>R. BLANCA</v>
          </cell>
          <cell r="G209" t="str">
            <v>CABLE ASM</v>
          </cell>
        </row>
        <row r="210">
          <cell r="B210">
            <v>8350586002</v>
          </cell>
          <cell r="C210" t="str">
            <v>ARPCBF437-MX50586002</v>
          </cell>
          <cell r="D210" t="str">
            <v>CABLE ASSY, PNP HEAD GROUNDING</v>
          </cell>
          <cell r="E210" t="str">
            <v>PIMES</v>
          </cell>
          <cell r="F210" t="str">
            <v>R. BLANCA</v>
          </cell>
          <cell r="G210" t="str">
            <v>CABLE ASM</v>
          </cell>
        </row>
        <row r="211">
          <cell r="B211">
            <v>8350539001</v>
          </cell>
          <cell r="C211" t="str">
            <v>LFCH-SP-8350539001</v>
          </cell>
          <cell r="D211" t="str">
            <v>CABLE ASSY, PNP PICK HEAD GND</v>
          </cell>
          <cell r="E211" t="str">
            <v>PIMES</v>
          </cell>
          <cell r="F211" t="str">
            <v>R. BLANCA</v>
          </cell>
          <cell r="G211" t="str">
            <v>CABLE ASM</v>
          </cell>
        </row>
        <row r="212">
          <cell r="B212">
            <v>8330953001</v>
          </cell>
          <cell r="C212" t="str">
            <v>ARPCBF424-MX30953001</v>
          </cell>
          <cell r="D212" t="str">
            <v>CABLE ASSY, VACUUM/BLOWOFF</v>
          </cell>
          <cell r="E212" t="str">
            <v>PIMES</v>
          </cell>
          <cell r="F212" t="str">
            <v>R. BLANCA</v>
          </cell>
          <cell r="G212" t="str">
            <v>CABLE ASM</v>
          </cell>
        </row>
        <row r="213">
          <cell r="B213">
            <v>8335611001</v>
          </cell>
          <cell r="C213" t="str">
            <v>ARPCBF425-MX35611001</v>
          </cell>
          <cell r="D213" t="str">
            <v>FAN ASSY, PNP HEAD</v>
          </cell>
          <cell r="E213" t="str">
            <v>PIMES</v>
          </cell>
          <cell r="F213" t="str">
            <v>R. BLANCA</v>
          </cell>
          <cell r="G213" t="str">
            <v>CABLE ASM</v>
          </cell>
        </row>
        <row r="214">
          <cell r="B214">
            <v>8335611002</v>
          </cell>
          <cell r="C214" t="str">
            <v>ARPCBF426-MX35611002</v>
          </cell>
          <cell r="D214" t="str">
            <v>FAN ASSY, PNP HEAD</v>
          </cell>
          <cell r="E214" t="str">
            <v>PIMES</v>
          </cell>
          <cell r="F214" t="str">
            <v>R. BLANCA</v>
          </cell>
          <cell r="G214" t="str">
            <v>CABLE ASM</v>
          </cell>
        </row>
        <row r="215">
          <cell r="B215">
            <v>8330948001</v>
          </cell>
          <cell r="C215" t="str">
            <v>ARPCBF427-MX30948001</v>
          </cell>
          <cell r="D215" t="str">
            <v>MOTOR ASSY PNP X-PITCH</v>
          </cell>
          <cell r="E215" t="str">
            <v>PIMES</v>
          </cell>
          <cell r="F215" t="str">
            <v>R. BLANCA</v>
          </cell>
          <cell r="G215" t="str">
            <v>CABLE ASM</v>
          </cell>
        </row>
        <row r="216">
          <cell r="B216">
            <v>8309939001</v>
          </cell>
          <cell r="C216" t="str">
            <v>ARPCBF428-MX09939001</v>
          </cell>
          <cell r="D216" t="str">
            <v>MOTOR ASSY PNP X-PITCHB</v>
          </cell>
          <cell r="E216" t="str">
            <v>PIMES</v>
          </cell>
          <cell r="F216" t="str">
            <v>R. BLANCA</v>
          </cell>
          <cell r="G216" t="str">
            <v>CABLE ASM</v>
          </cell>
        </row>
        <row r="217">
          <cell r="B217">
            <v>8309940001</v>
          </cell>
          <cell r="C217" t="str">
            <v>ARPCBF430-MX09940001</v>
          </cell>
          <cell r="D217" t="str">
            <v>MOTOR ASSY PNP-Z AXIS</v>
          </cell>
          <cell r="E217" t="str">
            <v>PIMES</v>
          </cell>
          <cell r="F217" t="str">
            <v>R. BLANCA</v>
          </cell>
          <cell r="G217" t="str">
            <v>CABLE ASM</v>
          </cell>
        </row>
        <row r="218">
          <cell r="B218">
            <v>8332917001</v>
          </cell>
          <cell r="C218" t="str">
            <v>ARPCBF429-MX32917001</v>
          </cell>
          <cell r="D218" t="str">
            <v>MOTOR ASSY, PNP-Y PITCH</v>
          </cell>
          <cell r="E218" t="str">
            <v>PIMES</v>
          </cell>
          <cell r="F218" t="str">
            <v>R. BLANCA</v>
          </cell>
          <cell r="G218" t="str">
            <v>CABLE ASM</v>
          </cell>
        </row>
        <row r="219">
          <cell r="B219">
            <v>8309941001</v>
          </cell>
          <cell r="C219" t="str">
            <v>ARPCBF431-MX09941001</v>
          </cell>
          <cell r="D219" t="str">
            <v>SENSOR ASSY PNP HOME</v>
          </cell>
          <cell r="E219" t="str">
            <v>PIMES</v>
          </cell>
          <cell r="F219" t="str">
            <v>R. BLANCA</v>
          </cell>
          <cell r="G219" t="str">
            <v>CABLE ASM</v>
          </cell>
        </row>
        <row r="220">
          <cell r="B220">
            <v>8309941002</v>
          </cell>
          <cell r="C220" t="str">
            <v>ARPCBF432-MX09941002</v>
          </cell>
          <cell r="D220" t="str">
            <v>SENSOR ASSY PNP HOME</v>
          </cell>
          <cell r="E220" t="str">
            <v>PIMES</v>
          </cell>
          <cell r="F220" t="str">
            <v>R. BLANCA</v>
          </cell>
          <cell r="G220" t="str">
            <v>CABLE ASM</v>
          </cell>
        </row>
        <row r="221">
          <cell r="B221">
            <v>8309941003</v>
          </cell>
          <cell r="C221" t="str">
            <v>ARPCBF433-MX09941003</v>
          </cell>
          <cell r="D221" t="str">
            <v>SENSOR ASSY PNP HOME</v>
          </cell>
          <cell r="E221" t="str">
            <v>PIMES</v>
          </cell>
          <cell r="F221" t="str">
            <v>R. BLANCA</v>
          </cell>
          <cell r="G221" t="str">
            <v>CABLE ASM</v>
          </cell>
        </row>
        <row r="222">
          <cell r="B222">
            <v>8309941004</v>
          </cell>
          <cell r="C222" t="str">
            <v>ARPCBF434-MX09941004</v>
          </cell>
          <cell r="D222" t="str">
            <v>SENSOR ASSY PNP HOME</v>
          </cell>
          <cell r="E222" t="str">
            <v>PIMES</v>
          </cell>
          <cell r="F222" t="str">
            <v>R. BLANCA</v>
          </cell>
          <cell r="G222" t="str">
            <v>CABLE ASM</v>
          </cell>
        </row>
        <row r="223">
          <cell r="B223">
            <v>8301916001</v>
          </cell>
          <cell r="C223" t="str">
            <v>ARPCBF436-MX01916001</v>
          </cell>
          <cell r="D223" t="str">
            <v>SENSOR ASSY,BOAT DECTETION (Transfer)</v>
          </cell>
          <cell r="E223" t="str">
            <v>PIMES</v>
          </cell>
          <cell r="F223" t="str">
            <v>R. BLANCA</v>
          </cell>
          <cell r="G223" t="str">
            <v>CABLE ASM</v>
          </cell>
        </row>
        <row r="224">
          <cell r="B224">
            <v>1502363</v>
          </cell>
          <cell r="C224">
            <v>4</v>
          </cell>
        </row>
        <row r="225">
          <cell r="B225">
            <v>1503362</v>
          </cell>
          <cell r="C225">
            <v>16</v>
          </cell>
        </row>
        <row r="226">
          <cell r="B226">
            <v>1504651</v>
          </cell>
          <cell r="C226">
            <v>4</v>
          </cell>
        </row>
        <row r="227">
          <cell r="B227">
            <v>1504824</v>
          </cell>
          <cell r="C227">
            <v>4</v>
          </cell>
        </row>
        <row r="228">
          <cell r="B228">
            <v>1701172</v>
          </cell>
          <cell r="C228">
            <v>12</v>
          </cell>
        </row>
        <row r="229">
          <cell r="B229">
            <v>1701354</v>
          </cell>
          <cell r="C229">
            <v>12</v>
          </cell>
        </row>
        <row r="230">
          <cell r="B230">
            <v>1703080</v>
          </cell>
          <cell r="C230">
            <v>4</v>
          </cell>
        </row>
        <row r="231">
          <cell r="B231">
            <v>1703233</v>
          </cell>
          <cell r="C231">
            <v>8</v>
          </cell>
        </row>
        <row r="232">
          <cell r="B232">
            <v>3401178</v>
          </cell>
          <cell r="C232">
            <v>4</v>
          </cell>
        </row>
        <row r="233">
          <cell r="B233">
            <v>3401707</v>
          </cell>
          <cell r="C233">
            <v>4</v>
          </cell>
        </row>
        <row r="234">
          <cell r="B234">
            <v>3604650</v>
          </cell>
          <cell r="C234">
            <v>4</v>
          </cell>
        </row>
        <row r="235">
          <cell r="B235">
            <v>4103363</v>
          </cell>
          <cell r="C235">
            <v>4</v>
          </cell>
        </row>
        <row r="236">
          <cell r="B236">
            <v>6602040</v>
          </cell>
          <cell r="C236">
            <v>48</v>
          </cell>
        </row>
        <row r="237">
          <cell r="B237">
            <v>6502000408</v>
          </cell>
          <cell r="C237">
            <v>24</v>
          </cell>
        </row>
        <row r="238">
          <cell r="B238">
            <v>6502000409</v>
          </cell>
          <cell r="C238">
            <v>4</v>
          </cell>
        </row>
        <row r="239">
          <cell r="B239">
            <v>8309022101</v>
          </cell>
          <cell r="C239">
            <v>4</v>
          </cell>
        </row>
        <row r="240">
          <cell r="B240">
            <v>8339636101</v>
          </cell>
          <cell r="C240">
            <v>4</v>
          </cell>
        </row>
        <row r="241">
          <cell r="B241">
            <v>8339637101</v>
          </cell>
          <cell r="C241">
            <v>4</v>
          </cell>
        </row>
        <row r="242">
          <cell r="B242">
            <v>8339702101</v>
          </cell>
          <cell r="C242">
            <v>4</v>
          </cell>
        </row>
        <row r="243">
          <cell r="B243">
            <v>8350835101</v>
          </cell>
          <cell r="C243">
            <v>4</v>
          </cell>
        </row>
        <row r="244">
          <cell r="B244">
            <v>1701797</v>
          </cell>
          <cell r="C244">
            <v>8</v>
          </cell>
        </row>
        <row r="245">
          <cell r="B245">
            <v>3401037</v>
          </cell>
          <cell r="C245">
            <v>8</v>
          </cell>
        </row>
        <row r="246">
          <cell r="B246">
            <v>8307691101</v>
          </cell>
          <cell r="C246">
            <v>4</v>
          </cell>
        </row>
        <row r="247">
          <cell r="B247">
            <v>1703006</v>
          </cell>
          <cell r="C247">
            <v>4</v>
          </cell>
        </row>
        <row r="248">
          <cell r="B248">
            <v>1504000</v>
          </cell>
          <cell r="C248">
            <v>8</v>
          </cell>
        </row>
        <row r="249">
          <cell r="B249">
            <v>4300125</v>
          </cell>
          <cell r="C249">
            <v>4</v>
          </cell>
        </row>
        <row r="250">
          <cell r="B250">
            <v>1703057</v>
          </cell>
          <cell r="C250">
            <v>4</v>
          </cell>
        </row>
        <row r="251">
          <cell r="B251">
            <v>4103030</v>
          </cell>
          <cell r="C251">
            <v>4</v>
          </cell>
        </row>
        <row r="252">
          <cell r="B252">
            <v>4103131</v>
          </cell>
          <cell r="C252">
            <v>4</v>
          </cell>
        </row>
        <row r="253">
          <cell r="B253">
            <v>8309106101</v>
          </cell>
          <cell r="C253">
            <v>4</v>
          </cell>
        </row>
        <row r="254">
          <cell r="B254">
            <v>1682859102</v>
          </cell>
          <cell r="C254">
            <v>2.04</v>
          </cell>
        </row>
        <row r="255">
          <cell r="B255">
            <v>800005503</v>
          </cell>
          <cell r="C255">
            <v>16</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uild%20Plan%20Summary%20070919.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655.746059490739" createdVersion="6" refreshedVersion="6" minRefreshableVersion="3" recordCount="1483" xr:uid="{00000000-000A-0000-FFFF-FFFF00000000}">
  <cacheSource type="worksheet">
    <worksheetSource ref="A1:O1484" sheet="Open Sales Order 070919" r:id="rId2"/>
  </cacheSource>
  <cacheFields count="15">
    <cacheField name="#" numFmtId="0">
      <sharedItems containsSemiMixedTypes="0" containsString="0" containsNumber="1" containsInteger="1" minValue="1" maxValue="1483"/>
    </cacheField>
    <cacheField name="Document Number" numFmtId="0">
      <sharedItems containsSemiMixedTypes="0" containsString="0" containsNumber="1" containsInteger="1" minValue="2000002145" maxValue="2000005784"/>
    </cacheField>
    <cacheField name="Posting Date" numFmtId="14">
      <sharedItems containsSemiMixedTypes="0" containsNonDate="0" containsDate="1" containsString="0" minDate="2018-03-08T00:00:00" maxDate="2019-07-06T00:00:00"/>
    </cacheField>
    <cacheField name="Row Delivery Date" numFmtId="14">
      <sharedItems containsSemiMixedTypes="0" containsNonDate="0" containsDate="1" containsString="0" minDate="2018-03-08T00:00:00" maxDate="2019-07-30T00:00:00"/>
    </cacheField>
    <cacheField name="Customer/Vendor Code" numFmtId="0">
      <sharedItems/>
    </cacheField>
    <cacheField name="Customer/Vendor Name" numFmtId="0">
      <sharedItems/>
    </cacheField>
    <cacheField name="Item No." numFmtId="0">
      <sharedItems count="1152">
        <s v="ARPTBH001-CC200031"/>
        <s v="ARPBGB019-CC0200914"/>
        <s v="ARPSSB086-CC1410417"/>
        <s v="ARPCYC016-CCC2641"/>
        <s v="ARPCBG021-CCPLT2IM"/>
        <s v="ARPTIA001-CC1500015"/>
        <s v="ARPLLC007-CC1500521"/>
        <s v="ARPRUA005-CCEXTDES"/>
        <s v="ARPOGA015-CC1503622"/>
        <s v="ARPTBH012-CC1504472"/>
        <s v="ARPCBF132-CC1504478"/>
        <s v="ARPWSD045-CC1701062"/>
        <s v="ARPNTA011-CC1701797"/>
        <s v="ARPNTF010-CC1701811"/>
        <s v="ARPSCZ118-CC01702163"/>
        <s v="ARPVVA014-CC14505LO1"/>
        <s v="ARPCKF077-CC2000603"/>
        <s v="ARPCQA009-CC2000645"/>
        <s v="ARPCKB045-CC2001563"/>
        <s v="ARPCXA038-CC2101362"/>
        <s v="ARPLLB027-CC2400336"/>
        <s v="ARPSHA030-CC3101421"/>
        <s v="ARPCHA007-CC3101443"/>
        <s v="ARPCHA008-CC3101444"/>
        <s v="LRPSSB104-00000405"/>
        <s v="ARPCBG020CC3602600"/>
        <s v="ARPFGD085-CC3603460"/>
        <s v="ARPCYC017-CCC3604164"/>
        <s v="ARPSSB025-CC3604166"/>
        <s v="ARPPNA033-CC4101320"/>
        <s v="ARPWSD029-CC6602040"/>
        <s v="ARPWSD047-CC6602540"/>
        <s v="ARPCKB086-CC111104"/>
        <s v="ARPSCA200-CC02000601"/>
        <s v="ARPSCZ125-CC02000808"/>
        <s v="ARPSCA202-CC02500608"/>
        <s v="ARPSCA210-CC03000808"/>
        <s v="ARPSCA228-CC03000809"/>
        <s v="ARPSCA226-CC03001008"/>
        <s v="ARPSCA203-CC03001408"/>
        <s v="ARPSCZ116-CC03001609"/>
        <s v="ARPSCA049-CCM3x40"/>
        <s v="ARPSCA229-CC04001008"/>
        <s v="ARPSCA193-CC04001208"/>
        <s v="ARPSCZ258-PY04001608"/>
        <s v="ARPSCA217-CC05001208"/>
        <s v="ARPCQC016-CC2284"/>
        <s v="ARPTBH021-CC16194"/>
        <s v="ARPSCZ083-CC16228"/>
        <s v="ARPTBF040-CC16978"/>
        <s v="ARPWSD030-CC6603040"/>
        <s v="ARPWSD031-CC6604040"/>
        <s v="ARPWSD051-CC6605040"/>
        <s v="ARPFAA564-CC30149101"/>
        <s v="ARPFAA565-CC30149102"/>
        <s v="ARPFAA568-CC30410101"/>
        <s v="ARPFAA566-CC30413101"/>
        <s v="ARPFAA567-CC30413102"/>
        <s v="ARPFAA569-CC30415101"/>
        <s v="ARPFAA562-CC31168101"/>
        <s v="ARPFAA563-CC31169101"/>
        <s v="ARPFAL108-CC31174101"/>
        <s v="ARPFAL109-CC31175101"/>
        <s v="ARPRAE011-CCR145BHS2"/>
        <s v="ARPPCD067-G333073001"/>
        <s v="AFDC-JLP-MTPF4901"/>
        <s v="ARPTBH020-CC0200032"/>
        <s v="ARPTBH018-CC200038"/>
        <s v="ARPTBH019-CC200056"/>
        <s v="ARPIRA002-CC04002502"/>
        <s v="ARPCBF134-CC1501409"/>
        <s v="ARPTBF047-CC1502054"/>
        <s v="ARPCKB041-CC1502749"/>
        <s v="ARPCBF151-CC1502763"/>
        <s v="ARPTBF039-CC1503597"/>
        <s v="ARPCBF181-CC25054015"/>
        <s v="ARPPWA032-CC35570101"/>
        <s v="ARPCBF187-CC1504612"/>
        <s v="ARPWSD038-CC1701165"/>
        <s v="ARPVVD005-CC1800639"/>
        <s v="ARPCKA146-CC2000514"/>
        <s v="ARPCQC023-CC2000591"/>
        <s v="ARPCKB093-CC2000604"/>
        <s v="ARPTMA045-CC2000637"/>
        <s v="ARPCQC015-CC2000644"/>
        <s v="ARPCKA148-CC2000661"/>
        <s v="ARPTMA046-CC2000716"/>
        <s v="ARPCKF103-CC2000761"/>
        <s v="ARPCKF105-CC2000918"/>
        <s v="ARPCBF155-CC2500241"/>
        <s v="ARPFGD089-CC3603301"/>
        <s v="ARPFGB019-CC3603306"/>
        <s v="ARPFGD100-CC3603314"/>
        <s v="ARPADC003-CC3603317"/>
        <s v="ARPFGD091-CC3603730"/>
        <s v="ARPBRA023-CC3603731"/>
        <s v="ARPIRA003-CC32221101"/>
        <s v="ARPFGB022-CC3604458"/>
        <s v="ARPSCA209-CC03000608"/>
        <s v="ARPSCZ109-CC05001008"/>
        <s v="ARPSCZ155-CCM61X12"/>
        <s v="ARPSCA138-CCM8x45"/>
        <s v="ARPPGA020-CC641765"/>
        <s v="ARPTBF052-CC0425BU20"/>
        <s v="ARPCKF060-CC015979"/>
        <s v="ARPWSD089-G31700918"/>
        <s v="ARPWSD033-CC6606040"/>
        <s v="ARPWSD034-CC6608040"/>
        <s v="ARPFAA838-CC35500101"/>
        <s v="ARPFAA839-CC35501101"/>
        <s v="ARPFAA835-CC35502101"/>
        <s v="ARPFIC004-CC3602140"/>
        <s v="LFCH-JLP-8335499901"/>
        <s v="ARPBLB004-CC200923"/>
        <s v="ARCBLA023-CC0200925"/>
        <s v="ARPR2A069-CC0601075"/>
        <s v="ARPD5A001-CC1104004"/>
        <s v="ARPPSA011-CC1120199"/>
        <s v="ARPCBF481-JP1120200"/>
        <s v="ARPBLA021-CC1400426"/>
        <s v="ARPCQC022-CC1401333"/>
        <s v="ARPSID005-CC1401344"/>
        <s v="ARPTBH002-CC1401414"/>
        <s v="ARPTMA047-CC1401530"/>
        <s v="ARPSID006-CC1401634"/>
        <s v="ARPCBF133-CC1402983"/>
        <s v="ARPPHA003-CC1410095"/>
        <s v="ARPBLA022-CC1410194"/>
        <s v="ARPBLA024-CC1410221"/>
        <s v="ARPBLA029-G31410478"/>
        <s v="ARPBKA015-G301MUCK10"/>
        <s v="ARPTMA049-CC1410633"/>
        <s v="ARPBKA008-CC1411075"/>
        <s v="ARPSIA046-CC1411097"/>
        <s v="ARPD3B013-CC1411514"/>
        <s v="ARPSIA047-CC1411098"/>
        <s v="ARPSIA048-CC1411641"/>
        <s v="ARPPWA025-CC1411681"/>
        <s v="ARPPWA037-G31411758"/>
        <s v="ARPRIA019-CC1500041"/>
        <s v="ARPTMA050-CC1500055"/>
        <s v="ARPRIA020-CC1500060"/>
        <s v="ARPRIA013-CC1500061"/>
        <s v="ARPRIA022-CC1500068"/>
        <s v="ARPRIA018-CC1500071"/>
        <s v="ARPTBH023-CC1500105"/>
        <s v="ARPTBF049-CC1500108"/>
        <s v="ARPNTF016-CC1501867"/>
        <s v="ARPWRB054-CC1502006"/>
        <s v="ARPRIA012-CC1502025"/>
        <s v="ARPRIA011-CC1502026"/>
        <s v="ARPRIA004-CC1502027"/>
        <s v="ARPRIA003-CC1502028"/>
        <s v="ARPRIA001-CC1502030"/>
        <s v="ARPRIA015-CC1502031"/>
        <s v="ARPTBF045-CC1502032"/>
        <s v="ARPRIA002-CC1502035"/>
        <s v="ARPDUA007-CC1502070"/>
        <s v="ARPTBH008-CCGRP11014"/>
        <s v="ARPNTF017-CC1502111"/>
        <s v="ARPWRB055-CC1502117"/>
        <s v="ARPRIA017-CC1502126"/>
        <s v="ARPTBF042-CC1502184"/>
        <s v="ARPTBF044-CC1502279"/>
        <s v="ARPTBH025-CC1502308"/>
        <s v="ARPPCB019-CC1502388"/>
        <s v="ARPCBF139-CC1502423"/>
        <s v="ARPCBF136-CC1502457"/>
        <s v="ARPCBF254-G31502637"/>
        <s v="ARPTIA002-G31502715"/>
        <s v="ARPOGA014-CC1502731"/>
        <s v="ARPWRB038-CC1502737"/>
        <s v="ARPWRB037-CC1502738"/>
        <s v="ARPWRB062-CC1502739"/>
        <s v="ARPCBF149-CC1502741"/>
        <s v="ARPCKB094-CC1502748"/>
        <s v="ARPCBF150-CC1502762"/>
        <s v="ARPTBF043-CC1502829"/>
        <s v="ARPTBH004-CC1502831"/>
        <s v="ARPCBF143-CC1502878"/>
        <s v="ARPWRB043-CC1502924"/>
        <s v="ARPCBF129-CC27414"/>
        <s v="ARPBRE007-CC1502955"/>
        <s v="ARPCBF454-JP1502987"/>
        <s v="ARPCBF156-CC1503010"/>
        <s v="ARPAMA030-G31503124"/>
        <s v="ARPWRB059-CC1503162"/>
        <s v="ARPWRB041-CC1503236"/>
        <s v="ARPWRB039-CC1503240"/>
        <s v="ARPCBF128-CCC0764"/>
        <s v="ARPWRB040-CC1503283"/>
        <s v="ARPTBH034-GC1503322"/>
        <s v="ARPCBF138-CC1503372"/>
        <s v="ARPWRB057-CC1503562"/>
        <s v="ARPDUA005-CC1503612"/>
        <s v="ARPCBF137-CC1503709"/>
        <s v="ARPTBF041-CC1503715"/>
        <s v="ARPCBF135-CC1503763"/>
        <s v="ARPCBF153-CC1503932"/>
        <s v="ARPCBF142-CC1503937"/>
        <s v="ARPCBF479-JP1504098"/>
        <s v="ARPBSA004-CC1504362"/>
        <s v="ARPBSA005-CC1504363"/>
        <s v="ARPCBF489-JP1504365"/>
        <s v="ARPSAA015-CC1504366"/>
        <s v="ARPSCZ075-CC2520M6"/>
        <s v="ARPCBF259-G31504568"/>
        <s v="ARPCBA163-G31504589"/>
        <s v="ARPCBF257-G31504705"/>
        <s v="ARPRAB014-G31504716"/>
        <s v="ARPRAB015-G31504719"/>
        <s v="ARPRAB016-G31504723"/>
        <s v="ARPSPF152-JP1504724"/>
        <s v="ARPSPF151-JP1504725"/>
        <s v="ARPWRB071-G3CFBUS020"/>
        <s v="ARPWRB070-G3CF101504"/>
        <s v="ARPLLB044-JP1504784"/>
        <s v="ARPCPC011-G31700043"/>
        <s v="ARPAEA014-CC1700539"/>
        <s v="ARPAEA004-CC1700541"/>
        <s v="ARPLHA002-CC1700983"/>
        <s v="ARPWSA012-1701065"/>
        <s v="ARPSCZ076-CCM188SS"/>
        <s v="ARPNTF018-CC1701130"/>
        <s v="ARPWSD037-CC1701164"/>
        <s v="ARPWSD084-DD1701166"/>
        <s v="ARPSCZ080-CC44031HW"/>
        <s v="ARPMGA010-CC1701312"/>
        <s v="ARPCKF085-CC1701346"/>
        <s v="ARPSCZ074-CCRSM8132"/>
        <s v="ARPCKF087-CC1701435"/>
        <s v="ARPPNA044-G3MSH512"/>
        <s v="ARPCKF088-CC1701560"/>
        <s v="ARPCBF478-JP1701817"/>
        <s v="ARPWSD042-CC1701863"/>
        <s v="ARPCBF480-JP1701892"/>
        <s v="ARPNTA014-JP1701944"/>
        <s v="ARPWSD055-CC1702036"/>
        <s v="ARPSCA199-JP1702089"/>
        <s v="ARPCBF486-JP1702132"/>
        <s v="ARPNTA010-CC1702185"/>
        <s v="ARPSCZ161-DD1702221"/>
        <s v="ARPPNB017-CC1702319"/>
        <s v="ARPWSD080-CC1702512"/>
        <s v="ARPNTF025-G31702546"/>
        <s v="ARPCKF086-CC1702660"/>
        <s v="ARPWSD041-CC1702688"/>
        <s v="ARPWSD049-CC1702744"/>
        <s v="ARPSCZ073-CC834LC7T"/>
        <s v="ARPSCZ103-CC1702779"/>
        <s v="ARPSCA196-CC1702781"/>
        <s v="ARPSCZ081-CC1080SBP"/>
        <s v="ARPSCZ340-JP1702787"/>
        <s v="ARPMGA008-CC1702796"/>
        <s v="ARPSCU104-CCM6x40"/>
        <s v="ARPCKF098-CC1702848"/>
        <s v="ARPSCZ082-CC1040SMS"/>
        <s v="ARPWSD053-CC141065"/>
        <s v="ARPSCZ162-DD1703029"/>
        <s v="ARPCBF485-JP1703096"/>
        <s v="ARPHEA015-G31703107"/>
        <s v="ARPWSD088-G3M5SST"/>
        <s v="ARPWSD087-G3M5SFHS"/>
        <s v="ARPHEA017-G31703142"/>
        <s v="ARPVVA014-CC1800397"/>
        <s v="ARPVVA015-CC1800621"/>
        <s v="ARPCKA144-CC2000463"/>
        <s v="ARPCKA145-CC2000513"/>
        <s v="ARPSCA234-CC2000516"/>
        <s v="ARPCKA147-CC2000534"/>
        <s v="ARPCKF058-CC2000609"/>
        <s v="ARPCKF059-CC2000631"/>
        <s v="ARPCKB085-CC2000632"/>
        <s v="ARPCQC018-CC2000633"/>
        <s v="ARPCKF070-CC57486772"/>
        <s v="ARPCKA149-CC2000672"/>
        <s v="ARPCKA140-CC2052044"/>
        <s v="ARPCKF090-CC2000683"/>
        <s v="ARPCKF089-CC2000684"/>
        <s v="ARPCKA141-CC2052033"/>
        <s v="ARPCKB040-CC2000713"/>
        <s v="ARPCKB092-CC2000715"/>
        <s v="ARPCKF071-CC1042573"/>
        <s v="ARPCKF081-CC2000807"/>
        <s v="ARPCKF066-CC1023874"/>
        <s v="ARPCKB084-CC2000914"/>
        <s v="ARPCKB035-CC2000915"/>
        <s v="ARPCKF104-CC2000916"/>
        <s v="ARPCKB034-CC2000917"/>
        <s v="ARPCKB082-CC2001040"/>
        <s v="ARPCKF106-CC2001041"/>
        <s v="ARPCKB049-CC2001126"/>
        <s v="ARPCKB083-CC2001134"/>
        <s v="ARPCKF072-CC1036533"/>
        <s v="ARPTMA051-CC2001185"/>
        <s v="ARPCKF107-CC2001204"/>
        <s v="ARPCKB036-CC2001271"/>
        <s v="ARPCKF109-CC2001275"/>
        <s v="ARPCKB037-CC2001276"/>
        <s v="ARPCKB071-CC2001277"/>
        <s v="ARPPNF011-CC2001317"/>
        <s v="ARPCKF057-CC2001355"/>
        <s v="ARPCKB075-CC2001455"/>
        <s v="ARPCKB073-CC2001456"/>
        <s v="ARPCKB074-CC2001457"/>
        <s v="ARPCKF056-CC2001458"/>
        <s v="ARPCKB072-CC2001459"/>
        <s v="ARPCKB038-CC2001514"/>
        <s v="ARPPGA022-CC2001543"/>
        <s v="ARPSID007-CC2001566"/>
        <s v="ARPCKB041-CC2001692"/>
        <s v="ARPCKB061-CC2001704"/>
        <s v="ARPCKB042-CC2001705"/>
        <s v="ARPCKB051-CC2001742"/>
        <s v="ARPCKB048-CC2001851"/>
        <s v="ARPCKF084-CC2002084"/>
        <s v="ARPCKB081-CC2002216"/>
        <s v="ARPCKB080-CC2002218"/>
        <s v="ARPVVD004-CC2002234"/>
        <s v="ARPCVC009-CC2002254"/>
        <s v="ARPMTA022-CC2101132"/>
        <s v="ARPCXA026-CC2101211"/>
        <s v="ARPMTA023-CCXVM8017"/>
        <s v="ARPSGA005-CC2101225"/>
        <s v="ARPCFA017-G32101243"/>
        <s v="ARPMTA024-CC2101295"/>
        <s v="ARPADB007-G32300314"/>
        <s v="ARPLLB045-JP2300320"/>
        <s v="ARPSJ001-JP2300321"/>
        <s v="ARPADB008-G32300323"/>
        <s v="ARPCUA040-G32300324"/>
        <s v="ARPCBF453-CC2300337"/>
        <s v="ARPGMA005-JP2400129"/>
        <s v="ARPLLB022-CC2400150"/>
        <s v="ARPAEA008-CC2400220"/>
        <s v="ARPAEA011-CC2400222"/>
        <s v="ARPLLB028-CC2400338"/>
        <s v="ARPLLB029-CC2400343"/>
        <s v="ARPLLB030-CC2400354"/>
        <s v="ARPLLB031-CC2400367"/>
        <s v="ARPLLB032-CC2400413"/>
        <s v="ARPLLB033-CC2400440"/>
        <s v="ARPAEA005-CC2400730"/>
        <s v="ARPAEA006-CC2400731"/>
        <s v="ARPOGA013-CC2401098"/>
        <s v="ARPAEA015-CC2401226"/>
        <s v="ARPAEA012-CC2401251"/>
        <s v="ARPLLB038-CC2401286"/>
        <s v="ARPAEA018-CC2401330"/>
        <s v="ARPSCA232-CC2500117"/>
        <s v="ARPCBF145-CC2500136"/>
        <s v="ARPSCA233-CC2500163"/>
        <s v="ARPCBF154-CC2500240"/>
        <s v="ARPCQA010-CC2600426"/>
        <s v="ARPSHA028-CC3101326"/>
        <s v="ARPSPA041-CC3101385"/>
        <s v="ARPFAA613-CC01386"/>
        <s v="ARPBQA006-CC3101413"/>
        <s v="ARPCHA005-CC3101414"/>
        <s v="ARPCHA004-CC3101415"/>
        <s v="ARPBQA009-CC3101416"/>
        <s v="ARPTAA049-JP3101419"/>
        <s v="ARPTAA050-JP3101420"/>
        <s v="ARPBQA022-JP3101433"/>
        <s v="ARPBQA021-JP3101439"/>
        <s v="ARPSHA035-G33101516"/>
        <s v="ARPCBF487-JP3101517"/>
        <s v="ARPCEA003CC3200098"/>
        <s v="ARPPHA003-JP3200128"/>
        <s v="ARPCGA010-JP3200188"/>
        <s v="ARPBGB023-CC3401178"/>
        <s v="ARPBGB028-CC3401310"/>
        <s v="ARPSHA027-CC3401340"/>
        <s v="ARPBGB022-CC3401422"/>
        <s v="ARPBHA009CC3401579"/>
        <s v="ARPCBF463-JP3401589"/>
        <s v="ARPCBF464-JP3401590"/>
        <s v="ARPBGB024-CC3401595"/>
        <s v="ARPBGB021-CC3401623"/>
        <s v="ARPBGB044-JP3401691"/>
        <s v="ARPFGD079-CC3601392"/>
        <s v="ARPFGA017-JP3601506"/>
        <s v="ARPFGD086-CC3601670"/>
        <s v="ARPFGD090-CC3601675"/>
        <s v="ARPCKF110-CC3602252"/>
        <s v="ARPFIC005-CC3602293"/>
        <s v="ARPFGD084-CC3602330"/>
        <s v="ARPCBF466-JP3602506"/>
        <s v="ARPSSB031-CC3602511"/>
        <s v="ARPPGA029-G33602529"/>
        <s v="ARPCKF083-CC3603060"/>
        <s v="ARPFGB024-CC3603204"/>
        <s v="ARPFGB020-CC3603419"/>
        <s v="ARPFGB017-CC3603435"/>
        <s v="ARPPGA027-DD3603555"/>
        <s v="ARPFGD099-CC3603584"/>
        <s v="ARPFGD087-CC3603666"/>
        <s v="ARPFGD088-CC3604061"/>
        <s v="ARPSSB027-CC3604152"/>
        <s v="ARPFGD092-CC3604154"/>
        <s v="ARPFGD081-CC3604155"/>
        <s v="ARPSSB028-CC3604156"/>
        <s v="ARPSSB085-PY3604167"/>
        <s v="ARPBHA010-CC3604168"/>
        <s v="ARPMFA019-CC3604169"/>
        <s v="ARPCAB012-CC3604188"/>
        <s v="ARPCYA013-CC3604200"/>
        <s v="ARPCBF474-JP3604209"/>
        <s v="ARPCCA063-JP3604232"/>
        <s v="ARPGKA002-CCPMG85G"/>
        <s v="ARPFGD083-CC3604261"/>
        <s v="ARPCBF462-JP3604265"/>
        <s v="ARPCBF459-JP3604267"/>
        <s v="ARPCBF439-JP3604562"/>
        <s v="ARPSSB054-G3GXF8A"/>
        <s v="ARPCYA021-JP3604576"/>
        <s v="ARPCBF473-JP3604577"/>
        <s v="ARPCYA022-JP3604578"/>
        <s v="ARPPGA028-G33604624"/>
        <s v="ARPCQC029-JP4100903"/>
        <s v="ARPCKE015-CC4101190"/>
        <s v="ARPCQA008-CC4101660"/>
        <s v="ARPCQC024-CC4101759"/>
        <s v="ARPCQC004-CC4101760"/>
        <s v="ARPSBD003-CC4101775"/>
        <s v="ARPCQC017-CC4102002"/>
        <s v="ARPCQA011-CC4102015"/>
        <s v="ARPCKF111-CC4102056"/>
        <s v="ARPSBD002-CC4102152"/>
        <s v="ARPSBA041-JP4102188"/>
        <s v="ARPBGB025-CC4102212"/>
        <s v="ARPHDA015-CC4102216"/>
        <s v="ARPHDA022-JP4102306"/>
        <s v="ARPSBD005-CC4102538"/>
        <s v="ARPSBA042-JP4102555"/>
        <s v="ARPSBA034-G34102730"/>
        <s v="ARPSBD004-CC4102928"/>
        <s v="ARPSPA039-CC4102983"/>
        <s v="ARPWSD052-CC4102990"/>
        <s v="ARPHDA014-CC4102998"/>
        <s v="ARPSPA038-CC4103033"/>
        <s v="ARPSIA040-CC4103046"/>
        <s v="ARPRSA006-CC4103049"/>
        <s v="ARPSPA037-CC4103056"/>
        <s v="ARPPSA025-JP4103268"/>
        <s v="ARPPSA024-JP4103269"/>
        <s v="ARPSPA057-G34103296"/>
        <s v="ARPSBA036-G34103308"/>
        <s v="ARPHSA001-CC4200046"/>
        <s v="ARPAEA007-CC4300123"/>
        <s v="ARPWSD046-CC6600310"/>
        <s v="ARPAEA010-CC9900026"/>
        <s v="ARPCBF140-CC10035106"/>
        <s v="ARPCBE051-JP10035109"/>
        <s v="ARPCKF063-CC6092630"/>
        <s v="ARPTBH026-CC10380103"/>
        <s v="ARPWRB066-CC365020"/>
        <s v="ARPWRB065-CC365029"/>
        <s v="ARPWRD023-CC0365030"/>
        <s v="ARPWRB042-CC365090"/>
        <s v="ARPCBF141-CC00365099"/>
        <s v="ARPWRB049-CC365100"/>
        <s v="ARPWRB064-CC365102"/>
        <s v="ARPWRB050-CC365103"/>
        <s v="ARPWRB051-CC365109"/>
        <s v="ARPWRB061-CC376103"/>
        <s v="ARPWRB033-CC376107"/>
        <s v="ARPWRB060-CC376108"/>
        <s v="ARPWRB034-CC380100"/>
        <s v="ARPWRD029-CC00380103"/>
        <s v="ARPWRB035-CC380108"/>
        <s v="ARPWRB036-CC380254"/>
        <s v="ARPWRB045-CC386100"/>
        <s v="ARPWRD022-CC0386103"/>
        <s v="ARPTPA006-CC0386108"/>
        <s v="ARPWRB063-CC387030"/>
        <s v="ARPWRB046-CC387100"/>
        <s v="ARPWRB048-CC387103"/>
        <s v="ARPWRD051-G300387105"/>
        <s v="ARPWRB047-CC387108"/>
        <s v="ARPSCB169-JP6002003"/>
        <s v="ARPSCA198-CC02000408"/>
        <s v="ARPSCA192-CC02500808"/>
        <s v="ARPSCA208-CC03000503"/>
        <s v="ARPSCA204-CC03000509"/>
        <s v="ARPSCZ105-CC03001009"/>
        <s v="ARPSCA206-CC03001208"/>
        <s v="ARPSCZ127-CC03000508"/>
        <s v="ARPSCZ174-G3M4X6"/>
        <s v="ARPSCA230-CC04000608"/>
        <s v="ARPSCZ180-G3M4X10"/>
        <s v="ARPSCB167-JP4001203"/>
        <s v="ARPSCA213-CC04001408"/>
        <s v="ARPSCA215-CC04001808"/>
        <s v="ARPSCZ114-CC04003008"/>
        <s v="ARPSCA203-JP4003508"/>
        <s v="ARPSCZ160-DDM5X8"/>
        <s v="ARPSCB166-JPM5X12"/>
        <s v="ARPSCZ178-G3M5X12"/>
        <s v="ARPSCA220-CC05001608"/>
        <s v="ARPSCZ177-G3M5X16"/>
        <s v="ARPSCZ179-G3M58X18"/>
        <s v="ARPSCA219-CC05002508"/>
        <s v="ARPSCA191-JP6001808"/>
        <s v="ARPSCZ115-CC06004508"/>
        <s v="ARPSCZ284-PY08002003"/>
        <s v="ARPSCZ130-CC08002008"/>
        <s v="ARPSCA135-CCM8x30"/>
        <s v="ARPSCA200-JP8005508"/>
        <s v="ARPSCB167-JPM540"/>
        <s v="ARPNTF013-CC32167000"/>
        <s v="ARPWDS102-JP3843706"/>
        <s v="ARPNTF012-CC6161521"/>
        <s v="ARPSCZ100-CC6161592"/>
        <s v="ARPTBH011-CCFIT105"/>
        <s v="ARPCKB039-CC641636"/>
        <s v="ARPCKB033-CC641710"/>
        <s v="ARPRIA006-CCHO2512"/>
        <s v="ARPVVD010-JP650433"/>
        <s v="ARPGMA004-CC0986"/>
        <s v="ARPFGA016-JP00001426"/>
        <s v="ARPCQC020-CC01864"/>
        <s v="ARPCQC021-CC01866"/>
        <s v="ARPPNB018-CC2547"/>
        <s v="ARPPGA021-CC3878"/>
        <s v="ARPCBG022-CC011101"/>
        <s v="ARPSCZ262-PY00011331"/>
        <s v="ARPNTF011-CCM4076H"/>
        <s v="ARPHDA013-CC013325"/>
        <s v="ARPCKF075-CC14043"/>
        <s v="ARPSCZ088-CC014221"/>
        <s v="ARPLLB024-CC014528"/>
        <s v="ARPLLB043-JP0014534"/>
        <s v="ARPTBH010-CC1100CLR"/>
        <s v="ARPLLB018-CC15098"/>
        <s v="ARPCQC014-CC15287"/>
        <s v="ARPFGD094-CC15726"/>
        <s v="ARPFGC010-CC15854"/>
        <s v="ARPCQC026-CCHESI5X20"/>
        <s v="ARPFGD095-CC15985"/>
        <s v="ARPCBF465-JP16107"/>
        <s v="ARPCQC016-CC16207"/>
        <s v="ARPFGC011-CC16217"/>
        <s v="ARPFGD097-CC16224"/>
        <s v="ARPFGD098-CC16225"/>
        <s v="ARPFGD096-CC16227"/>
        <s v="ARPFGB041-JP16232"/>
        <s v="ARPFGB042-JP16235"/>
        <s v="ARPPGA024-CC016260"/>
        <s v="ARPSQA001-CC017084"/>
        <s v="ARPRBA008-CC17739"/>
        <s v="ARPSSB022-CC1410153"/>
        <s v="ARPBLA023-CC1410195"/>
        <s v="ARPTBG004-CC1411821"/>
        <s v="ARPDUB001-CC1502118"/>
        <s v="ARPPNA048-MX1702103"/>
        <s v="ARPSCZ102-CC1702409"/>
        <s v="ARPSCZ104-CC1702780"/>
        <s v="ARPCKF076-CC2001305"/>
        <s v="ARPSPA040-CC4102214"/>
        <s v="ARPWSD035-CC6610040"/>
        <s v="ARPSCB165-JPM4X8"/>
        <s v="ARPFUA029-CC1507"/>
        <s v="ARPSPF077-PY1500036"/>
        <s v="ARPCBH006-CC1502169"/>
        <s v="ARPTBF069-JP3603401"/>
        <s v="ARPSCZ223-PY02000608"/>
        <s v="ARPSCZ124-CC02000801"/>
        <s v="ARPSCZ176-G3M6X8"/>
        <s v="ARPSCZ212-PY6001408"/>
        <s v="ARPSCN099-CCM6x20"/>
        <s v="ARPTPB014-DCSS12KW"/>
        <s v="ARPTPB016-DCSS6KW"/>
        <s v="ARPTPB015-DCSS9KW"/>
        <s v="ARPTPB017-DCST9KW"/>
        <s v="ARPFAM327-JP30301101"/>
        <s v="ARPFAM328-JP30302101"/>
        <s v="ARPFAA572-CC30388101"/>
        <s v="ARPFAL148-CC30405101"/>
        <s v="ARPFAM329-JP31891101"/>
        <s v="ARPFAM330-JP32052101"/>
        <s v="ARPFAL626-CC33536101"/>
        <s v="ARPFAL625-CC33537101"/>
        <s v="ARPFAL627-CC33539101"/>
        <s v="ARPFAL632-CC35711101"/>
        <s v="ARPFAN001-JP37151101"/>
        <s v="ARPFAN002-JP37152101"/>
        <s v="ARPFAN004-JP37414101"/>
        <s v="ARPFAL729-G337421101"/>
        <s v="ARPFAL730-G337422101"/>
        <s v="ARPFAL733-G337425101"/>
        <s v="ARPFAL734-G337426101"/>
        <s v="ARPFAL697-G337441101"/>
        <s v="ARPFAA955-G337443101"/>
        <s v="ARPFAA958-G337445101"/>
        <s v="ARPFAA956-G337446101"/>
        <s v="ARPFAL713-G337448101"/>
        <s v="ARPFAL709-G337449101"/>
        <s v="ARPFAL710-G337450101"/>
        <s v="ARPFAA950-G337451101"/>
        <s v="ARPFAL712-G337452101"/>
        <s v="ARPFAL714-G337453101"/>
        <s v="ARPFAA957-G337454101"/>
        <s v="ARPFAA951-G337455101"/>
        <s v="ARPFAA952-G337456101"/>
        <s v="ARPFAL711-G337459101"/>
        <s v="ARPFAL700-G337463101"/>
        <s v="ARPFAL707-G337470101"/>
        <s v="ARPFAL708-G337471101"/>
        <s v="ARPFAA938-G337523101"/>
        <s v="ARPFAA939-G337526101"/>
        <s v="ARPFAA940-G337530101"/>
        <s v="ARPFAA941-G337564101"/>
        <s v="ARPFAA943-G337565101"/>
        <s v="ARPFAA944-G337571101"/>
        <s v="ARPFAA942-G337572101"/>
        <s v="ARPFAA947-G337573101"/>
        <s v="ARPFAA965-G337589101"/>
        <s v="ARPFAA966-G337591101"/>
        <s v="ARPFAA967-G337592101"/>
        <s v="ARPFAA968-G337593101"/>
        <s v="ARPFAA969-G337594101"/>
        <s v="ARPFAA970-G337595101"/>
        <s v="ARPFAA971-G337596101"/>
        <s v="ARPFAA972-G337597101"/>
        <s v="ARPFAA973-G337598101"/>
        <s v="ARPFAA974-G337599101"/>
        <s v="ARPFAA975-G337600101"/>
        <s v="ARPFAA976-G337601101"/>
        <s v="ARPFAA977-G337602101"/>
        <s v="ARPFAA978-G337640101"/>
        <s v="ARPFAA980-G337644101"/>
        <s v="ARPFAA981-G337645101"/>
        <s v="ARPFAA979-G337646101"/>
        <s v="ARPFAA982-G337648101"/>
        <s v="ARPFAA983-G337649101"/>
        <s v="ARPFAM352-JP37657101"/>
        <s v="ARPFAM353-JP37658101"/>
        <s v="ARPFAM354-JP37659101"/>
        <s v="ARPFAM355-JP37660101"/>
        <s v="ARPFAM356-JP37661101"/>
        <s v="ARPFAM357-JP37674101"/>
        <s v="ARPFAL748-G337711101"/>
        <s v="ARPFAA986-G337713101"/>
        <s v="ARPFAA984-G337735101"/>
        <s v="ARPFAA985-G337736101"/>
        <s v="ARPFAA949-G337754101"/>
        <s v="ARPFAM002-G337801101"/>
        <s v="ARPFAM001-G337804101"/>
        <s v="ARPFAM012-G337832101"/>
        <s v="ARPFAM013-G337833101"/>
        <s v="ARPFAA995-G337834101"/>
        <s v="ARPFAA996-G337835101"/>
        <s v="ARPFAA997-G337836101"/>
        <s v="ARPFAM003-G337837101"/>
        <s v="ARPFAM004-G337838101"/>
        <s v="ARPFAM005-G337839101"/>
        <s v="ARPFAM006-G337840101"/>
        <s v="ARPFAM007-G337841101"/>
        <s v="ARPFAM008-G337842101"/>
        <s v="ARPFAM009-G337843101"/>
        <s v="ARPFAM010-G337844101"/>
        <s v="ARPFAA998-G337845101"/>
        <s v="ARPFAA999-G337846101"/>
        <s v="ARPFAM019-G337887101"/>
        <s v="ARPFAM014-G337833101"/>
        <s v="ARPFAM015-G337888101"/>
        <s v="ARPFAM016-G337890101"/>
        <s v="ARPFAM017-G337891101"/>
        <s v="ARPFAM018-G337892101"/>
        <s v="ARPFAM020-G337893101"/>
        <s v="ARPFAL778-G338101101"/>
        <s v="ARPFAL777-G338102101"/>
        <s v="ARPFAL785-G338246101"/>
        <s v="ARPFAM028-G338265101"/>
        <s v="ARPFAM029-G338266101"/>
        <s v="ARPFAM027-G338389101"/>
        <s v="ARPFAM106-G338402101"/>
        <s v="ARPFAM107-G338403101"/>
        <s v="ARPFAM102-G338404101"/>
        <s v="ALPMCA002-G338436601"/>
        <s v="ARPFAM103-G338437101"/>
        <s v="ARPFAM105-G338438101"/>
        <s v="ARPCBF441-JP38488101"/>
        <s v="ARPCBF442-JP38489101"/>
        <s v="ARPCBF443-JP38490101"/>
        <s v="ARPFAB942-CC30363101"/>
        <s v="ARPFAB943-CC30364101"/>
        <s v="ARPFAS224-JP30385101"/>
        <s v="ARPFAA616-CC30527101"/>
        <s v="ARPFAL040-CC32081101"/>
        <s v="ARPFAL039-CC33184101"/>
        <s v="ARPTAA047-JP37670101"/>
        <s v="ARPTAA048-JP37672101"/>
        <s v="ARPCBF467-JP7722521"/>
        <s v="ARPFAA623-CC30542501"/>
        <s v="ARPSIA045-CC62084501"/>
        <s v="ARPRAE015-CC62704115"/>
        <s v="ARPZZA297"/>
        <s v="ARPOGA016-CC32188601"/>
        <s v="ARPLLB035-CC35137101"/>
        <s v="ARPLLB042-JP7341101"/>
        <s v="ARPPCB011-CC77416501"/>
        <s v="ARPPCB010-CC77476501"/>
        <s v="ARPPCB016-CC77722501"/>
        <s v="ARPPCB009-CC77725501"/>
        <s v="ARPFIC006-CC91638101"/>
        <s v="ARPFAB940-CC93532601"/>
        <s v="ARPTBH015-CC94371101"/>
        <s v="ARPFAL069-CC30133101"/>
        <s v="ARPFAL075-CC30134101"/>
        <s v="ARPFAA622-CC30267601"/>
        <s v="ARPFAA615-CC30526101"/>
        <s v="ARPFAA630-CC30533001"/>
        <s v="ARPFAA629-CC30541001"/>
        <s v="ARPFAL091-CC30556601"/>
        <s v="ARPSSB046-CC30575001"/>
        <s v="ARPLLB037-CC32467101"/>
        <s v="ARPLLB039-G334928101"/>
        <s v="ARPFAA993-G337796101"/>
        <s v="ARPFAA994-G337796102"/>
        <s v="ARPFAM026-G338095101"/>
        <s v="LFCH-JLP-8337800001"/>
        <s v="ARPSSB097-JP00000179"/>
        <s v="ARPTBH041-EC200035"/>
        <s v="ARPTBH042-EC200848"/>
        <s v="ARPBLA032-EC1400425"/>
        <s v="ARPSSB087-EC1410150"/>
        <s v="ARPFUA032-EC1410964"/>
        <s v="ARPFUA031-EC1410991"/>
        <s v="ARPBLA033-EC1411109"/>
        <s v="ARPBLA031-EC1411211"/>
        <s v="ARPTMA073-EC1411237"/>
        <s v="ARPTMA072-EC1411238"/>
        <s v="ARPSID008-EC1411372"/>
        <s v="ARPJUA010-EC1411443"/>
        <s v="ARPPWA040-EC1411703"/>
        <s v="ARPDUA013-EC1502071"/>
        <s v="ARPSPF088-PY1502216"/>
        <s v="ARPRAB051-EC1502711"/>
        <s v="ARPTBH024-CC1502832"/>
        <s v="ARPTBB006-EC1503594"/>
        <s v="ARPTBC019-EC1503596"/>
        <s v="ARPTBC020-EC1503617"/>
        <s v="ARPRUA019-EC1504317"/>
        <s v="ARPCBG027-EC1504328"/>
        <s v="ARPCBF497-EC1504486"/>
        <s v="ARPBTB012-EC1504498"/>
        <s v="ARPRAB048-EC1504507"/>
        <s v="ARPRAB049-EC1504509"/>
        <s v="ARPRAB047-EC1504510"/>
        <s v="ARPCBF546-EC1504695"/>
        <s v="ARPCBF496-EC1504708"/>
        <s v="ARPRAF006-EC1504732"/>
        <s v="ARPRAB050-EC1504733"/>
        <s v="ARPNTF024-DD1828A211"/>
        <s v="ARPWDS111-EC1701063"/>
        <s v="ARPWDS104-JP1701167"/>
        <s v="ARPWSB013-EC1701168"/>
        <s v="ARPWSB014-EC1701169"/>
        <s v="ARPNTE001-EC1701180"/>
        <s v="ARPNTE002-EC1701361"/>
        <s v="ARPSCX132-MX1701410"/>
        <s v="ARPPNA053-EC1701559"/>
        <s v="ARPWDS108-EC1701867"/>
        <s v="ARPSCA238-EC1702283"/>
        <s v="ARPWSD083-DD1702339"/>
        <s v="ARPSCB170-EC1702545"/>
        <s v="ARPFAY002-EC1702924"/>
        <s v="ARPSCZ301-EC1702932"/>
        <s v="ARPSCZ303-EC1702933"/>
        <s v="ARPSCX133-EC1702934"/>
        <s v="ARPPNB029-EC1702940"/>
        <s v="ARPPNB028-EC1702941"/>
        <s v="ARPWDS110-EC1702942"/>
        <s v="ARPNTF022-CC1702968"/>
        <s v="ARPSCZ300-EC1702975"/>
        <s v="ARPPNC015-EC1703066"/>
        <s v="ARPWDS109-EC1703075"/>
        <s v="ARPPNB027-EC1703082"/>
        <s v="ARPSCZ302-EC1703122"/>
        <s v="ARPSCZ305-EC1703313"/>
        <s v="ARPSCZ304-EC1703314"/>
        <s v="ARPVVD015-EC1800604"/>
        <s v="ARPSPF130-PY2000322"/>
        <s v="ARPCKA181-MX2001360"/>
        <s v="ARPSPF113-PY2001364"/>
        <s v="ARPBRE016-EC2001585"/>
        <s v="ARPCKF131-EC2001839"/>
        <s v="ARPBRE014-EC2001962"/>
        <s v="ARPBRE015-EC2002265"/>
        <s v="ARPBRE017-EC2002349"/>
        <s v="ARPMTA045-EC2101311"/>
        <s v="ARPCBF470-JP2400007"/>
        <s v="ARPGMA010-EC2400130"/>
        <s v="ARPSPF078-PY2400308"/>
        <s v="ARPFRA190-EC2401309"/>
        <s v="ARPPNB030-EC2401310"/>
        <s v="ARPAEA028-EC2401353"/>
        <s v="ARPSHA043-EC3101454"/>
        <s v="ARPSHA044-EC3101455"/>
        <s v="ARPCHA024-EC3101456"/>
        <s v="ARPSHA041-EC3101458"/>
        <s v="ARPSHA042-EC3101484"/>
        <s v="ARPCGA011-EC3200191"/>
        <s v="ARPOGA034-EC3401640"/>
        <s v="ARPSAA019-EC3401642"/>
        <s v="ARPBHB005-EC3401651"/>
        <s v="ARPBHA016-EC3401685"/>
        <s v="ARPPGA034-EC3600078"/>
        <s v="ARPFGB057-EC3601582"/>
        <s v="ARPRGA018-EC3602361"/>
        <s v="ARPTBC018-EC3602454"/>
        <s v="ARPFGB058-EC3602525"/>
        <s v="ARPMFA020-CC3603106"/>
        <s v="ARPSPF089-PY3603123"/>
        <s v="ARPFGB018-CC3603308"/>
        <s v="ARPFGB030-PY3603309"/>
        <s v="ARPCBF475-JP3603342"/>
        <s v="ARPFGB047-EC3603395"/>
        <s v="ARPPGA035-EC3603516"/>
        <s v="ARPFGB063-EC3603853"/>
        <s v="ARPFGB048-EC3604286"/>
        <s v="ARPFGB052-EC3604289"/>
        <s v="ARPFGB046-EC3604298"/>
        <s v="ARPFGB053-EC3604299"/>
        <s v="ARPFGB054-EC3604301"/>
        <s v="ARPRGA017-EC3604391"/>
        <s v="ARPFGB062-EC3604451"/>
        <s v="ARPCYA024-EC3604501"/>
        <s v="ARPCYA023-EC3604521"/>
        <s v="ARPTBH040-EC3604542"/>
        <s v="ARPFGB055-EC3604569"/>
        <s v="ARPGAA005-EC3604571"/>
        <s v="ARPRGA019-EC3604572"/>
        <s v="ARPFGB060-EC3604598"/>
        <s v="ARPFGB059-EC3604612"/>
        <s v="ARPCKA196-MX4101803"/>
        <s v="ARPSPF120-PY4101804"/>
        <s v="ARPCKE017-EC4101979"/>
        <s v="ARPSBD021-EC4102185"/>
        <s v="ARPSAA022-EC4102357"/>
        <s v="ARPSPA070-EC4103247"/>
        <s v="ARPSAA020-EC4103252"/>
        <s v="ARPSPA071-EC4103274"/>
        <s v="ARPSPF155-EC4103280"/>
        <s v="ARPSAA021-EC4103356"/>
        <s v="ARPWRD061-EC00365105"/>
        <s v="ARPSCZ091-CC03000603"/>
        <s v="ARPSCA205-CC03000609"/>
        <s v="ARPSCZ230-PY03000801"/>
        <s v="ARPSCB181-JP03000803"/>
        <s v="ARPSCA227-CC03001608"/>
        <s v="ARPSCZ207-PY3002008"/>
        <s v="ARPSCA211-CC03003008"/>
        <s v="ARPSCZ128-CC04000603"/>
        <s v="ARPSCA216-CC04000609"/>
        <s v="ARPSCZ123-CC04000808"/>
        <s v="ARPSCA191-CC04000809"/>
        <s v="ARPSCZ090-CC04001009"/>
        <s v="ARPSCA212-CC04002008"/>
        <s v="ARPSCZ261-PY04004008"/>
        <s v="ARPSCA241-EC05000608"/>
        <s v="ARPSCZ108-CC05001003"/>
        <s v="ARPSCZ186-G305001009"/>
        <s v="ARPSCZ270-PY05001408"/>
        <s v="ARPSCA197-JP5002008"/>
        <s v="ARPSCA218-CC05002208"/>
        <s v="ARPSCC165-EC05003001"/>
        <s v="ARPSCA198-JP5003008"/>
        <s v="ARPSCA239-EC05003508"/>
        <s v="ARPSCA088-CCM5x40"/>
        <s v="ARPSCA240-EC05006008"/>
        <s v="ARPSCZ111-CC06001009"/>
        <s v="ARPSCZ112-CC06001608"/>
        <s v="ARPSCZ215-PY6002008"/>
        <s v="ARPSCZ085-CCM6125"/>
        <s v="ARPSCZ087-CC6003008"/>
        <s v="ARPSCB171-EC08001803"/>
        <s v="ARPSCZ283-PY08002508"/>
        <s v="ARPSCZ131-CC08003508"/>
        <s v="ARPSCZ219-PY8004008"/>
        <s v="ARPCBF502-EC33303001"/>
        <s v="ARPCBF503-EC33303002"/>
        <s v="ARPCBF501-EC33306001"/>
        <s v="ARPCBF498-EC33307001"/>
        <s v="ARPCBF547-EC33311001"/>
        <s v="ARPCBF548-EC33311002"/>
        <s v="ARPCBF517-EC33317001"/>
        <s v="ARPCBF518-EC33317002"/>
        <s v="ARPCBF519-EC33317003"/>
        <s v="ARPCBF520-EC33317004"/>
        <s v="ARPCBF521-EC33317005"/>
        <s v="ARPCBF522-EC33317006"/>
        <s v="ARPCBF523-EC33317007"/>
        <s v="ARPCBF524-EC33317008"/>
        <s v="ARPCBF525-EC33317009"/>
        <s v="ARPCBF544-EC33318001"/>
        <s v="ARPCBF545-EC33318002"/>
        <s v="ARPCBF512-EC33319001"/>
        <s v="ARPCBF508-EC33320001"/>
        <s v="ARPCBF509-EC33320002"/>
        <s v="ARPCBF506-EC33321001"/>
        <s v="ARPPCB031-EC33332501"/>
        <s v="ARPCBF541-EC33344001"/>
        <s v="ARPCBF542-EC33344002"/>
        <s v="ARPCBF543-EC33344003"/>
        <s v="ARPCBF531-EC33345001"/>
        <s v="ARPCBF532-EC33345002"/>
        <s v="ARPCBF533-EC33345003"/>
        <s v="ARPCBF534-EC33345004"/>
        <s v="ARPCBF513-EC33354001"/>
        <s v="ARPCBF514-EC33354002"/>
        <s v="ARPCBF510-EC33355001"/>
        <s v="ARPCBF511-EC33355002"/>
        <s v="ARPCBF504-EC33358001"/>
        <s v="ARPCBF505-EC33358002"/>
        <s v="ARPCBF536-EC33359001"/>
        <s v="ARPCBF516-EC33365001"/>
        <s v="ARPCBF499-EC33380001"/>
        <s v="ARPCBF515-EC33387001"/>
        <s v="ARPVCB018-EC34750001"/>
        <s v="ARPVCB019-EC34750002"/>
        <s v="ARPPCB029-EC36722501"/>
        <s v="ARPPCB030-EC36725501"/>
        <s v="ARPVVD011-EC37118001"/>
        <s v="ARPVVD012-EC37118002"/>
        <s v="ARPVVD013-EC37118003"/>
        <s v="ARPVVD014-EC37118004"/>
        <s v="ARPPCB032-EC37322501"/>
        <s v="ARPSSB090-EC37326001"/>
        <s v="ARPCBF507-EC37327001"/>
        <s v="ARPRAB046-EC37360101"/>
        <s v="ARPCBF500-EC37814001"/>
        <s v="ARPCBF526-EC37815001"/>
        <s v="ARPCBF527-EC37815002"/>
        <s v="ARPCBF528-EC37815003"/>
        <s v="ARPCBF529-EC37815004"/>
        <s v="ARPCBF530-EC37815005"/>
        <s v="ARPCBF535-EC37886001"/>
        <s v="ARPWRD060-EC37935001"/>
        <s v="ARPSSB088-EC38113001"/>
        <s v="ARPSSB089-EC38113002"/>
        <s v="ARPLLB046-EC38525101"/>
        <s v="ARPMTA044-EC39044101"/>
        <s v="ARPMTA042-EC39045101"/>
        <s v="ARPMTA043-EC39046101"/>
        <s v="ARPCBF537-EC39370001"/>
        <s v="ARPCBF538-EC39370002"/>
        <s v="ARPCBF539-EC39370006"/>
        <s v="ARPCBF540-EC39370007"/>
        <s v="ARPPCB033-EC39718501"/>
        <s v="ARPFGD134-PY38430419"/>
        <s v="ARPTMA071-EC642-377"/>
        <s v="ARPTMA070-EC642-381"/>
        <s v="ARPFGB056-EC655-594"/>
        <s v="ARPFGD143-EC4584-000"/>
        <s v="ARPSPF051-PY0010145"/>
        <s v="ARPTBF059-DDU1208B20"/>
        <s v="ARPRDA002-EC00016214"/>
        <s v="ARPFGB061-EC00016222"/>
        <s v="ARPFGB050-EC00016229"/>
        <s v="ARPFGB051-EC00016230"/>
        <s v="ARPFGB035-MX0016231"/>
        <s v="ARPFGB049-EC00016239"/>
        <s v="ARPTPB019-EC32726101"/>
        <s v="AFCH-EC-8334633901"/>
        <s v="LFCH-EC-100004565"/>
        <s v="ARPFAM388-EC36618101"/>
        <s v="LRPFAN313-EC00023918"/>
        <s v="SOPPBX069"/>
        <s v="LFCH-JLP-MTPF4901"/>
        <s v="ARPCBF850-OB53627001"/>
        <s v="LFCH-EC-8334633901"/>
        <s v="LFCH-SP-100065652"/>
        <s v="LFCH-SP-1952309002"/>
        <s v="ARPPCB025-MX30050501"/>
        <s v="ARPMGA014-MX1703080"/>
        <s v="ARPGEA018-MX1703057"/>
        <s v="ARPOGA032-MX4300125"/>
        <s v="ARPSPA062-MX4103030"/>
        <s v="ARPSPA063-MX4103131"/>
        <s v="ARPFGB039-MX3604650"/>
        <s v="ARPSCA012-CCM2X5"/>
        <s v="ARPGMA004-MX2401063"/>
        <s v="ARPSCZ229-MX1701354"/>
        <s v="ARPWDS095-PY1701172"/>
        <s v="ARPOGA027-MX1504000"/>
        <s v="ARPRIA023-CC1503362"/>
        <s v="ARPOGA028-MX1502363"/>
        <s v="ARPOGA029-MX1504244"/>
        <s v="ARPRAC015-MX3401037"/>
        <s v="ARPWDS101-MX1703006"/>
        <s v="ARPOGA031-MX1504651"/>
        <s v="ARPTBF064-MX2859102"/>
        <s v="ARPBHA014-MX3401707"/>
        <s v="ARPSCZ227-MX1703233"/>
        <s v="ARPPSA021-MX4103363"/>
        <s v="ARPSCZ243-PY02000409"/>
        <s v="ARPOGA030-MX1504824"/>
        <s v="ARPRAB043-MX08251101"/>
        <s v="ARPFAV036-MX8254101"/>
        <s v="ARPCBF431-MX09941001"/>
        <s v="ARPBGB040-MX3401308"/>
        <s v="ARPSPA065-MX4102381"/>
        <s v="ARPPSA022-MX1504321"/>
        <s v="ARPFAB1057-MX3101395"/>
        <s v="ARPBQA020-MX3101400"/>
        <s v="ARPBQA019-MX3101401"/>
        <s v="ARPSCA035-CCM3X5"/>
        <s v="ARPCBF428-MX09939001"/>
        <s v="ARPFAB1056-MX3101429"/>
        <s v="ARPBGB041-MX3401303"/>
        <s v="ARPWDS099-MX1701777"/>
        <s v="ARPSCZ223-MX1703022"/>
        <s v="ARPBQA018-MX3101495"/>
        <s v="ARPSPA061-MX3200109"/>
        <s v="ARPPNA046-MX1702179"/>
        <s v="ARPCBF427-MX30948001"/>
        <s v="ARPCBF434-MX09941004"/>
        <s v="ARPSCZ089-CC03000408"/>
        <s v="ARPRAB042-MX08249101"/>
        <s v="ARPRAB044-MX08250101"/>
        <s v="ARPCBF432-MX09941002"/>
        <s v="ARPCBF433-MX09941003"/>
        <s v="ARPHRD005-MX1502067"/>
        <s v="ARPSCZ230-MX1701860"/>
        <s v="ARPCBF429-MX32917001"/>
        <s v="ARPSPF020-PY3603281"/>
        <s v="ARPSPA064-MX4102248"/>
        <s v="ARPSHA038-MX3101398"/>
        <s v="ARPBHA015-MX3401577"/>
        <s v="ARPWDS100-MX1702717"/>
        <s v="ARPFAV033-MX8676101"/>
        <s v="ARPVCB017-MX3602585"/>
        <s v="ARPVVA023-MX1800655"/>
        <s v="ARPFGB031-PY3603275"/>
        <s v="ARPFGB037-MX3603656"/>
        <s v="ARPRAC014-MX3401175"/>
        <s v="ARPPCB027-MX09472501"/>
        <s v="ARPWSB011-MX6602010"/>
        <s v="ARPFGB038-MX3602468"/>
        <s v="ARPSCZ231-MX1702713"/>
        <s v="ARPSPF148-PY3603135"/>
        <s v="ARPMFA024-MX3603705"/>
        <s v="ARPVVA024-MX1800589"/>
        <s v="ARPVVA022-MX4102405"/>
        <s v="ARPSCA199-CC02000603"/>
        <s v="ARPFGB040-MX3604462"/>
        <s v="ARPPCB026-MX30053501"/>
        <s v="ARPSBA038-MX4103024"/>
        <s v="ARPCBF430-MX09940001"/>
        <s v="ARPCHA022-MX3603726"/>
        <s v="ARPCHA023-MX3101331"/>
        <s v="ARPSCZ225-MX1702018"/>
        <s v="ARPSCZ224-MX3000409"/>
        <s v="ARPWSC012-MX6602030"/>
        <s v="LRPFGB033-MX200867"/>
        <s v="ARPTBF063-MX0012473"/>
        <s v="ARPCBF416-MX30949001"/>
        <s v="ARPCBF417-MX30950001"/>
        <s v="ARPCBF423-MX30951001"/>
        <s v="ARPCBF419-MX30952001"/>
        <s v="ARPCBF424-MX30953001"/>
        <s v="ARPCBF409-MX1503821"/>
        <s v="ARPWDS098-MX1702426"/>
        <s v="ARPSCZ171-G3M25X4"/>
        <s v="LRPFGB034-MX200866"/>
        <s v="ARPSBA039-MX4103196"/>
        <s v="ARPCBF422-MX50539001"/>
        <s v="ARPCBF421-MX50586001"/>
        <s v="ARPCBF437-MX50586002"/>
        <s v="ARPSCZ226-MX2500603"/>
        <s v="ARPCBF425-MX35611001"/>
        <s v="ARPCBF426-MX35611002"/>
        <s v="ARPCBF420-MX35612001"/>
        <s v="ARPSCZ228-MX3002208"/>
        <s v="ARPCBF418-MX34700001"/>
        <s v="ARPWSD048-CC1702511"/>
        <s v="ARPFGB036-MX3603547"/>
        <s v="ARPCBG026-MX1501874"/>
        <s v="ARPFNB006-MX2101184"/>
        <s v="ARPCBF436-MX01916001"/>
        <s v="ARPSCZ222-MX1702830"/>
        <s v="ARPSHA037-MX3101397"/>
        <s v="ARPSPA060-MX4102234"/>
        <s v="ARPPSA023-MX4102942"/>
        <s v="ARPFAM288-MX07717102"/>
        <s v="ARPFAM287-MX07717103"/>
        <s v="ARPFAM286-MX34691101"/>
        <s v="ARPFAV010-MX7691101"/>
        <s v="ARPFAV019-MX7707101"/>
        <s v="ARPFAV020-MX7707102"/>
        <s v="ARPFAV001-MX7708101"/>
        <s v="ARPFAV009-MX7709101"/>
        <s v="ARPFAV008-MX7710101"/>
        <s v="ARPFAV013-MX7711101"/>
        <s v="ARPFAV016-MX7715101"/>
        <s v="ARPFAV017-MX7716101"/>
        <s v="ARPFAM289-MX07717101"/>
        <s v="ARPFAV028-MX7722101"/>
        <s v="ARPFAM284-MX07723101"/>
        <s v="ARPFAM279-MX07724101"/>
        <s v="ARPFAM285-MX07725101"/>
        <s v="ARPFAV038-MX7727101"/>
        <s v="ARPFAV039-MX7727102"/>
        <s v="ARPFAV040-MX7727103"/>
        <s v="ARPFAV041-MX7727104"/>
        <s v="ARPFAV042-MX7731101"/>
        <s v="ARPFAV043-MX7732101"/>
        <s v="ARPFAV002-MX7733101"/>
        <s v="ARPFAV003-MX7734101"/>
        <s v="ARPFAV004-MX7735101"/>
        <s v="ARPFAM280-MX07742101"/>
        <s v="ARPFAV023-MX8324101"/>
        <s v="ARPFAV024-MX8325101"/>
        <s v="ARPFAV022-MX8678101"/>
        <s v="ARPFAV032-MX8679101"/>
        <s v="ARPFAV014-MX8693101"/>
        <s v="ARPFAV015-MX8693102"/>
        <s v="ARPFAV030-MX8695101"/>
        <s v="ARPFAM273-MX08740101"/>
        <s v="ARPFAM278-MX08743101"/>
        <s v="ARPFAM276-MX08786101"/>
        <s v="ARPFAV006-MX8960101"/>
        <s v="ARPFAV045-MX8961101"/>
        <s v="ARPFAV044-MX9002101"/>
        <s v="ARPFAV037-MX9022101"/>
        <s v="ARPFAV034-MX9106101"/>
        <s v="ARPFAM272-MX09165101"/>
        <s v="ARPFAV029-MX9226101"/>
        <s v="ARPFAM283-MX25200101"/>
        <s v="ARPFAV027-MX2813101"/>
        <s v="ARPFAM277-MX32814101"/>
        <s v="ARPFAM282-MX32885101"/>
        <s v="ARPFAV011-MX2933101"/>
        <s v="ARPFAM274-MX32934101"/>
        <s v="ARPFAM275-MX34084101"/>
        <s v="ARPFAV031-MX4365101"/>
        <s v="ARPFAV018-MX6110101"/>
        <s v="ARPFAV035-MX9636101"/>
        <s v="ARPFAV005-MX9637101"/>
        <s v="ARPFAM281-MX39702101"/>
        <s v="ARPFAV012-MX0835101"/>
        <s v="ARPFAV007-MX8960102"/>
        <s v="ARPFAV046-MX8961102"/>
        <s v="ARPFAV021-MX8992101"/>
        <s v="ARPFAV025-MX2942101"/>
        <s v="ARPFAV026-MX5234101"/>
        <s v="LFCH-MX-8307700001"/>
        <s v="LFCH-MX-8307700002"/>
        <s v="AFCH-JLP-8337800001" u="1"/>
      </sharedItems>
    </cacheField>
    <cacheField name="Item/Service Description" numFmtId="0">
      <sharedItems count="1152">
        <s v="Sleeve Black 1/8 (0200031) (Hix-1/8 Blk Lot 'S')"/>
        <s v="Runner Block Compact 15Mm Hs2 (0200914) (Mlc15C1T1Hs2)"/>
        <s v="SENSOR PHOTO SUNX PM-F25 (1410417)"/>
        <s v="Switch Sensor Cyl Air (1410895) (C-2641)"/>
        <s v="Ty-Rap 7 (Plt2I-M) (1500013)"/>
        <s v="Ty-Rap 3-1/2 (1500015) (Plt1M-M)"/>
        <s v="Label Cable Id 1 X 3-3/4 (Tag3T3-100B) (1500521)"/>
        <s v="BUMPER RUBBER STEM (1502052) (EXT DES)"/>
        <s v="Soft Buna-N O-Ring (1503622) (2418T111)"/>
        <s v="Tube Ribbon Multicolor 4X4Mmod (1504472) (4M-156-05-07-11-10)"/>
        <s v="Cable Ribbon 20Cond High Flex (1504478) (3319/20)"/>
        <s v="Washer Flat M3 18-8 Ss (1701062) (93475A210)"/>
        <s v="Nut Nylon M3 18-8 Ss (1701797) (93625A100)"/>
        <s v="Jam Nut  M6-1.0 (Kntr6) (1701811)"/>
        <s v="Screw Set M5X16Mm Flt Ss  (1702163) (92605A239)"/>
        <s v="Valve Solenoid 3Pos Ec (1800634)  (Vqz1450-5Lo1)"/>
        <s v="Conn Female (2000603) (104257-2)"/>
        <s v="Contact Socket 22-26Awg (2000645) - 104480-7"/>
        <s v="Conn 2 Pin Valve Pneu  600Mm (2001563) (Sy100-30-4A-6)"/>
        <s v="Speed Controller-6Mm As2002F-06 (2101362)"/>
        <s v="Label Warning-Mech. Hazard (2400336)"/>
        <s v="Shaft 13Mmdx144Mml 2X-M5 Thd (3101421) (Psfjz13-144-M5-N5-Sc19)"/>
        <s v="E-Chain E2-Âµ B07-Ser 260 Long (3101443) (B07-30-038-0-13Links)"/>
        <s v="E-Chain B07 060-30-12Pz-Bckts (3101444) (060-30-12Pz-Config-2)"/>
        <s v="Sensor Photo SUNX  (from 3602397) PM-R25 (800000405)"/>
        <s v="Mount Cable Tie M2 Scr  (3602600) (Lpmm-S2-C)"/>
        <s v="Fitting Diff-Dia Y-Union 4-6Mm (3603460) (Kq2U04-06A)"/>
        <s v="Cylinder Air 16Mmborex50Mmstrk (3604164) (Cdqsb16-50Dcm)"/>
        <s v="Sensor Refl Do 15Mm Range (3604166) (Q12Rb6Ff15)"/>
        <s v="Rcpt 2 Pin Polarized/Latch  (4101320) (104257-1)"/>
        <s v="Washer Serrated Belville M2 (6602040) (404400) (90895A001)"/>
        <s v="Washer Serrated Belvillw M2.5 (6602540) (S-2.5-Ss)/93501A003)"/>
        <s v="Conn Female Polarize (1410111104) (609-2030)"/>
        <s v="Screw M2 X 6Mm Ss Fhp (6502000601) (.2C6Mpfs)"/>
        <s v="Screw M2 X 8Mm Ss Shc (6502000808) (9129A008)"/>
        <s v="Screw M2.5X6Mm Ss Shc (6502500608) (Scrm2.5X6Mmssshc)"/>
        <s v="Screw M3 X 8Mm Ss Shc (6503000808) (Din912A2Bin610M3X8)"/>
        <s v="Screw M3 X 8Mm Ss Bhc (6503000809)"/>
        <s v="Screw M3 X 10Mm Ss Shc (6503001008) (Din912A2Bn610M3X10)"/>
        <s v="Screw M3- .5 X 14Mm Shc 3 (6503001408)"/>
        <s v="Screw  M3X16Mm  Ss  Button (6503001609)"/>
        <s v="Socket Head Cap Screw M3X40 (6503004008)"/>
        <s v="Screw M4 X 10Mm Ss Shc (6504001008) (4C10Kcss)"/>
        <s v="Screw 4Mmx12Mm Metric Shcs Ss (6504001208) (4Mmx12Mmshcsss)"/>
        <s v="Screw,M4 X 16,Ss Shc (6504001608)"/>
        <s v="Screw M5 X 12Mm Ss Sch (6505001208) (Hayesbolt)"/>
        <s v="Contact 28-32Awg Gold Plated (New VPN - 1-104481-3) (A0000002284)"/>
        <s v="Straight M5X0.8R(Pt) 4Mm Tube (A0000016194) (Kq2H04-M5)"/>
        <s v="Elbow 4Mm Male (A0000016228) (Kq2L04-M5A)"/>
        <s v="Tube 6Mm Blue (A0000016978) (Tu0604Bu-20)(655-567)"/>
        <s v="Washer Serrated Belville M3 (6603040) (Swrs-3) (90895A005)"/>
        <s v="Washer Serrated Belville M4 (6604040) (Swrs-4) (90895A009)"/>
        <s v="Washer Serrated Belville M5 (6605040) (S-5-Ss) (90895A027)"/>
        <s v="Bracket End Stop Left Mtp Jlp (8330149101)"/>
        <s v="Bracket End Stot Rght Mtp Jlp (8330149102)"/>
        <s v="Shield Finger Mtp Jlp (8330410101)"/>
        <s v="Bracket Rtrfl Snsr Upr Mtp Jlp (8330413101)"/>
        <s v="Bracket Rtrfl Snsr Lwr Mtp Jlp (8330413102)"/>
        <s v="Cable Clamp Sheet 24 (8330415101)"/>
        <s v="Flag Gde Small Mtp Jlp/Jtp (8331168101)"/>
        <s v="Plate Washer Tray Gde Jlp/Jtp (8331169101)"/>
        <s v="Bracket Upper Mtp Echain Assy (8331174101)"/>
        <s v="Bracket Lower Mtp Echain Assy (8331175101)"/>
        <s v="Rail Linear S15 Min 145Mm Lg (1978000108) (Lwl15R145Bhs2)"/>
        <s v="Tca Dio8 Bob (8333073001)"/>
        <s v="Kit, Manual Tray Platf, JLP G2 (8332104901)"/>
        <s v="Sleeve Black, 1/16 (200032) (Hcg 1/16Blk)"/>
        <s v="Shrink Tubing Black 1/4 (200038) (Hix1/4Blk)"/>
        <s v="Sleeve Black 3/16 (200056)(Hcg 3/16Blk)"/>
        <s v="Ionizer Bar Model 5710 400Mm (1210088) (91-5710-400-25-03)"/>
        <s v="Cable 22Awg Shielded (1501409) (8451 010U1000)"/>
        <s v="Tubing Shrink Poly 3/4 Od (1502054) (B2-3/4-Black-T)"/>
        <s v="Ty-Rap 7 Black (1502749) (T30L0M4)"/>
        <s v="Cable 24Awg 3-Cond Shielded (1502763) (C0741A.30.10)"/>
        <s v="Tube 12Mm Blue  (1503597) (Tu1208Bu-20)"/>
        <s v="Cable, Ethernet, Rj-45, 15Ft (1504598) (25-0540-15)"/>
        <s v="Power Supply 24Vdc Simco Ioniz (1504601) (33-5701-01)"/>
        <s v="Cable Modular Rj11-6 5Ft (1504612) (At-S-26-6/6/W-7/R)"/>
        <s v="Washer Flat M6 18-8 Ss (1701165) (93475A250) (M6 (12Mm Od))"/>
        <s v="Valve 2-Port 24Vdc (1800639) (Vx230Na)"/>
        <s v="Pin Conn Gold/Nickel (2000514) (66103-4)"/>
        <s v="Contact Pin 16-12 (2000591) (66261-2)"/>
        <s v="Connector Male  3 Po (2000604) (103653-2)"/>
        <s v="Terminal Female (2000637) (39-00-0039)"/>
        <s v="Contact Pin 22-26Awg (2000644) (104505-3)"/>
        <s v="Strain Relief Housing (New VPN - AMP206070-8  ) (2000661)"/>
        <s v="Terminal Male (20007160 (39-00-0041)"/>
        <s v="Connector 14 Pin Circular Plug (2000761) (206044-1)"/>
        <s v="Conn Cpc 17-3 Rev-Sex Plug (2000918) (206426-1)"/>
        <s v="Cable Ac Cord Iec 16Awg 5M (2500241) (A-Pc2302-050027-1)"/>
        <s v="Fitting Straight 3/8 Npt 12Mm (3603301) (12/18/3175)"/>
        <s v="Elbow 3/8 Npt 12Mm (3603306) (3109 12 18)"/>
        <s v="Tee Unequal 12 10 12Mm (3603314) (12/10/3104)"/>
        <s v="Adapter Push-Conn 10 To 4Mm (3603317) (3166-04-10)"/>
        <s v="Fitting  One Touch  4Mm  10-32 (3603730) (In103-532-036)"/>
        <s v="Bracket  Panel Mount For Dp100 (3603731) (Ms-Dp1-2)"/>
        <s v="Bracket Ionizer Rotatable (3604457)( 32-2211-01)"/>
        <s v="Elbow 6Mmx1/8Pt Pp (3604458)"/>
        <s v="Screw M3 X 6Mm Shcs Ss (6503000608) (M3X6Mmlshcsss)"/>
        <s v="Screw M5X0.8X10Mm Shc (6505001008)"/>
        <s v="Screw M6-1 X 12Mm Ss Shc (6506001208)"/>
        <s v="Socket Head Cap Screw M8X45 (6508004508)"/>
        <s v="Mini Fit 2-Pos Plug (641-765) (39-01-3029)"/>
        <s v="Tube  4Mm  Blue (A0000012502) (Tu0425Bu-20)"/>
        <s v="2-Pos Minifit Rec (A0000015979) (39-01-2020)"/>
        <s v="Washer M5 18-8S.S (1700918) (93475A240)"/>
        <s v="Washer Serrated Belville M6 (6606040) (S-6-Ss) / (Swrs-6) (90895A029)"/>
        <s v="Washer Serrated Belville M8 (6608040) (S-8-Ss) (90895A030)"/>
        <s v="Brkt Mounting Simco Ionizer (8335500101)"/>
        <s v="Brkt Y-Slide Simco Ionizer (8335501101)"/>
        <s v="Brkt Z-Slide Simco Ionizer (8335502101)"/>
        <s v="Filter Regulator Assy Smc (3602140) (Ac40D-N03G-2)"/>
        <s v="Kit, JLP Air Knife Option (8335499901)"/>
        <s v="Double Check Block 6Mm M5 (0200923) (Vq1000-Fpg-C6M5-D)"/>
        <s v="Term Block  2-Pole 115A 600V (0200925) (1412300)"/>
        <s v="Resistor Axil 120 Ohms (0601075) (Cfr-12Jb-120R) (120Ebk-Nd)"/>
        <s v="Rectifier 1Amp 400V Do-41 (1N4004-Tp) (1104004)"/>
        <s v="Ss Hex Post 8Mm X 10Mm Lg M5 (1120199) (93655A451) (Sbd-S5-10)"/>
        <s v="Hex Post 8Mm X 70Mm Lg M5 (1120200)"/>
        <s v="Terminal Block Jumper Horiz Sm (1400426) (281-402)"/>
        <s v="Block Contact Termin (1401333) (Cr104Pxc91)"/>
        <s v="Switch Guard Ring (1401344) Cr104Pxg15"/>
        <s v="Sleeve Polyester (1401414) (Grp-110-1/8)"/>
        <s v="Marking Terminal Blk 1-10 (1401530) (209-502)"/>
        <s v="Switch Body Turn To Release (1401634) (Cr104Ptr20A0R)"/>
        <s v="Cb 2 Pole 30A K Crv Ul489  (1402983) (S202U-K30)"/>
        <s v="Coupler Module Relay (1410095) (2966485)"/>
        <s v="Terminal Block Din 35 Rail (1410194) (281-652)"/>
        <s v="Terminal Block End Stop (1410221) (199408.02)"/>
        <s v="Term Blk,Gnd,4Cond,26A,28-12Ga (281-657) (1410478)"/>
        <s v="Circuit Breaker 10A 250Vdc 1P (S201Muc-K10) (1410611)"/>
        <s v="Terminal, Spade, 12-10Awg, #8 (1410633) (Cls-Tv-1008)"/>
        <s v="Circuit Breaker 32A 1Pole  (1411075) (S201-K32)"/>
        <s v="Switch Locking (1411097) (Hs5E-D7Y401-G)"/>
        <s v="Led Light Bar  Cool White (1411514) (C01L1,Sngl Lamp Cool White)"/>
        <s v="Switch  Mounting Band (1411640) (Bj2-010)"/>
        <s v="Switch  Holder  Bracket  (1411641) (Bj3-1)"/>
        <s v="Ac/Dc Pwr Sply  24V 2.5A 60W (1411681) (Mdr-60-24)"/>
        <s v="Power Supply 24V 40A 900W (1411758) (Rsp-1000-24)"/>
        <s v="Lug Ring Blue 14-16Awg #6Stud  (1500041) (Rb857)"/>
        <s v="Lug Spade Red #6 Spring (1500055) (Ra2217)"/>
        <s v="Lug Ring Ins 16-22Awg #6 Stud  (1500060) (Ra857)"/>
        <s v="Lug Ring Yel 12-10Awg #10 Stud (1500061) (8-34854-1)"/>
        <s v="Lug Sldrles Unins 22-18Awg #4  (1500068) (Aa-120-04)"/>
        <s v="Lug Ring Blue  16-14Awg #10 (1500071) (Rb877)"/>
        <s v="Sleeve 1/4 Black (1500105) (Slv105 1/4) (517-5503)"/>
        <s v="Tubing Shrink 3/8 Blk 1.0Lng (6058034003) (1500108) (642-281)"/>
        <s v="Locknut 1 Npt (1501867) (003-22-003)"/>
        <s v="Wire Cable Silicon  (1502006) (30060282015/4U0(Tc)"/>
        <s v="Ferrule Yellow 10-Awg  (1502025) (30446301)"/>
        <s v="Ferrule Orange 12-Awg  (1502026)"/>
        <s v="Ferrule Grey 14Awg (1502027) (Xus001869 )"/>
        <s v="Ferrule Black 16-Awg (1502028) (0304 457.03)"/>
        <s v="Ferrule Red 18-Awg (1502030) (30445602)"/>
        <s v="Ferrule 22Awg White  (1502031)"/>
        <s v="Tubing Shrink 1.51Id X4.0L Blkad (1502032) (Fit-750-1-1/2)"/>
        <s v="Lug Ring Insulated 22-18 Awg (1502035) (Ra867)"/>
        <s v="Wire Duct 1.5X2 (1502070) (G1.5X2Lg6)"/>
        <s v="Sleeving Expandable (1502090) (Grp-110-1/4)"/>
        <s v="Nut Hex M5 Thread (1502111)"/>
        <s v="Wire Duct  Cover (1502117) (C1Lg6)"/>
        <s v="Lug Ring #8 22-16Awg 170 C (1502126) (34111)"/>
        <s v="Tubing 8Mm Od X 5Mm Id Blue (1502184) (Ij-159-27)"/>
        <s v="Tubing Polyurethane 1/8 Od (1502279) (Tiub01Bu-20)"/>
        <s v="Tubing Heatsink 3/16 Od Blk (1502308) (Vw-1-F)"/>
        <s v="Supports Locking Circuit Board (1502388)(Lcbs-8-6-01)"/>
        <s v="Cable 24Awg Flx Shlded4Tp Cond (1502423) (Nqp-424Sj)"/>
        <s v="Cable Cat-5 Blue 4-Pr Stranded (1502457) (Tc2599)"/>
        <s v="Cable, Svga, Hddb15, Male-Male (1502637) (Mxt105Mmhq)"/>
        <s v="Ty-Rap, 12, Std (1502715)"/>
        <s v="Oring 2-007 .145Id .070D 50Dur (1502731) (2-007-S595-50)"/>
        <s v="Wire 10Awg Black   (1502737) (891000-0)"/>
        <s v="Wire 10 Awg Green/Yellow  (1502738) (891000-54)"/>
        <s v="Wire 10Awg Black/White (1502739)"/>
        <s v="Cable Cga/Ega Mouse (1502741) (Mxt10688**Kn24D)"/>
        <s v="Ty-Rap 3 1/2 Black (1502748) - T18R0M4"/>
        <s v="Cable 4 Cond 16Ga Shielded (1502762) (C1604)"/>
        <s v="Tubing Heat Shrink 1/8 Clear (1502829) (Fp-301 1/8 Cr)"/>
        <s v="Tubing Heat Shrink 1/16 Clear  (1502831) (Fp-301 1/16 Cr) (Hshtf175-1.6-T-10P)"/>
        <s v="Cable Shielded 4-Cond 24-Awg   (1502878) (9534-Chr-1000)"/>
        <s v="Wire Sgl 14Awg Blk/Wht Ul1007  (1502924)(891441-09)"/>
        <s v="Cable 7Cond 26Awg Shielded (27414) (1502940)"/>
        <s v="Wire Anchor (Tm1S4-C) (1502955)"/>
        <s v="Cable, USB A-B M, 5M (1502987)"/>
        <s v="Cable 26Awg 14-Cond Superflex (1503010) (27418)"/>
        <s v="Lug Ring Red 16-22Awg 1/4 (1503124) (2-32953-1)"/>
        <s v="Wire Rope  .024 D 304 Ss (1503162) (3461T62)"/>
        <s v="Wire 18Awg Tw Blk/Org Ul1569  (1503236) (891816Pf0-3)"/>
        <s v="Wire 16Awg Grn/Yel Ul1569 (1503240) (891626-54)"/>
        <s v="Cable 22Awg 8Cond Shielded (C0764) (1503255)"/>
        <s v="Wire 16Awg Violet Ul1569  (1503283) (891626-7)"/>
        <s v="Heat Shrink Tubing, 1/2, Black (1503322)"/>
        <s v="Cable M12 4 Meter Can Ntwk (1503372) (Rsc 5724-4M)"/>
        <s v="Wire Flat 20 Cond 30 Awg (1503562) (3754/20)"/>
        <s v="Wire Duct 1.26X1.62X6' (F1X1.5Lg6) (1503612)"/>
        <s v="Cable Flex Flat 7Tp/4Tp/Pwr (1503709) (Ehbk 39314 Rev.1)"/>
        <s v="Tube Ribbon Multicolor 3X6Mmod (1503715) (3M-158-37-11-10)"/>
        <s v="Cable M12F 0.5M  (1503763) (1519370)"/>
        <s v="Cable M12 M/F 3.2M Can (1503932) (1538144/3.2)"/>
        <s v="Cable Cat5E Shielded 1M   (1503937) (A-Mcsp-80010-R)"/>
        <s v="E-Ring External Ss (1504098)"/>
        <s v="Support Unit Support Side 15Mm (Bunm15) (1504362)"/>
        <s v="Support Unit Fixed 15Mm (Bswn15) (1504363)"/>
        <s v="Urethane Bumper 1-3/4L 1W 3/4H (1504365)"/>
        <s v="Ballscr Spacer 15Id 20.40D 10L (1504366) (Busc15)"/>
        <s v="Urethane Bumper 25 20 M6 Screw (1504370) (Umbks25-20-M6)"/>
        <s v="Cable, Cord,Iec-C13 To Iec-C14 (1504568 / Pw-100-04)"/>
        <s v="USB Cable, Str A 90Dn B, 5M (1504589) Caa-90Db -5M"/>
        <s v="Cable, Cat5E 7Ft (11382) (1504705)"/>
        <s v="Linear Rail Assy 20Mm X 838Lg (1504716) (Shs20V2Ssc1+838Lh)"/>
        <s v="Rail Linear Size 15 820Mm Lg (1504719) Ssr15Xw1Ssf+820Lyf"/>
        <s v="Rail Linear Size 15 340Mm LG (1504723) (SHS15V1SS+340L)"/>
        <s v="Retaining Ring  19Mm Id Bore (1504724)"/>
        <s v="Retaining Ring  13Mm Id Bore (1504725)"/>
        <s v="24Awg 2 Twisted Pair Shielded (Canbus Signals) (Cfbus-020) (1504744)"/>
        <s v="16Awg 4 Conductor Shielded Cable (Power Conductors) (Cf10-15-04) (1504745)"/>
        <s v="Label  Hand Crush-Above  0.69 (1504784)"/>
        <s v="Clamp, Tube, Crs, 1/4D #8Mtg (1700043)"/>
        <s v="Loctite 609 (1700539)"/>
        <s v="Loctite 222 (Msds Req'D) (1700541) (222-31)"/>
        <s v="Latch Single Hole Mount (1700983) (E3-56-85)"/>
        <s v="M4 Flat Washer (1701065)"/>
        <s v="Screw Set M4X.7X8 18-8 Ss (1701128) (Mssfs4-8)"/>
        <s v="Nut Hex M4 (1701130)"/>
        <s v="Washer Flat M8 18-8 Ss (1701164) (93475A270)"/>
        <s v="Washer Lock M4 18-8 Ss (1701166) (91111A121)"/>
        <s v="Screw Jack 4-40X.31 &amp; Hw (1701304) (7231)"/>
        <s v="Magnet Coded Magnet Interlock (1701312) (Bps33)"/>
        <s v="Pin Contact 24-28Awg Size 20   (1701346) (1-66507-0)"/>
        <s v="Screw Clamping-M8-Ball End (1701416) (Rsm8-13.2 )"/>
        <s v="Pin Dowel 2Mmx8Mm L Sst (1701435) (91585A017)"/>
        <s v="Pin Dowel (MSH5-12)"/>
        <s v="Pin Dowel 3Mm D X 10Mm L Ss (1701560) (91585A057)"/>
        <s v="Dowel Pin  M6X20Mm (1701817)"/>
        <s v="Washer C'Sink M8 20Mm Od (1701863) (Fullpartno.Below) (Fwsrb-D20-V8.5-E3.5-T6)"/>
        <s v="Grub Screw Sets (1701892)"/>
        <s v="Nut M2X0.4 1.6Mm Ht Ss (1701944)"/>
        <s v="Washer Fender M8 (1702036) (91116A160)"/>
        <s v="Screw M5X90Mm Ss Shc (1702089)"/>
        <s v="Scr Shldr M10X16 M8Thd Lkg Shc (1702132)"/>
        <s v="Nut Jam M10X1.5 5Mm Tk 18-8 Ss (1702185) (90710A125)"/>
        <s v="Set Screw M5 Cone Point (1702221) (91217A155)"/>
        <s v="Dowel Pin Vent Flat M6X18Mm (98432A210) (Mstms6-18) (1702319)"/>
        <s v="Washer Ext Star M4 (1702512)"/>
        <s v="Locknut,Hex,Flanged,5/16-18 (1702546) (91343A200)"/>
        <s v="Pin Dowel 2.5Mm D X 8Mm Lg Ss  (1702660) (91585A036)"/>
        <s v="Washer  Fender Sst M3 (1702688) (95211A120)"/>
        <s v="Washer Ext Star M6 Ss (1702744)"/>
        <s v="20Mm X 5Mm Ball Screw 834Mm Lg (1702777) (Btk2005-2.6Zz+834Lc7T-H1K)"/>
        <s v="Hex Head Screw M8 100Mm L (1702779) (91287A166)"/>
        <s v="Screw Low Head M5 12Mm L (1702781) (Cbsts5-12)"/>
        <s v="Set Screw M10 80Mm L P Tip (1702786) (Sbpp10-80)"/>
        <s v="Lead Screw Assy, 10Mm Dia, 6Mm P (Kuroda – Gy1006) Alternative (1702787)"/>
        <s v="Latch  Magnetic (1702796) (4Evr6)"/>
        <s v="Hexagon Bolt Screw M6X40 (1702847)"/>
        <s v="Shcs Assy Washer Lock M3X8 (1702848) (Scbs3-8)"/>
        <s v="Shoulder Screw 10Mm Dia 40Mm L (1702861) (Smsb10-40)"/>
        <s v="Washer 10Mm Id 14Mm Od 6.5Mm L (1702862) (Twasm14-10-6.5)"/>
        <s v="Scr M4 6Mm Lg Ultra Low Shc Ss (1703029) (Cbstsr 4-6)"/>
        <s v="Pin Dowel6Mm D X 30Mm L Sst (1703096)"/>
        <s v="Flange Hinge (1703107) (Hhpfln5)"/>
        <s v="Washer-Fender-M5-Sst (1703137) (95211A150)"/>
        <s v="Washer-Csunk-M5 Sfhs (1703138) (92908A250)"/>
        <s v="Piano Hinge,304Ss,2Ft,No Holes (1703142) (1582A271 (2 Ft)"/>
        <s v="Valve 160 Psi Relief 3/8 Npt (1800397) (112C-3 Set To 160Psi)"/>
        <s v="Valve 3 Port Compact Nc (1800621) (Vq110U-5Lo)"/>
        <s v="Conn Cover .100 6P (2000463) (643075-6)"/>
        <s v="Conn .100F 6P 24Ga (2000513) (640441-6)"/>
        <s v="Socket Conn Gold/Nic  (2000516) (66105-4)"/>
        <s v="Banana Jack .5 Dia (2000534) (1581-5)"/>
        <s v="Conn Db-15 Male Hi-Den (748364-1) (2000609)"/>
        <s v="Hood Conn D-Sub (2000631) (17-1587-6) Or Rda-9H-Unc"/>
        <s v="Conn Double Row (2000632) (102387-6)"/>
        <s v="Contact Receptacle (2000633) (87523-6)"/>
        <s v="Connector Cable 15-Pin Shell (2000669) (5748677-2)"/>
        <s v="Connector Clamp (2000672) (207774-1)"/>
        <s v="Connector D-Sub Din 9 Housing 2000682 (205204-4)"/>
        <s v="Pin Connector D-Sub Male (2000683) (1658539-3)"/>
        <s v="Pin Connector D-Sub Female (2000684) (66504-9)"/>
        <s v="Connector D-Sub Din 9 Housing 2000685 (205203-3)"/>
        <s v="Connector Housing Dual Row 6P (2000713) - 39-01-2060"/>
        <s v="Connector Housing Dual Row 20P (2000715) (39-01-2200)"/>
        <s v="Housing Unloaded (2000797) (104257-3)"/>
        <s v="Connector Quick Connect (2000807) (Cn-14H)"/>
        <s v="Conn Housing 20-Pos  (2000882) (102387-4)"/>
        <s v="Conn Cpc 17-14 Rev-Sex Recept. (2000914) (206043-1)"/>
        <s v="Conn Cpc 17-9 Rev-Sex Recept. (2000915) (211769-1)"/>
        <s v="Conn Cpc 17-9 Rev-Sex Plug (2000916) (211768-1)"/>
        <s v="Conn Cpc 17-3 Rev-Sex Recept. (2000917) (206425-1)"/>
        <s v="Conn 37P Rev Sex Pnl Mnt  (2001040) (206306-1)"/>
        <s v="Conn 37-P Rev Sex (2001041) (206305-1)"/>
        <s v="Conn 4 Pos Recpt Sngl Row (2001126) (39-01-4041)"/>
        <s v="Conn 40 Pos Dual Header (2001134) (102387-9)"/>
        <s v="Housing Mte 4Pos .1Cl (2001180) (103653-3)"/>
        <s v="Crimp Male 22-28 Ang (2001185) (39-00-0049)"/>
        <s v="Conn Pin 18-22Awg Gold Crimp (2001204) (745229-4)"/>
        <s v="Conn Mini-Fit Receptacle 3P (2001271) - 39-01-4030"/>
        <s v="Conn Mini-Fit Panel Mount 6P (2001275)"/>
        <s v="Conn Mini-Fit Receptacle 8P (2001276) -39-01-2080"/>
        <s v="Conn Mini-Fit Panel Mount 8P(2001277) (39-01-2081)"/>
        <s v="Housing  15 Pin Conn  45 Deg (2001317) (3357-6515)"/>
        <s v="Cap  Conn  3Ckt M-N-L (2001355) (350767-1-20P)"/>
        <s v="Conn Mini-Mate 30P Recpt (2001455) (Ipd1-15D-K)"/>
        <s v="Conn Mini-Mate 10P Recpt (2001456) (Ipd1-05-D)"/>
        <s v="Conn Mini-Mate 14P Recpt (2001457) (Ipd1-07-D)"/>
        <s v="Conn Term Plug 5.08Mm 6-P (2001458) (796635-6)"/>
        <s v="Conn Mini-Fit Recpt 5P (2001459) (39-01-4051)"/>
        <s v="Conn Rcpt 10 Pos Microfit  (2001514) (39-01-2105)"/>
        <s v="Plug Hsg 4 Ckt Dual Row (2001543) (39-01-2046)"/>
        <s v="Key Switch Straight (2001566) (Hs9Z-A51)"/>
        <s v="Conn Cont For Shdr 28-32Awg (2001692) (Ssh-003Ga-P0.2)"/>
        <s v="Conn Housing 20Pos 2Mm Skt (2001704) (Shdr-20V-S-B)"/>
        <s v="Conn  Housing 2X15 Pos 1Mm (2001705) (Shdr-30V-S-B)"/>
        <s v="Conn 5-Pos 8-A Term Plug 3.5Mm (2001742) (1863181)"/>
        <s v="Conn 3.5Mm 2Posn Plug 90 Deg (2001851) (1863152)"/>
        <s v="Parallel Keys 3Mmx15Mm Lg (2002084) (Kes3-15)"/>
        <s v="Conn Term Block Plug 6Pos 5.08 (2002216) (1757051)"/>
        <s v="Conn Term Block Plug 4Pos 5.08  (2002218) (1911981)"/>
        <s v="Assy Blanking Plate Vv3Q12 (2002234) (Vvq100-10A-2)"/>
        <s v="Cover Clear 2-Pole (2002254) (Cc14120)"/>
        <s v="Motor 80Mm Frame W/Brake (Xvm-8017-Tbns-D004) (2101132)"/>
        <s v="Banner Interlock Controller (2101211) (Sc22-3E-C)"/>
        <s v="Motor Ts-Z Axis 2101214 (Xvm-8017-Lons-D001)"/>
        <s v="Tower Signal 24V 5-Led Dir Mt (2101225) (Lme-502/Fbw)"/>
        <s v="Motor Servo Xvm-402-Tons-D001 (2101243)"/>
        <s v="Motor Servo 75V 60Mm Brake  (2101295) (Xvm-604-Lbns-D003)"/>
        <s v="Can Module, Copley Can-USB (2300314)"/>
        <s v="Sw Runtime License Datahub Sdk (2300320)"/>
        <s v="Stylus Resistive Tether &amp; Base (2300321)"/>
        <s v="USB Module, Ethernet 10Mbps (9466) (2300323)"/>
        <s v="Cpu, Nano-I55, 128Gb Ssd, Core I5 (2300324)"/>
        <s v="Monitor,17 Touchpanel Vga. (2300337 )"/>
        <s v="Grommet Caterpillar .052-.085 (2400129)"/>
        <s v="Label Terminal Block (2400150)"/>
        <s v="Anti-Seize Sbt-4C (2400220) (1367K91 - 4 Oz.)"/>
        <s v="Grease Alvania Gadus (2400222)"/>
        <s v="Label Seismic Tie Down (2400338)"/>
        <s v="Label Warning-Elec/Mech Hazard (2400343)"/>
        <s v="Warning Label Line Voltage (2400354)"/>
        <s v="Label Mech Crush Hazard Iso (2400367)"/>
        <s v="Label  Hand Crush-Side 1.3B (2400413)"/>
        <s v="Label Wrn Elec/Mech Haz Inside (2400440)"/>
        <s v="Permabond Asc10 Conditioner (2400730) (C 10)"/>
        <s v="Permabond Hm162 Adhesive (2400731)"/>
        <s v="Grease O-Ring Molykote 55 (2401098) (4046209-0204)"/>
        <s v="Loctite 243 .34Oz  (2401226)"/>
        <s v="Grease Thk Afb (2401251)"/>
        <s v="Linx Decals 12X6 (2401286)"/>
        <s v="Edge Trim-Self Adh (2401330) (Ctrtus1.6-L1)"/>
        <s v="Socket 24-18 Gage 19Amp Umnl (2500117) (350689-2)"/>
        <s v="Cord Strain Relief .625-.750Id (2500136) (Shc-1041 (5D739))"/>
        <s v="Socket Contact 28-24Awg (2500163) (1-66505-0)"/>
        <s v="Cord Power Har 4C 10Awg (2500240) (321004)"/>
        <s v="Contactor 3-Pole 30Amp 24V Abb (2600426) ( Ae16-30-00-81 )"/>
        <s v="Oxs6X85 Ext Shaft 6Mm X 85Mm (3101326) (1Sca101647R1001)"/>
        <s v="Support Unit 8Mm Shaft (3101385) (Brwr8S)"/>
        <s v="Belt Gt2 3P 85T 15W  (3101386) (A26R53M085150)"/>
        <s v="Timing Belt 3Mm Gt2 489T 15Mm (3101413) (E3Mr-489-15)"/>
        <s v="E Chain Series Z080 26 Links (Z08-20-048-26 Links) (3101414)"/>
        <s v="E Chain Z08-20-Mtg Brkts (3101415)"/>
        <s v="Timing Belt 3Mm Gt2  25Mm L    (3101416) (Lle3Mr25)"/>
        <s v="Pulley  Timing 3Mm Gt2 24Mm (3101419)"/>
        <s v="Pulley  Timing 3Mm Gt2 24Mm (3101420)"/>
        <s v="Belt  Timing 159Mm X 9Mm 3Mm (3101433)"/>
        <s v="Belt  Flat Pu 11 1490Mm X 9Mm (3101439)"/>
        <s v="Shaft 16Mm D 140Mm L (3101516)"/>
        <s v="Shaft  8Mm  Od 147Lg M5 Ends (3101517)"/>
        <s v="Coupler Rj45 (8X8K) Straight 30U (3200098) (Ecf504-8Sk)"/>
        <s v="Coupler USB Type A-B (3200128)"/>
        <s v="Coupling Rigid (3200188)"/>
        <s v="Bearing Flngi (3401178) (Lfm-0405-03)"/>
        <s v="Bearing .7500 Bore 1.6250Od (3401310) (627 Zz)"/>
        <s v="Bushing Keyless 12Mm Shaft (3401340) (Mlr-12)"/>
        <s v="Bearing 17Mmid 30Mmod 7Mmthk (3401422) (6903Dduc3)"/>
        <s v="Bsng Plain 4Mmid5.5Od    (3401579) (Jsm-0405-04)"/>
        <s v="Plain Brg 12 Id  16Od  20Lg (3401589)"/>
        <s v="Plain Brg 20 Id  23Od  20Lg (3401590)"/>
        <s v="Brg Spacer 8 X 10 X 5.5Mm Lg (3401595) (Clbub8-10-5.5)"/>
        <s v="Bearing 10Mmid 19Mmod 5Mmthk (3401623) (6800Dd)"/>
        <s v="Bearing Ball 6Id 19Od 6W Shld (3401691)"/>
        <s v="Fitting  Plug M5 (3601392) (M-5P)"/>
        <s v="Fitting Adapter 1/8 Npt M/F (222P-2-2) (3601506)"/>
        <s v="Fitting Elbow Barb M3-3Mm (3601670) (M-3Alu-3)"/>
        <s v="Fitting Street Tee 3/8Npt (3601675) (B-6-St)"/>
        <s v="PLUG CONN 3CKT M-N-L (3602252) (350766-1)"/>
        <s v="Filter Power In-Line 30Amp (3602293) (Sf30F)"/>
        <s v="Fitting Blkhd 3/8Fptx3/8Fpt (3602330) (Cp-233)"/>
        <s v="Plug Sockethead Rc 1/8 (3602506)"/>
        <s v="Sensor Coded Magnet Interlock (3602511) (Bns33-11Z-2237)"/>
        <s v="Plug 3/8, Npt, Blk,Sst (#3602529) / (4513K323)"/>
        <s v="Mount Firtree L.44 W/Ty-Rap (3603060) (150-31090)"/>
        <s v="Union Y 4Mm (3603204 / Kq2U04-00A)"/>
        <s v="Elbow Univ 2X 12Mm X 3/8 Rpt M (3603419) (Kq2Z12-03S)"/>
        <s v="Barb Fitting  Tee  (3603435) (Mht-3016-Enp)"/>
        <s v="Plug Power 3.5 Mm X 1.3Mm (3603555) (Pp3-002D)"/>
        <s v="Union-Y 8Mm 2X6Mm (3603584) (Kq2U06-08A)"/>
        <s v="Fitting Elbow Extnd 6Mmtube M5 (3603666) (Kq2W06-M5)"/>
        <s v="Fitting Grease M6 X 1.0 90 Deg (3604061) (Gpc6A)"/>
        <s v="Sensor Opposed Emit 2M Range   (3604152) (Q126E)"/>
        <s v="Fitting Bulkhead Push-Conn 6Mm (3604154) (Kq2E06-00Nj)"/>
        <s v="Fitting 45Deg Push-Conn 6Mm M5 (3604155) (Kq2K06-M5A)"/>
        <s v="Sensor Opposed Receiv 2M Range (3604156) (Q12Rb6R)"/>
        <s v="Sensor Refl Do 30Mm Range (3604167)"/>
        <s v="Flange Bushing 6Mm (3604168) (Igusjfm-0608-04)"/>
        <s v="Manifold  Non Plug-In Type (3604169) (Vv3Q12-02)"/>
        <s v="Swivel Leveling Mount 5/8-11 (3604188) ( 6111K34)"/>
        <s v="Cylinder Cj2 Round Body (3604200) (Cj216-Ger001-15)"/>
        <s v="Tee  Union  6Mm (3604209)"/>
        <s v="Aperture Sensor  .5Mm Vert (3604232)"/>
        <s v="Gasket Emi (3604254) (E6453-020.25)"/>
        <s v="Fitting Barb M3 .007 Orifice (3604261) (M3H-1016-007)"/>
        <s v="Muffler R1/8&quot; Compact (3604265)&quot;"/>
        <s v="Manifold 5Port 3 Valves (3604267)"/>
        <s v="Display Arm Wall-Mnt Full-Mo (3604562)"/>
        <s v="Inductive Proximity Sensor (Gx-F8A) (3604573)"/>
        <s v="Cyl Dbl Act 45Mm Strx40Mm Bore (3604576)"/>
        <s v="Switch Mnt Assy-20Mm Bore (3604577)"/>
        <s v="Cyl Dbl Act 50Mm Strx20Mm Bore (3604578)"/>
        <s v="Adapter, Mini Dp To Vga  (5107) (3604624)"/>
        <s v="Contact Pin 22-28 (alternative 1658670-4) (4100903)"/>
        <s v="Receptacle Housing Dual Row16P (4101190) (39-01-2160)"/>
        <s v="Contact Female 22-28Awg (4101660) (39-00-0435)"/>
        <s v="Contact Skt Maten Lock 14-20Awg (4101759) (350550-7)"/>
        <s v="Contact Pinmatenlock 14-20Awg (350547-7 ) (4101760)"/>
        <s v="Standoff Hex M3 Male/Female (4101775) (93655A535 M3)"/>
        <s v="Contact Pin 20-24Awg (4102002) (Cc79L-2024-01-F)"/>
        <s v="Contactor Pw Skt 16&amp;12-14 Awg (4102015) (66740-8)"/>
        <s v="Rcpt Hsg 4 Ckt Vert (4102056) (39-01-3048)"/>
        <s v="Standoff M-F Thrd Al 6Mm Hex (4102152) (98952A073) (Sbd-O3-6)"/>
        <s v="Standoff M4X12Mml M/F Al (4102188)"/>
        <s v="Spacer Brng 17Mmid 20Mmod 6Mm  (4102212) (Clbu17-20-6)"/>
        <s v="Mechanism Power Handle (4102216) (S2C-Dh)"/>
        <s v="Handle Pull P8-096-31-M4-15 (4102306)"/>
        <s v="Standoff M/F M3X25Mm Ss (4102538) (93655A719)"/>
        <s v="Standoff M5X35Mml M/F Hex Sst (4102555)"/>
        <s v="Standoff, M4 M-F 6Mmhex 10Mml (4102730) (93655A706)"/>
        <s v="Standoff 3Mmx31Mm Lg M/F Hex (4102928) (98952A122)"/>
        <s v="Spring Comp Mw .437 Dia (4102983) (1563)"/>
        <s v="Shim Washer 6Mm Id 12 Od 0.3 T (4102990) (Cimrs6-12-0.3)"/>
        <s v="Handle  Pull (4102998) (Ae-10.120.04)"/>
        <s v="Spring Comp Mw .3 Od 1.1 Free (4103033) (M-112)"/>
        <s v="Selector Handle Blk Ip54 (4103046) (Ohbs3Ah1)"/>
        <s v="Orifice M-F M5 M5.0145 (4103049)"/>
        <s v="Wave Spring 14Mm Od 10Mm Id (4103056) (Cm14-M2)"/>
        <s v="Spacer  Shaft 8Od 6Id 2 Lg Ss (4103268)"/>
        <s v="Spacer  5.990/5.978Mm Step Dia (4103269)"/>
        <s v="Gas Spring-Pivoting-20Lbs Frc (4103296) (4138T56 (20 Lbs))"/>
        <s v="Standoff, M5X45Mml, M/F, Hex, Ss (Slsbwrk8-45)( 4103308)"/>
        <s v="Enclosure Pca (Fxt-1632 87172-510-060) (4200046)"/>
        <s v="Seal Wiper 3/16 3/8 (4300123) (840300187)"/>
        <s v="Washer M3 Split Ss (6600310) (M3 Sus Washer)"/>
        <s v="Compound Thermal (9900026)"/>
        <s v="Cable 28Awg 20-Cond (1410035106) (171-20)"/>
        <s v="Cable 28-Awg 26-Cond (alternative 3365/26) (1410035109)"/>
        <s v="Conn Female Polarize (1410111105) (609-2630)"/>
        <s v="Sleeve 20Awg  (1410380103) (Tft250-20Nat-100)"/>
        <s v="Wire Twst 2/In 22Awg 2Blk/Red (1500365020)"/>
        <s v="Wire Twisted Red White &amp; Black (1500365029)"/>
        <s v="Wire 22Ga Twisted Blk/Org (1500365030) (E22/2-19-03)"/>
        <s v="Wire 22Ga Twisted  (1500365090)"/>
        <s v="Cable Twst Pr 2/C.22Ga.Wht/Wht (1500365099)"/>
        <s v="Wire 22Awg Black (1500365100) (E22/19-0)"/>
        <s v="Wire 22Awg Red  (1500365102)"/>
        <s v="Wire 22-Awg Orange (1500365103) (E22/19-3)"/>
        <s v="Wire 22Awg White (1500365109) (E22/19-9)"/>
        <s v="Wire  12Ga 19 Strand Tfe Orang  (1500376103) (E12/19-3)"/>
        <s v="Wire  12Ga 19 Strand Tfe Viole  (1500376107)"/>
        <s v="Wire  12Ga 19 Strand Tfe Gray  (1500376108)"/>
        <s v="Wire  14Ga  Black  (1500380100)"/>
        <s v="Wire 14Awg Orange (1500380103) (E14/19-3)"/>
        <s v="Wire  14Ga  Gray  (1500380108)"/>
        <s v="Wire  14Ga  Green/Yellow  (1500380254)"/>
        <s v="Wire 16Awg Black  (1500386100) (16 Gatype 195 Bla)"/>
        <s v="Wire 16 Ga Orange  (1500386103) (16 Ga Type E 19S Ora)"/>
        <s v="Wire Teflon 16 Ga (1500386108)"/>
        <s v="Wire 18Awg Twisted  (1500387030) (11819)"/>
        <s v="Wire 18Awg Black (1500387100) (E18/19-0)"/>
        <s v="Wire 18Awg Orange (E18/19-3) (1500387103)"/>
        <s v="Wire 18Awg Green (1500387105)"/>
        <s v="Wire 18Awg Gray (1500387108) (18 Ga Type E 19S Gra)"/>
        <s v="Screw M6 20Mm Flat Hd Socket (6306002003)"/>
        <s v="Screw M2 X 4Mm Ss Shc (6502000408) (Oncontract)"/>
        <s v="Screw 2.5Mm X 8Mm Ss Shd (6502500808) (Pending)"/>
        <s v="Screw M3 X 5Mm Ss Fhs (6503000503) (91294A125)"/>
        <s v="Screw M3 X .5 X 5Mm Ss Bhc (6503000509) (M3X5Mmssbhc)"/>
        <s v="Screw M3X10Mm Ss Bhc (6503001009)"/>
        <s v="Screw M3 X 12Mm Ss Shc (6503001208) (Din912A2Bn610M3X12)"/>
        <s v="Screw M3X25Mm L Shc Ss (6503002508)"/>
        <s v="Screw, M4 X 6 Fhp (6504000601)"/>
        <s v="Screw M4 X 6Mm Shc Ss (6504000608)"/>
        <s v="Screw, M4 X 10Mm,Ss,Fhs (6504001003)"/>
        <s v="Screw M4 X 12Mm Ss Fhs (6504001203)"/>
        <s v="Screw M4 X 14Mm Ss Shc (6504001408) (Extdes)"/>
        <s v="Screw M4X0.7X18Mm Ss Shc (6504001808) (Hayesbolt)"/>
        <s v="Screw M4 X 30Mm Ss Shc (6504003008) (91292A130)"/>
        <s v="Socket Head Cap Screw M4x35 (6504003508)"/>
        <s v="Screw M5 X 8Mm Lg Buttonhead (6505000809) (92095A207)"/>
        <s v="Screw M5X12Mm Ss Fhcs (6505001203)"/>
        <s v="Screw, M5 X 12Mm,Ss,Bhc (6505001209)"/>
        <s v="Screw M5-.8 X 16Mm Ss Shc (6505001608) (91292A126)(M5X16)"/>
        <s v="Screw, M5X16Mm,Bhc,Ss (6505001609)"/>
        <s v="Screw,M5-.8 X18Mm,Fhs,Ss (6505001803) (93395A309)"/>
        <s v="Screw M5 X 25Mm Ss Shc (6505002508)"/>
        <s v="Screw  M6 X 18Mm  Ss  Shcs (6506001808)"/>
        <s v="Screw M6 X 45Mm Ss Shc (6506004508)"/>
        <s v="Screw,M8X20Mm,Ss,Fhs (6508002003)"/>
        <s v="Screw M8-1.25 X 20 (6508002008) (8M2000Scs18)"/>
        <s v="Socket Head Cap Screw M8X30 (6508003008)"/>
        <s v="Screw M8 X 55Mm Lg  Shc  Ss (6508005508)"/>
        <s v="Screw 4-40 X 1/4 Ss Fhp (6804401401)"/>
        <s v="Nut Hex Jam 5/8-11 Unc/Vts3 (38432167-000) (91851A645 Or Equiv)"/>
        <s v="Washer  1.2Mm3843706 (38437067-000)"/>
        <s v="Nut Jam M8X1.25 Ss (616-1521) (90710A120)"/>
        <s v="Screw Set M4 X 4 Lg Brass Tip (616-1592) (94085A100)"/>
        <s v="Tubing Shrink 1/8 Id Black 640-058 (Fit-105-1/8)"/>
        <s v="Connector  3 Pos  With Wires  (641-636) (Axt661-14A-20)"/>
        <s v="Conn  Mte  2 Pos  Male (641-710) (103653-1)"/>
        <s v="Ferrule 24Awg (642-385) (Ho.25/12)"/>
        <s v="Blanking Plate (650-433)"/>
        <s v="Grommet (A0000000986)"/>
        <s v="Fitting 1/8 Npt M/F Elbow (2202P-2-2) (A0000001426)"/>
        <s v="Contact Pin 18-14Awg (A0000001864) (66602-2)"/>
        <s v="Contact Socket 14-18Awg (A0000001866) (66601-2)"/>
        <s v="Pins (A0000002547) (104506-7)"/>
        <s v="Keying Plugs (A0000003878) (200821-1)"/>
        <s v="Larger Wire Tie Mounts (A0000011101) (Lpms-S8-M)"/>
        <s v="Screw,M4-0.7-6G,8Mm,Bhcs,Ss"/>
        <s v="Nut Jam M4-0.7-6H (A0000011700)"/>
        <s v="Handle Pull Pocket (A0000013325) (P2-52)"/>
        <s v="Conn 26P Plug Housing Hi-Den (A0000014043) (748365-1)"/>
        <s v="Screw M8 12Mm Bhcs Ss (A0000014221)"/>
        <s v="Label Warning-Hazard Voltage (A0000014528) (H6010-Bgwhpk)"/>
        <s v="Label Caution-Heavy Object (A0000014534)"/>
        <s v="Heat Shrink Tubing 3/32 Clear (A0000015003) (Fps-006-1100-Clr)"/>
        <s v="Hazardous Voltage Iso Triangle (A0000015098) - Is6010-Pc"/>
        <s v="Contact Female 16Awg Bronze  (A0000015287) (39-00-0078)"/>
        <s v="Union 6Mm Bulkhead (A0000015726) (Kq2E06-00)"/>
        <s v="Reducer 6Mm To 8Mm Straight (A0000015854) (Kq2R06-08A)"/>
        <s v="Fuse Block (St 4-Hesi (5X20)) (A0000015971)"/>
        <s v="Union Y 12Mm (A0000015985) (Kqu12-00)"/>
        <s v="Plug 6Mm (A0000016107)"/>
        <s v="12Mm Straight Male  (A0000016207) (Kq2H12-03S)"/>
        <s v="Reducer 8Mm To 12Mm Straight (A0000016217) (Kq2R08-12)"/>
        <s v="Union Bulkhead 4Mm (A0000016224) (Kq2E04-00)"/>
        <s v="Union Bulkhead 8Mm (A0000016225) (Kq2E08-00)"/>
        <s v="Union Bulkhead 12Mm (A0000016227) (Kq2E12-00A)"/>
        <s v="Elbow 6Mm Male (A0000016232)"/>
        <s v="Elbow Male 8Mm (A0000016235)"/>
        <s v="Plug 12Mm (A0000016260) (Kq2P-12)"/>
        <s v="Muffler Â M5 Thread (A0000017084) (An120-M5)"/>
        <s v="Ground Bar 7Pos (A0000017739) (Pk7Gta)"/>
        <s v="Photomicrosensor (1410153) (Pm-Y54)"/>
        <s v="End Plate Din 35 Rail (1410195) (281-335)"/>
        <s v="Ball Button-10Mm (1411821)"/>
        <s v="Wire Duct  Cover (1502118) (C1.5Lg6)"/>
        <s v="Pin Dowel 4Mm Dia X 12Mm L Sst (1702103)"/>
        <s v="Screw M8 X 1.25 X 60 Ss Hex (1702409) (91287A313)"/>
        <s v="Leveling Screw M20 25Mm L (1702780) (Lvbm20-25)"/>
        <s v="Conn 5-Pos 8-A Term Plug (2001305) (1840395)"/>
        <s v="Spring Wave 22.22Mm Shaft (4102214) (Ssb-0118-S17)"/>
        <s v="Washer M10 Belleville Serrated (6610040) (S-10-Ss) (90895A031)"/>
        <s v="Screw M4 X 8Mm Ss Fhcs (6504000803)"/>
        <s v="Fuse 2-Amp 5X20Mm (A000001507)"/>
        <s v="Mtg Plate,Ty-Rap (1500036)"/>
        <s v="Plate, Mtg, Adh ½” (Abm1M-A) (1502169)"/>
        <s v="TUBING PU BLUE, 8MM O, 5MM I (3603401)"/>
        <s v="Scr, M2 X 6Mm, Ss, Shc"/>
        <s v="Screw M2 X 8Mm Ss Fhp (6502000801) (.2C8Mpfs)"/>
        <s v="Screw, M6 X 8Mml, Bhc (6506000809)"/>
        <s v="Screw, M6 X 14Mm, Ss, Shcs (6506001408)"/>
        <s v="Button Head Cap Screw M6X20 (6506002009)"/>
        <s v="Tepra Label Size 12Mm (Ss12Kw)"/>
        <s v="Tepra Label Size 6Mm (Ss6Kw)"/>
        <s v="Tepra Label Size 9Mm (Ss9Kw)"/>
        <s v="Tapra Label Size 9Mm (Transparent) (St9Kw)"/>
        <s v="Pnuematic Mnt Plate (8330301101)"/>
        <s v="Pneumatic Plate Cover (8330302101)"/>
        <s v="Support  Pwr Supply  (8330388101)"/>
        <s v="Bracket  Floor Anchor (8330405101)"/>
        <s v="Bracket  Esd Brush (8331891101)"/>
        <s v="Valve Plate  Cdm (8332052101)"/>
        <s v="Bracket Exit Sensor Cnvyr-Jlp (8333536101)"/>
        <s v="Bracket Mnt Ext Snsr Cnvyr-Jlp (8333537101)"/>
        <s v="Plate Stud Ext Snsr Cnvyr-Jlp (8333539101)"/>
        <s v="Brkt Column Tray Exit Sensor  (8335711101)"/>
        <s v="Cover Switch Emo Jlp-G3 (8337151101)"/>
        <s v="Housing Switch On/Off Jlp-G3 (8337152101)"/>
        <s v="Brkt Stop Rt Display Arm  G3 (8337414101)"/>
        <s v="Panel, Main-Facility Cabinet-G3 (8337421101)"/>
        <s v="Panel, Top Facility Cabinet-G3 (8337422101)"/>
        <s v="Panel Facility Cabinet Jlp G3 (8337425101)"/>
        <s v="Support  Pwr Supply-G3 (8337426101)"/>
        <s v="Frame  Main Weldment Jlp-G3 (8337441101)"/>
        <s v="Panel Weldment Side Jlp Gen3 (8337443101)"/>
        <s v="Panel Weldment Upper Lt-G3 (8337445101)"/>
        <s v="Panel Left Smema Jlp Gen3 (8337446101)"/>
        <s v="Panel Weldment Upr Rt G3 (8337448101)"/>
        <s v="Panel Right Smema Jlp Gen3 (8337449101)"/>
        <s v="Panel Door Rear Jlp Gen3 (8337450101)"/>
        <s v="Frame Safety Skirt -G3 (8337451101)"/>
        <s v="Brkt,Seal,Frt,Right-G3 (8337452101)"/>
        <s v="Brkt,Seal,Frt,Left-G3 (8337453101)"/>
        <s v="Cover, Smema, Jlp Gen3 (8337454101)"/>
        <s v="Housing Lid Front Jlp Gen3 (8337455101)"/>
        <s v="Panel  Vent Cap  Jlp Gen3 (8337456101)"/>
        <s v="Brkt Emo Mnt-G3 (8337459101)"/>
        <s v="Stfnr-Lwr Panel-G3 (8337463101)"/>
        <s v="Brkt Door Snsr Magnet-G3 (8337470101)"/>
        <s v="Brkt Door Intrk Snsr-G3 (8337471101)"/>
        <s v="Tray Platform - Lift-G3 (8337523101)"/>
        <s v="Flag  Tray Platform-G3 (8337526101)"/>
        <s v="Lift E Chain Brkt-G3 (8337530101)"/>
        <s v="Conveyor Y Cover Side-G3 (8337564101)"/>
        <s v="Cabling Guide-G3 (8337565101)"/>
        <s v="Conveyor Y Cover Front-G3 (8337571101)"/>
        <s v="Conveyor Y Cover Back-G3 (8337572101)"/>
        <s v="Belt Drive Pickup Conveyor Y -G3 (8337573101)"/>
        <s v="Seal Front Horz Jlp G3 (8337589101)"/>
        <s v="Wire Run Center Jlp Gen3 (8337591101)"/>
        <s v="Barrier Horz Mid Rear Jlp Gen3 (8337592101)"/>
        <s v="Barrier Vertical Jlp Gen3 (8337593101)"/>
        <s v="Panel Wire Routing Pc Cables G3 (8337594101)"/>
        <s v="Brkt Mnt-Rear Door Interlock G3 (8337595101)"/>
        <s v="Brkt Mnt-Magnetic Stop G3 (8337596101)"/>
        <s v="Panel,Wire Routing,Txp Cables G3 (8337597101)"/>
        <s v="Panel Facility Jlp Gen3 (8337598101)"/>
        <s v="Stop Plate  Jlp Gen3 (8337599101)"/>
        <s v="Bracket Mount Panel Jlp Gen3 (8337600101)"/>
        <s v="Mnt Plte Intrlk Key Jlp Gen3 (8337601101)"/>
        <s v="Bracket Sensor Pxty Jlp G3 (8337602101)"/>
        <s v="End Plate, Txp Y-G3 (8337640101)"/>
        <s v="Conn Gusset Sheet Txp-G3 (8337644101)"/>
        <s v="Gusset Sheet Txp-G3 (8337645101)"/>
        <s v="Cover Sheet Belt Txp Z-G3 (8337646101)"/>
        <s v="Clamp  Echain-G3 (8337648101)"/>
        <s v="Clamp Tube Echain-G3 (8337649101)"/>
        <s v="Brkt  Snsr Thru Beam-G3 (8337657101)"/>
        <s v="Plate  Conveyor  Front-G3 (8337658101)"/>
        <s v="Plate  Conveyor  Back-G3 (8337659101)"/>
        <s v="Panel  Conveyorâ  Vision-G3 (8337660101)"/>
        <s v="Brkt  Snsrâ  Fixed Field-G3Â  (8337661101)"/>
        <s v="Support  Cnvr Belt-G3 (8337674101)"/>
        <s v="Bracket Motor Txp Z-G3 (8337711101)"/>
        <s v="Txp Y Flag-G3 (8337713101)"/>
        <s v="Housing Board Txp Z-G3 (8337735101)"/>
        <s v="Cover Board Txp Z-G3 (8337736101)"/>
        <s v="Bracket Can Tap Jlp-G3 (8337754101)"/>
        <s v="Guide-Upr Cables-G3 (8337801101)"/>
        <s v="Shim  Y Drive  (8337804101)"/>
        <s v="Flag - Lift-G3 (8337832101)"/>
        <s v="Can Board Brkt - Lift-G3 (8337833101)"/>
        <s v="Flag  Conveyor Y-G3 (8337834101)"/>
        <s v="Brckt  Bumper Ovrtrvl-G3 (8337835101)"/>
        <s v="Brckt  Conv Y Echain  Upr-G3 (8337836101)"/>
        <s v="Clamp Plate  Txp Z-G3 (8337837101)"/>
        <s v="Bolt Sheet  Txp Z-G3 (8337838101)"/>
        <s v="Belt Drive Pickup  Txpy-G3 (8337839101)"/>
        <s v="Guide Tray  Echain  Txpy-G3 (8337840101)"/>
        <s v="Cover  Txp Y-G3 (8337841101)"/>
        <s v="Belt Access Cover-G3 (8337842101)"/>
        <s v="Bracket  Can Tap  Txp-G3     (8337843101)"/>
        <s v="Echain Cvr  Upper Txp-G3 (8337844101)"/>
        <s v="Cover  Echain-G3 (8337845101)"/>
        <s v="Shield,Pwr Sply,Jlp Gen3 (8337846101)"/>
        <s v="Flag, Txp Z-G3 (8337887101)"/>
        <s v="Bearing Tray, Txp Y-G3 (8337888101)"/>
        <s v="Nut Plate, Driver-G3 (8337889101)"/>
        <s v="Cable Cover Plate-G3 (8337890101)"/>
        <s v="Bracket, Txp Y Echain, Upr-G3 (8337891101)"/>
        <s v="Bracket, Y Echain, Lower-G3 (8337892101)"/>
        <s v="Cover, Echain-G3 (8337893101)"/>
        <s v="Base-Cbl Clamp-G3 Echain (8338101101)"/>
        <s v="Base-Cbl Clamp-G3  Echain (8338102101)"/>
        <s v="Cover, Top-Rear, Jlp Gen3 (8338246101)"/>
        <s v="Panel, Side1 Facility Cabinet-G3 (8338265101)"/>
        <s v="Panel, Side2 Facility Cabinet-G3 (8338266101)"/>
        <s v="Shroud-Ac Filter (8338389101)"/>
        <s v="Pivot Plate-Front Door-L (8338402101)"/>
        <s v="Pivot Plate-Front Door-R (8338403101)"/>
        <s v="Mnt Plate-Gas Spring-Jlp G3 (8338404101)"/>
        <s v="HINGE-MOD-JLP FNT DOOR-G3 (8338436601) (modification)"/>
        <s v="Spacer-Fnt Door-Jlp G3 (8338437101)"/>
        <s v="Nut Plate-Fnt Door-Jlp G3 (8338438101)"/>
        <s v="Spt Frame-Hmi Assy-Jlp G3 (8338488101)"/>
        <s v="Spt Frame-Emo-Jlp G3 (8338489101)"/>
        <s v="Spt Frame-On/Off-Jlp G3 (8338490101)"/>
        <s v="Pulley 36T  3Mm Gt2  15Mm (8330363101)"/>
        <s v="Pulley 72T 3Mm Gt2 15Mm (8330364101)"/>
        <s v="Brush  Anti-Static   Jlp (8330385101)"/>
        <s v="Drive Copley Adp-090-36 Jlp    (8330527101) (Adp-090-36)"/>
        <s v="Pulley  Gt2 3Mm  24Tooth (8332081101)"/>
        <s v="Pulley  36T  Motor (8333184101)"/>
        <s v="Pulley  Cnvr -G3 Sngl (8337670101)"/>
        <s v="Pulley  Conv X Drive-G3 (8337672101)"/>
        <s v="Pwa Digital I/O Breakout Rohs (1977722521)"/>
        <s v="Pca G2 Can Io Mod Jlp (8330542501)"/>
        <s v="Pwa On/Off Switch (1662084501)"/>
        <s v="Rail Modification 20.00 (1662704115) (210-112)"/>
        <s v="Guard-On/Off Switch (1671291101)"/>
        <s v="Ring Emo Guard Mod (1932188601) (90 Rv D)"/>
        <s v="Label Lift Point (1935137101)"/>
        <s v="Label Small Emo (1937341101)"/>
        <s v="Pca I/O Expansion 24Di 8Do     (1977416501) (Quoteqty@50Revb)"/>
        <s v="Pca  Network Tap-4 (1977476-501)"/>
        <s v="Pwa Digital I/O Breakout Rohs  (1977722501)"/>
        <s v="Pwa Canopen Dio 3232 Rohs (1977725501)"/>
        <s v="Filter  Front (1991638101) (2195K52)"/>
        <s v="Mod Box Can Tap-4 (1993532601) (Qouted @780 Rv A)"/>
        <s v="Heatsink Amplifier (1994371101) (Quoted@120Rva)"/>
        <s v="Shaft  Gripper Guide (8330133101)"/>
        <s v="Shaft  Gripper Piston  (8330134101)"/>
        <s v="Lead Screw  Txp Z    (8330267601)"/>
        <s v="Drive Copley Acj-090-12 Jlp   (8330526101)"/>
        <s v="Tca Smema If Jlp  (8330533001)"/>
        <s v="Tca  Ad/Dc Power Module Jlp  (8330541001)"/>
        <s v="Shaft Rotary Handle 6X85Mm M0D (8330556601)"/>
        <s v="Sensor Assy Ind Cart Present (8330575001)"/>
        <s v="Label Serial Jlp Gen 2 (8332467101)"/>
        <s v="Label, Ac Input Config Jlp (8334928101)"/>
        <s v="TRIM, EDGE-CBL CLAMP (8337796101)"/>
        <s v="TRIM, EDGE-CBL CLAMP (8337796102)"/>
        <s v="Echain-Conv Y, Txp-Gen3  (8338095101)"/>
        <s v="JLP Gen 3, Main Assembly (8337800001)"/>
        <s v="Photomicrosensor, SUNX, PM-Y65 (800000179)"/>
        <s v="SLEEVE BLACK 3/32 (200035)"/>
        <s v="SLEEVING EXPAND BRAID 2 (200848)"/>
        <s v="TERMINAL BLOCK END STOP RAIL (1400425)"/>
        <s v="PHOTOMICROSENSOR (1410150)"/>
        <s v="FUSE 5-AMP 250V CARTRIDGE (1410964)"/>
        <s v="FUSE 15A SLO-BLO 1/4 X 1-1/4 (1410991)"/>
        <s v="TERMINAL BLOCK FUSE HOLDER BLK (1411109)"/>
        <s v="TERMINAL BLOCK 4-COND ORANGE (1411211)"/>
        <s v="MARKING TERMINAL WHT 11-20 (1411237)"/>
        <s v="MARKING TERMINAL WHT 1-10 (1411238)"/>
        <s v="SWITCH  PB  OFF/MOM ON  BLK  (1411372)"/>
        <s v="JUMPER BAR PUSH-IN 10A 1-5RED (1411443)"/>
        <s v="POWER SUPPLY  24 VDC (1411703)"/>
        <s v="DUCT  WIRING 1X1 (1502071)"/>
        <s v="Flat Cable Stack,1.00X1.09X.38 (1502216)"/>
        <s v="INSULATION STRIP 2W 1/8THK (1502711)"/>
        <s v="Tubing Heat Shrink 3/8 Black (1502832) (Fp-301 3/8 Bl 200')"/>
        <s v="TUBE RIBBON MULTICOLOR 8X4MMOD (1503594)"/>
        <s v="TUBE 10MM BLUE (1503596)"/>
        <s v="TUBING BLUE 8MM (1503617)"/>
        <s v="RUBBER BUMPER 5/8OD 13/32H (1504317)"/>
        <s v="CABLE TIE HOLDER  SCR MNT (1504328)"/>
        <s v="CABLE  M12 CAN 24/24 AWG NTWK (1504486)"/>
        <s v="STOPPER BOLT  M4 X 40MML (1504498)"/>
        <s v="LINEAR RAIL 15X70MM 1 BLOCK (1504507)"/>
        <s v="LINEAR RAIL 20X700MM 4 BLOCKS (1504509)"/>
        <s v="LINEAR RAIL 15X310MM 2 BLOCKS (1504510)"/>
        <s v="CABLE HPF 26awg(4)+24awg(5) (1504695)"/>
        <s v="CABLE  ITV 90DEG (1504708)"/>
        <s v="LINEAR ROLLER 20X360MM LG (1504732)"/>
        <s v="LINEAR RAILS 20X360MM 2 BLKS (1504733)"/>
        <s v="Nut Hex M3 18-8 Ss (1701046) (91828A211)"/>
        <s v="WASHER SPRING LOCK M4 (1701063)"/>
        <s v="Washer Lock M5 18-8 Ss (1701167) (1701167)"/>
        <s v="WASHER LOCK M6 SS (1701168)"/>
        <s v="WASHER LOCK M8 SS (1701169)"/>
        <s v="NUT MTG PRESS. REGULATOR (1701180)"/>
        <s v="NUT ACORN M4 THREAD 8MM HT (1701361)"/>
        <s v="Set Screw M3X5Mm Cup Pt. Ss  92029A102 (1701410)"/>
        <s v="PIN DOWEL 3MM D X 6MM L SS (1701559)"/>
        <s v="WASHER 12MMID 16MMOD 1MMTHK (1701867)"/>
        <s v="SCREW M4-0.7 X 80MM SS SHC (1702283)"/>
        <s v="Washer Lg Od M4 (1702339) (91116A130)"/>
        <s v="SCREW  M3X25MM  FHS  SS (1702545)"/>
        <s v="SHOULDER BOLT  6MMD X 10MML (1702924)"/>
        <s v="BALL SCREW 15X280MM THREAD (1702932)"/>
        <s v="SUPPORTS12F+S10 BALL SCREW (1702933)"/>
        <s v="SET SCREW SOFT TIP M5X8MML (1702934)"/>
        <s v="STOP PIN PRESS 10MM (1702940)"/>
        <s v="STOP PIN  HEX  M10 (1702941)"/>
        <s v="WASHER SHIM .88ODX.50IDX.048T (1702942)"/>
        <s v="Nut M4 18-8 Ss Nylon (1702968)"/>
        <s v="3MMX4L SHOULDER SCREW  M2 (1702975)"/>
        <s v="TAPERED PIN LOCATING BLK SETS (1703066)"/>
        <s v="WASHER 6MM OD 2MM ID 1MM THK (1703075)"/>
        <s v="PIN  CLEVIS  3/4 x 3.5 (1703082)"/>
        <s v="CAPTIVE SCREW M6 X 20MML (1703122)"/>
        <s v="SCREW M4x0.7x55  STBO (1703313)"/>
        <s v="SCREW M4x0.7x45  STBO (1703314)"/>
        <s v="VALVE SHUTTLE ONE TOUCH 6MM (1800604)"/>
        <s v="Jumper,2-Position (2000322)"/>
        <s v="Conn  Micro  4 Cont"/>
        <s v="Receptacle,Housing,16-Pos (2001364)"/>
        <s v="CONN FLD WIREABLE 250V 4A MALE (2001585)"/>
        <s v="HSG RCPT DUAL ROW 24 POS (2001839)"/>
        <s v="CON DUAL ROW 18 PIN (2001962)"/>
        <s v="CONN  RCPT 14POS DL MATE-N-L (2002265)"/>
        <s v="CONNECTOR  Y-SPLIT  12MM (2002349)"/>
        <s v="MOTOR LINEAR MAG TRACK 360MM (2101311)"/>
        <s v="Rubber  Silicone Grey  .032 In (2400007)"/>
        <s v="GROMMET CATERPILLAR .085-.120 (2400130)"/>
        <s v="Label,Ref Des,2X1/2 (2400308)"/>
        <s v="BOX  ALUM 1.18x2.5x4.72 SILVER (2401309)"/>
        <s v="BOX  MNTNG FLANG SILVER 3.5INL (2401310)"/>
        <s v="Trim  Edge  Rubber  .062 (2401353)"/>
        <s v="SHAFT PRECISION 12MMDX55MML (3101454)"/>
        <s v="SHAFT SUPPORT FLANGED 12MM (3101455)"/>
        <s v="E-CHAIN UNIFLEX 0250X17 LINKS (3101456)"/>
        <s v="COLLAR SHAFT INNER RACE 12MM (3101458)"/>
        <s v="SHAFT 16MMD X 120MML (3101484)"/>
        <s v="COUPLING CLAMPING 10MMDX19MMD (3200191)"/>
        <s v="RETAIN RING INTERNAL 24MM` (3401640)"/>
        <s v="BEARING SPACER 12MMIDX15MMOD (3401642)"/>
        <s v="BUSHING  SPHERICAL  (3401651)"/>
        <s v="BALL BUSHING 16MM (3401685)"/>
        <s v="PLUG PIPE BRASS 1/8 (3600078)"/>
        <s v="FITTING NIPPLE 1/4_1/8NPT BRAS (3601582)"/>
        <s v="REGULATOR 0-125 PSI 1/8 FNPT (3602361)"/>
        <s v="SHRINK TUBE 2DIA ADH LINED (3602454)"/>
        <s v="FITTING TEE 5/32 HOSE (3602525)"/>
        <s v="Manifold 3/8Od 2Ea 1/4Od 4Ea (3603106) (M20-250-4)"/>
        <s v="Ir1000-N01 (3603123)"/>
        <s v="Elbow 1/4 Npt 8Mm    (3603308)"/>
        <s v="Elbow,1/4 Npt,6Mm (3603309)"/>
        <s v="Tee 6 6 6Mm Push-Conn (3603342)"/>
        <s v="ELBOW 1/8 R(PT) M 10MM F (3603395)"/>
        <s v="PLUG-IN BRIDGE 2-POS RED (3603516)"/>
        <s v="Y FITTING 8MM MALE 8MM FEMALES (3603853)"/>
        <s v="ELBOW 1/8 R(PT) M 6MM F (3604286)"/>
        <s v="ELBOW MALE 8MM (3604289)"/>
        <s v="ELBOW 1/4 R(PT) M 6MM F (3604298)"/>
        <s v="ELBOW MALE 8MM 3/8RPT W/SEAL (3604299)"/>
        <s v="ELBOW TRIPLE 6MM 1/4RPT W/SEAL (3604301)"/>
        <s v="ELPNEU REGULATOR 24VDC 0.5MPA (3604391)"/>
        <s v="UNION Y 4MM TUBE X 1/8NPT (3604451)"/>
        <s v="CYLINDER 32MMBS 40MM STROKE (3604501)"/>
        <s v="CYLINDER  10mm x 100mm L (3604521)"/>
        <s v="HEAT SHRINK VERY FLEX 1/4 (3604542)"/>
        <s v="FITTING  ELBOW 1/8 NPT M/F (3604569)"/>
        <s v="GAUGE  .2 MPA GP 1/8 NPT 37.5O (3604571)"/>
        <s v="RGLTR  3-10PSI SEMI PRCN 1/8NP (3604572)"/>
        <s v="TEE 6 6 6MM PUSH-CONN (3604598)"/>
        <s v="TEE  10 10 10MM PUSH CONN (3604612)"/>
        <s v="CONT F  M M N LOK 3MM 26/30AWG (4101803)"/>
        <s v="Cont F, M M,N Lok 3Mm,20/24Awg (4101804)"/>
        <s v="RECEPT  HOUSING  22 PIN (4101979)"/>
        <s v="STANDOFF SNAP M4X12MM L (4102185)"/>
        <s v="SPACER 4MM M3 SIZE AL (4102357)"/>
        <s v="COMP SPRING .97X33.90lb/in (4103247)"/>
        <s v="SPACER   PLASTIC 3/4 x 2.75 (4103252)"/>
        <s v="WAVE SPRING  12MM ID 14MM OD (4103274)"/>
        <s v="SPRING .05N/MM 7.6OD X 19L MM (4103280)"/>
        <s v="SPACER 10MM OD 25MM L 2XM5 FEM (4103356)"/>
        <s v="WIRE 22 AWG  GREEN (1500365105)"/>
        <s v="Screw M3 X 6Mm Ss Fhs (6503000603) (Din7991A2Bn616M3X6)"/>
        <s v="Screw M3 X 0.5 X 6Mm Ss Bhc (6503000609) (M3X6Mmssbhc)"/>
        <s v="Scr,M3 X 8Mm,Ss, Fhp (6503000801)"/>
        <s v="SCR, M3 X 8MM, SS, FHS (6503000803)"/>
        <s v="Screw M3 X 16Mm Ss Shc (6503001608)"/>
        <s v="Scr, 3Mmx20Mm Lg.,Shc,Ss (6503002008)"/>
        <s v="Screw M3-30 Shc (6503003008)"/>
        <s v="Screw M4X6Mm Fhs (6504000603)"/>
        <s v="Screw M4X6Mm Ss Button (6504000609)"/>
        <s v="Screw M4 X 8Mm Ss Shc (6504000808)"/>
        <s v="Scr M4X8Mm Ss Bhc (6504000809) (Hayes Bolt)"/>
        <s v="Screw M4X10Mm Ss Button (6504001009)"/>
        <s v="Screw M4 X 0.7 X 20Mm Ss Shc (6504002008) (M4X0.7X20Mmssshc)"/>
        <s v="Screw,M4-0.7 X 40Mm,Ss,Shc"/>
        <s v="SCREW M5X6MM SS SHC (6505000608)"/>
        <s v="Screw M5 X 10Mm Ss Fhs (6505001003)"/>
        <s v="Screw, M5X 10Mml, Bhc"/>
        <s v="Screw,M5 X 14Mm,Sch,Ss (6505001408)"/>
        <s v="Screw M5X20Mm Ss Shc (6505002008)"/>
        <s v="Screw M5 X 22Mm Ss Shc (6505002208)"/>
        <s v="SCREW M5X30MM FHP SS (6505003001)"/>
        <s v="Screw M5X30Mm Ss Shc (6505003008)"/>
        <s v="SCREW M5 X 35MM SHCS (6505003508)"/>
        <s v="Socket Head Cap Screw M5X40 (6505004008)"/>
        <s v="SCREW M5-0.7 X 60 SS SHC (6505006008)"/>
        <s v="Screw M6X10Mm Ss Bhc (6506001009)"/>
        <s v="Screw M6 X 16Mm Ss Shcs (6506001608)"/>
        <s v="Screw,M6 X 20Mm,Ss,Shc (6506002008)"/>
        <s v="Screw M6-1 X 25Mm L  Ss Shc (6506002508) (91292A138)"/>
        <s v="Screw M6 X 30Mm Lg Soc Hd Cap (6506003008)"/>
        <s v="SCREW  M8X1.25X18 FHS  18-8SST (6508001803)"/>
        <s v="Screw,M8 X 25Mm,Ss,Shc 1.25P (6508002508)"/>
        <s v="Screw M8 X 35Mm Ss Shc (6508003508)"/>
        <s v="Screw,M8 X 40Mm,Ss,Shc (6508004008)"/>
        <s v="CABLE ASSY  BRAKE (8333303001)"/>
        <s v="CABLE ASSY  BRAKE (8333303002)"/>
        <s v="CABLE ASSY  AC PWR INPUT (8333306001)"/>
        <s v="CABLE ASSY  24VDC POWER (8333307001)"/>
        <s v="MOTOR ASSY  LINEAR SHUTTLE (8333311001)"/>
        <s v="MOTOR ASSY  LINEAR SHUTTLE (8333311002)"/>
        <s v="CABLE ASSY  TS LIMIT SENSOR (8333317001)"/>
        <s v="CABLE ASSY  TS LIMIT SENSOR (8333317002)"/>
        <s v="CABLE ASSY  TS LIMIT SENSOR (8333317003)"/>
        <s v="CABLE ASSY  TS LIMIT SENSOR (8333317004)"/>
        <s v="CABLE ASSY  TS LIMIT SENSOR (8333317005)"/>
        <s v="CABLE ASSY  TS LIMIT SENSOR (8333317006)"/>
        <s v="CABLE ASSY  TS LIMIT SENSOR (8333317007)"/>
        <s v="CABLE ASSY  TS LIMIT SENSOR (8333317008)"/>
        <s v="CABLE ASSY  TS LIMIT SENSOR (8333317009)"/>
        <s v="CABLE ASSY TS E-CH SENSOR (8333318001)"/>
        <s v="CABLE ASSY TS E-CH SENSOR (8333318002)"/>
        <s v="CABLE ASSY  LINEAR Y SHTTL GND (8333319001)"/>
        <s v="CABLE ASSY  E-CH  Y-AXIS MOTOR (8333320001)"/>
        <s v="CABLE ASSY  E-CH  Y-AXIS MOTOR (8333320002)"/>
        <s v="CABLE ASSY  BRAKE SWITCH (8333321001)"/>
        <s v="PCA  IOC64 BOB (8333332501)"/>
        <s v="CABLE ASSY RIBBON  TSPNP1 VAC (8333344001)"/>
        <s v="CABLE ASSY RIBBON  TSPNP1 VAC (8333344002)"/>
        <s v="CABLE ASSY RIBBON  TSPNP1 VAC (8333344003)"/>
        <s v="CABLE ASSY  TSPNP 1 &amp; 2 SOL (8333345001)"/>
        <s v="CABLE ASSY  TSPNP 1 &amp; 2 SOL (8333345002)"/>
        <s v="CABLE ASSY  TSPNP 1 &amp; 2 SOL (8333345003)"/>
        <s v="CABLE ASSY  TSPNP 1 &amp; 2 SOL (8333345004)"/>
        <s v="CABLE ASSY  MOTOR Z AXIS (8333354001)"/>
        <s v="CABLE ASSY  MOTOR Z AXIS (8333354002)"/>
        <s v="CABLE ASSY  ENCODER Z AXIS (8333355001)"/>
        <s v="CABLE ASSY  ENCODER Z AXIS (8333355002)"/>
        <s v="CABLE ASSY  BRAKE SIG (8333358001)"/>
        <s v="CABLE ASSY  BRAKE SIG (8333358002)"/>
        <s v="CABLE ASSY AC  NON-INTLK (8333359001)"/>
        <s v="CABLE ASSY  RIBBON  TSIO (8333365001)"/>
        <s v="CABLE ASSY  24VDC POWER FANS (8333380001)"/>
        <s v="CABLE ASSY  RIBBON  MTR LIMITS (8333387001)"/>
        <s v="ASSY  VACUUM MANIF  ECLIPSE XT (8334750001)"/>
        <s v="ASSY  VACUUM MANIF  ECLIPSE XT (8334750002)"/>
        <s v="PCA  ECHAIN PWR CONNECTOR BD (8336722501)"/>
        <s v="PCA  ECHAIN RTD CONNECTOR BD (8336725501)"/>
        <s v="VALVE ASSY  TEST SITE (8337118001)"/>
        <s v="VALVE ASSY  TEST SITE (8337118002)"/>
        <s v="VALVE ASSY  TEST SITE (8337118003)"/>
        <s v="VALVE ASSY  TEST SITE (8337118004)"/>
        <s v="PCA  PPC X2 CONTROL (8337322501)"/>
        <s v="SENSOR ASSY  DIG PRESS TS (8337326001)"/>
        <s v="CABLE ASSY  DIG PRESS TS (8337327001)"/>
        <s v="LINEAR RAIL  SZ 15 X 120mm  C1 (8337360101)"/>
        <s v="CABLE ASSY  AC POWER DIST (8337814001)"/>
        <s v="CABLE ASSY  TS VALVE ASSY (8337815001)"/>
        <s v="CABLE ASSY  TS VALVE ASSY (8337815002)"/>
        <s v="CABLE ASSY  TS VALVE ASSY (8337815003)"/>
        <s v="CABLE ASSY  TS VALVE ASSY (8337815004)"/>
        <s v="CABLE ASSY  TS VALVE ASSY (8337815005)"/>
        <s v="CABLE ASSY  Z BRAKE INTLOCK (8337886001)"/>
        <s v="ASSY  WIRE KIT TB2 (8337935001)"/>
        <s v="SENSOR  ECLPS TS  HEAD UP (8338113001)"/>
        <s v="SENSOR  ECLPS TS  HEAD UP (8338113002)"/>
        <s v="LABEL  PPC X2 CONTROL (8338525101)"/>
        <s v="MOTOR  PANASONIC A5 750W SERVO (8339044101)"/>
        <s v="DRIVER  PANASONIC A5 200V 30A (8339045101)"/>
        <s v="DRIVER  PANASONIC A5L 200V 50A (8339046101)"/>
        <s v="CABLE ASSY MTR CTRL X4 DB-25 (8339370001)"/>
        <s v="CABLE ASSY MTR CTRL X4 DB-25 (8339370002)"/>
        <s v="CABLE ASSY MTR CTRL X4 DB-25 (8339370006)"/>
        <s v="CABLE ASSY MTR CTRL X4 DB-25 (8339370007)"/>
        <s v="PCA  VAC X16 /W Digital (8339718501)"/>
        <s v="Flow Contro/One Touch Fittings (38430419-000)"/>
        <s v="FERRULE 22AWG INSULATED (642-377)"/>
        <s v="FERRULE 22AWG DUAL (642-381)"/>
        <s v="FITTING ELBOW (655-594)"/>
        <s v="10MM PORT STRAIGHT UNION / COU (68704584-000)"/>
        <s v="Small Wire Tie Mounts (A0000010145)"/>
        <s v="Tube 12Mm Black (A0000015882) (Tu1208B-20)"/>
        <s v="REDUCER PLUGIN 6MM M 4MM F (A0000016214)"/>
        <s v="TEE UNION 10MM (A0000016222)"/>
        <s v="ELBOW MALE 4MM (A0000016229)"/>
        <s v="ELBOW MALE 4MM (A0000016230)"/>
        <s v="Elbow Gasket M5X0.8 M 6Mm F (A0000016231)"/>
        <s v="ELBOW MALE 10MM (A0000016239)"/>
        <s v="Tape Encoder 8332726101"/>
        <s v="X1-X16 TS No Contactor (D2006066) (8334633901)"/>
        <s v="XTA X1-X16 TS No Contactor (100004565)"/>
        <s v="Push Plate Slk Rtd Connect 1 (8336618101)"/>
        <s v="E-Chain, Slk Base Mount, ATC, 100023918"/>
        <s v="Loadport, Crate JLP, (Crating Cost) (8338390001)"/>
        <s v="Cable Assy Motor Conveyor  (1953627001)"/>
        <s v="Assy, Bracket Leoni, Rear, XT (100065652)"/>
        <s v="CSM Support Finger Assy (1952309002)"/>
        <s v="Pwa  Pnp Controller  Matrix Ii (8330050501)"/>
        <s v="Magnet  Disc .25X.06  1.19Lbs (1703080)"/>
        <s v="Spline  4Mm X 116.6Mml X 3Nuts (1703057)"/>
        <s v="Seal  U-Cup 1/16X1/4X3/8 (4300125)"/>
        <s v="Spring  Comp  .18Odx.5L  K=19 (4103030) (70367)"/>
        <s v="Spring .266Odx.24Idx.53Rt Comp (4103131) (12032)"/>
        <s v="Fitting Elbow 3/32 M5 Sil Orng (3604650)"/>
        <s v="M2X5  Socket Head Cap Screw (6502000508)"/>
        <s v="Grommet 1/8Id X.34Od High Temp (2401063)"/>
        <s v="Screw Set M3 X 3Mm L Ss (1701354)"/>
        <s v="Washer,Flat,M2,Ss (1701172)"/>
        <s v="O-Ring  5Idx1Cs  Viton (Brown) (1504000)"/>
        <s v="Ring Rtnr E 4Mm Shaft Sst (1503362) (Netws3)"/>
        <s v="O-Ring .250 Id X .375 Od Sil (1502363)"/>
        <s v="O-Ring 3Mm Idx1Mm Cs 70Dr Sl (1504244)"/>
        <s v="Ball Stainless Steel 3/32&quot;Dia (3401037)&quot;"/>
        <s v="Metal Washer  6Mm Od 4Mm Id (1703006)"/>
        <s v="Ring  Retaining  10Mm Bore (1504651)"/>
        <s v="Tubing .095 Id Conduct. Blk (1682859102)"/>
        <s v="Bushing  T500 Flng 4.1IDX4Mm (3401707)"/>
        <s v="Screw M2X3Mml .4Mmpitch Fhs Ss (1703233)"/>
        <s v="Shim  3/16 X 1/4 X .015  Sst (4103363)"/>
        <s v="Screw,M2 X .4 X 4Mm,Bhc,Ss (6502000409)"/>
        <s v="Retaining Ring  5/32 Low Clrnc (1504824)"/>
        <s v="Linear Way Size14W X 240Mm C4 (8308251101)"/>
        <s v="Pulley 45T 2Mm Gt2 (8308254101)"/>
        <s v="Sensor Assy  Pnp Home (8309941001)"/>
        <s v="Bearing Ball 4Mmid 9Mmod  4Mm (3401308)"/>
        <s v="Spring Wave 4Mmidx6Mmod Sst (4102381)"/>
        <s v="Shim Brng 4Mmid6Mmod0.2Mmthk (1504321)"/>
        <s v="Pulley 2Mm Pitch 6Mm Wide Belt (3101395)"/>
        <s v="Drive Belt 2Mmp X 235T (3101400)"/>
        <s v="Drive Belt 2Mmp X 145T (3101401)"/>
        <s v="Screw M3 X 16Mm Ss Shc (6503001608) (DIN 912A2 BN 610 M3X16)"/>
        <s v="M3X5 Socket Head Cap Screw (6503000508)"/>
        <s v="Motor Assy  Pnp X-Pitchb (8309939001)"/>
        <s v="Pulley  15T 2Mmgt 5Mmid (3101429)"/>
        <s v="Bearing Ball .25Id .50D 1875WDDS (3401303)"/>
        <s v="Washer Shim .251 Id .375 Od (1701777)"/>
        <s v="Screw  Shldr .25Odx.419L #8 (1703022)"/>
        <s v="Belt 2Mmgtx6X80T  Trumotion (3101495)"/>
        <s v="Disc Wave Spring (3200109)"/>
        <s v="Dowel Pin 3Mm Diam X 8Mml Ss (1702179)"/>
        <s v="Motor Assy  Pnp X-Pitch (8330948001)"/>
        <s v="Sensor Assy  Pnp Home (8309941004)"/>
        <s v="Screw M3X 4Mm Ss Shc (6503000408)"/>
        <s v="Linear Way 7 X 85Mm C2 (Rail) (8308249101)"/>
        <s v="Linear Way Size7 X 130Mm C2 (8308250101)"/>
        <s v="Sensor Assy  Pnp Home (8309941002)"/>
        <s v="Sensor Assy  Pnp Home (8309941003)"/>
        <s v="Holder  Multitube (1502067)"/>
        <s v="Screw Shldr M4 X 6Mml (1701860)"/>
        <s v="Motor Assy  Pnp-Y Pitch (8332917001)"/>
        <s v="Filter,Air,4Mm Tubing (3603281)"/>
        <s v="Spring Ext 2L X .38Odx .39Rt (4102248) (217)"/>
        <s v="Shaft 8Mmodx272Mml Sst (3101398)"/>
        <s v="Bushing Flng 6Mmid8Mmod8Mml (3401577)"/>
        <s v="Wshr Urethn 6Mmidx10Mmod5Mmthk (1702717)"/>
        <s v="Orifice .012 X #0-80 Set Screw (8308676101)"/>
        <s v="Vacuum-Micro Flow And Cavity (3602585)"/>
        <s v="Valve  3 Port  Nc  3.1W  Vac (1800655)"/>
        <s v="Elbow,Male Stud (3603275)"/>
        <s v="Fitting Brb Str M3 2.4Mmid Brs (3603656)"/>
        <s v="Ball Precision-Grade 25-1/4 (3401175)"/>
        <s v="Pwa  Vac Sensor  Matrix Ii (8309472501)"/>
        <s v="Screw M3 x 6Mm Shcs Ss (6503000608) (M3X6Mmlshcsss) (91292A111)"/>
        <s v="Washer Lock #2 Ss (6602010)"/>
        <s v="Fitting Brb Str M3 3/32Id Sst (3602468)"/>
        <s v="Shldr Scr 6Mmodx10Mm L M5 Thd (1702713)"/>
        <s v="Fittng,Brb,90Deg,M3,2.4Mm,9Id (3603135)"/>
        <s v="Manifold Bar Base X8 S070 Ser (3603705)"/>
        <s v="Valve Sol Base Mt 0.6Mpa (1800589)"/>
        <s v="Clip S070 Valve (4102405)"/>
        <s v="Screw M2 X 6Mm Fhs Ss (6502000603)"/>
        <s v="M5 To 3/32 Barb Elb Fitting (3604462)"/>
        <s v="Pwa  Pnp Z Motor Control (8330053501)"/>
        <s v="Standoff  8Mm Od X M5 Tapped (4103024)"/>
        <s v="Motor Assy  Pnp-Z Axis (8309940001)"/>
        <s v="Bracket  Set  Echain 03-10 (3603726)"/>
        <s v="Link  Echain 03Series Rad 10Mm (3101331)"/>
        <s v="Screw Hex Jack M3X0.5 5Mm (1702018)"/>
        <s v="Screw 3Mm X 4Mml Ss Bhs (6503000409)"/>
        <s v="Washer  Ext Star  #2 Ss (6602030)"/>
        <s v="Barb 3/32 Tube Insert (200867)"/>
        <s v="Screw M2.5X6Mm Ss Shc (6502500608) (Scrm2.5X6Mmssshc) (91292A010)"/>
        <s v="Tube  4Mm  Black (A0000012473)"/>
        <s v="Cable Assy  24/48V Dc Pwr (8330949001)"/>
        <s v="Cable Assy  Can Comm (8330950001)"/>
        <s v="Cable Assy  Pnp X-Pitch Ext (8330951001)"/>
        <s v="Cable Assy  Pnp Brake (8330952001)"/>
        <s v="Cable Assy  Vacuum/Blowoff (8330953001)"/>
        <s v="Cable  Flat Flex 12Pos 1Mm 5 (1503821)"/>
        <s v="Washer Nylon M3X13Mm (1702426)"/>
        <s v="Screw,M2.5 X 4Mm,Ss,Fhc (6502500403)"/>
        <s v="Barb 3/32 Tube Union (200866)"/>
        <s v="Standoff M-F M3 X 25Mml X 6Hex (4103196)"/>
        <s v="Cable Assy  Pnp Pick Head Gnd (8350539001)"/>
        <s v="Cable Assy  Pnp Head Grounding (8350586001)"/>
        <s v="Cable Assy  Pnp Head Grounding (8350586002)"/>
        <s v="Screw M2.5X6Mm Ss Fhc (6502500603)"/>
        <s v="Fan Assy  Pnp Head (8335611001)"/>
        <s v="Fan Assy  Pnp Head (8335611002)"/>
        <s v="Cable Assy  Pnp Head Fan (8335612001)"/>
        <s v="Screw M3X22Mm L Shc Ss (6503002208)"/>
        <s v="Cable Assy  Gnd  Pit-X E-Chain (8334700001)"/>
        <s v="Washer Ext Star M3 Ss (1702511)(95060A320) (Equivalent)"/>
        <s v="Elbow Union 6Mmod (3603547)"/>
        <s v="Ty-Rap 3-1/2 Hi Temp (1501874)"/>
        <s v="Fan Guard 40Mm (2101184)"/>
        <s v="Sensor Assy Boat Dectetion (8301916001)"/>
        <s v="Screw  Low Head M5X10Mml  (1702830)"/>
        <s v="Shaft 8Mmodx262Mml Sst (3101397)"/>
        <s v="Anchor Spring M3X15Mml (4102234)"/>
        <s v="Shim Sst 6Mmid 12Mmod 0.5Mmthk (4102942)"/>
        <s v="Shim Pick Body 0.3Mm (8307717102)"/>
        <s v="Shim Pick Body 0.05Mm (8307717103)"/>
        <s v="Shim  Array Align.  0.1Mm (8334691101)"/>
        <s v="Base Pick Body (8307691101)"/>
        <s v="Hsng Brng-X Drv (8307707101)"/>
        <s v="Hsng Brng-X Drv (8307707102)"/>
        <s v="Adapter Brng To Pick Body (8307708101)"/>
        <s v="Base Belt Clamp-Outer (8307709101)"/>
        <s v="Base Belt Clamp-Inner (8307710101)"/>
        <s v="Clamp Belt-2Mmx6Mm (8307711101)"/>
        <s v="Frame X Pitch-Master (8307715101)"/>
        <s v="Frame X Pitch-Slave (8307716101)"/>
        <s v="Shim Pick Body 0.5Mm (8307717101)"/>
        <s v="Manifold Io Pnp X4 (8307722101)"/>
        <s v="Shield Hoses-Front (8307723101)"/>
        <s v="Flag Home-X Pitch (8307724101)"/>
        <s v="Shield Hoses-Rear (8307725101)"/>
        <s v="Shaft 4Mm-Pulley Drv Cfg (8307727101)"/>
        <s v="Shaft 4Mm-Pulley Drv Cfg (8307727102)"/>
        <s v="Shaft 4Mm-Pulley Drv Cfg (8307727103)"/>
        <s v="Shaft 4Mm-Pulley Drv Cfg (8307727104)"/>
        <s v="Side Plate Left-X8 Pnp (8307731101)"/>
        <s v="Side Plate Right-X8 Pnp (8307732101)"/>
        <s v="Bar Pusher-Vc Interface (8307733101)"/>
        <s v="Bar Z Pusher-Left (8307734101)"/>
        <s v="Bar Z Pusher-Right (8307735101)"/>
        <s v="Flag Home-Z Axis (8307742101)"/>
        <s v="Intrfc Brkt Y-Slide-Left (8308324101)"/>
        <s v="Intrfc Brkt Y-Slide-Right (8308325101)"/>
        <s v="Interface Plate Top-X8 Pnp (8308678101)"/>
        <s v="Motor Bracket  Z-Axis Pnp (8308679101)"/>
        <s v="Drive Bracket  Xpitch Pnp (8308693101)"/>
        <s v="Drive Bracket  Xpitch Pnp (8308693102)"/>
        <s v="Motor Bracket  Xpitch Pnp (8308695101)"/>
        <s v="Bracket  Pnp Z Motor Bd (8308740101)"/>
        <s v="Flag  Home Dual Xpitch (8308743101)"/>
        <s v="Clamp  Can Connector (8308786101)"/>
        <s v="Base  Pnp Soft Touch (8308960101)"/>
        <s v="Tip Adapter  Pnp Float Lock (8308961101)"/>
        <s v="Theta Adj  Ecc Pin (8309002101)"/>
        <s v="Shaft  Brake  Pick Head (8309022101)"/>
        <s v="Piston Brake-X8 (8309106101)"/>
        <s v="Bracket  Pcb Vac Processor (8309165101)"/>
        <s v="Mnt Plate  Y-Axis Nut (8309226101)"/>
        <s v="Shield  Pnp Hoses (8325200101)"/>
        <s v="Manifold  X8 Vac Processor (8332813101)"/>
        <s v="Clamp Plate  X4 Venturis (8332814101)"/>
        <s v="Mnt Plate Valves  X8 Pnp (8332885101)"/>
        <s v="Bracket  Xpitch  Echain (8332933101)"/>
        <s v="Bracket  Xpitch  Slave (8332934101)"/>
        <s v="Bracket  Y Pitch Echain (8334084101)"/>
        <s v="Motor Bracket  Y Pitch Size 17 (8334365101)"/>
        <s v="Guide  Y-Pitch Hoses (8336110101)"/>
        <s v="Plug  Extended Brake  Pick Hd (8339636101)"/>
        <s v="Base  Clutch Body  Peek (8339637101)"/>
        <s v="Guide  Pick Head Hoses (8339702101)"/>
        <s v="Clamp  Brake &amp; Spline  Float (8350835101)"/>
        <s v="Base  Pnp Soft Touch (8308960102)"/>
        <s v="Tip Adapter  Pnp Float Lock (8308961102)"/>
        <s v="Interface Plate  Gantry-Pnp (8308992101)"/>
        <s v="Laser Sensor Bracket (8332942101)"/>
        <s v="Laser Sensor Cover (8335234101)"/>
        <s v="PNP Assy, X8-DPH Input/Output U (8307700001)"/>
        <s v="PNP Assy, X8-DPH Transfer U (8307700002)"/>
      </sharedItems>
    </cacheField>
    <cacheField name="PO No" numFmtId="0">
      <sharedItems containsMixedTypes="1" containsNumber="1" containsInteger="1" minValue="18293" maxValue="60433" count="31">
        <s v="8332104901_LLI+MOQ"/>
        <s v="8335499901_LLI+MOQ"/>
        <s v="8337800001_LLI+MOQ"/>
        <s v="8334633901 X1-X16"/>
        <n v="18293"/>
        <n v="18294"/>
        <n v="18555"/>
        <n v="22897"/>
        <n v="22898"/>
        <n v="22899"/>
        <s v="CMA-PO-18110011"/>
        <s v="CMA-PO-19010016"/>
        <n v="56725"/>
        <n v="56724"/>
        <n v="54754"/>
        <n v="56896"/>
        <n v="56585"/>
        <n v="56269"/>
        <n v="56959"/>
        <n v="56989"/>
        <n v="58778"/>
        <n v="59081"/>
        <n v="59327"/>
        <s v="L8307700001 2(PF1Gen2)"/>
        <s v="L8307700001 2(additional)"/>
        <n v="56266"/>
        <n v="59937"/>
        <n v="60057"/>
        <n v="60176"/>
        <n v="60154"/>
        <n v="60433"/>
      </sharedItems>
    </cacheField>
    <cacheField name="Quantity" numFmtId="0">
      <sharedItems containsSemiMixedTypes="0" containsString="0" containsNumber="1" minValue="0.4" maxValue="12000"/>
    </cacheField>
    <cacheField name="Unit Price" numFmtId="0">
      <sharedItems containsSemiMixedTypes="0" containsString="0" containsNumber="1" minValue="0" maxValue="378864.45"/>
    </cacheField>
    <cacheField name="Delivered Quantity" numFmtId="0">
      <sharedItems containsSemiMixedTypes="0" containsString="0" containsNumber="1" containsInteger="1" minValue="0" maxValue="0"/>
    </cacheField>
    <cacheField name="Remaining Open Quantity" numFmtId="0">
      <sharedItems containsSemiMixedTypes="0" containsString="0" containsNumber="1" minValue="0.4" maxValue="12000"/>
    </cacheField>
    <cacheField name="Free Text" numFmtId="0">
      <sharedItems containsNonDate="0" containsString="0" containsBlank="1"/>
    </cacheField>
    <cacheField name="Free text2"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n v="1"/>
    <n v="2000002145"/>
    <d v="2018-03-08T00:00:00"/>
    <d v="2018-03-08T00:00:00"/>
    <s v="CC00037"/>
    <s v="COHU MALAYSIA SDN. BHD."/>
    <x v="0"/>
    <x v="0"/>
    <x v="0"/>
    <n v="36"/>
    <n v="0.34484999999999999"/>
    <n v="0"/>
    <n v="36"/>
    <m/>
    <m/>
  </r>
  <r>
    <n v="2"/>
    <n v="2000002145"/>
    <d v="2018-03-08T00:00:00"/>
    <d v="2018-03-08T00:00:00"/>
    <s v="CC00037"/>
    <s v="COHU MALAYSIA SDN. BHD."/>
    <x v="1"/>
    <x v="1"/>
    <x v="0"/>
    <n v="130"/>
    <n v="31.87153"/>
    <n v="0"/>
    <n v="130"/>
    <m/>
    <m/>
  </r>
  <r>
    <n v="3"/>
    <n v="2000002145"/>
    <d v="2018-03-08T00:00:00"/>
    <d v="2018-03-08T00:00:00"/>
    <s v="CC00037"/>
    <s v="COHU MALAYSIA SDN. BHD."/>
    <x v="2"/>
    <x v="2"/>
    <x v="0"/>
    <n v="29"/>
    <n v="10.715310000000001"/>
    <n v="0"/>
    <n v="29"/>
    <m/>
    <m/>
  </r>
  <r>
    <n v="4"/>
    <n v="2000002145"/>
    <d v="2018-03-08T00:00:00"/>
    <d v="2018-03-08T00:00:00"/>
    <s v="CC00037"/>
    <s v="COHU MALAYSIA SDN. BHD."/>
    <x v="3"/>
    <x v="3"/>
    <x v="0"/>
    <n v="49"/>
    <n v="17.16"/>
    <n v="0"/>
    <n v="49"/>
    <m/>
    <m/>
  </r>
  <r>
    <n v="5"/>
    <n v="2000002145"/>
    <d v="2018-03-08T00:00:00"/>
    <d v="2018-03-08T00:00:00"/>
    <s v="CC00037"/>
    <s v="COHU MALAYSIA SDN. BHD."/>
    <x v="4"/>
    <x v="4"/>
    <x v="0"/>
    <n v="8"/>
    <n v="8.9539999999999995E-2"/>
    <n v="0"/>
    <n v="8"/>
    <m/>
    <m/>
  </r>
  <r>
    <n v="6"/>
    <n v="2000002145"/>
    <d v="2018-03-08T00:00:00"/>
    <d v="2018-03-08T00:00:00"/>
    <s v="CC00037"/>
    <s v="COHU MALAYSIA SDN. BHD."/>
    <x v="5"/>
    <x v="5"/>
    <x v="0"/>
    <n v="600"/>
    <n v="0.01"/>
    <n v="0"/>
    <n v="600"/>
    <m/>
    <m/>
  </r>
  <r>
    <n v="7"/>
    <n v="2000002145"/>
    <d v="2018-03-08T00:00:00"/>
    <d v="2018-03-08T00:00:00"/>
    <s v="CC00037"/>
    <s v="COHU MALAYSIA SDN. BHD."/>
    <x v="6"/>
    <x v="6"/>
    <x v="0"/>
    <n v="1800"/>
    <n v="0.13200000000000001"/>
    <n v="0"/>
    <n v="1800"/>
    <m/>
    <m/>
  </r>
  <r>
    <n v="8"/>
    <n v="2000002145"/>
    <d v="2018-03-08T00:00:00"/>
    <d v="2018-03-08T00:00:00"/>
    <s v="CC00037"/>
    <s v="COHU MALAYSIA SDN. BHD."/>
    <x v="7"/>
    <x v="7"/>
    <x v="0"/>
    <n v="60"/>
    <n v="2.75E-2"/>
    <n v="0"/>
    <n v="60"/>
    <m/>
    <m/>
  </r>
  <r>
    <n v="9"/>
    <n v="2000002145"/>
    <d v="2018-03-08T00:00:00"/>
    <d v="2018-03-08T00:00:00"/>
    <s v="CC00037"/>
    <s v="COHU MALAYSIA SDN. BHD."/>
    <x v="8"/>
    <x v="8"/>
    <x v="0"/>
    <n v="32"/>
    <n v="9.9000000000000005E-2"/>
    <n v="0"/>
    <n v="32"/>
    <m/>
    <m/>
  </r>
  <r>
    <n v="10"/>
    <n v="2000002145"/>
    <d v="2018-03-08T00:00:00"/>
    <d v="2018-03-08T00:00:00"/>
    <s v="CC00037"/>
    <s v="COHU MALAYSIA SDN. BHD."/>
    <x v="9"/>
    <x v="9"/>
    <x v="0"/>
    <n v="168"/>
    <n v="2.05579"/>
    <n v="0"/>
    <n v="168"/>
    <m/>
    <m/>
  </r>
  <r>
    <n v="11"/>
    <n v="2000002145"/>
    <d v="2018-03-08T00:00:00"/>
    <d v="2018-03-08T00:00:00"/>
    <s v="CC00037"/>
    <s v="COHU MALAYSIA SDN. BHD."/>
    <x v="10"/>
    <x v="10"/>
    <x v="0"/>
    <n v="28"/>
    <n v="4.9230499999999999"/>
    <n v="0"/>
    <n v="28"/>
    <m/>
    <m/>
  </r>
  <r>
    <n v="12"/>
    <n v="2000002145"/>
    <d v="2018-03-08T00:00:00"/>
    <d v="2018-03-08T00:00:00"/>
    <s v="CC00037"/>
    <s v="COHU MALAYSIA SDN. BHD."/>
    <x v="11"/>
    <x v="11"/>
    <x v="0"/>
    <n v="60"/>
    <n v="1.7819999999999999E-2"/>
    <n v="0"/>
    <n v="60"/>
    <m/>
    <m/>
  </r>
  <r>
    <n v="13"/>
    <n v="2000002145"/>
    <d v="2018-03-08T00:00:00"/>
    <d v="2018-03-08T00:00:00"/>
    <s v="CC00037"/>
    <s v="COHU MALAYSIA SDN. BHD."/>
    <x v="12"/>
    <x v="12"/>
    <x v="0"/>
    <n v="60"/>
    <n v="5.8409999999999997E-2"/>
    <n v="0"/>
    <n v="60"/>
    <m/>
    <m/>
  </r>
  <r>
    <n v="14"/>
    <n v="2000002145"/>
    <d v="2018-03-08T00:00:00"/>
    <d v="2018-03-08T00:00:00"/>
    <s v="CC00037"/>
    <s v="COHU MALAYSIA SDN. BHD."/>
    <x v="13"/>
    <x v="13"/>
    <x v="0"/>
    <n v="16"/>
    <n v="0.24804000000000001"/>
    <n v="0"/>
    <n v="16"/>
    <m/>
    <m/>
  </r>
  <r>
    <n v="15"/>
    <n v="2000002145"/>
    <d v="2018-03-08T00:00:00"/>
    <d v="2018-03-08T00:00:00"/>
    <s v="CC00037"/>
    <s v="COHU MALAYSIA SDN. BHD."/>
    <x v="14"/>
    <x v="14"/>
    <x v="0"/>
    <n v="16"/>
    <n v="0.14828"/>
    <n v="0"/>
    <n v="16"/>
    <m/>
    <m/>
  </r>
  <r>
    <n v="16"/>
    <n v="2000002145"/>
    <d v="2018-03-08T00:00:00"/>
    <d v="2018-03-08T00:00:00"/>
    <s v="CC00037"/>
    <s v="COHU MALAYSIA SDN. BHD."/>
    <x v="15"/>
    <x v="15"/>
    <x v="0"/>
    <n v="8"/>
    <n v="52.111600000000003"/>
    <n v="0"/>
    <n v="8"/>
    <m/>
    <m/>
  </r>
  <r>
    <n v="17"/>
    <n v="2000002145"/>
    <d v="2018-03-08T00:00:00"/>
    <d v="2018-03-08T00:00:00"/>
    <s v="CC00037"/>
    <s v="COHU MALAYSIA SDN. BHD."/>
    <x v="16"/>
    <x v="16"/>
    <x v="0"/>
    <n v="48"/>
    <n v="0.2167"/>
    <n v="0"/>
    <n v="48"/>
    <m/>
    <m/>
  </r>
  <r>
    <n v="18"/>
    <n v="2000002145"/>
    <d v="2018-03-08T00:00:00"/>
    <d v="2018-03-08T00:00:00"/>
    <s v="CC00037"/>
    <s v="COHU MALAYSIA SDN. BHD."/>
    <x v="17"/>
    <x v="17"/>
    <x v="0"/>
    <n v="112"/>
    <n v="0.121"/>
    <n v="0"/>
    <n v="112"/>
    <m/>
    <m/>
  </r>
  <r>
    <n v="19"/>
    <n v="2000002145"/>
    <d v="2018-03-08T00:00:00"/>
    <d v="2018-03-08T00:00:00"/>
    <s v="CC00037"/>
    <s v="COHU MALAYSIA SDN. BHD."/>
    <x v="18"/>
    <x v="18"/>
    <x v="0"/>
    <n v="8"/>
    <n v="0.72599999999999998"/>
    <n v="0"/>
    <n v="8"/>
    <m/>
    <m/>
  </r>
  <r>
    <n v="20"/>
    <n v="2000002145"/>
    <d v="2018-03-08T00:00:00"/>
    <d v="2018-03-08T00:00:00"/>
    <s v="CC00037"/>
    <s v="COHU MALAYSIA SDN. BHD."/>
    <x v="19"/>
    <x v="19"/>
    <x v="0"/>
    <n v="41"/>
    <n v="10.918139999999999"/>
    <n v="0"/>
    <n v="41"/>
    <m/>
    <m/>
  </r>
  <r>
    <n v="21"/>
    <n v="2000002145"/>
    <d v="2018-03-08T00:00:00"/>
    <d v="2018-03-08T00:00:00"/>
    <s v="CC00037"/>
    <s v="COHU MALAYSIA SDN. BHD."/>
    <x v="20"/>
    <x v="20"/>
    <x v="0"/>
    <n v="8"/>
    <n v="1.2222200000000001"/>
    <n v="0"/>
    <n v="8"/>
    <m/>
    <m/>
  </r>
  <r>
    <n v="22"/>
    <n v="2000002145"/>
    <d v="2018-03-08T00:00:00"/>
    <d v="2018-03-08T00:00:00"/>
    <s v="CC00037"/>
    <s v="COHU MALAYSIA SDN. BHD."/>
    <x v="21"/>
    <x v="21"/>
    <x v="0"/>
    <n v="16"/>
    <n v="18.07451"/>
    <n v="0"/>
    <n v="16"/>
    <m/>
    <m/>
  </r>
  <r>
    <n v="23"/>
    <n v="2000002145"/>
    <d v="2018-03-08T00:00:00"/>
    <d v="2018-03-08T00:00:00"/>
    <s v="CC00037"/>
    <s v="COHU MALAYSIA SDN. BHD."/>
    <x v="22"/>
    <x v="22"/>
    <x v="0"/>
    <n v="33"/>
    <n v="24.91"/>
    <n v="0"/>
    <n v="33"/>
    <m/>
    <m/>
  </r>
  <r>
    <n v="24"/>
    <n v="2000002145"/>
    <d v="2018-03-08T00:00:00"/>
    <d v="2018-03-08T00:00:00"/>
    <s v="CC00037"/>
    <s v="COHU MALAYSIA SDN. BHD."/>
    <x v="23"/>
    <x v="23"/>
    <x v="0"/>
    <n v="8"/>
    <n v="16.376999999999999"/>
    <n v="0"/>
    <n v="8"/>
    <m/>
    <m/>
  </r>
  <r>
    <n v="25"/>
    <n v="2000002145"/>
    <d v="2018-03-08T00:00:00"/>
    <d v="2018-03-08T00:00:00"/>
    <s v="CC00037"/>
    <s v="COHU MALAYSIA SDN. BHD."/>
    <x v="24"/>
    <x v="24"/>
    <x v="0"/>
    <n v="29"/>
    <n v="10.353490000000001"/>
    <n v="0"/>
    <n v="29"/>
    <m/>
    <m/>
  </r>
  <r>
    <n v="26"/>
    <n v="2000002145"/>
    <d v="2018-03-08T00:00:00"/>
    <d v="2018-03-08T00:00:00"/>
    <s v="CC00037"/>
    <s v="COHU MALAYSIA SDN. BHD."/>
    <x v="25"/>
    <x v="25"/>
    <x v="0"/>
    <n v="60"/>
    <n v="8.3570000000000005E-2"/>
    <n v="0"/>
    <n v="60"/>
    <m/>
    <m/>
  </r>
  <r>
    <n v="27"/>
    <n v="2000002145"/>
    <d v="2018-03-08T00:00:00"/>
    <d v="2018-03-08T00:00:00"/>
    <s v="CC00037"/>
    <s v="COHU MALAYSIA SDN. BHD."/>
    <x v="26"/>
    <x v="26"/>
    <x v="0"/>
    <n v="16"/>
    <n v="3.27616"/>
    <n v="0"/>
    <n v="16"/>
    <m/>
    <m/>
  </r>
  <r>
    <n v="28"/>
    <n v="2000002145"/>
    <d v="2018-03-08T00:00:00"/>
    <d v="2018-03-08T00:00:00"/>
    <s v="CC00037"/>
    <s v="COHU MALAYSIA SDN. BHD."/>
    <x v="27"/>
    <x v="27"/>
    <x v="0"/>
    <n v="58"/>
    <n v="37.207479999999997"/>
    <n v="0"/>
    <n v="58"/>
    <m/>
    <m/>
  </r>
  <r>
    <n v="29"/>
    <n v="2000002145"/>
    <d v="2018-03-08T00:00:00"/>
    <d v="2018-03-08T00:00:00"/>
    <s v="CC00037"/>
    <s v="COHU MALAYSIA SDN. BHD."/>
    <x v="28"/>
    <x v="28"/>
    <x v="0"/>
    <n v="41"/>
    <n v="70.322999999999993"/>
    <n v="0"/>
    <n v="41"/>
    <m/>
    <m/>
  </r>
  <r>
    <n v="30"/>
    <n v="2000002145"/>
    <d v="2018-03-08T00:00:00"/>
    <d v="2018-03-08T00:00:00"/>
    <s v="CC00037"/>
    <s v="COHU MALAYSIA SDN. BHD."/>
    <x v="29"/>
    <x v="29"/>
    <x v="0"/>
    <n v="72"/>
    <n v="0.27500000000000002"/>
    <n v="0"/>
    <n v="72"/>
    <m/>
    <m/>
  </r>
  <r>
    <n v="31"/>
    <n v="2000002145"/>
    <d v="2018-03-08T00:00:00"/>
    <d v="2018-03-08T00:00:00"/>
    <s v="CC00037"/>
    <s v="COHU MALAYSIA SDN. BHD."/>
    <x v="30"/>
    <x v="30"/>
    <x v="0"/>
    <n v="58"/>
    <n v="0.24265999999999999"/>
    <n v="0"/>
    <n v="58"/>
    <m/>
    <m/>
  </r>
  <r>
    <n v="32"/>
    <n v="2000002145"/>
    <d v="2018-03-08T00:00:00"/>
    <d v="2018-03-08T00:00:00"/>
    <s v="CC00037"/>
    <s v="COHU MALAYSIA SDN. BHD."/>
    <x v="31"/>
    <x v="31"/>
    <x v="0"/>
    <n v="60"/>
    <n v="7.5459999999999999E-2"/>
    <n v="0"/>
    <n v="60"/>
    <m/>
    <m/>
  </r>
  <r>
    <n v="33"/>
    <n v="2000002145"/>
    <d v="2018-03-08T00:00:00"/>
    <d v="2018-03-08T00:00:00"/>
    <s v="CC00037"/>
    <s v="COHU MALAYSIA SDN. BHD."/>
    <x v="32"/>
    <x v="32"/>
    <x v="0"/>
    <n v="64"/>
    <n v="0.97899999999999998"/>
    <n v="0"/>
    <n v="64"/>
    <m/>
    <m/>
  </r>
  <r>
    <n v="34"/>
    <n v="2000002145"/>
    <d v="2018-03-08T00:00:00"/>
    <d v="2018-03-08T00:00:00"/>
    <s v="CC00037"/>
    <s v="COHU MALAYSIA SDN. BHD."/>
    <x v="33"/>
    <x v="33"/>
    <x v="0"/>
    <n v="80"/>
    <n v="2.835E-2"/>
    <n v="0"/>
    <n v="80"/>
    <m/>
    <m/>
  </r>
  <r>
    <n v="35"/>
    <n v="2000002145"/>
    <d v="2018-03-08T00:00:00"/>
    <d v="2018-03-08T00:00:00"/>
    <s v="CC00037"/>
    <s v="COHU MALAYSIA SDN. BHD."/>
    <x v="34"/>
    <x v="34"/>
    <x v="0"/>
    <n v="24"/>
    <n v="0.15604999999999999"/>
    <n v="0"/>
    <n v="24"/>
    <m/>
    <m/>
  </r>
  <r>
    <n v="36"/>
    <n v="2000002145"/>
    <d v="2018-03-08T00:00:00"/>
    <d v="2018-03-08T00:00:00"/>
    <s v="CC00037"/>
    <s v="COHU MALAYSIA SDN. BHD."/>
    <x v="35"/>
    <x v="35"/>
    <x v="0"/>
    <n v="32"/>
    <n v="0.14298"/>
    <n v="0"/>
    <n v="32"/>
    <m/>
    <m/>
  </r>
  <r>
    <n v="37"/>
    <n v="2000002145"/>
    <d v="2018-03-08T00:00:00"/>
    <d v="2018-03-08T00:00:00"/>
    <s v="CC00037"/>
    <s v="COHU MALAYSIA SDN. BHD."/>
    <x v="36"/>
    <x v="36"/>
    <x v="0"/>
    <n v="32"/>
    <n v="5.534E-2"/>
    <n v="0"/>
    <n v="32"/>
    <m/>
    <m/>
  </r>
  <r>
    <n v="38"/>
    <n v="2000002145"/>
    <d v="2018-03-08T00:00:00"/>
    <d v="2018-03-08T00:00:00"/>
    <s v="CC00037"/>
    <s v="COHU MALAYSIA SDN. BHD."/>
    <x v="37"/>
    <x v="37"/>
    <x v="0"/>
    <n v="24"/>
    <n v="0.11833"/>
    <n v="0"/>
    <n v="24"/>
    <m/>
    <m/>
  </r>
  <r>
    <n v="39"/>
    <n v="2000002145"/>
    <d v="2018-03-08T00:00:00"/>
    <d v="2018-03-08T00:00:00"/>
    <s v="CC00037"/>
    <s v="COHU MALAYSIA SDN. BHD."/>
    <x v="38"/>
    <x v="38"/>
    <x v="0"/>
    <n v="32"/>
    <n v="2.5440000000000001E-2"/>
    <n v="0"/>
    <n v="32"/>
    <m/>
    <m/>
  </r>
  <r>
    <n v="40"/>
    <n v="2000002145"/>
    <d v="2018-03-08T00:00:00"/>
    <d v="2018-03-08T00:00:00"/>
    <s v="CC00037"/>
    <s v="COHU MALAYSIA SDN. BHD."/>
    <x v="39"/>
    <x v="39"/>
    <x v="0"/>
    <n v="48"/>
    <n v="2.9680000000000002E-2"/>
    <n v="0"/>
    <n v="48"/>
    <m/>
    <m/>
  </r>
  <r>
    <n v="41"/>
    <n v="2000002145"/>
    <d v="2018-03-08T00:00:00"/>
    <d v="2018-03-08T00:00:00"/>
    <s v="CC00037"/>
    <s v="COHU MALAYSIA SDN. BHD."/>
    <x v="40"/>
    <x v="40"/>
    <x v="0"/>
    <n v="48"/>
    <n v="0.11863"/>
    <n v="0"/>
    <n v="48"/>
    <m/>
    <m/>
  </r>
  <r>
    <n v="42"/>
    <n v="2000002145"/>
    <d v="2018-03-08T00:00:00"/>
    <d v="2018-03-08T00:00:00"/>
    <s v="CC00037"/>
    <s v="COHU MALAYSIA SDN. BHD."/>
    <x v="41"/>
    <x v="41"/>
    <x v="0"/>
    <n v="24"/>
    <n v="0.17924000000000001"/>
    <n v="0"/>
    <n v="24"/>
    <m/>
    <m/>
  </r>
  <r>
    <n v="43"/>
    <n v="2000002145"/>
    <d v="2018-03-08T00:00:00"/>
    <d v="2018-03-08T00:00:00"/>
    <s v="CC00037"/>
    <s v="COHU MALAYSIA SDN. BHD."/>
    <x v="42"/>
    <x v="42"/>
    <x v="0"/>
    <n v="48"/>
    <n v="8.1350000000000006E-2"/>
    <n v="0"/>
    <n v="48"/>
    <m/>
    <m/>
  </r>
  <r>
    <n v="44"/>
    <n v="2000002145"/>
    <d v="2018-03-08T00:00:00"/>
    <d v="2018-03-08T00:00:00"/>
    <s v="CC00037"/>
    <s v="COHU MALAYSIA SDN. BHD."/>
    <x v="43"/>
    <x v="43"/>
    <x v="0"/>
    <n v="8"/>
    <n v="8.8739999999999999E-2"/>
    <n v="0"/>
    <n v="8"/>
    <m/>
    <m/>
  </r>
  <r>
    <n v="45"/>
    <n v="2000002145"/>
    <d v="2018-03-08T00:00:00"/>
    <d v="2018-03-08T00:00:00"/>
    <s v="CC00037"/>
    <s v="COHU MALAYSIA SDN. BHD."/>
    <x v="44"/>
    <x v="44"/>
    <x v="0"/>
    <n v="32"/>
    <n v="9.6140000000000003E-2"/>
    <n v="0"/>
    <n v="32"/>
    <m/>
    <m/>
  </r>
  <r>
    <n v="46"/>
    <n v="2000002145"/>
    <d v="2018-03-08T00:00:00"/>
    <d v="2018-03-08T00:00:00"/>
    <s v="CC00037"/>
    <s v="COHU MALAYSIA SDN. BHD."/>
    <x v="45"/>
    <x v="45"/>
    <x v="0"/>
    <n v="8"/>
    <n v="8.8739999999999999E-2"/>
    <n v="0"/>
    <n v="8"/>
    <m/>
    <m/>
  </r>
  <r>
    <n v="47"/>
    <n v="2000002145"/>
    <d v="2018-03-08T00:00:00"/>
    <d v="2018-03-08T00:00:00"/>
    <s v="CC00037"/>
    <s v="COHU MALAYSIA SDN. BHD."/>
    <x v="46"/>
    <x v="46"/>
    <x v="0"/>
    <n v="144"/>
    <n v="7.6999999999999999E-2"/>
    <n v="0"/>
    <n v="144"/>
    <m/>
    <m/>
  </r>
  <r>
    <n v="48"/>
    <n v="2000002145"/>
    <d v="2018-03-08T00:00:00"/>
    <d v="2018-03-08T00:00:00"/>
    <s v="CC00037"/>
    <s v="COHU MALAYSIA SDN. BHD."/>
    <x v="47"/>
    <x v="47"/>
    <x v="0"/>
    <n v="66"/>
    <n v="0.95670999999999995"/>
    <n v="0"/>
    <n v="66"/>
    <m/>
    <m/>
  </r>
  <r>
    <n v="49"/>
    <n v="2000002145"/>
    <d v="2018-03-08T00:00:00"/>
    <d v="2018-03-08T00:00:00"/>
    <s v="CC00037"/>
    <s v="COHU MALAYSIA SDN. BHD."/>
    <x v="48"/>
    <x v="48"/>
    <x v="0"/>
    <n v="8"/>
    <n v="2.3649800000000001"/>
    <n v="0"/>
    <n v="8"/>
    <m/>
    <m/>
  </r>
  <r>
    <n v="50"/>
    <n v="2000002145"/>
    <d v="2018-03-08T00:00:00"/>
    <d v="2018-03-08T00:00:00"/>
    <s v="CC00037"/>
    <s v="COHU MALAYSIA SDN. BHD."/>
    <x v="49"/>
    <x v="49"/>
    <x v="0"/>
    <n v="38"/>
    <n v="0.23189000000000001"/>
    <n v="0"/>
    <n v="38"/>
    <m/>
    <m/>
  </r>
  <r>
    <n v="51"/>
    <n v="2000002145"/>
    <d v="2018-03-08T00:00:00"/>
    <d v="2018-03-08T00:00:00"/>
    <s v="CC00037"/>
    <s v="COHU MALAYSIA SDN. BHD."/>
    <x v="50"/>
    <x v="50"/>
    <x v="0"/>
    <n v="25"/>
    <n v="0.36398999999999998"/>
    <n v="0"/>
    <n v="25"/>
    <m/>
    <m/>
  </r>
  <r>
    <n v="52"/>
    <n v="2000002145"/>
    <d v="2018-03-08T00:00:00"/>
    <d v="2018-03-08T00:00:00"/>
    <s v="CC00037"/>
    <s v="COHU MALAYSIA SDN. BHD."/>
    <x v="51"/>
    <x v="51"/>
    <x v="0"/>
    <n v="50"/>
    <n v="0.24265999999999999"/>
    <n v="0"/>
    <n v="50"/>
    <m/>
    <m/>
  </r>
  <r>
    <n v="53"/>
    <n v="2000002145"/>
    <d v="2018-03-08T00:00:00"/>
    <d v="2018-03-08T00:00:00"/>
    <s v="CC00037"/>
    <s v="COHU MALAYSIA SDN. BHD."/>
    <x v="52"/>
    <x v="52"/>
    <x v="0"/>
    <n v="25"/>
    <n v="0.66647000000000001"/>
    <n v="0"/>
    <n v="25"/>
    <m/>
    <m/>
  </r>
  <r>
    <n v="54"/>
    <n v="2000002145"/>
    <d v="2018-03-08T00:00:00"/>
    <d v="2018-03-08T00:00:00"/>
    <s v="CC00037"/>
    <s v="COHU MALAYSIA SDN. BHD."/>
    <x v="53"/>
    <x v="53"/>
    <x v="0"/>
    <n v="44"/>
    <n v="9.6632599999999993"/>
    <n v="0"/>
    <n v="44"/>
    <m/>
    <m/>
  </r>
  <r>
    <n v="55"/>
    <n v="2000002145"/>
    <d v="2018-03-08T00:00:00"/>
    <d v="2018-03-08T00:00:00"/>
    <s v="CC00037"/>
    <s v="COHU MALAYSIA SDN. BHD."/>
    <x v="54"/>
    <x v="54"/>
    <x v="0"/>
    <n v="44"/>
    <n v="9.6632599999999993"/>
    <n v="0"/>
    <n v="44"/>
    <m/>
    <m/>
  </r>
  <r>
    <n v="56"/>
    <n v="2000002145"/>
    <d v="2018-03-08T00:00:00"/>
    <d v="2018-03-08T00:00:00"/>
    <s v="CC00037"/>
    <s v="COHU MALAYSIA SDN. BHD."/>
    <x v="55"/>
    <x v="55"/>
    <x v="0"/>
    <n v="44"/>
    <n v="23.689769999999999"/>
    <n v="0"/>
    <n v="44"/>
    <m/>
    <m/>
  </r>
  <r>
    <n v="57"/>
    <n v="2000002145"/>
    <d v="2018-03-08T00:00:00"/>
    <d v="2018-03-08T00:00:00"/>
    <s v="CC00037"/>
    <s v="COHU MALAYSIA SDN. BHD."/>
    <x v="56"/>
    <x v="56"/>
    <x v="0"/>
    <n v="44"/>
    <n v="10.156280000000001"/>
    <n v="0"/>
    <n v="44"/>
    <m/>
    <m/>
  </r>
  <r>
    <n v="58"/>
    <n v="2000002145"/>
    <d v="2018-03-08T00:00:00"/>
    <d v="2018-03-08T00:00:00"/>
    <s v="CC00037"/>
    <s v="COHU MALAYSIA SDN. BHD."/>
    <x v="57"/>
    <x v="57"/>
    <x v="0"/>
    <n v="44"/>
    <n v="10.156280000000001"/>
    <n v="0"/>
    <n v="44"/>
    <m/>
    <m/>
  </r>
  <r>
    <n v="59"/>
    <n v="2000002145"/>
    <d v="2018-03-08T00:00:00"/>
    <d v="2018-03-08T00:00:00"/>
    <s v="CC00037"/>
    <s v="COHU MALAYSIA SDN. BHD."/>
    <x v="58"/>
    <x v="58"/>
    <x v="0"/>
    <n v="44"/>
    <n v="10.335000000000001"/>
    <n v="0"/>
    <n v="44"/>
    <m/>
    <m/>
  </r>
  <r>
    <n v="60"/>
    <n v="2000002145"/>
    <d v="2018-03-08T00:00:00"/>
    <d v="2018-03-08T00:00:00"/>
    <s v="CC00037"/>
    <s v="COHU MALAYSIA SDN. BHD."/>
    <x v="59"/>
    <x v="59"/>
    <x v="0"/>
    <n v="44"/>
    <n v="10.40279"/>
    <n v="0"/>
    <n v="44"/>
    <m/>
    <m/>
  </r>
  <r>
    <n v="61"/>
    <n v="2000002145"/>
    <d v="2018-03-08T00:00:00"/>
    <d v="2018-03-08T00:00:00"/>
    <s v="CC00037"/>
    <s v="COHU MALAYSIA SDN. BHD."/>
    <x v="60"/>
    <x v="60"/>
    <x v="0"/>
    <n v="44"/>
    <n v="7.3213999999999997"/>
    <n v="0"/>
    <n v="44"/>
    <m/>
    <m/>
  </r>
  <r>
    <n v="62"/>
    <n v="2000002145"/>
    <d v="2018-03-08T00:00:00"/>
    <d v="2018-03-08T00:00:00"/>
    <s v="CC00037"/>
    <s v="COHU MALAYSIA SDN. BHD."/>
    <x v="61"/>
    <x v="61"/>
    <x v="0"/>
    <n v="44"/>
    <n v="26.962209999999999"/>
    <n v="0"/>
    <n v="44"/>
    <m/>
    <m/>
  </r>
  <r>
    <n v="63"/>
    <n v="2000002145"/>
    <d v="2018-03-08T00:00:00"/>
    <d v="2018-03-08T00:00:00"/>
    <s v="CC00037"/>
    <s v="COHU MALAYSIA SDN. BHD."/>
    <x v="62"/>
    <x v="62"/>
    <x v="0"/>
    <n v="44"/>
    <n v="18.844580000000001"/>
    <n v="0"/>
    <n v="44"/>
    <m/>
    <m/>
  </r>
  <r>
    <n v="64"/>
    <n v="2000002145"/>
    <d v="2018-03-08T00:00:00"/>
    <d v="2018-03-08T00:00:00"/>
    <s v="CC00037"/>
    <s v="COHU MALAYSIA SDN. BHD."/>
    <x v="63"/>
    <x v="63"/>
    <x v="0"/>
    <n v="92"/>
    <n v="68.430229999999995"/>
    <n v="0"/>
    <n v="92"/>
    <m/>
    <m/>
  </r>
  <r>
    <n v="65"/>
    <n v="2000002145"/>
    <d v="2018-03-08T00:00:00"/>
    <d v="2018-03-08T00:00:00"/>
    <s v="CC00037"/>
    <s v="COHU MALAYSIA SDN. BHD."/>
    <x v="64"/>
    <x v="64"/>
    <x v="0"/>
    <n v="12"/>
    <n v="155.131"/>
    <n v="0"/>
    <n v="12"/>
    <m/>
    <m/>
  </r>
  <r>
    <n v="66"/>
    <n v="2000002145"/>
    <d v="2018-03-08T00:00:00"/>
    <d v="2018-03-08T00:00:00"/>
    <s v="CC00037"/>
    <s v="COHU MALAYSIA SDN. BHD."/>
    <x v="65"/>
    <x v="65"/>
    <x v="0"/>
    <n v="8"/>
    <n v="1806.12"/>
    <n v="0"/>
    <n v="8"/>
    <m/>
    <m/>
  </r>
  <r>
    <n v="67"/>
    <n v="2000002146"/>
    <d v="2018-03-08T00:00:00"/>
    <d v="2019-01-25T00:00:00"/>
    <s v="CC00037"/>
    <s v="COHU MALAYSIA SDN. BHD."/>
    <x v="66"/>
    <x v="66"/>
    <x v="1"/>
    <n v="2"/>
    <n v="0.14299999999999999"/>
    <n v="0"/>
    <n v="2"/>
    <m/>
    <m/>
  </r>
  <r>
    <n v="68"/>
    <n v="2000002146"/>
    <d v="2018-03-08T00:00:00"/>
    <d v="2019-01-25T00:00:00"/>
    <s v="CC00037"/>
    <s v="COHU MALAYSIA SDN. BHD."/>
    <x v="67"/>
    <x v="67"/>
    <x v="1"/>
    <n v="71"/>
    <n v="0.60689000000000004"/>
    <n v="0"/>
    <n v="71"/>
    <m/>
    <m/>
  </r>
  <r>
    <n v="69"/>
    <n v="2000002146"/>
    <d v="2018-03-08T00:00:00"/>
    <d v="2019-01-25T00:00:00"/>
    <s v="CC00037"/>
    <s v="COHU MALAYSIA SDN. BHD."/>
    <x v="68"/>
    <x v="68"/>
    <x v="1"/>
    <n v="60"/>
    <n v="0.40150000000000002"/>
    <n v="0"/>
    <n v="60"/>
    <m/>
    <m/>
  </r>
  <r>
    <n v="70"/>
    <n v="2000002146"/>
    <d v="2018-03-08T00:00:00"/>
    <d v="2019-01-25T00:00:00"/>
    <s v="CC00037"/>
    <s v="COHU MALAYSIA SDN. BHD."/>
    <x v="69"/>
    <x v="69"/>
    <x v="1"/>
    <n v="8"/>
    <n v="606.298"/>
    <n v="0"/>
    <n v="8"/>
    <m/>
    <m/>
  </r>
  <r>
    <n v="71"/>
    <n v="2000002146"/>
    <d v="2018-03-08T00:00:00"/>
    <d v="2019-01-25T00:00:00"/>
    <s v="CC00037"/>
    <s v="COHU MALAYSIA SDN. BHD."/>
    <x v="5"/>
    <x v="5"/>
    <x v="1"/>
    <n v="600"/>
    <n v="0.01"/>
    <n v="0"/>
    <n v="600"/>
    <m/>
    <m/>
  </r>
  <r>
    <n v="72"/>
    <n v="2000002146"/>
    <d v="2018-03-08T00:00:00"/>
    <d v="2019-01-25T00:00:00"/>
    <s v="CC00037"/>
    <s v="COHU MALAYSIA SDN. BHD."/>
    <x v="6"/>
    <x v="6"/>
    <x v="1"/>
    <n v="1800"/>
    <n v="0.13200000000000001"/>
    <n v="0"/>
    <n v="1800"/>
    <m/>
    <m/>
  </r>
  <r>
    <n v="73"/>
    <n v="2000002146"/>
    <d v="2018-03-08T00:00:00"/>
    <d v="2019-01-25T00:00:00"/>
    <s v="CC00037"/>
    <s v="COHU MALAYSIA SDN. BHD."/>
    <x v="70"/>
    <x v="70"/>
    <x v="1"/>
    <n v="600"/>
    <n v="0.23100000000000001"/>
    <n v="0"/>
    <n v="600"/>
    <m/>
    <m/>
  </r>
  <r>
    <n v="74"/>
    <n v="2000002146"/>
    <d v="2018-03-08T00:00:00"/>
    <d v="2019-01-25T00:00:00"/>
    <s v="CC00037"/>
    <s v="COHU MALAYSIA SDN. BHD."/>
    <x v="71"/>
    <x v="71"/>
    <x v="1"/>
    <n v="600"/>
    <n v="0.66"/>
    <n v="0"/>
    <n v="600"/>
    <m/>
    <m/>
  </r>
  <r>
    <n v="75"/>
    <n v="2000002146"/>
    <d v="2018-03-08T00:00:00"/>
    <d v="2019-01-25T00:00:00"/>
    <s v="CC00037"/>
    <s v="COHU MALAYSIA SDN. BHD."/>
    <x v="72"/>
    <x v="72"/>
    <x v="1"/>
    <n v="60"/>
    <n v="0.11550000000000001"/>
    <n v="0"/>
    <n v="60"/>
    <m/>
    <m/>
  </r>
  <r>
    <n v="76"/>
    <n v="2000002146"/>
    <d v="2018-03-08T00:00:00"/>
    <d v="2019-01-25T00:00:00"/>
    <s v="CC00037"/>
    <s v="COHU MALAYSIA SDN. BHD."/>
    <x v="73"/>
    <x v="73"/>
    <x v="1"/>
    <n v="600"/>
    <n v="0.40699999999999997"/>
    <n v="0"/>
    <n v="600"/>
    <m/>
    <m/>
  </r>
  <r>
    <n v="77"/>
    <n v="2000002146"/>
    <d v="2018-03-08T00:00:00"/>
    <d v="2019-01-25T00:00:00"/>
    <s v="CC00037"/>
    <s v="COHU MALAYSIA SDN. BHD."/>
    <x v="74"/>
    <x v="74"/>
    <x v="1"/>
    <n v="64"/>
    <n v="0.87304999999999999"/>
    <n v="0"/>
    <n v="64"/>
    <m/>
    <m/>
  </r>
  <r>
    <n v="78"/>
    <n v="2000002146"/>
    <d v="2018-03-08T00:00:00"/>
    <d v="2019-01-25T00:00:00"/>
    <s v="CC00037"/>
    <s v="COHU MALAYSIA SDN. BHD."/>
    <x v="75"/>
    <x v="75"/>
    <x v="1"/>
    <n v="8"/>
    <n v="23.231999999999999"/>
    <n v="0"/>
    <n v="8"/>
    <m/>
    <m/>
  </r>
  <r>
    <n v="79"/>
    <n v="2000002146"/>
    <d v="2018-03-08T00:00:00"/>
    <d v="2019-01-25T00:00:00"/>
    <s v="CC00037"/>
    <s v="COHU MALAYSIA SDN. BHD."/>
    <x v="76"/>
    <x v="76"/>
    <x v="1"/>
    <n v="20"/>
    <n v="57.585000000000001"/>
    <n v="0"/>
    <n v="20"/>
    <m/>
    <m/>
  </r>
  <r>
    <n v="80"/>
    <n v="2000002146"/>
    <d v="2018-03-08T00:00:00"/>
    <d v="2019-01-25T00:00:00"/>
    <s v="CC00037"/>
    <s v="COHU MALAYSIA SDN. BHD."/>
    <x v="77"/>
    <x v="77"/>
    <x v="1"/>
    <n v="32"/>
    <n v="5.2469999999999999"/>
    <n v="0"/>
    <n v="32"/>
    <m/>
    <m/>
  </r>
  <r>
    <n v="81"/>
    <n v="2000002146"/>
    <d v="2018-03-08T00:00:00"/>
    <d v="2019-01-25T00:00:00"/>
    <s v="CC00037"/>
    <s v="COHU MALAYSIA SDN. BHD."/>
    <x v="78"/>
    <x v="78"/>
    <x v="1"/>
    <n v="16"/>
    <n v="0.11863"/>
    <n v="0"/>
    <n v="16"/>
    <m/>
    <m/>
  </r>
  <r>
    <n v="82"/>
    <n v="2000002146"/>
    <d v="2018-03-08T00:00:00"/>
    <d v="2019-01-25T00:00:00"/>
    <s v="CC00037"/>
    <s v="COHU MALAYSIA SDN. BHD."/>
    <x v="79"/>
    <x v="79"/>
    <x v="1"/>
    <n v="24"/>
    <n v="21.102609999999999"/>
    <n v="0"/>
    <n v="24"/>
    <m/>
    <m/>
  </r>
  <r>
    <n v="83"/>
    <n v="2000002146"/>
    <d v="2018-03-08T00:00:00"/>
    <d v="2019-01-25T00:00:00"/>
    <s v="CC00037"/>
    <s v="COHU MALAYSIA SDN. BHD."/>
    <x v="80"/>
    <x v="80"/>
    <x v="1"/>
    <n v="545"/>
    <n v="0.58299999999999996"/>
    <n v="0"/>
    <n v="545"/>
    <m/>
    <m/>
  </r>
  <r>
    <n v="84"/>
    <n v="2000002146"/>
    <d v="2018-03-08T00:00:00"/>
    <d v="2019-01-25T00:00:00"/>
    <s v="CC00037"/>
    <s v="COHU MALAYSIA SDN. BHD."/>
    <x v="81"/>
    <x v="81"/>
    <x v="1"/>
    <n v="37"/>
    <n v="8.8000000000000007"/>
    <n v="0"/>
    <n v="37"/>
    <m/>
    <m/>
  </r>
  <r>
    <n v="85"/>
    <n v="2000002146"/>
    <d v="2018-03-08T00:00:00"/>
    <d v="2019-01-25T00:00:00"/>
    <s v="CC00037"/>
    <s v="COHU MALAYSIA SDN. BHD."/>
    <x v="16"/>
    <x v="16"/>
    <x v="1"/>
    <n v="16"/>
    <n v="0.2167"/>
    <n v="0"/>
    <n v="16"/>
    <m/>
    <m/>
  </r>
  <r>
    <n v="86"/>
    <n v="2000002146"/>
    <d v="2018-03-08T00:00:00"/>
    <d v="2019-01-25T00:00:00"/>
    <s v="CC00037"/>
    <s v="COHU MALAYSIA SDN. BHD."/>
    <x v="82"/>
    <x v="82"/>
    <x v="1"/>
    <n v="4200"/>
    <n v="0.53900000000000003"/>
    <n v="0"/>
    <n v="4200"/>
    <m/>
    <m/>
  </r>
  <r>
    <n v="87"/>
    <n v="2000002146"/>
    <d v="2018-03-08T00:00:00"/>
    <d v="2019-01-25T00:00:00"/>
    <s v="CC00037"/>
    <s v="COHU MALAYSIA SDN. BHD."/>
    <x v="83"/>
    <x v="83"/>
    <x v="1"/>
    <n v="16"/>
    <n v="4.1140000000000003E-2"/>
    <n v="0"/>
    <n v="16"/>
    <m/>
    <m/>
  </r>
  <r>
    <n v="88"/>
    <n v="2000002146"/>
    <d v="2018-03-08T00:00:00"/>
    <d v="2019-01-25T00:00:00"/>
    <s v="CC00037"/>
    <s v="COHU MALAYSIA SDN. BHD."/>
    <x v="84"/>
    <x v="84"/>
    <x v="1"/>
    <n v="40"/>
    <n v="0.21340000000000001"/>
    <n v="0"/>
    <n v="40"/>
    <m/>
    <m/>
  </r>
  <r>
    <n v="89"/>
    <n v="2000002146"/>
    <d v="2018-03-08T00:00:00"/>
    <d v="2019-01-25T00:00:00"/>
    <s v="CC00037"/>
    <s v="COHU MALAYSIA SDN. BHD."/>
    <x v="17"/>
    <x v="17"/>
    <x v="1"/>
    <n v="168"/>
    <n v="0.121"/>
    <n v="0"/>
    <n v="168"/>
    <m/>
    <m/>
  </r>
  <r>
    <n v="90"/>
    <n v="2000002146"/>
    <d v="2018-03-08T00:00:00"/>
    <d v="2019-01-25T00:00:00"/>
    <s v="CC00037"/>
    <s v="COHU MALAYSIA SDN. BHD."/>
    <x v="85"/>
    <x v="85"/>
    <x v="1"/>
    <n v="33"/>
    <n v="3.6520000000000001"/>
    <n v="0"/>
    <n v="33"/>
    <m/>
    <m/>
  </r>
  <r>
    <n v="91"/>
    <n v="2000002146"/>
    <d v="2018-03-08T00:00:00"/>
    <d v="2019-01-25T00:00:00"/>
    <s v="CC00037"/>
    <s v="COHU MALAYSIA SDN. BHD."/>
    <x v="86"/>
    <x v="86"/>
    <x v="1"/>
    <n v="16"/>
    <n v="0.1232"/>
    <n v="0"/>
    <n v="16"/>
    <m/>
    <m/>
  </r>
  <r>
    <n v="92"/>
    <n v="2000002146"/>
    <d v="2018-03-08T00:00:00"/>
    <d v="2019-01-25T00:00:00"/>
    <s v="CC00037"/>
    <s v="COHU MALAYSIA SDN. BHD."/>
    <x v="87"/>
    <x v="87"/>
    <x v="1"/>
    <n v="120"/>
    <n v="1.51173"/>
    <n v="0"/>
    <n v="120"/>
    <m/>
    <m/>
  </r>
  <r>
    <n v="93"/>
    <n v="2000002146"/>
    <d v="2018-03-08T00:00:00"/>
    <d v="2019-01-25T00:00:00"/>
    <s v="CC00037"/>
    <s v="COHU MALAYSIA SDN. BHD."/>
    <x v="88"/>
    <x v="88"/>
    <x v="1"/>
    <n v="12"/>
    <n v="6.3579999999999997"/>
    <n v="0"/>
    <n v="12"/>
    <m/>
    <m/>
  </r>
  <r>
    <n v="94"/>
    <n v="2000002146"/>
    <d v="2018-03-08T00:00:00"/>
    <d v="2019-01-25T00:00:00"/>
    <s v="CC00037"/>
    <s v="COHU MALAYSIA SDN. BHD."/>
    <x v="89"/>
    <x v="89"/>
    <x v="1"/>
    <n v="12"/>
    <n v="15.609"/>
    <n v="0"/>
    <n v="12"/>
    <m/>
    <m/>
  </r>
  <r>
    <n v="95"/>
    <n v="2000002146"/>
    <d v="2018-03-08T00:00:00"/>
    <d v="2019-01-25T00:00:00"/>
    <s v="CC00037"/>
    <s v="COHU MALAYSIA SDN. BHD."/>
    <x v="90"/>
    <x v="90"/>
    <x v="1"/>
    <n v="16"/>
    <n v="8.4930199999999996"/>
    <n v="0"/>
    <n v="16"/>
    <m/>
    <m/>
  </r>
  <r>
    <n v="96"/>
    <n v="2000002146"/>
    <d v="2018-03-08T00:00:00"/>
    <d v="2019-01-25T00:00:00"/>
    <s v="CC00037"/>
    <s v="COHU MALAYSIA SDN. BHD."/>
    <x v="91"/>
    <x v="91"/>
    <x v="1"/>
    <n v="8"/>
    <n v="11.639530000000001"/>
    <n v="0"/>
    <n v="8"/>
    <m/>
    <m/>
  </r>
  <r>
    <n v="97"/>
    <n v="2000002146"/>
    <d v="2018-03-08T00:00:00"/>
    <d v="2019-01-25T00:00:00"/>
    <s v="CC00037"/>
    <s v="COHU MALAYSIA SDN. BHD."/>
    <x v="92"/>
    <x v="92"/>
    <x v="1"/>
    <n v="31"/>
    <n v="16.620999999999999"/>
    <n v="0"/>
    <n v="31"/>
    <m/>
    <m/>
  </r>
  <r>
    <n v="98"/>
    <n v="2000002146"/>
    <d v="2018-03-08T00:00:00"/>
    <d v="2019-01-25T00:00:00"/>
    <s v="CC00037"/>
    <s v="COHU MALAYSIA SDN. BHD."/>
    <x v="93"/>
    <x v="93"/>
    <x v="1"/>
    <n v="58"/>
    <n v="3.3220000000000001"/>
    <n v="0"/>
    <n v="58"/>
    <m/>
    <m/>
  </r>
  <r>
    <n v="99"/>
    <n v="2000002146"/>
    <d v="2018-03-08T00:00:00"/>
    <d v="2019-01-25T00:00:00"/>
    <s v="CC00037"/>
    <s v="COHU MALAYSIA SDN. BHD."/>
    <x v="94"/>
    <x v="94"/>
    <x v="1"/>
    <n v="40"/>
    <n v="1.6719999999999999"/>
    <n v="0"/>
    <n v="40"/>
    <m/>
    <m/>
  </r>
  <r>
    <n v="100"/>
    <n v="2000002146"/>
    <d v="2018-03-08T00:00:00"/>
    <d v="2019-01-25T00:00:00"/>
    <s v="CC00037"/>
    <s v="COHU MALAYSIA SDN. BHD."/>
    <x v="95"/>
    <x v="95"/>
    <x v="1"/>
    <n v="16"/>
    <n v="3.4511599999999998"/>
    <n v="0"/>
    <n v="16"/>
    <m/>
    <m/>
  </r>
  <r>
    <n v="101"/>
    <n v="2000002146"/>
    <d v="2018-03-08T00:00:00"/>
    <d v="2019-01-25T00:00:00"/>
    <s v="CC00037"/>
    <s v="COHU MALAYSIA SDN. BHD."/>
    <x v="96"/>
    <x v="96"/>
    <x v="1"/>
    <n v="16"/>
    <n v="25.927"/>
    <n v="0"/>
    <n v="16"/>
    <m/>
    <m/>
  </r>
  <r>
    <n v="102"/>
    <n v="2000002146"/>
    <d v="2018-03-08T00:00:00"/>
    <d v="2019-01-25T00:00:00"/>
    <s v="CC00037"/>
    <s v="COHU MALAYSIA SDN. BHD."/>
    <x v="97"/>
    <x v="97"/>
    <x v="1"/>
    <n v="8"/>
    <n v="11.13"/>
    <n v="0"/>
    <n v="8"/>
    <m/>
    <m/>
  </r>
  <r>
    <n v="103"/>
    <n v="2000002146"/>
    <d v="2018-03-08T00:00:00"/>
    <d v="2019-01-25T00:00:00"/>
    <s v="CC00037"/>
    <s v="COHU MALAYSIA SDN. BHD."/>
    <x v="98"/>
    <x v="98"/>
    <x v="1"/>
    <n v="8"/>
    <n v="5.534E-2"/>
    <n v="0"/>
    <n v="8"/>
    <m/>
    <m/>
  </r>
  <r>
    <n v="104"/>
    <n v="2000002146"/>
    <d v="2018-03-08T00:00:00"/>
    <d v="2019-01-25T00:00:00"/>
    <s v="CC00037"/>
    <s v="COHU MALAYSIA SDN. BHD."/>
    <x v="99"/>
    <x v="99"/>
    <x v="1"/>
    <n v="16"/>
    <n v="8.4419999999999995E-2"/>
    <n v="0"/>
    <n v="16"/>
    <m/>
    <m/>
  </r>
  <r>
    <n v="105"/>
    <n v="2000002146"/>
    <d v="2018-03-08T00:00:00"/>
    <d v="2019-01-25T00:00:00"/>
    <s v="CC00037"/>
    <s v="COHU MALAYSIA SDN. BHD."/>
    <x v="100"/>
    <x v="100"/>
    <x v="1"/>
    <n v="122"/>
    <n v="0.15884000000000001"/>
    <n v="0"/>
    <n v="122"/>
    <m/>
    <m/>
  </r>
  <r>
    <n v="106"/>
    <n v="2000002146"/>
    <d v="2018-03-08T00:00:00"/>
    <d v="2019-01-25T00:00:00"/>
    <s v="CC00037"/>
    <s v="COHU MALAYSIA SDN. BHD."/>
    <x v="101"/>
    <x v="101"/>
    <x v="1"/>
    <n v="8"/>
    <n v="0.89293999999999996"/>
    <n v="0"/>
    <n v="8"/>
    <m/>
    <m/>
  </r>
  <r>
    <n v="107"/>
    <n v="2000002146"/>
    <d v="2018-03-08T00:00:00"/>
    <d v="2019-01-25T00:00:00"/>
    <s v="CC00037"/>
    <s v="COHU MALAYSIA SDN. BHD."/>
    <x v="102"/>
    <x v="102"/>
    <x v="1"/>
    <n v="12"/>
    <n v="0.41799999999999998"/>
    <n v="0"/>
    <n v="12"/>
    <m/>
    <m/>
  </r>
  <r>
    <n v="108"/>
    <n v="2000002146"/>
    <d v="2018-03-08T00:00:00"/>
    <d v="2019-01-25T00:00:00"/>
    <s v="CC00037"/>
    <s v="COHU MALAYSIA SDN. BHD."/>
    <x v="103"/>
    <x v="103"/>
    <x v="1"/>
    <n v="4"/>
    <n v="0.15048"/>
    <n v="0"/>
    <n v="4"/>
    <m/>
    <m/>
  </r>
  <r>
    <n v="109"/>
    <n v="2000002146"/>
    <d v="2018-03-08T00:00:00"/>
    <d v="2019-01-25T00:00:00"/>
    <s v="CC00037"/>
    <s v="COHU MALAYSIA SDN. BHD."/>
    <x v="104"/>
    <x v="104"/>
    <x v="1"/>
    <n v="80"/>
    <n v="8.9539999999999995E-2"/>
    <n v="0"/>
    <n v="80"/>
    <m/>
    <m/>
  </r>
  <r>
    <n v="110"/>
    <n v="2000002146"/>
    <d v="2018-03-08T00:00:00"/>
    <d v="2019-01-25T00:00:00"/>
    <s v="CC00037"/>
    <s v="COHU MALAYSIA SDN. BHD."/>
    <x v="49"/>
    <x v="49"/>
    <x v="1"/>
    <n v="38"/>
    <n v="0.23189000000000001"/>
    <n v="0"/>
    <n v="38"/>
    <m/>
    <m/>
  </r>
  <r>
    <n v="111"/>
    <n v="2000002146"/>
    <d v="2018-03-08T00:00:00"/>
    <d v="2019-01-25T00:00:00"/>
    <s v="CC00037"/>
    <s v="COHU MALAYSIA SDN. BHD."/>
    <x v="105"/>
    <x v="105"/>
    <x v="1"/>
    <n v="50"/>
    <n v="2.724E-2"/>
    <n v="0"/>
    <n v="50"/>
    <m/>
    <m/>
  </r>
  <r>
    <n v="112"/>
    <n v="2000002146"/>
    <d v="2018-03-08T00:00:00"/>
    <d v="2019-01-25T00:00:00"/>
    <s v="CC00037"/>
    <s v="COHU MALAYSIA SDN. BHD."/>
    <x v="50"/>
    <x v="50"/>
    <x v="1"/>
    <n v="25"/>
    <n v="0.36398999999999998"/>
    <n v="0"/>
    <n v="25"/>
    <m/>
    <m/>
  </r>
  <r>
    <n v="113"/>
    <n v="2000002146"/>
    <d v="2018-03-08T00:00:00"/>
    <d v="2019-01-25T00:00:00"/>
    <s v="CC00037"/>
    <s v="COHU MALAYSIA SDN. BHD."/>
    <x v="51"/>
    <x v="51"/>
    <x v="1"/>
    <n v="50"/>
    <n v="0.24265999999999999"/>
    <n v="0"/>
    <n v="50"/>
    <m/>
    <m/>
  </r>
  <r>
    <n v="114"/>
    <n v="2000002146"/>
    <d v="2018-03-08T00:00:00"/>
    <d v="2019-01-25T00:00:00"/>
    <s v="CC00037"/>
    <s v="COHU MALAYSIA SDN. BHD."/>
    <x v="52"/>
    <x v="52"/>
    <x v="1"/>
    <n v="25"/>
    <n v="0.66647000000000001"/>
    <n v="0"/>
    <n v="25"/>
    <m/>
    <m/>
  </r>
  <r>
    <n v="115"/>
    <n v="2000002146"/>
    <d v="2018-03-08T00:00:00"/>
    <d v="2019-01-25T00:00:00"/>
    <s v="CC00037"/>
    <s v="COHU MALAYSIA SDN. BHD."/>
    <x v="106"/>
    <x v="106"/>
    <x v="1"/>
    <n v="25"/>
    <n v="1.2218599999999999"/>
    <n v="0"/>
    <n v="25"/>
    <m/>
    <m/>
  </r>
  <r>
    <n v="116"/>
    <n v="2000002146"/>
    <d v="2018-03-08T00:00:00"/>
    <d v="2019-01-25T00:00:00"/>
    <s v="CC00037"/>
    <s v="COHU MALAYSIA SDN. BHD."/>
    <x v="107"/>
    <x v="107"/>
    <x v="1"/>
    <n v="25"/>
    <n v="1.33294"/>
    <n v="0"/>
    <n v="25"/>
    <m/>
    <m/>
  </r>
  <r>
    <n v="117"/>
    <n v="2000002146"/>
    <d v="2018-03-08T00:00:00"/>
    <d v="2019-01-25T00:00:00"/>
    <s v="CC00037"/>
    <s v="COHU MALAYSIA SDN. BHD."/>
    <x v="108"/>
    <x v="108"/>
    <x v="1"/>
    <n v="44"/>
    <n v="88.591840000000005"/>
    <n v="0"/>
    <n v="44"/>
    <m/>
    <m/>
  </r>
  <r>
    <n v="118"/>
    <n v="2000002146"/>
    <d v="2018-03-08T00:00:00"/>
    <d v="2019-01-25T00:00:00"/>
    <s v="CC00037"/>
    <s v="COHU MALAYSIA SDN. BHD."/>
    <x v="109"/>
    <x v="109"/>
    <x v="1"/>
    <n v="44"/>
    <n v="39.437669999999997"/>
    <n v="0"/>
    <n v="44"/>
    <m/>
    <m/>
  </r>
  <r>
    <n v="119"/>
    <n v="2000002146"/>
    <d v="2018-03-08T00:00:00"/>
    <d v="2019-01-25T00:00:00"/>
    <s v="CC00037"/>
    <s v="COHU MALAYSIA SDN. BHD."/>
    <x v="110"/>
    <x v="110"/>
    <x v="1"/>
    <n v="44"/>
    <n v="36.079439999999998"/>
    <n v="0"/>
    <n v="44"/>
    <m/>
    <m/>
  </r>
  <r>
    <n v="120"/>
    <n v="2000002146"/>
    <d v="2018-03-08T00:00:00"/>
    <d v="2019-01-25T00:00:00"/>
    <s v="CC00037"/>
    <s v="COHU MALAYSIA SDN. BHD."/>
    <x v="111"/>
    <x v="111"/>
    <x v="1"/>
    <n v="33"/>
    <n v="0"/>
    <n v="0"/>
    <n v="33"/>
    <m/>
    <m/>
  </r>
  <r>
    <n v="121"/>
    <n v="2000002146"/>
    <d v="2018-03-08T00:00:00"/>
    <d v="2019-01-25T00:00:00"/>
    <s v="CC00037"/>
    <s v="COHU MALAYSIA SDN. BHD."/>
    <x v="112"/>
    <x v="112"/>
    <x v="1"/>
    <n v="8"/>
    <n v="1696.14"/>
    <n v="0"/>
    <n v="8"/>
    <m/>
    <m/>
  </r>
  <r>
    <n v="122"/>
    <n v="2000002147"/>
    <d v="2018-03-08T00:00:00"/>
    <d v="2018-03-08T00:00:00"/>
    <s v="CC00037"/>
    <s v="COHU MALAYSIA SDN. BHD."/>
    <x v="0"/>
    <x v="0"/>
    <x v="0"/>
    <n v="36"/>
    <n v="0.34484999999999999"/>
    <n v="0"/>
    <n v="36"/>
    <m/>
    <m/>
  </r>
  <r>
    <n v="123"/>
    <n v="2000002147"/>
    <d v="2018-03-08T00:00:00"/>
    <d v="2018-03-08T00:00:00"/>
    <s v="CC00037"/>
    <s v="COHU MALAYSIA SDN. BHD."/>
    <x v="1"/>
    <x v="1"/>
    <x v="0"/>
    <n v="162"/>
    <n v="31.87153"/>
    <n v="0"/>
    <n v="162"/>
    <m/>
    <m/>
  </r>
  <r>
    <n v="124"/>
    <n v="2000002147"/>
    <d v="2018-03-08T00:00:00"/>
    <d v="2018-03-08T00:00:00"/>
    <s v="CC00037"/>
    <s v="COHU MALAYSIA SDN. BHD."/>
    <x v="2"/>
    <x v="2"/>
    <x v="0"/>
    <n v="29"/>
    <n v="10.715310000000001"/>
    <n v="0"/>
    <n v="29"/>
    <m/>
    <m/>
  </r>
  <r>
    <n v="125"/>
    <n v="2000002147"/>
    <d v="2018-03-08T00:00:00"/>
    <d v="2018-03-08T00:00:00"/>
    <s v="CC00037"/>
    <s v="COHU MALAYSIA SDN. BHD."/>
    <x v="3"/>
    <x v="3"/>
    <x v="0"/>
    <n v="49"/>
    <n v="17.16"/>
    <n v="0"/>
    <n v="49"/>
    <m/>
    <m/>
  </r>
  <r>
    <n v="126"/>
    <n v="2000002147"/>
    <d v="2018-03-08T00:00:00"/>
    <d v="2018-03-08T00:00:00"/>
    <s v="CC00037"/>
    <s v="COHU MALAYSIA SDN. BHD."/>
    <x v="4"/>
    <x v="4"/>
    <x v="0"/>
    <n v="8"/>
    <n v="8.9539999999999995E-2"/>
    <n v="0"/>
    <n v="8"/>
    <m/>
    <m/>
  </r>
  <r>
    <n v="127"/>
    <n v="2000002147"/>
    <d v="2018-03-08T00:00:00"/>
    <d v="2018-03-08T00:00:00"/>
    <s v="CC00037"/>
    <s v="COHU MALAYSIA SDN. BHD."/>
    <x v="5"/>
    <x v="5"/>
    <x v="0"/>
    <n v="600"/>
    <n v="0.01"/>
    <n v="0"/>
    <n v="600"/>
    <m/>
    <m/>
  </r>
  <r>
    <n v="128"/>
    <n v="2000002147"/>
    <d v="2018-03-08T00:00:00"/>
    <d v="2018-03-08T00:00:00"/>
    <s v="CC00037"/>
    <s v="COHU MALAYSIA SDN. BHD."/>
    <x v="6"/>
    <x v="6"/>
    <x v="0"/>
    <n v="1800"/>
    <n v="0.13200000000000001"/>
    <n v="0"/>
    <n v="1800"/>
    <m/>
    <m/>
  </r>
  <r>
    <n v="129"/>
    <n v="2000002147"/>
    <d v="2018-03-08T00:00:00"/>
    <d v="2018-03-08T00:00:00"/>
    <s v="CC00037"/>
    <s v="COHU MALAYSIA SDN. BHD."/>
    <x v="7"/>
    <x v="7"/>
    <x v="0"/>
    <n v="60"/>
    <n v="2.75E-2"/>
    <n v="0"/>
    <n v="60"/>
    <m/>
    <m/>
  </r>
  <r>
    <n v="130"/>
    <n v="2000002147"/>
    <d v="2018-03-08T00:00:00"/>
    <d v="2018-03-08T00:00:00"/>
    <s v="CC00037"/>
    <s v="COHU MALAYSIA SDN. BHD."/>
    <x v="8"/>
    <x v="8"/>
    <x v="0"/>
    <n v="32"/>
    <n v="9.9000000000000005E-2"/>
    <n v="0"/>
    <n v="32"/>
    <m/>
    <m/>
  </r>
  <r>
    <n v="131"/>
    <n v="2000002147"/>
    <d v="2018-03-08T00:00:00"/>
    <d v="2018-03-08T00:00:00"/>
    <s v="CC00037"/>
    <s v="COHU MALAYSIA SDN. BHD."/>
    <x v="9"/>
    <x v="9"/>
    <x v="0"/>
    <n v="168"/>
    <n v="2.05579"/>
    <n v="0"/>
    <n v="168"/>
    <m/>
    <m/>
  </r>
  <r>
    <n v="132"/>
    <n v="2000002147"/>
    <d v="2018-03-08T00:00:00"/>
    <d v="2018-03-08T00:00:00"/>
    <s v="CC00037"/>
    <s v="COHU MALAYSIA SDN. BHD."/>
    <x v="10"/>
    <x v="10"/>
    <x v="0"/>
    <n v="28"/>
    <n v="4.9230499999999999"/>
    <n v="0"/>
    <n v="28"/>
    <m/>
    <m/>
  </r>
  <r>
    <n v="133"/>
    <n v="2000002147"/>
    <d v="2018-03-08T00:00:00"/>
    <d v="2018-03-08T00:00:00"/>
    <s v="CC00037"/>
    <s v="COHU MALAYSIA SDN. BHD."/>
    <x v="11"/>
    <x v="11"/>
    <x v="0"/>
    <n v="60"/>
    <n v="1.7819999999999999E-2"/>
    <n v="0"/>
    <n v="60"/>
    <m/>
    <m/>
  </r>
  <r>
    <n v="134"/>
    <n v="2000002147"/>
    <d v="2018-03-08T00:00:00"/>
    <d v="2018-03-08T00:00:00"/>
    <s v="CC00037"/>
    <s v="COHU MALAYSIA SDN. BHD."/>
    <x v="12"/>
    <x v="12"/>
    <x v="0"/>
    <n v="60"/>
    <n v="5.8409999999999997E-2"/>
    <n v="0"/>
    <n v="60"/>
    <m/>
    <m/>
  </r>
  <r>
    <n v="135"/>
    <n v="2000002147"/>
    <d v="2018-03-08T00:00:00"/>
    <d v="2018-03-08T00:00:00"/>
    <s v="CC00037"/>
    <s v="COHU MALAYSIA SDN. BHD."/>
    <x v="13"/>
    <x v="13"/>
    <x v="0"/>
    <n v="16"/>
    <n v="0.24804000000000001"/>
    <n v="0"/>
    <n v="16"/>
    <m/>
    <m/>
  </r>
  <r>
    <n v="136"/>
    <n v="2000002147"/>
    <d v="2018-03-08T00:00:00"/>
    <d v="2018-03-08T00:00:00"/>
    <s v="CC00037"/>
    <s v="COHU MALAYSIA SDN. BHD."/>
    <x v="14"/>
    <x v="14"/>
    <x v="0"/>
    <n v="16"/>
    <n v="0.14828"/>
    <n v="0"/>
    <n v="16"/>
    <m/>
    <m/>
  </r>
  <r>
    <n v="137"/>
    <n v="2000002147"/>
    <d v="2018-03-08T00:00:00"/>
    <d v="2018-03-08T00:00:00"/>
    <s v="CC00037"/>
    <s v="COHU MALAYSIA SDN. BHD."/>
    <x v="15"/>
    <x v="15"/>
    <x v="0"/>
    <n v="8"/>
    <n v="52.111600000000003"/>
    <n v="0"/>
    <n v="8"/>
    <m/>
    <m/>
  </r>
  <r>
    <n v="138"/>
    <n v="2000002147"/>
    <d v="2018-03-08T00:00:00"/>
    <d v="2018-03-08T00:00:00"/>
    <s v="CC00037"/>
    <s v="COHU MALAYSIA SDN. BHD."/>
    <x v="16"/>
    <x v="16"/>
    <x v="0"/>
    <n v="48"/>
    <n v="0.2167"/>
    <n v="0"/>
    <n v="48"/>
    <m/>
    <m/>
  </r>
  <r>
    <n v="139"/>
    <n v="2000002147"/>
    <d v="2018-03-08T00:00:00"/>
    <d v="2018-03-08T00:00:00"/>
    <s v="CC00037"/>
    <s v="COHU MALAYSIA SDN. BHD."/>
    <x v="17"/>
    <x v="17"/>
    <x v="0"/>
    <n v="112"/>
    <n v="0.121"/>
    <n v="0"/>
    <n v="112"/>
    <m/>
    <m/>
  </r>
  <r>
    <n v="140"/>
    <n v="2000002147"/>
    <d v="2018-03-08T00:00:00"/>
    <d v="2018-03-08T00:00:00"/>
    <s v="CC00037"/>
    <s v="COHU MALAYSIA SDN. BHD."/>
    <x v="18"/>
    <x v="18"/>
    <x v="0"/>
    <n v="8"/>
    <n v="0.72599999999999998"/>
    <n v="0"/>
    <n v="8"/>
    <m/>
    <m/>
  </r>
  <r>
    <n v="141"/>
    <n v="2000002147"/>
    <d v="2018-03-08T00:00:00"/>
    <d v="2018-03-08T00:00:00"/>
    <s v="CC00037"/>
    <s v="COHU MALAYSIA SDN. BHD."/>
    <x v="19"/>
    <x v="19"/>
    <x v="0"/>
    <n v="41"/>
    <n v="10.918139999999999"/>
    <n v="0"/>
    <n v="41"/>
    <m/>
    <m/>
  </r>
  <r>
    <n v="142"/>
    <n v="2000002147"/>
    <d v="2018-03-08T00:00:00"/>
    <d v="2018-03-08T00:00:00"/>
    <s v="CC00037"/>
    <s v="COHU MALAYSIA SDN. BHD."/>
    <x v="20"/>
    <x v="20"/>
    <x v="0"/>
    <n v="8"/>
    <n v="1.2222200000000001"/>
    <n v="0"/>
    <n v="8"/>
    <m/>
    <m/>
  </r>
  <r>
    <n v="143"/>
    <n v="2000002147"/>
    <d v="2018-03-08T00:00:00"/>
    <d v="2018-03-08T00:00:00"/>
    <s v="CC00037"/>
    <s v="COHU MALAYSIA SDN. BHD."/>
    <x v="21"/>
    <x v="21"/>
    <x v="0"/>
    <n v="16"/>
    <n v="18.07451"/>
    <n v="0"/>
    <n v="16"/>
    <m/>
    <m/>
  </r>
  <r>
    <n v="144"/>
    <n v="2000002147"/>
    <d v="2018-03-08T00:00:00"/>
    <d v="2018-03-08T00:00:00"/>
    <s v="CC00037"/>
    <s v="COHU MALAYSIA SDN. BHD."/>
    <x v="22"/>
    <x v="22"/>
    <x v="0"/>
    <n v="33"/>
    <n v="24.91"/>
    <n v="0"/>
    <n v="33"/>
    <m/>
    <m/>
  </r>
  <r>
    <n v="145"/>
    <n v="2000002147"/>
    <d v="2018-03-08T00:00:00"/>
    <d v="2018-03-08T00:00:00"/>
    <s v="CC00037"/>
    <s v="COHU MALAYSIA SDN. BHD."/>
    <x v="23"/>
    <x v="23"/>
    <x v="0"/>
    <n v="8"/>
    <n v="16.376999999999999"/>
    <n v="0"/>
    <n v="8"/>
    <m/>
    <m/>
  </r>
  <r>
    <n v="146"/>
    <n v="2000002147"/>
    <d v="2018-03-08T00:00:00"/>
    <d v="2018-03-08T00:00:00"/>
    <s v="CC00037"/>
    <s v="COHU MALAYSIA SDN. BHD."/>
    <x v="24"/>
    <x v="24"/>
    <x v="0"/>
    <n v="29"/>
    <n v="10.353490000000001"/>
    <n v="0"/>
    <n v="29"/>
    <m/>
    <m/>
  </r>
  <r>
    <n v="147"/>
    <n v="2000002147"/>
    <d v="2018-03-08T00:00:00"/>
    <d v="2018-03-08T00:00:00"/>
    <s v="CC00037"/>
    <s v="COHU MALAYSIA SDN. BHD."/>
    <x v="25"/>
    <x v="25"/>
    <x v="0"/>
    <n v="60"/>
    <n v="8.3570000000000005E-2"/>
    <n v="0"/>
    <n v="60"/>
    <m/>
    <m/>
  </r>
  <r>
    <n v="148"/>
    <n v="2000002147"/>
    <d v="2018-03-08T00:00:00"/>
    <d v="2018-03-08T00:00:00"/>
    <s v="CC00037"/>
    <s v="COHU MALAYSIA SDN. BHD."/>
    <x v="26"/>
    <x v="26"/>
    <x v="0"/>
    <n v="16"/>
    <n v="3.27616"/>
    <n v="0"/>
    <n v="16"/>
    <m/>
    <m/>
  </r>
  <r>
    <n v="149"/>
    <n v="2000002147"/>
    <d v="2018-03-08T00:00:00"/>
    <d v="2018-03-08T00:00:00"/>
    <s v="CC00037"/>
    <s v="COHU MALAYSIA SDN. BHD."/>
    <x v="27"/>
    <x v="27"/>
    <x v="0"/>
    <n v="58"/>
    <n v="37.207479999999997"/>
    <n v="0"/>
    <n v="58"/>
    <m/>
    <m/>
  </r>
  <r>
    <n v="150"/>
    <n v="2000002147"/>
    <d v="2018-03-08T00:00:00"/>
    <d v="2018-03-08T00:00:00"/>
    <s v="CC00037"/>
    <s v="COHU MALAYSIA SDN. BHD."/>
    <x v="28"/>
    <x v="28"/>
    <x v="0"/>
    <n v="41"/>
    <n v="70.322999999999993"/>
    <n v="0"/>
    <n v="41"/>
    <m/>
    <m/>
  </r>
  <r>
    <n v="151"/>
    <n v="2000002147"/>
    <d v="2018-03-08T00:00:00"/>
    <d v="2018-03-08T00:00:00"/>
    <s v="CC00037"/>
    <s v="COHU MALAYSIA SDN. BHD."/>
    <x v="29"/>
    <x v="29"/>
    <x v="0"/>
    <n v="72"/>
    <n v="0.27500000000000002"/>
    <n v="0"/>
    <n v="72"/>
    <m/>
    <m/>
  </r>
  <r>
    <n v="152"/>
    <n v="2000002147"/>
    <d v="2018-03-08T00:00:00"/>
    <d v="2018-03-08T00:00:00"/>
    <s v="CC00037"/>
    <s v="COHU MALAYSIA SDN. BHD."/>
    <x v="30"/>
    <x v="30"/>
    <x v="0"/>
    <n v="58"/>
    <n v="0.24265999999999999"/>
    <n v="0"/>
    <n v="58"/>
    <m/>
    <m/>
  </r>
  <r>
    <n v="153"/>
    <n v="2000002147"/>
    <d v="2018-03-08T00:00:00"/>
    <d v="2018-03-08T00:00:00"/>
    <s v="CC00037"/>
    <s v="COHU MALAYSIA SDN. BHD."/>
    <x v="31"/>
    <x v="31"/>
    <x v="0"/>
    <n v="60"/>
    <n v="7.5459999999999999E-2"/>
    <n v="0"/>
    <n v="60"/>
    <m/>
    <m/>
  </r>
  <r>
    <n v="154"/>
    <n v="2000002147"/>
    <d v="2018-03-08T00:00:00"/>
    <d v="2018-03-08T00:00:00"/>
    <s v="CC00037"/>
    <s v="COHU MALAYSIA SDN. BHD."/>
    <x v="32"/>
    <x v="32"/>
    <x v="0"/>
    <n v="64"/>
    <n v="0.97899999999999998"/>
    <n v="0"/>
    <n v="64"/>
    <m/>
    <m/>
  </r>
  <r>
    <n v="155"/>
    <n v="2000002147"/>
    <d v="2018-03-08T00:00:00"/>
    <d v="2018-03-08T00:00:00"/>
    <s v="CC00037"/>
    <s v="COHU MALAYSIA SDN. BHD."/>
    <x v="33"/>
    <x v="33"/>
    <x v="0"/>
    <n v="80"/>
    <n v="2.835E-2"/>
    <n v="0"/>
    <n v="80"/>
    <m/>
    <m/>
  </r>
  <r>
    <n v="156"/>
    <n v="2000002147"/>
    <d v="2018-03-08T00:00:00"/>
    <d v="2018-03-08T00:00:00"/>
    <s v="CC00037"/>
    <s v="COHU MALAYSIA SDN. BHD."/>
    <x v="34"/>
    <x v="34"/>
    <x v="0"/>
    <n v="24"/>
    <n v="0.15604999999999999"/>
    <n v="0"/>
    <n v="24"/>
    <m/>
    <m/>
  </r>
  <r>
    <n v="157"/>
    <n v="2000002147"/>
    <d v="2018-03-08T00:00:00"/>
    <d v="2018-03-08T00:00:00"/>
    <s v="CC00037"/>
    <s v="COHU MALAYSIA SDN. BHD."/>
    <x v="35"/>
    <x v="35"/>
    <x v="0"/>
    <n v="32"/>
    <n v="0.14298"/>
    <n v="0"/>
    <n v="32"/>
    <m/>
    <m/>
  </r>
  <r>
    <n v="158"/>
    <n v="2000002147"/>
    <d v="2018-03-08T00:00:00"/>
    <d v="2018-03-08T00:00:00"/>
    <s v="CC00037"/>
    <s v="COHU MALAYSIA SDN. BHD."/>
    <x v="36"/>
    <x v="36"/>
    <x v="0"/>
    <n v="32"/>
    <n v="5.534E-2"/>
    <n v="0"/>
    <n v="32"/>
    <m/>
    <m/>
  </r>
  <r>
    <n v="159"/>
    <n v="2000002147"/>
    <d v="2018-03-08T00:00:00"/>
    <d v="2018-03-08T00:00:00"/>
    <s v="CC00037"/>
    <s v="COHU MALAYSIA SDN. BHD."/>
    <x v="37"/>
    <x v="37"/>
    <x v="0"/>
    <n v="24"/>
    <n v="0.11833"/>
    <n v="0"/>
    <n v="24"/>
    <m/>
    <m/>
  </r>
  <r>
    <n v="160"/>
    <n v="2000002147"/>
    <d v="2018-03-08T00:00:00"/>
    <d v="2018-03-08T00:00:00"/>
    <s v="CC00037"/>
    <s v="COHU MALAYSIA SDN. BHD."/>
    <x v="38"/>
    <x v="38"/>
    <x v="0"/>
    <n v="32"/>
    <n v="2.5440000000000001E-2"/>
    <n v="0"/>
    <n v="32"/>
    <m/>
    <m/>
  </r>
  <r>
    <n v="161"/>
    <n v="2000002147"/>
    <d v="2018-03-08T00:00:00"/>
    <d v="2018-03-08T00:00:00"/>
    <s v="CC00037"/>
    <s v="COHU MALAYSIA SDN. BHD."/>
    <x v="39"/>
    <x v="39"/>
    <x v="0"/>
    <n v="48"/>
    <n v="2.9680000000000002E-2"/>
    <n v="0"/>
    <n v="48"/>
    <m/>
    <m/>
  </r>
  <r>
    <n v="162"/>
    <n v="2000002147"/>
    <d v="2018-03-08T00:00:00"/>
    <d v="2018-03-08T00:00:00"/>
    <s v="CC00037"/>
    <s v="COHU MALAYSIA SDN. BHD."/>
    <x v="40"/>
    <x v="40"/>
    <x v="0"/>
    <n v="48"/>
    <n v="0.11863"/>
    <n v="0"/>
    <n v="48"/>
    <m/>
    <m/>
  </r>
  <r>
    <n v="163"/>
    <n v="2000002147"/>
    <d v="2018-03-08T00:00:00"/>
    <d v="2018-03-08T00:00:00"/>
    <s v="CC00037"/>
    <s v="COHU MALAYSIA SDN. BHD."/>
    <x v="41"/>
    <x v="41"/>
    <x v="0"/>
    <n v="24"/>
    <n v="0.17924000000000001"/>
    <n v="0"/>
    <n v="24"/>
    <m/>
    <m/>
  </r>
  <r>
    <n v="164"/>
    <n v="2000002147"/>
    <d v="2018-03-08T00:00:00"/>
    <d v="2018-03-08T00:00:00"/>
    <s v="CC00037"/>
    <s v="COHU MALAYSIA SDN. BHD."/>
    <x v="42"/>
    <x v="42"/>
    <x v="0"/>
    <n v="48"/>
    <n v="8.1350000000000006E-2"/>
    <n v="0"/>
    <n v="48"/>
    <m/>
    <m/>
  </r>
  <r>
    <n v="165"/>
    <n v="2000002147"/>
    <d v="2018-03-08T00:00:00"/>
    <d v="2018-03-08T00:00:00"/>
    <s v="CC00037"/>
    <s v="COHU MALAYSIA SDN. BHD."/>
    <x v="43"/>
    <x v="43"/>
    <x v="0"/>
    <n v="8"/>
    <n v="8.8739999999999999E-2"/>
    <n v="0"/>
    <n v="8"/>
    <m/>
    <m/>
  </r>
  <r>
    <n v="166"/>
    <n v="2000002147"/>
    <d v="2018-03-08T00:00:00"/>
    <d v="2018-03-08T00:00:00"/>
    <s v="CC00037"/>
    <s v="COHU MALAYSIA SDN. BHD."/>
    <x v="44"/>
    <x v="44"/>
    <x v="0"/>
    <n v="32"/>
    <n v="9.6140000000000003E-2"/>
    <n v="0"/>
    <n v="32"/>
    <m/>
    <m/>
  </r>
  <r>
    <n v="167"/>
    <n v="2000002147"/>
    <d v="2018-03-08T00:00:00"/>
    <d v="2018-03-08T00:00:00"/>
    <s v="CC00037"/>
    <s v="COHU MALAYSIA SDN. BHD."/>
    <x v="45"/>
    <x v="45"/>
    <x v="0"/>
    <n v="8"/>
    <n v="8.8739999999999999E-2"/>
    <n v="0"/>
    <n v="8"/>
    <m/>
    <m/>
  </r>
  <r>
    <n v="168"/>
    <n v="2000002147"/>
    <d v="2018-03-08T00:00:00"/>
    <d v="2018-03-08T00:00:00"/>
    <s v="CC00037"/>
    <s v="COHU MALAYSIA SDN. BHD."/>
    <x v="46"/>
    <x v="46"/>
    <x v="0"/>
    <n v="144"/>
    <n v="7.6999999999999999E-2"/>
    <n v="0"/>
    <n v="144"/>
    <m/>
    <m/>
  </r>
  <r>
    <n v="169"/>
    <n v="2000002147"/>
    <d v="2018-03-08T00:00:00"/>
    <d v="2018-03-08T00:00:00"/>
    <s v="CC00037"/>
    <s v="COHU MALAYSIA SDN. BHD."/>
    <x v="47"/>
    <x v="47"/>
    <x v="0"/>
    <n v="66"/>
    <n v="0.95670999999999995"/>
    <n v="0"/>
    <n v="66"/>
    <m/>
    <m/>
  </r>
  <r>
    <n v="170"/>
    <n v="2000002147"/>
    <d v="2018-03-08T00:00:00"/>
    <d v="2018-03-08T00:00:00"/>
    <s v="CC00037"/>
    <s v="COHU MALAYSIA SDN. BHD."/>
    <x v="48"/>
    <x v="48"/>
    <x v="0"/>
    <n v="8"/>
    <n v="2.3649800000000001"/>
    <n v="0"/>
    <n v="8"/>
    <m/>
    <m/>
  </r>
  <r>
    <n v="171"/>
    <n v="2000002147"/>
    <d v="2018-03-08T00:00:00"/>
    <d v="2018-03-08T00:00:00"/>
    <s v="CC00037"/>
    <s v="COHU MALAYSIA SDN. BHD."/>
    <x v="49"/>
    <x v="49"/>
    <x v="0"/>
    <n v="38"/>
    <n v="0.23189000000000001"/>
    <n v="0"/>
    <n v="38"/>
    <m/>
    <m/>
  </r>
  <r>
    <n v="172"/>
    <n v="2000002147"/>
    <d v="2018-03-08T00:00:00"/>
    <d v="2018-03-08T00:00:00"/>
    <s v="CC00037"/>
    <s v="COHU MALAYSIA SDN. BHD."/>
    <x v="50"/>
    <x v="50"/>
    <x v="0"/>
    <n v="25"/>
    <n v="0.36398999999999998"/>
    <n v="0"/>
    <n v="25"/>
    <m/>
    <m/>
  </r>
  <r>
    <n v="173"/>
    <n v="2000002147"/>
    <d v="2018-03-08T00:00:00"/>
    <d v="2018-03-08T00:00:00"/>
    <s v="CC00037"/>
    <s v="COHU MALAYSIA SDN. BHD."/>
    <x v="51"/>
    <x v="51"/>
    <x v="0"/>
    <n v="50"/>
    <n v="0.24265999999999999"/>
    <n v="0"/>
    <n v="50"/>
    <m/>
    <m/>
  </r>
  <r>
    <n v="174"/>
    <n v="2000002147"/>
    <d v="2018-03-08T00:00:00"/>
    <d v="2018-03-08T00:00:00"/>
    <s v="CC00037"/>
    <s v="COHU MALAYSIA SDN. BHD."/>
    <x v="52"/>
    <x v="52"/>
    <x v="0"/>
    <n v="25"/>
    <n v="0.66647000000000001"/>
    <n v="0"/>
    <n v="25"/>
    <m/>
    <m/>
  </r>
  <r>
    <n v="175"/>
    <n v="2000002147"/>
    <d v="2018-03-08T00:00:00"/>
    <d v="2018-03-08T00:00:00"/>
    <s v="CC00037"/>
    <s v="COHU MALAYSIA SDN. BHD."/>
    <x v="53"/>
    <x v="53"/>
    <x v="0"/>
    <n v="44"/>
    <n v="9.6632599999999993"/>
    <n v="0"/>
    <n v="44"/>
    <m/>
    <m/>
  </r>
  <r>
    <n v="176"/>
    <n v="2000002147"/>
    <d v="2018-03-08T00:00:00"/>
    <d v="2018-03-08T00:00:00"/>
    <s v="CC00037"/>
    <s v="COHU MALAYSIA SDN. BHD."/>
    <x v="54"/>
    <x v="54"/>
    <x v="0"/>
    <n v="44"/>
    <n v="9.6632599999999993"/>
    <n v="0"/>
    <n v="44"/>
    <m/>
    <m/>
  </r>
  <r>
    <n v="177"/>
    <n v="2000002147"/>
    <d v="2018-03-08T00:00:00"/>
    <d v="2018-03-08T00:00:00"/>
    <s v="CC00037"/>
    <s v="COHU MALAYSIA SDN. BHD."/>
    <x v="55"/>
    <x v="55"/>
    <x v="0"/>
    <n v="44"/>
    <n v="23.689769999999999"/>
    <n v="0"/>
    <n v="44"/>
    <m/>
    <m/>
  </r>
  <r>
    <n v="178"/>
    <n v="2000002147"/>
    <d v="2018-03-08T00:00:00"/>
    <d v="2018-03-08T00:00:00"/>
    <s v="CC00037"/>
    <s v="COHU MALAYSIA SDN. BHD."/>
    <x v="56"/>
    <x v="56"/>
    <x v="0"/>
    <n v="44"/>
    <n v="10.156280000000001"/>
    <n v="0"/>
    <n v="44"/>
    <m/>
    <m/>
  </r>
  <r>
    <n v="179"/>
    <n v="2000002147"/>
    <d v="2018-03-08T00:00:00"/>
    <d v="2018-03-08T00:00:00"/>
    <s v="CC00037"/>
    <s v="COHU MALAYSIA SDN. BHD."/>
    <x v="57"/>
    <x v="57"/>
    <x v="0"/>
    <n v="44"/>
    <n v="10.156280000000001"/>
    <n v="0"/>
    <n v="44"/>
    <m/>
    <m/>
  </r>
  <r>
    <n v="180"/>
    <n v="2000002147"/>
    <d v="2018-03-08T00:00:00"/>
    <d v="2018-03-08T00:00:00"/>
    <s v="CC00037"/>
    <s v="COHU MALAYSIA SDN. BHD."/>
    <x v="58"/>
    <x v="58"/>
    <x v="0"/>
    <n v="44"/>
    <n v="10.335000000000001"/>
    <n v="0"/>
    <n v="44"/>
    <m/>
    <m/>
  </r>
  <r>
    <n v="181"/>
    <n v="2000002147"/>
    <d v="2018-03-08T00:00:00"/>
    <d v="2018-03-08T00:00:00"/>
    <s v="CC00037"/>
    <s v="COHU MALAYSIA SDN. BHD."/>
    <x v="59"/>
    <x v="59"/>
    <x v="0"/>
    <n v="44"/>
    <n v="10.40279"/>
    <n v="0"/>
    <n v="44"/>
    <m/>
    <m/>
  </r>
  <r>
    <n v="182"/>
    <n v="2000002147"/>
    <d v="2018-03-08T00:00:00"/>
    <d v="2018-03-08T00:00:00"/>
    <s v="CC00037"/>
    <s v="COHU MALAYSIA SDN. BHD."/>
    <x v="60"/>
    <x v="60"/>
    <x v="0"/>
    <n v="44"/>
    <n v="7.3213999999999997"/>
    <n v="0"/>
    <n v="44"/>
    <m/>
    <m/>
  </r>
  <r>
    <n v="183"/>
    <n v="2000002147"/>
    <d v="2018-03-08T00:00:00"/>
    <d v="2018-03-08T00:00:00"/>
    <s v="CC00037"/>
    <s v="COHU MALAYSIA SDN. BHD."/>
    <x v="61"/>
    <x v="61"/>
    <x v="0"/>
    <n v="44"/>
    <n v="26.962209999999999"/>
    <n v="0"/>
    <n v="44"/>
    <m/>
    <m/>
  </r>
  <r>
    <n v="184"/>
    <n v="2000002147"/>
    <d v="2018-03-08T00:00:00"/>
    <d v="2018-03-08T00:00:00"/>
    <s v="CC00037"/>
    <s v="COHU MALAYSIA SDN. BHD."/>
    <x v="62"/>
    <x v="62"/>
    <x v="0"/>
    <n v="44"/>
    <n v="18.844580000000001"/>
    <n v="0"/>
    <n v="44"/>
    <m/>
    <m/>
  </r>
  <r>
    <n v="185"/>
    <n v="2000002147"/>
    <d v="2018-03-08T00:00:00"/>
    <d v="2018-03-08T00:00:00"/>
    <s v="CC00037"/>
    <s v="COHU MALAYSIA SDN. BHD."/>
    <x v="63"/>
    <x v="63"/>
    <x v="0"/>
    <n v="44"/>
    <n v="68.430229999999995"/>
    <n v="0"/>
    <n v="44"/>
    <m/>
    <m/>
  </r>
  <r>
    <n v="186"/>
    <n v="2000002147"/>
    <d v="2018-03-08T00:00:00"/>
    <d v="2018-03-08T00:00:00"/>
    <s v="CC00037"/>
    <s v="COHU MALAYSIA SDN. BHD."/>
    <x v="64"/>
    <x v="64"/>
    <x v="0"/>
    <n v="12"/>
    <n v="155.131"/>
    <n v="0"/>
    <n v="12"/>
    <m/>
    <m/>
  </r>
  <r>
    <n v="187"/>
    <n v="2000002148"/>
    <d v="2018-03-08T00:00:00"/>
    <d v="2019-01-18T00:00:00"/>
    <s v="CC00037"/>
    <s v="COHU MALAYSIA SDN. BHD."/>
    <x v="0"/>
    <x v="0"/>
    <x v="2"/>
    <n v="36"/>
    <n v="0.34484999999999999"/>
    <n v="0"/>
    <n v="36"/>
    <m/>
    <m/>
  </r>
  <r>
    <n v="188"/>
    <n v="2000002148"/>
    <d v="2018-03-08T00:00:00"/>
    <d v="2019-01-18T00:00:00"/>
    <s v="CC00037"/>
    <s v="COHU MALAYSIA SDN. BHD."/>
    <x v="66"/>
    <x v="66"/>
    <x v="2"/>
    <n v="10"/>
    <n v="0.14299999999999999"/>
    <n v="0"/>
    <n v="10"/>
    <m/>
    <m/>
  </r>
  <r>
    <n v="189"/>
    <n v="2000002148"/>
    <d v="2018-03-08T00:00:00"/>
    <d v="2019-01-18T00:00:00"/>
    <s v="CC00037"/>
    <s v="COHU MALAYSIA SDN. BHD."/>
    <x v="67"/>
    <x v="67"/>
    <x v="2"/>
    <n v="71"/>
    <n v="0.60689000000000004"/>
    <n v="0"/>
    <n v="71"/>
    <m/>
    <m/>
  </r>
  <r>
    <n v="190"/>
    <n v="2000002148"/>
    <d v="2018-03-08T00:00:00"/>
    <d v="2019-01-18T00:00:00"/>
    <s v="CC00037"/>
    <s v="COHU MALAYSIA SDN. BHD."/>
    <x v="68"/>
    <x v="68"/>
    <x v="2"/>
    <n v="60"/>
    <n v="0.40150000000000002"/>
    <n v="0"/>
    <n v="60"/>
    <m/>
    <m/>
  </r>
  <r>
    <n v="191"/>
    <n v="2000002148"/>
    <d v="2018-03-08T00:00:00"/>
    <d v="2019-01-18T00:00:00"/>
    <s v="CC00037"/>
    <s v="COHU MALAYSIA SDN. BHD."/>
    <x v="113"/>
    <x v="113"/>
    <x v="2"/>
    <n v="16"/>
    <n v="49.5"/>
    <n v="0"/>
    <n v="16"/>
    <m/>
    <m/>
  </r>
  <r>
    <n v="192"/>
    <n v="2000002148"/>
    <d v="2018-03-08T00:00:00"/>
    <d v="2019-01-18T00:00:00"/>
    <s v="CC00037"/>
    <s v="COHU MALAYSIA SDN. BHD."/>
    <x v="114"/>
    <x v="114"/>
    <x v="2"/>
    <n v="16"/>
    <n v="9.4930000000000003"/>
    <n v="0"/>
    <n v="16"/>
    <m/>
    <m/>
  </r>
  <r>
    <n v="193"/>
    <n v="2000002148"/>
    <d v="2018-03-08T00:00:00"/>
    <d v="2019-01-18T00:00:00"/>
    <s v="CC00037"/>
    <s v="COHU MALAYSIA SDN. BHD."/>
    <x v="115"/>
    <x v="115"/>
    <x v="2"/>
    <n v="24"/>
    <n v="7.6999999999999999E-2"/>
    <n v="0"/>
    <n v="24"/>
    <m/>
    <m/>
  </r>
  <r>
    <n v="194"/>
    <n v="2000002148"/>
    <d v="2018-03-08T00:00:00"/>
    <d v="2019-01-18T00:00:00"/>
    <s v="CC00037"/>
    <s v="COHU MALAYSIA SDN. BHD."/>
    <x v="116"/>
    <x v="116"/>
    <x v="2"/>
    <n v="60"/>
    <n v="4.3999999999999997E-2"/>
    <n v="0"/>
    <n v="60"/>
    <m/>
    <m/>
  </r>
  <r>
    <n v="195"/>
    <n v="2000002148"/>
    <d v="2018-03-08T00:00:00"/>
    <d v="2019-01-18T00:00:00"/>
    <s v="CC00037"/>
    <s v="COHU MALAYSIA SDN. BHD."/>
    <x v="117"/>
    <x v="117"/>
    <x v="2"/>
    <n v="8"/>
    <n v="3.0088200000000001"/>
    <n v="0"/>
    <n v="8"/>
    <m/>
    <m/>
  </r>
  <r>
    <n v="196"/>
    <n v="2000002148"/>
    <d v="2018-03-08T00:00:00"/>
    <d v="2019-01-18T00:00:00"/>
    <s v="CC00037"/>
    <s v="COHU MALAYSIA SDN. BHD."/>
    <x v="118"/>
    <x v="118"/>
    <x v="2"/>
    <n v="104"/>
    <n v="2.915"/>
    <n v="0"/>
    <n v="104"/>
    <m/>
    <m/>
  </r>
  <r>
    <n v="197"/>
    <n v="2000002148"/>
    <d v="2018-03-08T00:00:00"/>
    <d v="2019-01-18T00:00:00"/>
    <s v="CC00037"/>
    <s v="COHU MALAYSIA SDN. BHD."/>
    <x v="119"/>
    <x v="119"/>
    <x v="2"/>
    <n v="16"/>
    <n v="1.419"/>
    <n v="0"/>
    <n v="16"/>
    <m/>
    <m/>
  </r>
  <r>
    <n v="198"/>
    <n v="2000002148"/>
    <d v="2018-03-08T00:00:00"/>
    <d v="2019-01-18T00:00:00"/>
    <s v="CC00037"/>
    <s v="COHU MALAYSIA SDN. BHD."/>
    <x v="120"/>
    <x v="120"/>
    <x v="2"/>
    <n v="41"/>
    <n v="41.316000000000003"/>
    <n v="0"/>
    <n v="41"/>
    <m/>
    <m/>
  </r>
  <r>
    <n v="199"/>
    <n v="2000002148"/>
    <d v="2018-03-08T00:00:00"/>
    <d v="2019-01-18T00:00:00"/>
    <s v="CC00037"/>
    <s v="COHU MALAYSIA SDN. BHD."/>
    <x v="121"/>
    <x v="121"/>
    <x v="2"/>
    <n v="16"/>
    <n v="18.975000000000001"/>
    <n v="0"/>
    <n v="16"/>
    <m/>
    <m/>
  </r>
  <r>
    <n v="200"/>
    <n v="2000002148"/>
    <d v="2018-03-08T00:00:00"/>
    <d v="2019-01-18T00:00:00"/>
    <s v="CC00037"/>
    <s v="COHU MALAYSIA SDN. BHD."/>
    <x v="122"/>
    <x v="122"/>
    <x v="2"/>
    <n v="60"/>
    <n v="0.61599999999999999"/>
    <n v="0"/>
    <n v="60"/>
    <m/>
    <m/>
  </r>
  <r>
    <n v="201"/>
    <n v="2000002148"/>
    <d v="2018-03-08T00:00:00"/>
    <d v="2019-01-18T00:00:00"/>
    <s v="CC00037"/>
    <s v="COHU MALAYSIA SDN. BHD."/>
    <x v="123"/>
    <x v="123"/>
    <x v="2"/>
    <n v="8"/>
    <n v="5.1150000000000002"/>
    <n v="0"/>
    <n v="8"/>
    <m/>
    <m/>
  </r>
  <r>
    <n v="202"/>
    <n v="2000002148"/>
    <d v="2018-03-08T00:00:00"/>
    <d v="2019-01-18T00:00:00"/>
    <s v="CC00037"/>
    <s v="COHU MALAYSIA SDN. BHD."/>
    <x v="124"/>
    <x v="124"/>
    <x v="2"/>
    <n v="41"/>
    <n v="49.225000000000001"/>
    <n v="0"/>
    <n v="41"/>
    <m/>
    <m/>
  </r>
  <r>
    <n v="203"/>
    <n v="2000002148"/>
    <d v="2018-03-08T00:00:00"/>
    <d v="2019-01-18T00:00:00"/>
    <s v="CC00037"/>
    <s v="COHU MALAYSIA SDN. BHD."/>
    <x v="125"/>
    <x v="125"/>
    <x v="2"/>
    <n v="41"/>
    <n v="74.69"/>
    <n v="0"/>
    <n v="41"/>
    <m/>
    <m/>
  </r>
  <r>
    <n v="204"/>
    <n v="2000002148"/>
    <d v="2018-03-08T00:00:00"/>
    <d v="2019-01-18T00:00:00"/>
    <s v="CC00037"/>
    <s v="COHU MALAYSIA SDN. BHD."/>
    <x v="126"/>
    <x v="126"/>
    <x v="2"/>
    <n v="29"/>
    <n v="26.576000000000001"/>
    <n v="0"/>
    <n v="29"/>
    <m/>
    <m/>
  </r>
  <r>
    <n v="205"/>
    <n v="2000002148"/>
    <d v="2018-03-08T00:00:00"/>
    <d v="2019-01-18T00:00:00"/>
    <s v="CC00037"/>
    <s v="COHU MALAYSIA SDN. BHD."/>
    <x v="127"/>
    <x v="127"/>
    <x v="2"/>
    <n v="38"/>
    <n v="2.7170000000000001"/>
    <n v="0"/>
    <n v="38"/>
    <m/>
    <m/>
  </r>
  <r>
    <n v="206"/>
    <n v="2000002148"/>
    <d v="2018-03-08T00:00:00"/>
    <d v="2019-01-18T00:00:00"/>
    <s v="CC00037"/>
    <s v="COHU MALAYSIA SDN. BHD."/>
    <x v="128"/>
    <x v="128"/>
    <x v="2"/>
    <n v="40"/>
    <n v="0.92400000000000004"/>
    <n v="0"/>
    <n v="40"/>
    <m/>
    <m/>
  </r>
  <r>
    <n v="207"/>
    <n v="2000002148"/>
    <d v="2018-03-08T00:00:00"/>
    <d v="2019-01-18T00:00:00"/>
    <s v="CC00037"/>
    <s v="COHU MALAYSIA SDN. BHD."/>
    <x v="129"/>
    <x v="129"/>
    <x v="2"/>
    <n v="8"/>
    <n v="8.3710000000000004"/>
    <n v="0"/>
    <n v="8"/>
    <m/>
    <m/>
  </r>
  <r>
    <n v="208"/>
    <n v="2000002148"/>
    <d v="2018-03-08T00:00:00"/>
    <d v="2019-01-18T00:00:00"/>
    <s v="CC00037"/>
    <s v="COHU MALAYSIA SDN. BHD."/>
    <x v="130"/>
    <x v="130"/>
    <x v="2"/>
    <n v="41"/>
    <n v="50.545000000000002"/>
    <n v="0"/>
    <n v="41"/>
    <m/>
    <m/>
  </r>
  <r>
    <n v="209"/>
    <n v="2000002148"/>
    <d v="2018-03-08T00:00:00"/>
    <d v="2019-01-18T00:00:00"/>
    <s v="CC00037"/>
    <s v="COHU MALAYSIA SDN. BHD."/>
    <x v="131"/>
    <x v="131"/>
    <x v="2"/>
    <n v="108"/>
    <n v="0.2321"/>
    <n v="0"/>
    <n v="108"/>
    <m/>
    <m/>
  </r>
  <r>
    <n v="210"/>
    <n v="2000002148"/>
    <d v="2018-03-08T00:00:00"/>
    <d v="2019-01-18T00:00:00"/>
    <s v="CC00037"/>
    <s v="COHU MALAYSIA SDN. BHD."/>
    <x v="3"/>
    <x v="3"/>
    <x v="2"/>
    <n v="145"/>
    <n v="17.16"/>
    <n v="0"/>
    <n v="145"/>
    <m/>
    <m/>
  </r>
  <r>
    <n v="211"/>
    <n v="2000002148"/>
    <d v="2018-03-08T00:00:00"/>
    <d v="2019-01-18T00:00:00"/>
    <s v="CC00037"/>
    <s v="COHU MALAYSIA SDN. BHD."/>
    <x v="132"/>
    <x v="132"/>
    <x v="2"/>
    <n v="57"/>
    <n v="15.388999999999999"/>
    <n v="0"/>
    <n v="57"/>
    <m/>
    <m/>
  </r>
  <r>
    <n v="212"/>
    <n v="2000002148"/>
    <d v="2018-03-08T00:00:00"/>
    <d v="2019-01-18T00:00:00"/>
    <s v="CC00037"/>
    <s v="COHU MALAYSIA SDN. BHD."/>
    <x v="133"/>
    <x v="133"/>
    <x v="2"/>
    <n v="49"/>
    <n v="115.291"/>
    <n v="0"/>
    <n v="49"/>
    <m/>
    <m/>
  </r>
  <r>
    <n v="213"/>
    <n v="2000002148"/>
    <d v="2018-03-08T00:00:00"/>
    <d v="2019-01-18T00:00:00"/>
    <s v="CC00037"/>
    <s v="COHU MALAYSIA SDN. BHD."/>
    <x v="134"/>
    <x v="134"/>
    <x v="2"/>
    <n v="12"/>
    <n v="8.14"/>
    <n v="0"/>
    <n v="12"/>
    <m/>
    <m/>
  </r>
  <r>
    <n v="214"/>
    <n v="2000002148"/>
    <d v="2018-03-08T00:00:00"/>
    <d v="2019-01-18T00:00:00"/>
    <s v="CC00037"/>
    <s v="COHU MALAYSIA SDN. BHD."/>
    <x v="135"/>
    <x v="135"/>
    <x v="2"/>
    <n v="24"/>
    <n v="1.05704"/>
    <n v="0"/>
    <n v="24"/>
    <m/>
    <m/>
  </r>
  <r>
    <n v="215"/>
    <n v="2000002148"/>
    <d v="2018-03-08T00:00:00"/>
    <d v="2019-01-18T00:00:00"/>
    <s v="CC00037"/>
    <s v="COHU MALAYSIA SDN. BHD."/>
    <x v="136"/>
    <x v="136"/>
    <x v="2"/>
    <n v="24"/>
    <n v="1.40364"/>
    <n v="0"/>
    <n v="24"/>
    <m/>
    <m/>
  </r>
  <r>
    <n v="216"/>
    <n v="2000002148"/>
    <d v="2018-03-08T00:00:00"/>
    <d v="2019-01-18T00:00:00"/>
    <s v="CC00037"/>
    <s v="COHU MALAYSIA SDN. BHD."/>
    <x v="137"/>
    <x v="137"/>
    <x v="2"/>
    <n v="4"/>
    <n v="19.8"/>
    <n v="0"/>
    <n v="4"/>
    <m/>
    <m/>
  </r>
  <r>
    <n v="217"/>
    <n v="2000002148"/>
    <d v="2018-03-08T00:00:00"/>
    <d v="2019-01-18T00:00:00"/>
    <s v="CC00037"/>
    <s v="COHU MALAYSIA SDN. BHD."/>
    <x v="138"/>
    <x v="138"/>
    <x v="2"/>
    <n v="97"/>
    <n v="209"/>
    <n v="0"/>
    <n v="97"/>
    <m/>
    <m/>
  </r>
  <r>
    <n v="218"/>
    <n v="2000002148"/>
    <d v="2018-03-08T00:00:00"/>
    <d v="2019-01-18T00:00:00"/>
    <s v="CC00037"/>
    <s v="COHU MALAYSIA SDN. BHD."/>
    <x v="5"/>
    <x v="5"/>
    <x v="2"/>
    <n v="600"/>
    <n v="0.01"/>
    <n v="0"/>
    <n v="600"/>
    <m/>
    <m/>
  </r>
  <r>
    <n v="219"/>
    <n v="2000002148"/>
    <d v="2018-03-08T00:00:00"/>
    <d v="2019-01-18T00:00:00"/>
    <s v="CC00037"/>
    <s v="COHU MALAYSIA SDN. BHD."/>
    <x v="139"/>
    <x v="139"/>
    <x v="2"/>
    <n v="600"/>
    <n v="0.15978000000000001"/>
    <n v="0"/>
    <n v="600"/>
    <m/>
    <m/>
  </r>
  <r>
    <n v="220"/>
    <n v="2000002148"/>
    <d v="2018-03-08T00:00:00"/>
    <d v="2019-01-18T00:00:00"/>
    <s v="CC00037"/>
    <s v="COHU MALAYSIA SDN. BHD."/>
    <x v="140"/>
    <x v="140"/>
    <x v="2"/>
    <n v="600"/>
    <n v="0.15698000000000001"/>
    <n v="0"/>
    <n v="600"/>
    <m/>
    <m/>
  </r>
  <r>
    <n v="221"/>
    <n v="2000002148"/>
    <d v="2018-03-08T00:00:00"/>
    <d v="2019-01-18T00:00:00"/>
    <s v="CC00037"/>
    <s v="COHU MALAYSIA SDN. BHD."/>
    <x v="141"/>
    <x v="141"/>
    <x v="2"/>
    <n v="600"/>
    <n v="0.64112000000000002"/>
    <n v="0"/>
    <n v="600"/>
    <m/>
    <m/>
  </r>
  <r>
    <n v="222"/>
    <n v="2000002148"/>
    <d v="2018-03-08T00:00:00"/>
    <d v="2019-01-18T00:00:00"/>
    <s v="CC00037"/>
    <s v="COHU MALAYSIA SDN. BHD."/>
    <x v="142"/>
    <x v="142"/>
    <x v="2"/>
    <n v="128"/>
    <n v="0.30359999999999998"/>
    <n v="0"/>
    <n v="128"/>
    <m/>
    <m/>
  </r>
  <r>
    <n v="223"/>
    <n v="2000002148"/>
    <d v="2018-03-08T00:00:00"/>
    <d v="2019-01-18T00:00:00"/>
    <s v="CC00037"/>
    <s v="COHU MALAYSIA SDN. BHD."/>
    <x v="143"/>
    <x v="143"/>
    <x v="2"/>
    <n v="60"/>
    <n v="6.6000000000000003E-2"/>
    <n v="0"/>
    <n v="60"/>
    <m/>
    <m/>
  </r>
  <r>
    <n v="224"/>
    <n v="2000002148"/>
    <d v="2018-03-08T00:00:00"/>
    <d v="2019-01-18T00:00:00"/>
    <s v="CC00037"/>
    <s v="COHU MALAYSIA SDN. BHD."/>
    <x v="144"/>
    <x v="144"/>
    <x v="2"/>
    <n v="600"/>
    <n v="0.64114000000000004"/>
    <n v="0"/>
    <n v="600"/>
    <m/>
    <m/>
  </r>
  <r>
    <n v="225"/>
    <n v="2000002148"/>
    <d v="2018-03-08T00:00:00"/>
    <d v="2019-01-18T00:00:00"/>
    <s v="CC00037"/>
    <s v="COHU MALAYSIA SDN. BHD."/>
    <x v="145"/>
    <x v="145"/>
    <x v="2"/>
    <n v="60"/>
    <n v="0.28116000000000002"/>
    <n v="0"/>
    <n v="60"/>
    <m/>
    <m/>
  </r>
  <r>
    <n v="226"/>
    <n v="2000002148"/>
    <d v="2018-03-08T00:00:00"/>
    <d v="2019-01-18T00:00:00"/>
    <s v="CC00037"/>
    <s v="COHU MALAYSIA SDN. BHD."/>
    <x v="146"/>
    <x v="146"/>
    <x v="2"/>
    <n v="360"/>
    <n v="0.37258999999999998"/>
    <n v="0"/>
    <n v="360"/>
    <m/>
    <m/>
  </r>
  <r>
    <n v="227"/>
    <n v="2000002148"/>
    <d v="2018-03-08T00:00:00"/>
    <d v="2019-01-18T00:00:00"/>
    <s v="CC00037"/>
    <s v="COHU MALAYSIA SDN. BHD."/>
    <x v="6"/>
    <x v="6"/>
    <x v="2"/>
    <n v="1800"/>
    <n v="0.13200000000000001"/>
    <n v="0"/>
    <n v="1800"/>
    <m/>
    <m/>
  </r>
  <r>
    <n v="228"/>
    <n v="2000002148"/>
    <d v="2018-03-08T00:00:00"/>
    <d v="2019-01-18T00:00:00"/>
    <s v="CC00037"/>
    <s v="COHU MALAYSIA SDN. BHD."/>
    <x v="70"/>
    <x v="70"/>
    <x v="2"/>
    <n v="600"/>
    <n v="0.23100000000000001"/>
    <n v="0"/>
    <n v="600"/>
    <m/>
    <m/>
  </r>
  <r>
    <n v="229"/>
    <n v="2000002148"/>
    <d v="2018-03-08T00:00:00"/>
    <d v="2019-01-18T00:00:00"/>
    <s v="CC00037"/>
    <s v="COHU MALAYSIA SDN. BHD."/>
    <x v="147"/>
    <x v="147"/>
    <x v="2"/>
    <n v="8"/>
    <n v="2.7878400000000001"/>
    <n v="0"/>
    <n v="8"/>
    <m/>
    <m/>
  </r>
  <r>
    <n v="230"/>
    <n v="2000002148"/>
    <d v="2018-03-08T00:00:00"/>
    <d v="2019-01-18T00:00:00"/>
    <s v="CC00037"/>
    <s v="COHU MALAYSIA SDN. BHD."/>
    <x v="148"/>
    <x v="148"/>
    <x v="2"/>
    <n v="600"/>
    <n v="1.3420000000000001"/>
    <n v="0"/>
    <n v="600"/>
    <m/>
    <m/>
  </r>
  <r>
    <n v="231"/>
    <n v="2000002148"/>
    <d v="2018-03-08T00:00:00"/>
    <d v="2019-01-18T00:00:00"/>
    <s v="CC00037"/>
    <s v="COHU MALAYSIA SDN. BHD."/>
    <x v="149"/>
    <x v="149"/>
    <x v="2"/>
    <n v="300"/>
    <n v="0.17313999999999999"/>
    <n v="0"/>
    <n v="300"/>
    <m/>
    <m/>
  </r>
  <r>
    <n v="232"/>
    <n v="2000002148"/>
    <d v="2018-03-08T00:00:00"/>
    <d v="2019-01-18T00:00:00"/>
    <s v="CC00037"/>
    <s v="COHU MALAYSIA SDN. BHD."/>
    <x v="150"/>
    <x v="150"/>
    <x v="2"/>
    <n v="300"/>
    <n v="0.55462"/>
    <n v="0"/>
    <n v="300"/>
    <m/>
    <m/>
  </r>
  <r>
    <n v="233"/>
    <n v="2000002148"/>
    <d v="2018-03-08T00:00:00"/>
    <d v="2019-01-18T00:00:00"/>
    <s v="CC00037"/>
    <s v="COHU MALAYSIA SDN. BHD."/>
    <x v="151"/>
    <x v="151"/>
    <x v="2"/>
    <n v="300"/>
    <n v="8.14E-2"/>
    <n v="0"/>
    <n v="300"/>
    <m/>
    <m/>
  </r>
  <r>
    <n v="234"/>
    <n v="2000002148"/>
    <d v="2018-03-08T00:00:00"/>
    <d v="2019-01-18T00:00:00"/>
    <s v="CC00037"/>
    <s v="COHU MALAYSIA SDN. BHD."/>
    <x v="152"/>
    <x v="152"/>
    <x v="2"/>
    <n v="300"/>
    <n v="8.4699999999999998E-2"/>
    <n v="0"/>
    <n v="300"/>
    <m/>
    <m/>
  </r>
  <r>
    <n v="235"/>
    <n v="2000002148"/>
    <d v="2018-03-08T00:00:00"/>
    <d v="2019-01-18T00:00:00"/>
    <s v="CC00037"/>
    <s v="COHU MALAYSIA SDN. BHD."/>
    <x v="153"/>
    <x v="153"/>
    <x v="2"/>
    <n v="300"/>
    <n v="7.4800000000000005E-2"/>
    <n v="0"/>
    <n v="300"/>
    <m/>
    <m/>
  </r>
  <r>
    <n v="236"/>
    <n v="2000002148"/>
    <d v="2018-03-08T00:00:00"/>
    <d v="2019-01-18T00:00:00"/>
    <s v="CC00037"/>
    <s v="COHU MALAYSIA SDN. BHD."/>
    <x v="154"/>
    <x v="154"/>
    <x v="2"/>
    <n v="300"/>
    <n v="6.0499999999999998E-2"/>
    <n v="0"/>
    <n v="300"/>
    <m/>
    <m/>
  </r>
  <r>
    <n v="237"/>
    <n v="2000002148"/>
    <d v="2018-03-08T00:00:00"/>
    <d v="2019-01-18T00:00:00"/>
    <s v="CC00037"/>
    <s v="COHU MALAYSIA SDN. BHD."/>
    <x v="155"/>
    <x v="155"/>
    <x v="2"/>
    <n v="60"/>
    <n v="17.82"/>
    <n v="0"/>
    <n v="60"/>
    <m/>
    <m/>
  </r>
  <r>
    <n v="238"/>
    <n v="2000002148"/>
    <d v="2018-03-08T00:00:00"/>
    <d v="2019-01-18T00:00:00"/>
    <s v="CC00037"/>
    <s v="COHU MALAYSIA SDN. BHD."/>
    <x v="156"/>
    <x v="156"/>
    <x v="2"/>
    <n v="600"/>
    <n v="0.54186000000000001"/>
    <n v="0"/>
    <n v="600"/>
    <m/>
    <m/>
  </r>
  <r>
    <n v="239"/>
    <n v="2000002148"/>
    <d v="2018-03-08T00:00:00"/>
    <d v="2019-01-18T00:00:00"/>
    <s v="CC00037"/>
    <s v="COHU MALAYSIA SDN. BHD."/>
    <x v="7"/>
    <x v="7"/>
    <x v="2"/>
    <n v="60"/>
    <n v="2.75E-2"/>
    <n v="0"/>
    <n v="60"/>
    <m/>
    <m/>
  </r>
  <r>
    <n v="240"/>
    <n v="2000002148"/>
    <d v="2018-03-08T00:00:00"/>
    <d v="2019-01-18T00:00:00"/>
    <s v="CC00037"/>
    <s v="COHU MALAYSIA SDN. BHD."/>
    <x v="71"/>
    <x v="71"/>
    <x v="2"/>
    <n v="600"/>
    <n v="0.66"/>
    <n v="0"/>
    <n v="600"/>
    <m/>
    <m/>
  </r>
  <r>
    <n v="241"/>
    <n v="2000002148"/>
    <d v="2018-03-08T00:00:00"/>
    <d v="2019-01-18T00:00:00"/>
    <s v="CC00037"/>
    <s v="COHU MALAYSIA SDN. BHD."/>
    <x v="157"/>
    <x v="157"/>
    <x v="2"/>
    <n v="45"/>
    <n v="5.4007800000000001"/>
    <n v="0"/>
    <n v="45"/>
    <m/>
    <m/>
  </r>
  <r>
    <n v="242"/>
    <n v="2000002148"/>
    <d v="2018-03-08T00:00:00"/>
    <d v="2019-01-18T00:00:00"/>
    <s v="CC00037"/>
    <s v="COHU MALAYSIA SDN. BHD."/>
    <x v="158"/>
    <x v="158"/>
    <x v="2"/>
    <n v="60"/>
    <n v="0.95750000000000002"/>
    <n v="0"/>
    <n v="60"/>
    <m/>
    <m/>
  </r>
  <r>
    <n v="243"/>
    <n v="2000002148"/>
    <d v="2018-03-08T00:00:00"/>
    <d v="2019-01-18T00:00:00"/>
    <s v="CC00037"/>
    <s v="COHU MALAYSIA SDN. BHD."/>
    <x v="159"/>
    <x v="159"/>
    <x v="2"/>
    <n v="24"/>
    <n v="1.0109999999999999E-2"/>
    <n v="0"/>
    <n v="24"/>
    <m/>
    <m/>
  </r>
  <r>
    <n v="244"/>
    <n v="2000002148"/>
    <d v="2018-03-08T00:00:00"/>
    <d v="2019-01-18T00:00:00"/>
    <s v="CC00037"/>
    <s v="COHU MALAYSIA SDN. BHD."/>
    <x v="160"/>
    <x v="160"/>
    <x v="2"/>
    <n v="22"/>
    <n v="1.0285"/>
    <n v="0"/>
    <n v="22"/>
    <m/>
    <m/>
  </r>
  <r>
    <n v="245"/>
    <n v="2000002148"/>
    <d v="2018-03-08T00:00:00"/>
    <d v="2019-01-18T00:00:00"/>
    <s v="CC00037"/>
    <s v="COHU MALAYSIA SDN. BHD."/>
    <x v="161"/>
    <x v="161"/>
    <x v="2"/>
    <n v="60"/>
    <n v="0.10098"/>
    <n v="0"/>
    <n v="60"/>
    <m/>
    <m/>
  </r>
  <r>
    <n v="246"/>
    <n v="2000002148"/>
    <d v="2018-03-08T00:00:00"/>
    <d v="2019-01-18T00:00:00"/>
    <s v="CC00037"/>
    <s v="COHU MALAYSIA SDN. BHD."/>
    <x v="162"/>
    <x v="162"/>
    <x v="2"/>
    <n v="60"/>
    <n v="0.46310000000000001"/>
    <n v="0"/>
    <n v="60"/>
    <m/>
    <m/>
  </r>
  <r>
    <n v="247"/>
    <n v="2000002148"/>
    <d v="2018-03-08T00:00:00"/>
    <d v="2019-01-18T00:00:00"/>
    <s v="CC00037"/>
    <s v="COHU MALAYSIA SDN. BHD."/>
    <x v="163"/>
    <x v="163"/>
    <x v="2"/>
    <n v="65"/>
    <n v="0.31723000000000001"/>
    <n v="0"/>
    <n v="65"/>
    <m/>
    <m/>
  </r>
  <r>
    <n v="248"/>
    <n v="2000002148"/>
    <d v="2018-03-08T00:00:00"/>
    <d v="2019-01-18T00:00:00"/>
    <s v="CC00037"/>
    <s v="COHU MALAYSIA SDN. BHD."/>
    <x v="164"/>
    <x v="164"/>
    <x v="2"/>
    <n v="38"/>
    <n v="0.99"/>
    <n v="0"/>
    <n v="38"/>
    <m/>
    <m/>
  </r>
  <r>
    <n v="249"/>
    <n v="2000002148"/>
    <d v="2018-03-08T00:00:00"/>
    <d v="2019-01-18T00:00:00"/>
    <s v="CC00037"/>
    <s v="COHU MALAYSIA SDN. BHD."/>
    <x v="165"/>
    <x v="165"/>
    <x v="2"/>
    <n v="480"/>
    <n v="0.17383999999999999"/>
    <n v="0"/>
    <n v="480"/>
    <m/>
    <m/>
  </r>
  <r>
    <n v="250"/>
    <n v="2000002148"/>
    <d v="2018-03-08T00:00:00"/>
    <d v="2019-01-18T00:00:00"/>
    <s v="CC00037"/>
    <s v="COHU MALAYSIA SDN. BHD."/>
    <x v="166"/>
    <x v="166"/>
    <x v="2"/>
    <n v="600"/>
    <n v="0.92400000000000004"/>
    <n v="0"/>
    <n v="600"/>
    <m/>
    <m/>
  </r>
  <r>
    <n v="251"/>
    <n v="2000002148"/>
    <d v="2018-03-08T00:00:00"/>
    <d v="2019-01-18T00:00:00"/>
    <s v="CC00037"/>
    <s v="COHU MALAYSIA SDN. BHD."/>
    <x v="167"/>
    <x v="167"/>
    <x v="2"/>
    <n v="600"/>
    <n v="0.50600000000000001"/>
    <n v="0"/>
    <n v="600"/>
    <m/>
    <m/>
  </r>
  <r>
    <n v="252"/>
    <n v="2000002148"/>
    <d v="2018-03-08T00:00:00"/>
    <d v="2019-01-18T00:00:00"/>
    <s v="CC00037"/>
    <s v="COHU MALAYSIA SDN. BHD."/>
    <x v="168"/>
    <x v="168"/>
    <x v="2"/>
    <n v="37"/>
    <n v="31.449000000000002"/>
    <n v="0"/>
    <n v="37"/>
    <m/>
    <m/>
  </r>
  <r>
    <n v="253"/>
    <n v="2000002148"/>
    <d v="2018-03-08T00:00:00"/>
    <d v="2019-01-18T00:00:00"/>
    <s v="CC00037"/>
    <s v="COHU MALAYSIA SDN. BHD."/>
    <x v="169"/>
    <x v="169"/>
    <x v="2"/>
    <n v="600"/>
    <n v="0.27500000000000002"/>
    <n v="0"/>
    <n v="600"/>
    <m/>
    <m/>
  </r>
  <r>
    <n v="254"/>
    <n v="2000002148"/>
    <d v="2018-03-08T00:00:00"/>
    <d v="2019-01-18T00:00:00"/>
    <s v="CC00037"/>
    <s v="COHU MALAYSIA SDN. BHD."/>
    <x v="170"/>
    <x v="170"/>
    <x v="2"/>
    <n v="160"/>
    <n v="1.0780000000000001"/>
    <n v="0"/>
    <n v="160"/>
    <m/>
    <m/>
  </r>
  <r>
    <n v="255"/>
    <n v="2000002148"/>
    <d v="2018-03-08T00:00:00"/>
    <d v="2019-01-18T00:00:00"/>
    <s v="CC00037"/>
    <s v="COHU MALAYSIA SDN. BHD."/>
    <x v="171"/>
    <x v="171"/>
    <x v="2"/>
    <n v="600"/>
    <n v="0.93500000000000005"/>
    <n v="0"/>
    <n v="600"/>
    <m/>
    <m/>
  </r>
  <r>
    <n v="256"/>
    <n v="2000002148"/>
    <d v="2018-03-08T00:00:00"/>
    <d v="2019-01-18T00:00:00"/>
    <s v="CC00037"/>
    <s v="COHU MALAYSIA SDN. BHD."/>
    <x v="172"/>
    <x v="172"/>
    <x v="2"/>
    <n v="600"/>
    <n v="0.28599999999999998"/>
    <n v="0"/>
    <n v="600"/>
    <m/>
    <m/>
  </r>
  <r>
    <n v="257"/>
    <n v="2000002148"/>
    <d v="2018-03-08T00:00:00"/>
    <d v="2019-01-18T00:00:00"/>
    <s v="CC00037"/>
    <s v="COHU MALAYSIA SDN. BHD."/>
    <x v="173"/>
    <x v="173"/>
    <x v="2"/>
    <n v="600"/>
    <n v="0.27500000000000002"/>
    <n v="0"/>
    <n v="600"/>
    <m/>
    <m/>
  </r>
  <r>
    <n v="258"/>
    <n v="2000002148"/>
    <d v="2018-03-08T00:00:00"/>
    <d v="2019-01-18T00:00:00"/>
    <s v="CC00037"/>
    <s v="COHU MALAYSIA SDN. BHD."/>
    <x v="174"/>
    <x v="174"/>
    <x v="2"/>
    <n v="8"/>
    <n v="16.445"/>
    <n v="0"/>
    <n v="8"/>
    <m/>
    <m/>
  </r>
  <r>
    <n v="259"/>
    <n v="2000002148"/>
    <d v="2018-03-08T00:00:00"/>
    <d v="2019-01-18T00:00:00"/>
    <s v="CC00037"/>
    <s v="COHU MALAYSIA SDN. BHD."/>
    <x v="175"/>
    <x v="175"/>
    <x v="2"/>
    <n v="600"/>
    <n v="1.21E-2"/>
    <n v="0"/>
    <n v="600"/>
    <m/>
    <m/>
  </r>
  <r>
    <n v="260"/>
    <n v="2000002148"/>
    <d v="2018-03-08T00:00:00"/>
    <d v="2019-01-18T00:00:00"/>
    <s v="CC00037"/>
    <s v="COHU MALAYSIA SDN. BHD."/>
    <x v="72"/>
    <x v="72"/>
    <x v="2"/>
    <n v="60"/>
    <n v="0.11550000000000001"/>
    <n v="0"/>
    <n v="60"/>
    <m/>
    <m/>
  </r>
  <r>
    <n v="261"/>
    <n v="2000002148"/>
    <d v="2018-03-08T00:00:00"/>
    <d v="2019-01-18T00:00:00"/>
    <s v="CC00037"/>
    <s v="COHU MALAYSIA SDN. BHD."/>
    <x v="176"/>
    <x v="176"/>
    <x v="2"/>
    <n v="600"/>
    <n v="1.925"/>
    <n v="0"/>
    <n v="600"/>
    <m/>
    <m/>
  </r>
  <r>
    <n v="262"/>
    <n v="2000002148"/>
    <d v="2018-03-08T00:00:00"/>
    <d v="2019-01-18T00:00:00"/>
    <s v="CC00037"/>
    <s v="COHU MALAYSIA SDN. BHD."/>
    <x v="73"/>
    <x v="73"/>
    <x v="2"/>
    <n v="600"/>
    <n v="0.40699999999999997"/>
    <n v="0"/>
    <n v="600"/>
    <m/>
    <m/>
  </r>
  <r>
    <n v="263"/>
    <n v="2000002148"/>
    <d v="2018-03-08T00:00:00"/>
    <d v="2019-01-18T00:00:00"/>
    <s v="CC00037"/>
    <s v="COHU MALAYSIA SDN. BHD."/>
    <x v="177"/>
    <x v="177"/>
    <x v="2"/>
    <n v="60"/>
    <n v="0.38500000000000001"/>
    <n v="0"/>
    <n v="60"/>
    <m/>
    <m/>
  </r>
  <r>
    <n v="264"/>
    <n v="2000002148"/>
    <d v="2018-03-08T00:00:00"/>
    <d v="2019-01-18T00:00:00"/>
    <s v="CC00037"/>
    <s v="COHU MALAYSIA SDN. BHD."/>
    <x v="178"/>
    <x v="178"/>
    <x v="2"/>
    <n v="79"/>
    <n v="0.21461"/>
    <n v="0"/>
    <n v="79"/>
    <m/>
    <m/>
  </r>
  <r>
    <n v="265"/>
    <n v="2000002148"/>
    <d v="2018-03-08T00:00:00"/>
    <d v="2019-01-18T00:00:00"/>
    <s v="CC00037"/>
    <s v="COHU MALAYSIA SDN. BHD."/>
    <x v="179"/>
    <x v="179"/>
    <x v="2"/>
    <n v="600"/>
    <n v="0.63800000000000001"/>
    <n v="0"/>
    <n v="600"/>
    <m/>
    <m/>
  </r>
  <r>
    <n v="266"/>
    <n v="2000002148"/>
    <d v="2018-03-08T00:00:00"/>
    <d v="2019-01-18T00:00:00"/>
    <s v="CC00037"/>
    <s v="COHU MALAYSIA SDN. BHD."/>
    <x v="180"/>
    <x v="180"/>
    <x v="2"/>
    <n v="600"/>
    <n v="0.13200000000000001"/>
    <n v="0"/>
    <n v="600"/>
    <m/>
    <m/>
  </r>
  <r>
    <n v="267"/>
    <n v="2000002148"/>
    <d v="2018-03-08T00:00:00"/>
    <d v="2019-01-18T00:00:00"/>
    <s v="CC00037"/>
    <s v="COHU MALAYSIA SDN. BHD."/>
    <x v="181"/>
    <x v="181"/>
    <x v="2"/>
    <n v="60"/>
    <n v="0.73311999999999999"/>
    <n v="0"/>
    <n v="60"/>
    <m/>
    <m/>
  </r>
  <r>
    <n v="268"/>
    <n v="2000002148"/>
    <d v="2018-03-08T00:00:00"/>
    <d v="2019-01-18T00:00:00"/>
    <s v="CC00037"/>
    <s v="COHU MALAYSIA SDN. BHD."/>
    <x v="182"/>
    <x v="182"/>
    <x v="2"/>
    <n v="60"/>
    <n v="0.14299999999999999"/>
    <n v="0"/>
    <n v="60"/>
    <m/>
    <m/>
  </r>
  <r>
    <n v="269"/>
    <n v="2000002148"/>
    <d v="2018-03-08T00:00:00"/>
    <d v="2019-01-18T00:00:00"/>
    <s v="CC00037"/>
    <s v="COHU MALAYSIA SDN. BHD."/>
    <x v="183"/>
    <x v="183"/>
    <x v="2"/>
    <n v="8"/>
    <n v="5.335"/>
    <n v="0"/>
    <n v="8"/>
    <m/>
    <m/>
  </r>
  <r>
    <n v="270"/>
    <n v="2000002148"/>
    <d v="2018-03-08T00:00:00"/>
    <d v="2019-01-18T00:00:00"/>
    <s v="CC00037"/>
    <s v="COHU MALAYSIA SDN. BHD."/>
    <x v="184"/>
    <x v="184"/>
    <x v="2"/>
    <n v="60"/>
    <n v="12.891999999999999"/>
    <n v="0"/>
    <n v="60"/>
    <m/>
    <m/>
  </r>
  <r>
    <n v="271"/>
    <n v="2000002148"/>
    <d v="2018-03-08T00:00:00"/>
    <d v="2019-01-18T00:00:00"/>
    <s v="CC00037"/>
    <s v="COHU MALAYSIA SDN. BHD."/>
    <x v="185"/>
    <x v="185"/>
    <x v="2"/>
    <n v="60"/>
    <n v="0.52800000000000002"/>
    <n v="0"/>
    <n v="60"/>
    <m/>
    <m/>
  </r>
  <r>
    <n v="272"/>
    <n v="2000002148"/>
    <d v="2018-03-08T00:00:00"/>
    <d v="2019-01-18T00:00:00"/>
    <s v="CC00037"/>
    <s v="COHU MALAYSIA SDN. BHD."/>
    <x v="186"/>
    <x v="186"/>
    <x v="2"/>
    <n v="10"/>
    <n v="1.452"/>
    <n v="0"/>
    <n v="10"/>
    <m/>
    <m/>
  </r>
  <r>
    <n v="273"/>
    <n v="2000002148"/>
    <d v="2018-03-08T00:00:00"/>
    <d v="2019-01-18T00:00:00"/>
    <s v="CC00037"/>
    <s v="COHU MALAYSIA SDN. BHD."/>
    <x v="187"/>
    <x v="187"/>
    <x v="2"/>
    <n v="120"/>
    <n v="0.22"/>
    <n v="0"/>
    <n v="120"/>
    <m/>
    <m/>
  </r>
  <r>
    <n v="274"/>
    <n v="2000002148"/>
    <d v="2018-03-08T00:00:00"/>
    <d v="2019-01-18T00:00:00"/>
    <s v="CC00037"/>
    <s v="COHU MALAYSIA SDN. BHD."/>
    <x v="188"/>
    <x v="188"/>
    <x v="2"/>
    <n v="600"/>
    <n v="0.33"/>
    <n v="0"/>
    <n v="600"/>
    <m/>
    <m/>
  </r>
  <r>
    <n v="275"/>
    <n v="2000002148"/>
    <d v="2018-03-08T00:00:00"/>
    <d v="2019-01-18T00:00:00"/>
    <s v="CC00037"/>
    <s v="COHU MALAYSIA SDN. BHD."/>
    <x v="189"/>
    <x v="189"/>
    <x v="2"/>
    <n v="300"/>
    <n v="0.99"/>
    <n v="0"/>
    <n v="300"/>
    <m/>
    <m/>
  </r>
  <r>
    <n v="276"/>
    <n v="2000002148"/>
    <d v="2018-03-08T00:00:00"/>
    <d v="2019-01-18T00:00:00"/>
    <s v="CC00037"/>
    <s v="COHU MALAYSIA SDN. BHD."/>
    <x v="190"/>
    <x v="190"/>
    <x v="2"/>
    <n v="600"/>
    <n v="0.33"/>
    <n v="0"/>
    <n v="600"/>
    <m/>
    <m/>
  </r>
  <r>
    <n v="277"/>
    <n v="2000002148"/>
    <d v="2018-03-08T00:00:00"/>
    <d v="2019-01-18T00:00:00"/>
    <s v="CC00037"/>
    <s v="COHU MALAYSIA SDN. BHD."/>
    <x v="191"/>
    <x v="191"/>
    <x v="2"/>
    <n v="180"/>
    <n v="1.0449999999999999"/>
    <n v="0"/>
    <n v="180"/>
    <m/>
    <m/>
  </r>
  <r>
    <n v="278"/>
    <n v="2000002148"/>
    <d v="2018-03-08T00:00:00"/>
    <d v="2019-01-18T00:00:00"/>
    <s v="CC00037"/>
    <s v="COHU MALAYSIA SDN. BHD."/>
    <x v="192"/>
    <x v="192"/>
    <x v="2"/>
    <n v="37"/>
    <n v="24.97"/>
    <n v="0"/>
    <n v="37"/>
    <m/>
    <m/>
  </r>
  <r>
    <n v="279"/>
    <n v="2000002148"/>
    <d v="2018-03-08T00:00:00"/>
    <d v="2019-01-18T00:00:00"/>
    <s v="CC00037"/>
    <s v="COHU MALAYSIA SDN. BHD."/>
    <x v="193"/>
    <x v="193"/>
    <x v="2"/>
    <n v="180"/>
    <n v="0.41026000000000001"/>
    <n v="0"/>
    <n v="180"/>
    <m/>
    <m/>
  </r>
  <r>
    <n v="280"/>
    <n v="2000002148"/>
    <d v="2018-03-08T00:00:00"/>
    <d v="2019-01-18T00:00:00"/>
    <s v="CC00037"/>
    <s v="COHU MALAYSIA SDN. BHD."/>
    <x v="74"/>
    <x v="74"/>
    <x v="2"/>
    <n v="40"/>
    <n v="0.87304999999999999"/>
    <n v="0"/>
    <n v="40"/>
    <m/>
    <m/>
  </r>
  <r>
    <n v="281"/>
    <n v="2000002148"/>
    <d v="2018-03-08T00:00:00"/>
    <d v="2019-01-18T00:00:00"/>
    <s v="CC00037"/>
    <s v="COHU MALAYSIA SDN. BHD."/>
    <x v="194"/>
    <x v="194"/>
    <x v="2"/>
    <n v="14"/>
    <n v="3.5174799999999999"/>
    <n v="0"/>
    <n v="14"/>
    <m/>
    <m/>
  </r>
  <r>
    <n v="282"/>
    <n v="2000002148"/>
    <d v="2018-03-08T00:00:00"/>
    <d v="2019-01-18T00:00:00"/>
    <s v="CC00037"/>
    <s v="COHU MALAYSIA SDN. BHD."/>
    <x v="195"/>
    <x v="195"/>
    <x v="2"/>
    <n v="145"/>
    <n v="35.75"/>
    <n v="0"/>
    <n v="145"/>
    <m/>
    <m/>
  </r>
  <r>
    <n v="283"/>
    <n v="2000002148"/>
    <d v="2018-03-08T00:00:00"/>
    <d v="2019-01-18T00:00:00"/>
    <s v="CC00037"/>
    <s v="COHU MALAYSIA SDN. BHD."/>
    <x v="196"/>
    <x v="196"/>
    <x v="2"/>
    <n v="60"/>
    <n v="2.1230000000000002"/>
    <n v="0"/>
    <n v="60"/>
    <m/>
    <m/>
  </r>
  <r>
    <n v="284"/>
    <n v="2000002148"/>
    <d v="2018-03-08T00:00:00"/>
    <d v="2019-01-18T00:00:00"/>
    <s v="CC00037"/>
    <s v="COHU MALAYSIA SDN. BHD."/>
    <x v="197"/>
    <x v="197"/>
    <x v="2"/>
    <n v="73"/>
    <n v="26.983000000000001"/>
    <n v="0"/>
    <n v="73"/>
    <m/>
    <m/>
  </r>
  <r>
    <n v="285"/>
    <n v="2000002148"/>
    <d v="2018-03-08T00:00:00"/>
    <d v="2019-01-18T00:00:00"/>
    <s v="CC00037"/>
    <s v="COHU MALAYSIA SDN. BHD."/>
    <x v="198"/>
    <x v="198"/>
    <x v="2"/>
    <n v="73"/>
    <n v="31.393999999999998"/>
    <n v="0"/>
    <n v="73"/>
    <m/>
    <m/>
  </r>
  <r>
    <n v="286"/>
    <n v="2000002148"/>
    <d v="2018-03-08T00:00:00"/>
    <d v="2019-01-18T00:00:00"/>
    <s v="CC00037"/>
    <s v="COHU MALAYSIA SDN. BHD."/>
    <x v="199"/>
    <x v="199"/>
    <x v="2"/>
    <n v="6"/>
    <n v="4.62"/>
    <n v="0"/>
    <n v="6"/>
    <m/>
    <m/>
  </r>
  <r>
    <n v="287"/>
    <n v="2000002148"/>
    <d v="2018-03-08T00:00:00"/>
    <d v="2019-01-18T00:00:00"/>
    <s v="CC00037"/>
    <s v="COHU MALAYSIA SDN. BHD."/>
    <x v="200"/>
    <x v="200"/>
    <x v="2"/>
    <n v="82"/>
    <n v="0.16632"/>
    <n v="0"/>
    <n v="82"/>
    <m/>
    <m/>
  </r>
  <r>
    <n v="288"/>
    <n v="2000002148"/>
    <d v="2018-03-08T00:00:00"/>
    <d v="2019-01-18T00:00:00"/>
    <s v="CC00037"/>
    <s v="COHU MALAYSIA SDN. BHD."/>
    <x v="201"/>
    <x v="201"/>
    <x v="2"/>
    <n v="33"/>
    <n v="39.880389999999998"/>
    <n v="0"/>
    <n v="33"/>
    <m/>
    <m/>
  </r>
  <r>
    <n v="289"/>
    <n v="2000002148"/>
    <d v="2018-03-08T00:00:00"/>
    <d v="2019-01-18T00:00:00"/>
    <s v="CC00037"/>
    <s v="COHU MALAYSIA SDN. BHD."/>
    <x v="202"/>
    <x v="202"/>
    <x v="2"/>
    <n v="33"/>
    <n v="91.310779999999994"/>
    <n v="0"/>
    <n v="33"/>
    <m/>
    <m/>
  </r>
  <r>
    <n v="290"/>
    <n v="2000002148"/>
    <d v="2018-03-08T00:00:00"/>
    <d v="2019-01-18T00:00:00"/>
    <s v="CC00037"/>
    <s v="COHU MALAYSIA SDN. BHD."/>
    <x v="203"/>
    <x v="203"/>
    <x v="2"/>
    <n v="32"/>
    <n v="16.5"/>
    <n v="0"/>
    <n v="32"/>
    <m/>
    <m/>
  </r>
  <r>
    <n v="291"/>
    <n v="2000002148"/>
    <d v="2018-03-08T00:00:00"/>
    <d v="2019-01-18T00:00:00"/>
    <s v="CC00037"/>
    <s v="COHU MALAYSIA SDN. BHD."/>
    <x v="204"/>
    <x v="204"/>
    <x v="2"/>
    <n v="8"/>
    <n v="11.668620000000001"/>
    <n v="0"/>
    <n v="8"/>
    <m/>
    <m/>
  </r>
  <r>
    <n v="292"/>
    <n v="2000002148"/>
    <d v="2018-03-08T00:00:00"/>
    <d v="2019-01-18T00:00:00"/>
    <s v="CC00037"/>
    <s v="COHU MALAYSIA SDN. BHD."/>
    <x v="205"/>
    <x v="205"/>
    <x v="2"/>
    <n v="8"/>
    <n v="4.5078399999999998"/>
    <n v="0"/>
    <n v="8"/>
    <m/>
    <m/>
  </r>
  <r>
    <n v="293"/>
    <n v="2000002148"/>
    <d v="2018-03-08T00:00:00"/>
    <d v="2019-01-18T00:00:00"/>
    <s v="CC00037"/>
    <s v="COHU MALAYSIA SDN. BHD."/>
    <x v="206"/>
    <x v="206"/>
    <x v="2"/>
    <n v="8"/>
    <n v="19.8"/>
    <n v="0"/>
    <n v="8"/>
    <m/>
    <m/>
  </r>
  <r>
    <n v="294"/>
    <n v="2000002148"/>
    <d v="2018-03-08T00:00:00"/>
    <d v="2019-01-18T00:00:00"/>
    <s v="CC00037"/>
    <s v="COHU MALAYSIA SDN. BHD."/>
    <x v="207"/>
    <x v="207"/>
    <x v="2"/>
    <n v="8"/>
    <n v="9.0310000000000006"/>
    <n v="0"/>
    <n v="8"/>
    <m/>
    <m/>
  </r>
  <r>
    <n v="295"/>
    <n v="2000002148"/>
    <d v="2018-03-08T00:00:00"/>
    <d v="2019-01-18T00:00:00"/>
    <s v="CC00037"/>
    <s v="COHU MALAYSIA SDN. BHD."/>
    <x v="208"/>
    <x v="208"/>
    <x v="2"/>
    <n v="16"/>
    <n v="1.2649999999999999"/>
    <n v="0"/>
    <n v="16"/>
    <m/>
    <m/>
  </r>
  <r>
    <n v="296"/>
    <n v="2000002148"/>
    <d v="2018-03-08T00:00:00"/>
    <d v="2019-01-18T00:00:00"/>
    <s v="CC00037"/>
    <s v="COHU MALAYSIA SDN. BHD."/>
    <x v="209"/>
    <x v="209"/>
    <x v="2"/>
    <n v="137"/>
    <n v="234.839"/>
    <n v="0"/>
    <n v="137"/>
    <m/>
    <m/>
  </r>
  <r>
    <n v="297"/>
    <n v="2000002148"/>
    <d v="2018-03-08T00:00:00"/>
    <d v="2019-01-18T00:00:00"/>
    <s v="CC00037"/>
    <s v="COHU MALAYSIA SDN. BHD."/>
    <x v="210"/>
    <x v="210"/>
    <x v="2"/>
    <n v="249"/>
    <n v="177.62799999999999"/>
    <n v="0"/>
    <n v="249"/>
    <m/>
    <m/>
  </r>
  <r>
    <n v="298"/>
    <n v="2000002148"/>
    <d v="2018-03-08T00:00:00"/>
    <d v="2019-01-18T00:00:00"/>
    <s v="CC00037"/>
    <s v="COHU MALAYSIA SDN. BHD."/>
    <x v="211"/>
    <x v="211"/>
    <x v="2"/>
    <n v="137"/>
    <n v="104.5"/>
    <n v="0"/>
    <n v="137"/>
    <m/>
    <m/>
  </r>
  <r>
    <n v="299"/>
    <n v="2000002148"/>
    <d v="2018-03-08T00:00:00"/>
    <d v="2019-01-18T00:00:00"/>
    <s v="CC00037"/>
    <s v="COHU MALAYSIA SDN. BHD."/>
    <x v="212"/>
    <x v="212"/>
    <x v="2"/>
    <n v="60"/>
    <n v="1.1901999999999999"/>
    <n v="0"/>
    <n v="60"/>
    <m/>
    <m/>
  </r>
  <r>
    <n v="300"/>
    <n v="2000002148"/>
    <d v="2018-03-08T00:00:00"/>
    <d v="2019-01-18T00:00:00"/>
    <s v="CC00037"/>
    <s v="COHU MALAYSIA SDN. BHD."/>
    <x v="213"/>
    <x v="213"/>
    <x v="2"/>
    <n v="416"/>
    <n v="7.6999999999999999E-2"/>
    <n v="0"/>
    <n v="416"/>
    <m/>
    <m/>
  </r>
  <r>
    <n v="301"/>
    <n v="2000002148"/>
    <d v="2018-03-08T00:00:00"/>
    <d v="2019-01-18T00:00:00"/>
    <s v="CC00037"/>
    <s v="COHU MALAYSIA SDN. BHD."/>
    <x v="214"/>
    <x v="214"/>
    <x v="2"/>
    <n v="48"/>
    <n v="2.9039999999999999"/>
    <n v="0"/>
    <n v="48"/>
    <m/>
    <m/>
  </r>
  <r>
    <n v="302"/>
    <n v="2000002148"/>
    <d v="2018-03-08T00:00:00"/>
    <d v="2019-01-18T00:00:00"/>
    <s v="CC00037"/>
    <s v="COHU MALAYSIA SDN. BHD."/>
    <x v="215"/>
    <x v="215"/>
    <x v="2"/>
    <n v="48"/>
    <n v="2.9039999999999999"/>
    <n v="0"/>
    <n v="48"/>
    <m/>
    <m/>
  </r>
  <r>
    <n v="303"/>
    <n v="2000002148"/>
    <d v="2018-03-08T00:00:00"/>
    <d v="2019-01-18T00:00:00"/>
    <s v="CC00037"/>
    <s v="COHU MALAYSIA SDN. BHD."/>
    <x v="216"/>
    <x v="216"/>
    <x v="2"/>
    <n v="16"/>
    <n v="0.85555999999999999"/>
    <n v="0"/>
    <n v="16"/>
    <m/>
    <m/>
  </r>
  <r>
    <n v="304"/>
    <n v="2000002148"/>
    <d v="2018-03-08T00:00:00"/>
    <d v="2019-01-18T00:00:00"/>
    <s v="CC00037"/>
    <s v="COHU MALAYSIA SDN. BHD."/>
    <x v="217"/>
    <x v="217"/>
    <x v="2"/>
    <n v="16"/>
    <n v="3.1019999999999999"/>
    <n v="0"/>
    <n v="16"/>
    <m/>
    <m/>
  </r>
  <r>
    <n v="305"/>
    <n v="2000002148"/>
    <d v="2018-03-08T00:00:00"/>
    <d v="2019-01-18T00:00:00"/>
    <s v="CC00037"/>
    <s v="COHU MALAYSIA SDN. BHD."/>
    <x v="218"/>
    <x v="218"/>
    <x v="2"/>
    <n v="76"/>
    <n v="0.81125000000000003"/>
    <n v="0"/>
    <n v="76"/>
    <m/>
    <m/>
  </r>
  <r>
    <n v="306"/>
    <n v="2000002148"/>
    <d v="2018-03-08T00:00:00"/>
    <d v="2019-01-18T00:00:00"/>
    <s v="CC00037"/>
    <s v="COHU MALAYSIA SDN. BHD."/>
    <x v="219"/>
    <x v="219"/>
    <x v="2"/>
    <n v="302"/>
    <n v="0.45790999999999998"/>
    <n v="0"/>
    <n v="302"/>
    <m/>
    <m/>
  </r>
  <r>
    <n v="307"/>
    <n v="2000002148"/>
    <d v="2018-03-08T00:00:00"/>
    <d v="2019-01-18T00:00:00"/>
    <s v="CC00037"/>
    <s v="COHU MALAYSIA SDN. BHD."/>
    <x v="220"/>
    <x v="220"/>
    <x v="2"/>
    <n v="169"/>
    <n v="11.583"/>
    <n v="0"/>
    <n v="169"/>
    <m/>
    <m/>
  </r>
  <r>
    <n v="308"/>
    <n v="2000002148"/>
    <d v="2018-03-08T00:00:00"/>
    <d v="2019-01-18T00:00:00"/>
    <s v="CC00037"/>
    <s v="COHU MALAYSIA SDN. BHD."/>
    <x v="11"/>
    <x v="11"/>
    <x v="2"/>
    <n v="60"/>
    <n v="1.7819999999999999E-2"/>
    <n v="0"/>
    <n v="60"/>
    <m/>
    <m/>
  </r>
  <r>
    <n v="309"/>
    <n v="2000002148"/>
    <d v="2018-03-08T00:00:00"/>
    <d v="2019-01-18T00:00:00"/>
    <s v="CC00037"/>
    <s v="COHU MALAYSIA SDN. BHD."/>
    <x v="221"/>
    <x v="221"/>
    <x v="2"/>
    <n v="224"/>
    <n v="1.9720000000000001E-2"/>
    <n v="0"/>
    <n v="224"/>
    <m/>
    <m/>
  </r>
  <r>
    <n v="310"/>
    <n v="2000002148"/>
    <d v="2018-03-08T00:00:00"/>
    <d v="2019-01-18T00:00:00"/>
    <s v="CC00037"/>
    <s v="COHU MALAYSIA SDN. BHD."/>
    <x v="222"/>
    <x v="222"/>
    <x v="2"/>
    <n v="8"/>
    <n v="0.32352999999999998"/>
    <n v="0"/>
    <n v="8"/>
    <m/>
    <m/>
  </r>
  <r>
    <n v="311"/>
    <n v="2000002148"/>
    <d v="2018-03-08T00:00:00"/>
    <d v="2019-01-18T00:00:00"/>
    <s v="CC00037"/>
    <s v="COHU MALAYSIA SDN. BHD."/>
    <x v="223"/>
    <x v="223"/>
    <x v="2"/>
    <n v="32"/>
    <n v="0.12325999999999999"/>
    <n v="0"/>
    <n v="32"/>
    <m/>
    <m/>
  </r>
  <r>
    <n v="312"/>
    <n v="2000002148"/>
    <d v="2018-03-08T00:00:00"/>
    <d v="2019-01-18T00:00:00"/>
    <s v="CC00037"/>
    <s v="COHU MALAYSIA SDN. BHD."/>
    <x v="224"/>
    <x v="224"/>
    <x v="2"/>
    <n v="48"/>
    <n v="1.1089999999999999E-2"/>
    <n v="0"/>
    <n v="48"/>
    <m/>
    <m/>
  </r>
  <r>
    <n v="313"/>
    <n v="2000002148"/>
    <d v="2018-03-08T00:00:00"/>
    <d v="2019-01-18T00:00:00"/>
    <s v="CC00037"/>
    <s v="COHU MALAYSIA SDN. BHD."/>
    <x v="78"/>
    <x v="78"/>
    <x v="2"/>
    <n v="312"/>
    <n v="0.11863"/>
    <n v="0"/>
    <n v="312"/>
    <m/>
    <m/>
  </r>
  <r>
    <n v="314"/>
    <n v="2000002148"/>
    <d v="2018-03-08T00:00:00"/>
    <d v="2019-01-18T00:00:00"/>
    <s v="CC00037"/>
    <s v="COHU MALAYSIA SDN. BHD."/>
    <x v="225"/>
    <x v="225"/>
    <x v="2"/>
    <n v="144"/>
    <n v="0.35332999999999998"/>
    <n v="0"/>
    <n v="144"/>
    <m/>
    <m/>
  </r>
  <r>
    <n v="315"/>
    <n v="2000002148"/>
    <d v="2018-03-08T00:00:00"/>
    <d v="2019-01-18T00:00:00"/>
    <s v="CC00037"/>
    <s v="COHU MALAYSIA SDN. BHD."/>
    <x v="226"/>
    <x v="226"/>
    <x v="2"/>
    <n v="48"/>
    <n v="0.42899999999999999"/>
    <n v="0"/>
    <n v="48"/>
    <m/>
    <m/>
  </r>
  <r>
    <n v="316"/>
    <n v="2000002148"/>
    <d v="2018-03-08T00:00:00"/>
    <d v="2019-01-18T00:00:00"/>
    <s v="CC00037"/>
    <s v="COHU MALAYSIA SDN. BHD."/>
    <x v="227"/>
    <x v="227"/>
    <x v="2"/>
    <n v="69"/>
    <n v="22.021999999999998"/>
    <n v="0"/>
    <n v="69"/>
    <m/>
    <m/>
  </r>
  <r>
    <n v="317"/>
    <n v="2000002148"/>
    <d v="2018-03-08T00:00:00"/>
    <d v="2019-01-18T00:00:00"/>
    <s v="CC00037"/>
    <s v="COHU MALAYSIA SDN. BHD."/>
    <x v="228"/>
    <x v="228"/>
    <x v="2"/>
    <n v="480"/>
    <n v="9.9000000000000005E-2"/>
    <n v="0"/>
    <n v="480"/>
    <m/>
    <m/>
  </r>
  <r>
    <n v="318"/>
    <n v="2000002148"/>
    <d v="2018-03-08T00:00:00"/>
    <d v="2019-01-18T00:00:00"/>
    <s v="CC00037"/>
    <s v="COHU MALAYSIA SDN. BHD."/>
    <x v="229"/>
    <x v="229"/>
    <x v="2"/>
    <n v="36"/>
    <n v="1.19706"/>
    <n v="0"/>
    <n v="36"/>
    <m/>
    <m/>
  </r>
  <r>
    <n v="319"/>
    <n v="2000002148"/>
    <d v="2018-03-08T00:00:00"/>
    <d v="2019-01-18T00:00:00"/>
    <s v="CC00037"/>
    <s v="COHU MALAYSIA SDN. BHD."/>
    <x v="230"/>
    <x v="230"/>
    <x v="2"/>
    <n v="60"/>
    <n v="0.11704000000000001"/>
    <n v="0"/>
    <n v="60"/>
    <m/>
    <m/>
  </r>
  <r>
    <n v="320"/>
    <n v="2000002148"/>
    <d v="2018-03-08T00:00:00"/>
    <d v="2019-01-18T00:00:00"/>
    <s v="CC00037"/>
    <s v="COHU MALAYSIA SDN. BHD."/>
    <x v="231"/>
    <x v="231"/>
    <x v="2"/>
    <n v="28"/>
    <n v="1.617"/>
    <n v="0"/>
    <n v="28"/>
    <m/>
    <m/>
  </r>
  <r>
    <n v="321"/>
    <n v="2000002148"/>
    <d v="2018-03-08T00:00:00"/>
    <d v="2019-01-18T00:00:00"/>
    <s v="CC00037"/>
    <s v="COHU MALAYSIA SDN. BHD."/>
    <x v="232"/>
    <x v="232"/>
    <x v="2"/>
    <n v="98"/>
    <n v="0.22836000000000001"/>
    <n v="0"/>
    <n v="98"/>
    <m/>
    <m/>
  </r>
  <r>
    <n v="322"/>
    <n v="2000002148"/>
    <d v="2018-03-08T00:00:00"/>
    <d v="2019-01-18T00:00:00"/>
    <s v="CC00037"/>
    <s v="COHU MALAYSIA SDN. BHD."/>
    <x v="12"/>
    <x v="12"/>
    <x v="2"/>
    <n v="60"/>
    <n v="5.8409999999999997E-2"/>
    <n v="0"/>
    <n v="60"/>
    <m/>
    <m/>
  </r>
  <r>
    <n v="323"/>
    <n v="2000002148"/>
    <d v="2018-03-08T00:00:00"/>
    <d v="2019-01-18T00:00:00"/>
    <s v="CC00037"/>
    <s v="COHU MALAYSIA SDN. BHD."/>
    <x v="13"/>
    <x v="13"/>
    <x v="2"/>
    <n v="8"/>
    <n v="0.24803900000000001"/>
    <n v="0"/>
    <n v="8"/>
    <m/>
    <m/>
  </r>
  <r>
    <n v="324"/>
    <n v="2000002148"/>
    <d v="2018-03-08T00:00:00"/>
    <d v="2019-01-18T00:00:00"/>
    <s v="CC00037"/>
    <s v="COHU MALAYSIA SDN. BHD."/>
    <x v="233"/>
    <x v="233"/>
    <x v="2"/>
    <n v="224"/>
    <n v="1.9536"/>
    <n v="0"/>
    <n v="224"/>
    <m/>
    <m/>
  </r>
  <r>
    <n v="325"/>
    <n v="2000002148"/>
    <d v="2018-03-08T00:00:00"/>
    <d v="2019-01-18T00:00:00"/>
    <s v="CC00037"/>
    <s v="COHU MALAYSIA SDN. BHD."/>
    <x v="234"/>
    <x v="234"/>
    <x v="2"/>
    <n v="4"/>
    <n v="6.4058820000000001"/>
    <n v="0"/>
    <n v="4"/>
    <m/>
    <m/>
  </r>
  <r>
    <n v="326"/>
    <n v="2000002148"/>
    <d v="2018-03-08T00:00:00"/>
    <d v="2019-01-18T00:00:00"/>
    <s v="CC00037"/>
    <s v="COHU MALAYSIA SDN. BHD."/>
    <x v="235"/>
    <x v="235"/>
    <x v="2"/>
    <n v="114"/>
    <n v="9.1902000000000008"/>
    <n v="0"/>
    <n v="114"/>
    <m/>
    <m/>
  </r>
  <r>
    <n v="327"/>
    <n v="2000002148"/>
    <d v="2018-03-08T00:00:00"/>
    <d v="2019-01-18T00:00:00"/>
    <s v="CC00037"/>
    <s v="COHU MALAYSIA SDN. BHD."/>
    <x v="236"/>
    <x v="236"/>
    <x v="2"/>
    <n v="60"/>
    <n v="4.9500000000000002E-2"/>
    <n v="0"/>
    <n v="60"/>
    <m/>
    <m/>
  </r>
  <r>
    <n v="328"/>
    <n v="2000002148"/>
    <d v="2018-03-08T00:00:00"/>
    <d v="2019-01-18T00:00:00"/>
    <s v="CC00037"/>
    <s v="COHU MALAYSIA SDN. BHD."/>
    <x v="237"/>
    <x v="237"/>
    <x v="2"/>
    <n v="53"/>
    <n v="0.18876000000000001"/>
    <n v="0"/>
    <n v="53"/>
    <m/>
    <m/>
  </r>
  <r>
    <n v="329"/>
    <n v="2000002148"/>
    <d v="2018-03-08T00:00:00"/>
    <d v="2019-01-18T00:00:00"/>
    <s v="CC00037"/>
    <s v="COHU MALAYSIA SDN. BHD."/>
    <x v="238"/>
    <x v="238"/>
    <x v="2"/>
    <n v="266"/>
    <n v="0.70509999999999995"/>
    <n v="0"/>
    <n v="266"/>
    <m/>
    <m/>
  </r>
  <r>
    <n v="330"/>
    <n v="2000002148"/>
    <d v="2018-03-08T00:00:00"/>
    <d v="2019-01-18T00:00:00"/>
    <s v="CC00037"/>
    <s v="COHU MALAYSIA SDN. BHD."/>
    <x v="239"/>
    <x v="239"/>
    <x v="2"/>
    <n v="69"/>
    <n v="6.6219999999999999"/>
    <n v="0"/>
    <n v="69"/>
    <m/>
    <m/>
  </r>
  <r>
    <n v="331"/>
    <n v="2000002148"/>
    <d v="2018-03-08T00:00:00"/>
    <d v="2019-01-18T00:00:00"/>
    <s v="CC00037"/>
    <s v="COHU MALAYSIA SDN. BHD."/>
    <x v="240"/>
    <x v="240"/>
    <x v="2"/>
    <n v="33"/>
    <n v="0.21032000000000001"/>
    <n v="0"/>
    <n v="33"/>
    <m/>
    <m/>
  </r>
  <r>
    <n v="332"/>
    <n v="2000002148"/>
    <d v="2018-03-08T00:00:00"/>
    <d v="2019-01-18T00:00:00"/>
    <s v="CC00037"/>
    <s v="COHU MALAYSIA SDN. BHD."/>
    <x v="241"/>
    <x v="241"/>
    <x v="2"/>
    <n v="96"/>
    <n v="9.6799999999999997E-2"/>
    <n v="0"/>
    <n v="96"/>
    <m/>
    <m/>
  </r>
  <r>
    <n v="333"/>
    <n v="2000002148"/>
    <d v="2018-03-08T00:00:00"/>
    <d v="2019-01-18T00:00:00"/>
    <s v="CC00037"/>
    <s v="COHU MALAYSIA SDN. BHD."/>
    <x v="242"/>
    <x v="242"/>
    <x v="2"/>
    <n v="16"/>
    <n v="1.5840000000000001"/>
    <n v="0"/>
    <n v="16"/>
    <m/>
    <m/>
  </r>
  <r>
    <n v="334"/>
    <n v="2000002148"/>
    <d v="2018-03-08T00:00:00"/>
    <d v="2019-01-18T00:00:00"/>
    <s v="CC00037"/>
    <s v="COHU MALAYSIA SDN. BHD."/>
    <x v="243"/>
    <x v="243"/>
    <x v="2"/>
    <n v="8"/>
    <n v="0.118627"/>
    <n v="0"/>
    <n v="8"/>
    <m/>
    <m/>
  </r>
  <r>
    <n v="335"/>
    <n v="2000002148"/>
    <d v="2018-03-08T00:00:00"/>
    <d v="2019-01-18T00:00:00"/>
    <s v="CC00037"/>
    <s v="COHU MALAYSIA SDN. BHD."/>
    <x v="244"/>
    <x v="244"/>
    <x v="2"/>
    <n v="16"/>
    <n v="0.62919999999999998"/>
    <n v="0"/>
    <n v="16"/>
    <m/>
    <m/>
  </r>
  <r>
    <n v="336"/>
    <n v="2000002148"/>
    <d v="2018-03-08T00:00:00"/>
    <d v="2019-01-18T00:00:00"/>
    <s v="CC00037"/>
    <s v="COHU MALAYSIA SDN. BHD."/>
    <x v="245"/>
    <x v="245"/>
    <x v="2"/>
    <n v="82"/>
    <n v="0.17335999999999999"/>
    <n v="0"/>
    <n v="82"/>
    <m/>
    <m/>
  </r>
  <r>
    <n v="337"/>
    <n v="2000002148"/>
    <d v="2018-03-08T00:00:00"/>
    <d v="2019-01-18T00:00:00"/>
    <s v="CC00037"/>
    <s v="COHU MALAYSIA SDN. BHD."/>
    <x v="246"/>
    <x v="246"/>
    <x v="2"/>
    <n v="62"/>
    <n v="0.10471999999999999"/>
    <n v="0"/>
    <n v="62"/>
    <m/>
    <m/>
  </r>
  <r>
    <n v="338"/>
    <n v="2000002148"/>
    <d v="2018-03-08T00:00:00"/>
    <d v="2019-01-18T00:00:00"/>
    <s v="CC00037"/>
    <s v="COHU MALAYSIA SDN. BHD."/>
    <x v="247"/>
    <x v="247"/>
    <x v="2"/>
    <n v="8"/>
    <n v="2.7116000000000001E-2"/>
    <n v="0"/>
    <n v="8"/>
    <m/>
    <m/>
  </r>
  <r>
    <n v="339"/>
    <n v="2000002148"/>
    <d v="2018-03-08T00:00:00"/>
    <d v="2019-01-18T00:00:00"/>
    <s v="CC00037"/>
    <s v="COHU MALAYSIA SDN. BHD."/>
    <x v="248"/>
    <x v="248"/>
    <x v="2"/>
    <n v="137"/>
    <n v="517"/>
    <n v="0"/>
    <n v="137"/>
    <m/>
    <m/>
  </r>
  <r>
    <n v="340"/>
    <n v="2000002148"/>
    <d v="2018-03-08T00:00:00"/>
    <d v="2019-01-18T00:00:00"/>
    <s v="CC00037"/>
    <s v="COHU MALAYSIA SDN. BHD."/>
    <x v="249"/>
    <x v="249"/>
    <x v="2"/>
    <n v="37"/>
    <n v="1.837"/>
    <n v="0"/>
    <n v="37"/>
    <m/>
    <m/>
  </r>
  <r>
    <n v="341"/>
    <n v="2000002148"/>
    <d v="2018-03-08T00:00:00"/>
    <d v="2019-01-18T00:00:00"/>
    <s v="CC00037"/>
    <s v="COHU MALAYSIA SDN. BHD."/>
    <x v="250"/>
    <x v="250"/>
    <x v="2"/>
    <n v="16"/>
    <n v="1.779412"/>
    <n v="0"/>
    <n v="16"/>
    <m/>
    <m/>
  </r>
  <r>
    <n v="342"/>
    <n v="2000002148"/>
    <d v="2018-03-08T00:00:00"/>
    <d v="2019-01-18T00:00:00"/>
    <s v="CC00037"/>
    <s v="COHU MALAYSIA SDN. BHD."/>
    <x v="251"/>
    <x v="251"/>
    <x v="2"/>
    <n v="8"/>
    <n v="2.75"/>
    <n v="0"/>
    <n v="8"/>
    <m/>
    <m/>
  </r>
  <r>
    <n v="343"/>
    <n v="2000002148"/>
    <d v="2018-03-08T00:00:00"/>
    <d v="2019-01-18T00:00:00"/>
    <s v="CC00037"/>
    <s v="COHU MALAYSIA SDN. BHD."/>
    <x v="252"/>
    <x v="252"/>
    <x v="2"/>
    <n v="49"/>
    <n v="253.39269999999999"/>
    <n v="0"/>
    <n v="49"/>
    <m/>
    <m/>
  </r>
  <r>
    <n v="344"/>
    <n v="2000002148"/>
    <d v="2018-03-08T00:00:00"/>
    <d v="2019-01-18T00:00:00"/>
    <s v="CC00037"/>
    <s v="COHU MALAYSIA SDN. BHD."/>
    <x v="253"/>
    <x v="253"/>
    <x v="2"/>
    <n v="16"/>
    <n v="7.6449999999999996"/>
    <n v="0"/>
    <n v="16"/>
    <m/>
    <m/>
  </r>
  <r>
    <n v="345"/>
    <n v="2000002148"/>
    <d v="2018-03-08T00:00:00"/>
    <d v="2019-01-18T00:00:00"/>
    <s v="CC00037"/>
    <s v="COHU MALAYSIA SDN. BHD."/>
    <x v="254"/>
    <x v="254"/>
    <x v="2"/>
    <n v="16"/>
    <n v="0.722549"/>
    <n v="0"/>
    <n v="16"/>
    <m/>
    <m/>
  </r>
  <r>
    <n v="346"/>
    <n v="2000002148"/>
    <d v="2018-03-08T00:00:00"/>
    <d v="2019-01-18T00:00:00"/>
    <s v="CC00037"/>
    <s v="COHU MALAYSIA SDN. BHD."/>
    <x v="255"/>
    <x v="255"/>
    <x v="2"/>
    <n v="64"/>
    <n v="0.25882300000000003"/>
    <n v="0"/>
    <n v="64"/>
    <m/>
    <m/>
  </r>
  <r>
    <n v="347"/>
    <n v="2000002148"/>
    <d v="2018-03-08T00:00:00"/>
    <d v="2019-01-18T00:00:00"/>
    <s v="CC00037"/>
    <s v="COHU MALAYSIA SDN. BHD."/>
    <x v="256"/>
    <x v="256"/>
    <x v="2"/>
    <n v="8"/>
    <n v="2.0058820000000002"/>
    <n v="0"/>
    <n v="8"/>
    <m/>
    <m/>
  </r>
  <r>
    <n v="348"/>
    <n v="2000002148"/>
    <d v="2018-03-08T00:00:00"/>
    <d v="2019-01-18T00:00:00"/>
    <s v="CC00037"/>
    <s v="COHU MALAYSIA SDN. BHD."/>
    <x v="257"/>
    <x v="257"/>
    <x v="2"/>
    <n v="8"/>
    <n v="5.2088229999999998"/>
    <n v="0"/>
    <n v="8"/>
    <m/>
    <m/>
  </r>
  <r>
    <n v="349"/>
    <n v="2000002148"/>
    <d v="2018-03-08T00:00:00"/>
    <d v="2019-01-18T00:00:00"/>
    <s v="CC00037"/>
    <s v="COHU MALAYSIA SDN. BHD."/>
    <x v="258"/>
    <x v="258"/>
    <x v="2"/>
    <n v="16"/>
    <n v="2.555882"/>
    <n v="0"/>
    <n v="16"/>
    <m/>
    <m/>
  </r>
  <r>
    <n v="350"/>
    <n v="2000002148"/>
    <d v="2018-03-08T00:00:00"/>
    <d v="2019-01-18T00:00:00"/>
    <s v="CC00037"/>
    <s v="COHU MALAYSIA SDN. BHD."/>
    <x v="259"/>
    <x v="259"/>
    <x v="2"/>
    <n v="60"/>
    <n v="0.89039999999999997"/>
    <n v="0"/>
    <n v="60"/>
    <m/>
    <m/>
  </r>
  <r>
    <n v="351"/>
    <n v="2000002148"/>
    <d v="2018-03-08T00:00:00"/>
    <d v="2019-01-18T00:00:00"/>
    <s v="CC00037"/>
    <s v="COHU MALAYSIA SDN. BHD."/>
    <x v="260"/>
    <x v="260"/>
    <x v="2"/>
    <n v="16"/>
    <n v="3.2784309999999999"/>
    <n v="0"/>
    <n v="16"/>
    <m/>
    <m/>
  </r>
  <r>
    <n v="352"/>
    <n v="2000002148"/>
    <d v="2018-03-08T00:00:00"/>
    <d v="2019-01-18T00:00:00"/>
    <s v="CC00037"/>
    <s v="COHU MALAYSIA SDN. BHD."/>
    <x v="261"/>
    <x v="261"/>
    <x v="2"/>
    <n v="32"/>
    <n v="0.22"/>
    <n v="0"/>
    <n v="32"/>
    <m/>
    <m/>
  </r>
  <r>
    <n v="353"/>
    <n v="2000002148"/>
    <d v="2018-03-08T00:00:00"/>
    <d v="2019-01-18T00:00:00"/>
    <s v="CC00037"/>
    <s v="COHU MALAYSIA SDN. BHD."/>
    <x v="262"/>
    <x v="262"/>
    <x v="2"/>
    <n v="8"/>
    <n v="2.4529999999999998"/>
    <n v="0"/>
    <n v="8"/>
    <m/>
    <m/>
  </r>
  <r>
    <n v="354"/>
    <n v="2000002148"/>
    <d v="2018-03-08T00:00:00"/>
    <d v="2019-01-18T00:00:00"/>
    <s v="CC00037"/>
    <s v="COHU MALAYSIA SDN. BHD."/>
    <x v="263"/>
    <x v="263"/>
    <x v="2"/>
    <n v="29"/>
    <n v="22.021999999999998"/>
    <n v="0"/>
    <n v="29"/>
    <m/>
    <m/>
  </r>
  <r>
    <n v="355"/>
    <n v="2000002148"/>
    <d v="2018-03-08T00:00:00"/>
    <d v="2019-01-18T00:00:00"/>
    <s v="CC00037"/>
    <s v="COHU MALAYSIA SDN. BHD."/>
    <x v="264"/>
    <x v="264"/>
    <x v="2"/>
    <n v="8"/>
    <n v="24.747820000000001"/>
    <n v="0"/>
    <n v="8"/>
    <m/>
    <m/>
  </r>
  <r>
    <n v="356"/>
    <n v="2000002148"/>
    <d v="2018-03-08T00:00:00"/>
    <d v="2019-01-18T00:00:00"/>
    <s v="CC00037"/>
    <s v="COHU MALAYSIA SDN. BHD."/>
    <x v="265"/>
    <x v="265"/>
    <x v="2"/>
    <n v="41"/>
    <n v="21.362200999999999"/>
    <n v="0"/>
    <n v="41"/>
    <m/>
    <m/>
  </r>
  <r>
    <n v="357"/>
    <n v="2000002148"/>
    <d v="2018-03-08T00:00:00"/>
    <d v="2019-01-18T00:00:00"/>
    <s v="CC00037"/>
    <s v="COHU MALAYSIA SDN. BHD."/>
    <x v="15"/>
    <x v="15"/>
    <x v="2"/>
    <n v="16"/>
    <n v="52.111604999999997"/>
    <n v="0"/>
    <n v="16"/>
    <m/>
    <m/>
  </r>
  <r>
    <n v="358"/>
    <n v="2000002148"/>
    <d v="2018-03-08T00:00:00"/>
    <d v="2019-01-18T00:00:00"/>
    <s v="CC00037"/>
    <s v="COHU MALAYSIA SDN. BHD."/>
    <x v="266"/>
    <x v="266"/>
    <x v="2"/>
    <n v="8"/>
    <n v="0.374"/>
    <n v="0"/>
    <n v="8"/>
    <m/>
    <m/>
  </r>
  <r>
    <n v="359"/>
    <n v="2000002148"/>
    <d v="2018-03-08T00:00:00"/>
    <d v="2019-01-18T00:00:00"/>
    <s v="CC00037"/>
    <s v="COHU MALAYSIA SDN. BHD."/>
    <x v="267"/>
    <x v="267"/>
    <x v="2"/>
    <n v="44"/>
    <n v="0.23760000000000001"/>
    <n v="0"/>
    <n v="44"/>
    <m/>
    <m/>
  </r>
  <r>
    <n v="360"/>
    <n v="2000002148"/>
    <d v="2018-03-08T00:00:00"/>
    <d v="2019-01-18T00:00:00"/>
    <s v="CC00037"/>
    <s v="COHU MALAYSIA SDN. BHD."/>
    <x v="80"/>
    <x v="80"/>
    <x v="2"/>
    <n v="3457"/>
    <n v="0.58299999999999996"/>
    <n v="0"/>
    <n v="3457"/>
    <m/>
    <m/>
  </r>
  <r>
    <n v="361"/>
    <n v="2000002148"/>
    <d v="2018-03-08T00:00:00"/>
    <d v="2019-01-18T00:00:00"/>
    <s v="CC00037"/>
    <s v="COHU MALAYSIA SDN. BHD."/>
    <x v="268"/>
    <x v="268"/>
    <x v="2"/>
    <n v="12000"/>
    <n v="0.88439999999999996"/>
    <n v="0"/>
    <n v="12000"/>
    <m/>
    <m/>
  </r>
  <r>
    <n v="362"/>
    <n v="2000002148"/>
    <d v="2018-03-08T00:00:00"/>
    <d v="2019-01-18T00:00:00"/>
    <s v="CC00037"/>
    <s v="COHU MALAYSIA SDN. BHD."/>
    <x v="269"/>
    <x v="269"/>
    <x v="2"/>
    <n v="16"/>
    <n v="2.1890000000000001"/>
    <n v="0"/>
    <n v="16"/>
    <m/>
    <m/>
  </r>
  <r>
    <n v="363"/>
    <n v="2000002148"/>
    <d v="2018-03-08T00:00:00"/>
    <d v="2019-01-18T00:00:00"/>
    <s v="CC00037"/>
    <s v="COHU MALAYSIA SDN. BHD."/>
    <x v="81"/>
    <x v="81"/>
    <x v="2"/>
    <n v="37"/>
    <n v="8.8000000000000007"/>
    <n v="0"/>
    <n v="37"/>
    <m/>
    <m/>
  </r>
  <r>
    <n v="364"/>
    <n v="2000002148"/>
    <d v="2018-03-08T00:00:00"/>
    <d v="2019-01-18T00:00:00"/>
    <s v="CC00037"/>
    <s v="COHU MALAYSIA SDN. BHD."/>
    <x v="16"/>
    <x v="16"/>
    <x v="2"/>
    <n v="560"/>
    <n v="0.2167"/>
    <n v="0"/>
    <n v="560"/>
    <m/>
    <m/>
  </r>
  <r>
    <n v="365"/>
    <n v="2000002148"/>
    <d v="2018-03-08T00:00:00"/>
    <d v="2019-01-18T00:00:00"/>
    <s v="CC00037"/>
    <s v="COHU MALAYSIA SDN. BHD."/>
    <x v="82"/>
    <x v="82"/>
    <x v="2"/>
    <n v="4200"/>
    <n v="0.53900000000000003"/>
    <n v="0"/>
    <n v="4200"/>
    <m/>
    <m/>
  </r>
  <r>
    <n v="366"/>
    <n v="2000002148"/>
    <d v="2018-03-08T00:00:00"/>
    <d v="2019-01-18T00:00:00"/>
    <s v="CC00037"/>
    <s v="COHU MALAYSIA SDN. BHD."/>
    <x v="270"/>
    <x v="270"/>
    <x v="2"/>
    <n v="12"/>
    <n v="0.86899999999999999"/>
    <n v="0"/>
    <n v="12"/>
    <m/>
    <m/>
  </r>
  <r>
    <n v="367"/>
    <n v="2000002148"/>
    <d v="2018-03-08T00:00:00"/>
    <d v="2019-01-18T00:00:00"/>
    <s v="CC00037"/>
    <s v="COHU MALAYSIA SDN. BHD."/>
    <x v="271"/>
    <x v="271"/>
    <x v="2"/>
    <n v="80"/>
    <n v="1.401961"/>
    <n v="0"/>
    <n v="80"/>
    <m/>
    <m/>
  </r>
  <r>
    <n v="368"/>
    <n v="2000002148"/>
    <d v="2018-03-08T00:00:00"/>
    <d v="2019-01-18T00:00:00"/>
    <s v="CC00037"/>
    <s v="COHU MALAYSIA SDN. BHD."/>
    <x v="272"/>
    <x v="272"/>
    <x v="2"/>
    <n v="16"/>
    <n v="1.8480000000000001"/>
    <n v="0"/>
    <n v="16"/>
    <m/>
    <m/>
  </r>
  <r>
    <n v="369"/>
    <n v="2000002148"/>
    <d v="2018-03-08T00:00:00"/>
    <d v="2019-01-18T00:00:00"/>
    <s v="CC00037"/>
    <s v="COHU MALAYSIA SDN. BHD."/>
    <x v="273"/>
    <x v="273"/>
    <x v="2"/>
    <n v="1116"/>
    <n v="0.14299999999999999"/>
    <n v="0"/>
    <n v="1116"/>
    <m/>
    <m/>
  </r>
  <r>
    <n v="370"/>
    <n v="2000002148"/>
    <d v="2018-03-08T00:00:00"/>
    <d v="2019-01-18T00:00:00"/>
    <s v="CC00037"/>
    <s v="COHU MALAYSIA SDN. BHD."/>
    <x v="83"/>
    <x v="83"/>
    <x v="2"/>
    <n v="208"/>
    <n v="4.1140000000000003E-2"/>
    <n v="0"/>
    <n v="208"/>
    <m/>
    <m/>
  </r>
  <r>
    <n v="371"/>
    <n v="2000002148"/>
    <d v="2018-03-08T00:00:00"/>
    <d v="2019-01-18T00:00:00"/>
    <s v="CC00037"/>
    <s v="COHU MALAYSIA SDN. BHD."/>
    <x v="84"/>
    <x v="84"/>
    <x v="2"/>
    <n v="72"/>
    <n v="0.21340000000000001"/>
    <n v="0"/>
    <n v="72"/>
    <m/>
    <m/>
  </r>
  <r>
    <n v="372"/>
    <n v="2000002148"/>
    <d v="2018-03-08T00:00:00"/>
    <d v="2019-01-18T00:00:00"/>
    <s v="CC00037"/>
    <s v="COHU MALAYSIA SDN. BHD."/>
    <x v="17"/>
    <x v="17"/>
    <x v="2"/>
    <n v="3472"/>
    <n v="0.121"/>
    <n v="0"/>
    <n v="3472"/>
    <m/>
    <m/>
  </r>
  <r>
    <n v="373"/>
    <n v="2000002148"/>
    <d v="2018-03-08T00:00:00"/>
    <d v="2019-01-18T00:00:00"/>
    <s v="CC00037"/>
    <s v="COHU MALAYSIA SDN. BHD."/>
    <x v="85"/>
    <x v="85"/>
    <x v="2"/>
    <n v="61"/>
    <n v="3.6520000000000001"/>
    <n v="0"/>
    <n v="61"/>
    <m/>
    <m/>
  </r>
  <r>
    <n v="374"/>
    <n v="2000002148"/>
    <d v="2018-03-08T00:00:00"/>
    <d v="2019-01-18T00:00:00"/>
    <s v="CC00037"/>
    <s v="COHU MALAYSIA SDN. BHD."/>
    <x v="274"/>
    <x v="274"/>
    <x v="2"/>
    <n v="12"/>
    <n v="11.66"/>
    <n v="0"/>
    <n v="12"/>
    <m/>
    <m/>
  </r>
  <r>
    <n v="375"/>
    <n v="2000002148"/>
    <d v="2018-03-08T00:00:00"/>
    <d v="2019-01-18T00:00:00"/>
    <s v="CC00037"/>
    <s v="COHU MALAYSIA SDN. BHD."/>
    <x v="275"/>
    <x v="275"/>
    <x v="2"/>
    <n v="4"/>
    <n v="6.468"/>
    <n v="0"/>
    <n v="4"/>
    <m/>
    <m/>
  </r>
  <r>
    <n v="376"/>
    <n v="2000002148"/>
    <d v="2018-03-08T00:00:00"/>
    <d v="2019-01-18T00:00:00"/>
    <s v="CC00037"/>
    <s v="COHU MALAYSIA SDN. BHD."/>
    <x v="276"/>
    <x v="276"/>
    <x v="2"/>
    <n v="480"/>
    <n v="0.8085"/>
    <n v="0"/>
    <n v="480"/>
    <m/>
    <m/>
  </r>
  <r>
    <n v="377"/>
    <n v="2000002148"/>
    <d v="2018-03-08T00:00:00"/>
    <d v="2019-01-18T00:00:00"/>
    <s v="CC00037"/>
    <s v="COHU MALAYSIA SDN. BHD."/>
    <x v="277"/>
    <x v="277"/>
    <x v="2"/>
    <n v="360"/>
    <n v="0.2079"/>
    <n v="0"/>
    <n v="360"/>
    <m/>
    <m/>
  </r>
  <r>
    <n v="378"/>
    <n v="2000002148"/>
    <d v="2018-03-08T00:00:00"/>
    <d v="2019-01-18T00:00:00"/>
    <s v="CC00037"/>
    <s v="COHU MALAYSIA SDN. BHD."/>
    <x v="278"/>
    <x v="278"/>
    <x v="2"/>
    <n v="640"/>
    <n v="0.1265"/>
    <n v="0"/>
    <n v="640"/>
    <m/>
    <m/>
  </r>
  <r>
    <n v="379"/>
    <n v="2000002148"/>
    <d v="2018-03-08T00:00:00"/>
    <d v="2019-01-18T00:00:00"/>
    <s v="CC00037"/>
    <s v="COHU MALAYSIA SDN. BHD."/>
    <x v="279"/>
    <x v="279"/>
    <x v="2"/>
    <n v="480"/>
    <n v="0.42625000000000002"/>
    <n v="0"/>
    <n v="480"/>
    <m/>
    <m/>
  </r>
  <r>
    <n v="380"/>
    <n v="2000002148"/>
    <d v="2018-03-08T00:00:00"/>
    <d v="2019-01-18T00:00:00"/>
    <s v="CC00037"/>
    <s v="COHU MALAYSIA SDN. BHD."/>
    <x v="280"/>
    <x v="280"/>
    <x v="2"/>
    <n v="4800"/>
    <n v="0.10505"/>
    <n v="0"/>
    <n v="4800"/>
    <m/>
    <m/>
  </r>
  <r>
    <n v="381"/>
    <n v="2000002148"/>
    <d v="2018-03-08T00:00:00"/>
    <d v="2019-01-18T00:00:00"/>
    <s v="CC00037"/>
    <s v="COHU MALAYSIA SDN. BHD."/>
    <x v="281"/>
    <x v="281"/>
    <x v="2"/>
    <n v="40"/>
    <n v="0.48399999999999999"/>
    <n v="0"/>
    <n v="40"/>
    <m/>
    <m/>
  </r>
  <r>
    <n v="382"/>
    <n v="2000002148"/>
    <d v="2018-03-08T00:00:00"/>
    <d v="2019-01-18T00:00:00"/>
    <s v="CC00037"/>
    <s v="COHU MALAYSIA SDN. BHD."/>
    <x v="86"/>
    <x v="86"/>
    <x v="2"/>
    <n v="288"/>
    <n v="0.1232"/>
    <n v="0"/>
    <n v="288"/>
    <m/>
    <m/>
  </r>
  <r>
    <n v="383"/>
    <n v="2000002148"/>
    <d v="2018-03-08T00:00:00"/>
    <d v="2019-01-18T00:00:00"/>
    <s v="CC00037"/>
    <s v="COHU MALAYSIA SDN. BHD."/>
    <x v="87"/>
    <x v="87"/>
    <x v="2"/>
    <n v="120"/>
    <n v="1.51173"/>
    <n v="0"/>
    <n v="120"/>
    <m/>
    <m/>
  </r>
  <r>
    <n v="384"/>
    <n v="2000002148"/>
    <d v="2018-03-08T00:00:00"/>
    <d v="2019-01-18T00:00:00"/>
    <s v="CC00037"/>
    <s v="COHU MALAYSIA SDN. BHD."/>
    <x v="282"/>
    <x v="282"/>
    <x v="2"/>
    <n v="40"/>
    <n v="0.66"/>
    <n v="0"/>
    <n v="40"/>
    <m/>
    <m/>
  </r>
  <r>
    <n v="385"/>
    <n v="2000002148"/>
    <d v="2018-03-08T00:00:00"/>
    <d v="2019-01-18T00:00:00"/>
    <s v="CC00037"/>
    <s v="COHU MALAYSIA SDN. BHD."/>
    <x v="283"/>
    <x v="283"/>
    <x v="2"/>
    <n v="16"/>
    <n v="1.8488370000000001"/>
    <n v="0"/>
    <n v="16"/>
    <m/>
    <m/>
  </r>
  <r>
    <n v="386"/>
    <n v="2000002148"/>
    <d v="2018-03-08T00:00:00"/>
    <d v="2019-01-18T00:00:00"/>
    <s v="CC00037"/>
    <s v="COHU MALAYSIA SDN. BHD."/>
    <x v="284"/>
    <x v="284"/>
    <x v="2"/>
    <n v="60"/>
    <n v="2.1560000000000001"/>
    <n v="0"/>
    <n v="60"/>
    <m/>
    <m/>
  </r>
  <r>
    <n v="387"/>
    <n v="2000002148"/>
    <d v="2018-03-08T00:00:00"/>
    <d v="2019-01-18T00:00:00"/>
    <s v="CC00037"/>
    <s v="COHU MALAYSIA SDN. BHD."/>
    <x v="285"/>
    <x v="285"/>
    <x v="2"/>
    <n v="40"/>
    <n v="2.508"/>
    <n v="0"/>
    <n v="40"/>
    <m/>
    <m/>
  </r>
  <r>
    <n v="388"/>
    <n v="2000002148"/>
    <d v="2018-03-08T00:00:00"/>
    <d v="2019-01-18T00:00:00"/>
    <s v="CC00037"/>
    <s v="COHU MALAYSIA SDN. BHD."/>
    <x v="286"/>
    <x v="286"/>
    <x v="2"/>
    <n v="240"/>
    <n v="3.5750000000000002"/>
    <n v="0"/>
    <n v="240"/>
    <m/>
    <m/>
  </r>
  <r>
    <n v="389"/>
    <n v="2000002148"/>
    <d v="2018-03-08T00:00:00"/>
    <d v="2019-01-18T00:00:00"/>
    <s v="CC00037"/>
    <s v="COHU MALAYSIA SDN. BHD."/>
    <x v="287"/>
    <x v="287"/>
    <x v="2"/>
    <n v="36"/>
    <n v="5.94"/>
    <n v="0"/>
    <n v="36"/>
    <m/>
    <m/>
  </r>
  <r>
    <n v="390"/>
    <n v="2000002148"/>
    <d v="2018-03-08T00:00:00"/>
    <d v="2019-01-18T00:00:00"/>
    <s v="CC00037"/>
    <s v="COHU MALAYSIA SDN. BHD."/>
    <x v="288"/>
    <x v="288"/>
    <x v="2"/>
    <n v="24"/>
    <n v="2.5098699999999998"/>
    <n v="0"/>
    <n v="24"/>
    <m/>
    <m/>
  </r>
  <r>
    <n v="391"/>
    <n v="2000002148"/>
    <d v="2018-03-08T00:00:00"/>
    <d v="2019-01-18T00:00:00"/>
    <s v="CC00037"/>
    <s v="COHU MALAYSIA SDN. BHD."/>
    <x v="88"/>
    <x v="88"/>
    <x v="2"/>
    <n v="12"/>
    <n v="6.3579999999999997"/>
    <n v="0"/>
    <n v="12"/>
    <m/>
    <m/>
  </r>
  <r>
    <n v="392"/>
    <n v="2000002148"/>
    <d v="2018-03-08T00:00:00"/>
    <d v="2019-01-18T00:00:00"/>
    <s v="CC00037"/>
    <s v="COHU MALAYSIA SDN. BHD."/>
    <x v="289"/>
    <x v="289"/>
    <x v="2"/>
    <n v="24"/>
    <n v="3.85"/>
    <n v="0"/>
    <n v="24"/>
    <m/>
    <m/>
  </r>
  <r>
    <n v="393"/>
    <n v="2000002148"/>
    <d v="2018-03-08T00:00:00"/>
    <d v="2019-01-18T00:00:00"/>
    <s v="CC00037"/>
    <s v="COHU MALAYSIA SDN. BHD."/>
    <x v="290"/>
    <x v="290"/>
    <x v="2"/>
    <n v="24"/>
    <n v="4.0919999999999996"/>
    <n v="0"/>
    <n v="24"/>
    <m/>
    <m/>
  </r>
  <r>
    <n v="394"/>
    <n v="2000002148"/>
    <d v="2018-03-08T00:00:00"/>
    <d v="2019-01-18T00:00:00"/>
    <s v="CC00037"/>
    <s v="COHU MALAYSIA SDN. BHD."/>
    <x v="291"/>
    <x v="291"/>
    <x v="2"/>
    <n v="80"/>
    <n v="0.495"/>
    <n v="0"/>
    <n v="80"/>
    <m/>
    <m/>
  </r>
  <r>
    <n v="395"/>
    <n v="2000002148"/>
    <d v="2018-03-08T00:00:00"/>
    <d v="2019-01-18T00:00:00"/>
    <s v="CC00037"/>
    <s v="COHU MALAYSIA SDN. BHD."/>
    <x v="292"/>
    <x v="292"/>
    <x v="2"/>
    <n v="4"/>
    <n v="1.5719000000000001"/>
    <n v="0"/>
    <n v="4"/>
    <m/>
    <m/>
  </r>
  <r>
    <n v="396"/>
    <n v="2000002148"/>
    <d v="2018-03-08T00:00:00"/>
    <d v="2019-01-18T00:00:00"/>
    <s v="CC00037"/>
    <s v="COHU MALAYSIA SDN. BHD."/>
    <x v="293"/>
    <x v="293"/>
    <x v="2"/>
    <n v="44"/>
    <n v="0.71499999999999997"/>
    <n v="0"/>
    <n v="44"/>
    <m/>
    <m/>
  </r>
  <r>
    <n v="397"/>
    <n v="2000002148"/>
    <d v="2018-03-08T00:00:00"/>
    <d v="2019-01-18T00:00:00"/>
    <s v="CC00037"/>
    <s v="COHU MALAYSIA SDN. BHD."/>
    <x v="294"/>
    <x v="294"/>
    <x v="2"/>
    <n v="64"/>
    <n v="0.11"/>
    <n v="0"/>
    <n v="64"/>
    <m/>
    <m/>
  </r>
  <r>
    <n v="398"/>
    <n v="2000002148"/>
    <d v="2018-03-08T00:00:00"/>
    <d v="2019-01-18T00:00:00"/>
    <s v="CC00037"/>
    <s v="COHU MALAYSIA SDN. BHD."/>
    <x v="295"/>
    <x v="295"/>
    <x v="2"/>
    <n v="84"/>
    <n v="0.28599999999999998"/>
    <n v="0"/>
    <n v="84"/>
    <m/>
    <m/>
  </r>
  <r>
    <n v="399"/>
    <n v="2000002148"/>
    <d v="2018-03-08T00:00:00"/>
    <d v="2019-01-18T00:00:00"/>
    <s v="CC00037"/>
    <s v="COHU MALAYSIA SDN. BHD."/>
    <x v="296"/>
    <x v="296"/>
    <x v="2"/>
    <n v="32"/>
    <n v="0.36299999999999999"/>
    <n v="0"/>
    <n v="32"/>
    <m/>
    <m/>
  </r>
  <r>
    <n v="400"/>
    <n v="2000002148"/>
    <d v="2018-03-08T00:00:00"/>
    <d v="2019-01-18T00:00:00"/>
    <s v="CC00037"/>
    <s v="COHU MALAYSIA SDN. BHD."/>
    <x v="297"/>
    <x v="297"/>
    <x v="2"/>
    <n v="8"/>
    <n v="0.34100000000000003"/>
    <n v="0"/>
    <n v="8"/>
    <m/>
    <m/>
  </r>
  <r>
    <n v="401"/>
    <n v="2000002148"/>
    <d v="2018-03-08T00:00:00"/>
    <d v="2019-01-18T00:00:00"/>
    <s v="CC00037"/>
    <s v="COHU MALAYSIA SDN. BHD."/>
    <x v="298"/>
    <x v="298"/>
    <x v="2"/>
    <n v="24"/>
    <n v="0.22"/>
    <n v="0"/>
    <n v="24"/>
    <m/>
    <m/>
  </r>
  <r>
    <n v="402"/>
    <n v="2000002148"/>
    <d v="2018-03-08T00:00:00"/>
    <d v="2019-01-18T00:00:00"/>
    <s v="CC00037"/>
    <s v="COHU MALAYSIA SDN. BHD."/>
    <x v="299"/>
    <x v="299"/>
    <x v="2"/>
    <n v="80"/>
    <n v="0.61599999999999999"/>
    <n v="0"/>
    <n v="80"/>
    <m/>
    <m/>
  </r>
  <r>
    <n v="403"/>
    <n v="2000002148"/>
    <d v="2018-03-08T00:00:00"/>
    <d v="2019-01-18T00:00:00"/>
    <s v="CC00037"/>
    <s v="COHU MALAYSIA SDN. BHD."/>
    <x v="300"/>
    <x v="300"/>
    <x v="2"/>
    <n v="8"/>
    <n v="7.15"/>
    <n v="0"/>
    <n v="8"/>
    <m/>
    <m/>
  </r>
  <r>
    <n v="404"/>
    <n v="2000002148"/>
    <d v="2018-03-08T00:00:00"/>
    <d v="2019-01-18T00:00:00"/>
    <s v="CC00037"/>
    <s v="COHU MALAYSIA SDN. BHD."/>
    <x v="301"/>
    <x v="301"/>
    <x v="2"/>
    <n v="6120"/>
    <n v="0.20899999999999999"/>
    <n v="0"/>
    <n v="6120"/>
    <m/>
    <m/>
  </r>
  <r>
    <n v="405"/>
    <n v="2000002148"/>
    <d v="2018-03-08T00:00:00"/>
    <d v="2019-01-18T00:00:00"/>
    <s v="CC00037"/>
    <s v="COHU MALAYSIA SDN. BHD."/>
    <x v="302"/>
    <x v="302"/>
    <x v="2"/>
    <n v="8"/>
    <n v="0.62556999999999996"/>
    <n v="0"/>
    <n v="8"/>
    <m/>
    <m/>
  </r>
  <r>
    <n v="406"/>
    <n v="2000002148"/>
    <d v="2018-03-08T00:00:00"/>
    <d v="2019-01-18T00:00:00"/>
    <s v="CC00037"/>
    <s v="COHU MALAYSIA SDN. BHD."/>
    <x v="303"/>
    <x v="303"/>
    <x v="2"/>
    <n v="48"/>
    <n v="1.4850000000000001"/>
    <n v="0"/>
    <n v="48"/>
    <m/>
    <m/>
  </r>
  <r>
    <n v="407"/>
    <n v="2000002148"/>
    <d v="2018-03-08T00:00:00"/>
    <d v="2019-01-18T00:00:00"/>
    <s v="CC00037"/>
    <s v="COHU MALAYSIA SDN. BHD."/>
    <x v="304"/>
    <x v="304"/>
    <x v="2"/>
    <n v="48"/>
    <n v="0.57338599999999995"/>
    <n v="0"/>
    <n v="48"/>
    <m/>
    <m/>
  </r>
  <r>
    <n v="408"/>
    <n v="2000002148"/>
    <d v="2018-03-08T00:00:00"/>
    <d v="2019-01-18T00:00:00"/>
    <s v="CC00037"/>
    <s v="COHU MALAYSIA SDN. BHD."/>
    <x v="305"/>
    <x v="305"/>
    <x v="2"/>
    <n v="72"/>
    <n v="5.093"/>
    <n v="0"/>
    <n v="72"/>
    <m/>
    <m/>
  </r>
  <r>
    <n v="409"/>
    <n v="2000002148"/>
    <d v="2018-03-08T00:00:00"/>
    <d v="2019-01-18T00:00:00"/>
    <s v="CC00037"/>
    <s v="COHU MALAYSIA SDN. BHD."/>
    <x v="306"/>
    <x v="306"/>
    <x v="2"/>
    <n v="24"/>
    <n v="0.43230000000000002"/>
    <n v="0"/>
    <n v="24"/>
    <m/>
    <m/>
  </r>
  <r>
    <n v="410"/>
    <n v="2000002148"/>
    <d v="2018-03-08T00:00:00"/>
    <d v="2019-01-18T00:00:00"/>
    <s v="CC00037"/>
    <s v="COHU MALAYSIA SDN. BHD."/>
    <x v="307"/>
    <x v="307"/>
    <x v="2"/>
    <n v="40"/>
    <n v="0.26400000000000001"/>
    <n v="0"/>
    <n v="40"/>
    <m/>
    <m/>
  </r>
  <r>
    <n v="411"/>
    <n v="2000002148"/>
    <d v="2018-03-08T00:00:00"/>
    <d v="2019-01-18T00:00:00"/>
    <s v="CC00037"/>
    <s v="COHU MALAYSIA SDN. BHD."/>
    <x v="308"/>
    <x v="308"/>
    <x v="2"/>
    <n v="16"/>
    <n v="0.61709999999999998"/>
    <n v="0"/>
    <n v="16"/>
    <m/>
    <m/>
  </r>
  <r>
    <n v="412"/>
    <n v="2000002148"/>
    <d v="2018-03-08T00:00:00"/>
    <d v="2019-01-18T00:00:00"/>
    <s v="CC00037"/>
    <s v="COHU MALAYSIA SDN. BHD."/>
    <x v="18"/>
    <x v="18"/>
    <x v="2"/>
    <n v="16"/>
    <n v="0.72599999999999998"/>
    <n v="0"/>
    <n v="16"/>
    <m/>
    <m/>
  </r>
  <r>
    <n v="413"/>
    <n v="2000002148"/>
    <d v="2018-03-08T00:00:00"/>
    <d v="2019-01-18T00:00:00"/>
    <s v="CC00037"/>
    <s v="COHU MALAYSIA SDN. BHD."/>
    <x v="309"/>
    <x v="309"/>
    <x v="2"/>
    <n v="8"/>
    <n v="10.813000000000001"/>
    <n v="0"/>
    <n v="8"/>
    <m/>
    <m/>
  </r>
  <r>
    <n v="414"/>
    <n v="2000002148"/>
    <d v="2018-03-08T00:00:00"/>
    <d v="2019-01-18T00:00:00"/>
    <s v="CC00037"/>
    <s v="COHU MALAYSIA SDN. BHD."/>
    <x v="310"/>
    <x v="310"/>
    <x v="2"/>
    <n v="3360"/>
    <n v="7.6999999999999999E-2"/>
    <n v="0"/>
    <n v="3360"/>
    <m/>
    <m/>
  </r>
  <r>
    <n v="415"/>
    <n v="2000002148"/>
    <d v="2018-03-08T00:00:00"/>
    <d v="2019-01-18T00:00:00"/>
    <s v="CC00037"/>
    <s v="COHU MALAYSIA SDN. BHD."/>
    <x v="311"/>
    <x v="311"/>
    <x v="2"/>
    <n v="96"/>
    <n v="0.187"/>
    <n v="0"/>
    <n v="96"/>
    <m/>
    <m/>
  </r>
  <r>
    <n v="416"/>
    <n v="2000002148"/>
    <d v="2018-03-08T00:00:00"/>
    <d v="2019-01-18T00:00:00"/>
    <s v="CC00037"/>
    <s v="COHU MALAYSIA SDN. BHD."/>
    <x v="312"/>
    <x v="312"/>
    <x v="2"/>
    <n v="48"/>
    <n v="0.22"/>
    <n v="0"/>
    <n v="48"/>
    <m/>
    <m/>
  </r>
  <r>
    <n v="417"/>
    <n v="2000002148"/>
    <d v="2018-03-08T00:00:00"/>
    <d v="2019-01-18T00:00:00"/>
    <s v="CC00037"/>
    <s v="COHU MALAYSIA SDN. BHD."/>
    <x v="313"/>
    <x v="313"/>
    <x v="2"/>
    <n v="8"/>
    <n v="6.3250000000000002"/>
    <n v="0"/>
    <n v="8"/>
    <m/>
    <m/>
  </r>
  <r>
    <n v="418"/>
    <n v="2000002148"/>
    <d v="2018-03-08T00:00:00"/>
    <d v="2019-01-18T00:00:00"/>
    <s v="CC00037"/>
    <s v="COHU MALAYSIA SDN. BHD."/>
    <x v="314"/>
    <x v="314"/>
    <x v="2"/>
    <n v="16"/>
    <n v="2.5299999999999998"/>
    <n v="0"/>
    <n v="16"/>
    <m/>
    <m/>
  </r>
  <r>
    <n v="419"/>
    <n v="2000002148"/>
    <d v="2018-03-08T00:00:00"/>
    <d v="2019-01-18T00:00:00"/>
    <s v="CC00037"/>
    <s v="COHU MALAYSIA SDN. BHD."/>
    <x v="315"/>
    <x v="315"/>
    <x v="2"/>
    <n v="24"/>
    <n v="0.89509700000000003"/>
    <n v="0"/>
    <n v="24"/>
    <m/>
    <m/>
  </r>
  <r>
    <n v="420"/>
    <n v="2000002148"/>
    <d v="2018-03-08T00:00:00"/>
    <d v="2019-01-18T00:00:00"/>
    <s v="CC00037"/>
    <s v="COHU MALAYSIA SDN. BHD."/>
    <x v="316"/>
    <x v="316"/>
    <x v="2"/>
    <n v="48"/>
    <n v="5.258"/>
    <n v="0"/>
    <n v="48"/>
    <m/>
    <m/>
  </r>
  <r>
    <n v="421"/>
    <n v="2000002148"/>
    <d v="2018-03-08T00:00:00"/>
    <d v="2019-01-18T00:00:00"/>
    <s v="CC00037"/>
    <s v="COHU MALAYSIA SDN. BHD."/>
    <x v="317"/>
    <x v="317"/>
    <x v="2"/>
    <n v="4"/>
    <n v="4.6420000000000003"/>
    <n v="0"/>
    <n v="4"/>
    <m/>
    <m/>
  </r>
  <r>
    <n v="422"/>
    <n v="2000002148"/>
    <d v="2018-03-08T00:00:00"/>
    <d v="2019-01-18T00:00:00"/>
    <s v="CC00037"/>
    <s v="COHU MALAYSIA SDN. BHD."/>
    <x v="318"/>
    <x v="318"/>
    <x v="2"/>
    <n v="24"/>
    <n v="3.2864930000000001"/>
    <n v="0"/>
    <n v="24"/>
    <m/>
    <m/>
  </r>
  <r>
    <n v="423"/>
    <n v="2000002148"/>
    <d v="2018-03-08T00:00:00"/>
    <d v="2019-01-18T00:00:00"/>
    <s v="CC00037"/>
    <s v="COHU MALAYSIA SDN. BHD."/>
    <x v="319"/>
    <x v="319"/>
    <x v="2"/>
    <n v="16"/>
    <n v="3.3109999999999999"/>
    <n v="0"/>
    <n v="16"/>
    <m/>
    <m/>
  </r>
  <r>
    <n v="424"/>
    <n v="2000002148"/>
    <d v="2018-03-08T00:00:00"/>
    <d v="2019-01-18T00:00:00"/>
    <s v="CC00037"/>
    <s v="COHU MALAYSIA SDN. BHD."/>
    <x v="320"/>
    <x v="320"/>
    <x v="2"/>
    <n v="65"/>
    <n v="647.18499999999995"/>
    <n v="0"/>
    <n v="65"/>
    <m/>
    <m/>
  </r>
  <r>
    <n v="425"/>
    <n v="2000002148"/>
    <d v="2018-03-08T00:00:00"/>
    <d v="2019-01-18T00:00:00"/>
    <s v="CC00037"/>
    <s v="COHU MALAYSIA SDN. BHD."/>
    <x v="321"/>
    <x v="321"/>
    <x v="2"/>
    <n v="49"/>
    <n v="610.88499999999999"/>
    <n v="0"/>
    <n v="49"/>
    <m/>
    <m/>
  </r>
  <r>
    <n v="426"/>
    <n v="2000002148"/>
    <d v="2018-03-08T00:00:00"/>
    <d v="2019-01-18T00:00:00"/>
    <s v="CC00037"/>
    <s v="COHU MALAYSIA SDN. BHD."/>
    <x v="322"/>
    <x v="322"/>
    <x v="2"/>
    <n v="65"/>
    <n v="422.38900000000001"/>
    <n v="0"/>
    <n v="65"/>
    <m/>
    <m/>
  </r>
  <r>
    <n v="427"/>
    <n v="2000002148"/>
    <d v="2018-03-08T00:00:00"/>
    <d v="2019-01-18T00:00:00"/>
    <s v="CC00037"/>
    <s v="COHU MALAYSIA SDN. BHD."/>
    <x v="323"/>
    <x v="323"/>
    <x v="2"/>
    <n v="33"/>
    <n v="159.5"/>
    <n v="0"/>
    <n v="33"/>
    <m/>
    <m/>
  </r>
  <r>
    <n v="428"/>
    <n v="2000002148"/>
    <d v="2018-03-08T00:00:00"/>
    <d v="2019-01-18T00:00:00"/>
    <s v="CC00037"/>
    <s v="COHU MALAYSIA SDN. BHD."/>
    <x v="324"/>
    <x v="324"/>
    <x v="2"/>
    <n v="24"/>
    <n v="211.22200000000001"/>
    <n v="0"/>
    <n v="24"/>
    <m/>
    <m/>
  </r>
  <r>
    <n v="429"/>
    <n v="2000002148"/>
    <d v="2018-03-08T00:00:00"/>
    <d v="2019-01-18T00:00:00"/>
    <s v="CC00037"/>
    <s v="COHU MALAYSIA SDN. BHD."/>
    <x v="325"/>
    <x v="325"/>
    <x v="2"/>
    <n v="65"/>
    <n v="478.5"/>
    <n v="0"/>
    <n v="65"/>
    <m/>
    <m/>
  </r>
  <r>
    <n v="430"/>
    <n v="2000002148"/>
    <d v="2018-03-08T00:00:00"/>
    <d v="2019-01-18T00:00:00"/>
    <s v="CC00037"/>
    <s v="COHU MALAYSIA SDN. BHD."/>
    <x v="19"/>
    <x v="19"/>
    <x v="2"/>
    <n v="57"/>
    <n v="10.918139999999999"/>
    <n v="0"/>
    <n v="57"/>
    <m/>
    <m/>
  </r>
  <r>
    <n v="431"/>
    <n v="2000002148"/>
    <d v="2018-03-08T00:00:00"/>
    <d v="2019-01-18T00:00:00"/>
    <s v="CC00037"/>
    <s v="COHU MALAYSIA SDN. BHD."/>
    <x v="326"/>
    <x v="326"/>
    <x v="2"/>
    <n v="37"/>
    <n v="360.8"/>
    <n v="0"/>
    <n v="37"/>
    <m/>
    <m/>
  </r>
  <r>
    <n v="432"/>
    <n v="2000002148"/>
    <d v="2018-03-08T00:00:00"/>
    <d v="2019-01-18T00:00:00"/>
    <s v="CC00037"/>
    <s v="COHU MALAYSIA SDN. BHD."/>
    <x v="327"/>
    <x v="327"/>
    <x v="2"/>
    <n v="33"/>
    <n v="181.5"/>
    <n v="0"/>
    <n v="33"/>
    <m/>
    <m/>
  </r>
  <r>
    <n v="433"/>
    <n v="2000002148"/>
    <d v="2018-03-08T00:00:00"/>
    <d v="2019-01-18T00:00:00"/>
    <s v="CC00037"/>
    <s v="COHU MALAYSIA SDN. BHD."/>
    <x v="328"/>
    <x v="328"/>
    <x v="2"/>
    <n v="33"/>
    <n v="15.4275"/>
    <n v="0"/>
    <n v="33"/>
    <m/>
    <m/>
  </r>
  <r>
    <n v="434"/>
    <n v="2000002148"/>
    <d v="2018-03-08T00:00:00"/>
    <d v="2019-01-18T00:00:00"/>
    <s v="CC00037"/>
    <s v="COHU MALAYSIA SDN. BHD."/>
    <x v="329"/>
    <x v="329"/>
    <x v="2"/>
    <n v="8"/>
    <n v="10.131"/>
    <n v="0"/>
    <n v="8"/>
    <m/>
    <m/>
  </r>
  <r>
    <n v="435"/>
    <n v="2000002148"/>
    <d v="2018-03-08T00:00:00"/>
    <d v="2019-01-18T00:00:00"/>
    <s v="CC00037"/>
    <s v="COHU MALAYSIA SDN. BHD."/>
    <x v="330"/>
    <x v="330"/>
    <x v="2"/>
    <n v="4"/>
    <n v="818.4"/>
    <n v="0"/>
    <n v="4"/>
    <m/>
    <m/>
  </r>
  <r>
    <n v="436"/>
    <n v="2000002148"/>
    <d v="2018-03-08T00:00:00"/>
    <d v="2019-01-18T00:00:00"/>
    <s v="CC00037"/>
    <s v="COHU MALAYSIA SDN. BHD."/>
    <x v="331"/>
    <x v="331"/>
    <x v="2"/>
    <n v="8"/>
    <n v="219.97800000000001"/>
    <n v="0"/>
    <n v="8"/>
    <m/>
    <m/>
  </r>
  <r>
    <n v="437"/>
    <n v="2000002148"/>
    <d v="2018-03-08T00:00:00"/>
    <d v="2019-01-18T00:00:00"/>
    <s v="CC00037"/>
    <s v="COHU MALAYSIA SDN. BHD."/>
    <x v="332"/>
    <x v="332"/>
    <x v="2"/>
    <n v="33"/>
    <n v="0.42349999999999999"/>
    <n v="0"/>
    <n v="33"/>
    <m/>
    <m/>
  </r>
  <r>
    <n v="438"/>
    <n v="2000002148"/>
    <d v="2018-03-08T00:00:00"/>
    <d v="2019-01-18T00:00:00"/>
    <s v="CC00037"/>
    <s v="COHU MALAYSIA SDN. BHD."/>
    <x v="333"/>
    <x v="333"/>
    <x v="2"/>
    <n v="8"/>
    <n v="5.5659999999999998"/>
    <n v="0"/>
    <n v="8"/>
    <m/>
    <m/>
  </r>
  <r>
    <n v="439"/>
    <n v="2000002148"/>
    <d v="2018-03-08T00:00:00"/>
    <d v="2019-01-18T00:00:00"/>
    <s v="CC00037"/>
    <s v="COHU MALAYSIA SDN. BHD."/>
    <x v="334"/>
    <x v="334"/>
    <x v="2"/>
    <n v="8"/>
    <n v="10.45"/>
    <n v="0"/>
    <n v="8"/>
    <m/>
    <m/>
  </r>
  <r>
    <n v="440"/>
    <n v="2000002148"/>
    <d v="2018-03-08T00:00:00"/>
    <d v="2019-01-18T00:00:00"/>
    <s v="CC00037"/>
    <s v="COHU MALAYSIA SDN. BHD."/>
    <x v="335"/>
    <x v="335"/>
    <x v="2"/>
    <n v="2.4"/>
    <n v="4.8840000000000003"/>
    <n v="0"/>
    <n v="2.4"/>
    <m/>
    <m/>
  </r>
  <r>
    <n v="441"/>
    <n v="2000002148"/>
    <d v="2018-03-08T00:00:00"/>
    <d v="2019-01-18T00:00:00"/>
    <s v="CC00037"/>
    <s v="COHU MALAYSIA SDN. BHD."/>
    <x v="20"/>
    <x v="20"/>
    <x v="2"/>
    <n v="8"/>
    <n v="1.2222219999999999"/>
    <n v="0"/>
    <n v="8"/>
    <m/>
    <m/>
  </r>
  <r>
    <n v="442"/>
    <n v="2000002148"/>
    <d v="2018-03-08T00:00:00"/>
    <d v="2019-01-18T00:00:00"/>
    <s v="CC00037"/>
    <s v="COHU MALAYSIA SDN. BHD."/>
    <x v="336"/>
    <x v="336"/>
    <x v="2"/>
    <n v="32"/>
    <n v="0.85555599999999998"/>
    <n v="0"/>
    <n v="32"/>
    <m/>
    <m/>
  </r>
  <r>
    <n v="443"/>
    <n v="2000002148"/>
    <d v="2018-03-08T00:00:00"/>
    <d v="2019-01-18T00:00:00"/>
    <s v="CC00037"/>
    <s v="COHU MALAYSIA SDN. BHD."/>
    <x v="337"/>
    <x v="337"/>
    <x v="2"/>
    <n v="96"/>
    <n v="1.2222219999999999"/>
    <n v="0"/>
    <n v="96"/>
    <m/>
    <m/>
  </r>
  <r>
    <n v="444"/>
    <n v="2000002148"/>
    <d v="2018-03-08T00:00:00"/>
    <d v="2019-01-18T00:00:00"/>
    <s v="CC00037"/>
    <s v="COHU MALAYSIA SDN. BHD."/>
    <x v="338"/>
    <x v="338"/>
    <x v="2"/>
    <n v="8"/>
    <n v="1.2222219999999999"/>
    <n v="0"/>
    <n v="8"/>
    <m/>
    <m/>
  </r>
  <r>
    <n v="445"/>
    <n v="2000002148"/>
    <d v="2018-03-08T00:00:00"/>
    <d v="2019-01-18T00:00:00"/>
    <s v="CC00037"/>
    <s v="COHU MALAYSIA SDN. BHD."/>
    <x v="339"/>
    <x v="339"/>
    <x v="2"/>
    <n v="40"/>
    <n v="0.588889"/>
    <n v="0"/>
    <n v="40"/>
    <m/>
    <m/>
  </r>
  <r>
    <n v="446"/>
    <n v="2000002148"/>
    <d v="2018-03-08T00:00:00"/>
    <d v="2019-01-18T00:00:00"/>
    <s v="CC00037"/>
    <s v="COHU MALAYSIA SDN. BHD."/>
    <x v="340"/>
    <x v="340"/>
    <x v="2"/>
    <n v="80"/>
    <n v="0.23532"/>
    <n v="0"/>
    <n v="80"/>
    <m/>
    <m/>
  </r>
  <r>
    <n v="447"/>
    <n v="2000002148"/>
    <d v="2018-03-08T00:00:00"/>
    <d v="2019-01-18T00:00:00"/>
    <s v="CC00037"/>
    <s v="COHU MALAYSIA SDN. BHD."/>
    <x v="341"/>
    <x v="341"/>
    <x v="2"/>
    <n v="32"/>
    <n v="1.177778"/>
    <n v="0"/>
    <n v="32"/>
    <m/>
    <m/>
  </r>
  <r>
    <n v="448"/>
    <n v="2000002148"/>
    <d v="2018-03-08T00:00:00"/>
    <d v="2019-01-18T00:00:00"/>
    <s v="CC00037"/>
    <s v="COHU MALAYSIA SDN. BHD."/>
    <x v="342"/>
    <x v="342"/>
    <x v="2"/>
    <n v="0.4"/>
    <n v="17.588999999999999"/>
    <n v="0"/>
    <n v="0.4"/>
    <m/>
    <m/>
  </r>
  <r>
    <n v="449"/>
    <n v="2000002148"/>
    <d v="2018-03-08T00:00:00"/>
    <d v="2019-01-18T00:00:00"/>
    <s v="CC00037"/>
    <s v="COHU MALAYSIA SDN. BHD."/>
    <x v="343"/>
    <x v="343"/>
    <x v="2"/>
    <n v="0.4"/>
    <n v="13.189"/>
    <n v="0"/>
    <n v="0.4"/>
    <m/>
    <m/>
  </r>
  <r>
    <n v="450"/>
    <n v="2000002148"/>
    <d v="2018-03-08T00:00:00"/>
    <d v="2019-01-18T00:00:00"/>
    <s v="CC00037"/>
    <s v="COHU MALAYSIA SDN. BHD."/>
    <x v="344"/>
    <x v="344"/>
    <x v="2"/>
    <n v="6000"/>
    <n v="0.1056"/>
    <n v="0"/>
    <n v="6000"/>
    <m/>
    <m/>
  </r>
  <r>
    <n v="451"/>
    <n v="2000002148"/>
    <d v="2018-03-08T00:00:00"/>
    <d v="2019-01-18T00:00:00"/>
    <s v="CC00037"/>
    <s v="COHU MALAYSIA SDN. BHD."/>
    <x v="345"/>
    <x v="345"/>
    <x v="2"/>
    <n v="62"/>
    <n v="1.4993000000000001"/>
    <n v="0"/>
    <n v="62"/>
    <m/>
    <m/>
  </r>
  <r>
    <n v="452"/>
    <n v="2000002148"/>
    <d v="2018-03-08T00:00:00"/>
    <d v="2019-01-18T00:00:00"/>
    <s v="CC00037"/>
    <s v="COHU MALAYSIA SDN. BHD."/>
    <x v="346"/>
    <x v="346"/>
    <x v="2"/>
    <n v="42"/>
    <n v="0.121943"/>
    <n v="0"/>
    <n v="42"/>
    <m/>
    <m/>
  </r>
  <r>
    <n v="453"/>
    <n v="2000002148"/>
    <d v="2018-03-08T00:00:00"/>
    <d v="2019-01-18T00:00:00"/>
    <s v="CC00037"/>
    <s v="COHU MALAYSIA SDN. BHD."/>
    <x v="347"/>
    <x v="347"/>
    <x v="2"/>
    <n v="16"/>
    <n v="31.13"/>
    <n v="0"/>
    <n v="16"/>
    <m/>
    <m/>
  </r>
  <r>
    <n v="454"/>
    <n v="2000002148"/>
    <d v="2018-03-08T00:00:00"/>
    <d v="2019-01-18T00:00:00"/>
    <s v="CC00037"/>
    <s v="COHU MALAYSIA SDN. BHD."/>
    <x v="348"/>
    <x v="348"/>
    <x v="2"/>
    <n v="90"/>
    <n v="4.1332849999999999"/>
    <n v="0"/>
    <n v="90"/>
    <m/>
    <m/>
  </r>
  <r>
    <n v="455"/>
    <n v="2000002148"/>
    <d v="2018-03-08T00:00:00"/>
    <d v="2019-01-18T00:00:00"/>
    <s v="CC00037"/>
    <s v="COHU MALAYSIA SDN. BHD."/>
    <x v="349"/>
    <x v="349"/>
    <x v="2"/>
    <n v="56"/>
    <n v="0.89100000000000001"/>
    <n v="0"/>
    <n v="56"/>
    <m/>
    <m/>
  </r>
  <r>
    <n v="456"/>
    <n v="2000002148"/>
    <d v="2018-03-08T00:00:00"/>
    <d v="2019-01-18T00:00:00"/>
    <s v="CC00037"/>
    <s v="COHU MALAYSIA SDN. BHD."/>
    <x v="350"/>
    <x v="350"/>
    <x v="2"/>
    <n v="8"/>
    <n v="11.121"/>
    <n v="0"/>
    <n v="8"/>
    <m/>
    <m/>
  </r>
  <r>
    <n v="457"/>
    <n v="2000002148"/>
    <d v="2018-03-08T00:00:00"/>
    <d v="2019-01-18T00:00:00"/>
    <s v="CC00037"/>
    <s v="COHU MALAYSIA SDN. BHD."/>
    <x v="351"/>
    <x v="351"/>
    <x v="2"/>
    <n v="400"/>
    <n v="0.19800000000000001"/>
    <n v="0"/>
    <n v="400"/>
    <m/>
    <m/>
  </r>
  <r>
    <n v="458"/>
    <n v="2000002148"/>
    <d v="2018-03-08T00:00:00"/>
    <d v="2019-01-18T00:00:00"/>
    <s v="CC00037"/>
    <s v="COHU MALAYSIA SDN. BHD."/>
    <x v="352"/>
    <x v="352"/>
    <x v="2"/>
    <n v="505"/>
    <n v="3.5213420000000002"/>
    <n v="0"/>
    <n v="505"/>
    <m/>
    <m/>
  </r>
  <r>
    <n v="459"/>
    <n v="2000002148"/>
    <d v="2018-03-08T00:00:00"/>
    <d v="2019-01-18T00:00:00"/>
    <s v="CC00037"/>
    <s v="COHU MALAYSIA SDN. BHD."/>
    <x v="89"/>
    <x v="89"/>
    <x v="2"/>
    <n v="12"/>
    <n v="15.609"/>
    <n v="0"/>
    <n v="12"/>
    <m/>
    <m/>
  </r>
  <r>
    <n v="460"/>
    <n v="2000002148"/>
    <d v="2018-03-08T00:00:00"/>
    <d v="2019-01-18T00:00:00"/>
    <s v="CC00037"/>
    <s v="COHU MALAYSIA SDN. BHD."/>
    <x v="353"/>
    <x v="353"/>
    <x v="2"/>
    <n v="73"/>
    <n v="46.572899999999997"/>
    <n v="0"/>
    <n v="73"/>
    <m/>
    <m/>
  </r>
  <r>
    <n v="461"/>
    <n v="2000002148"/>
    <d v="2018-03-08T00:00:00"/>
    <d v="2019-01-18T00:00:00"/>
    <s v="CC00037"/>
    <s v="COHU MALAYSIA SDN. BHD."/>
    <x v="354"/>
    <x v="354"/>
    <x v="2"/>
    <n v="8"/>
    <n v="3.9395349999999998"/>
    <n v="0"/>
    <n v="8"/>
    <m/>
    <m/>
  </r>
  <r>
    <n v="462"/>
    <n v="2000002148"/>
    <d v="2018-03-08T00:00:00"/>
    <d v="2019-01-18T00:00:00"/>
    <s v="CC00037"/>
    <s v="COHU MALAYSIA SDN. BHD."/>
    <x v="355"/>
    <x v="355"/>
    <x v="2"/>
    <n v="33"/>
    <n v="114.82399100000001"/>
    <n v="0"/>
    <n v="33"/>
    <m/>
    <m/>
  </r>
  <r>
    <n v="463"/>
    <n v="2000002148"/>
    <d v="2018-03-08T00:00:00"/>
    <d v="2019-01-18T00:00:00"/>
    <s v="CC00037"/>
    <s v="COHU MALAYSIA SDN. BHD."/>
    <x v="356"/>
    <x v="356"/>
    <x v="2"/>
    <n v="32"/>
    <n v="7.7"/>
    <n v="0"/>
    <n v="32"/>
    <m/>
    <m/>
  </r>
  <r>
    <n v="464"/>
    <n v="2000002148"/>
    <d v="2018-03-08T00:00:00"/>
    <d v="2019-01-18T00:00:00"/>
    <s v="CC00037"/>
    <s v="COHU MALAYSIA SDN. BHD."/>
    <x v="357"/>
    <x v="357"/>
    <x v="2"/>
    <n v="180"/>
    <n v="9.0090000000000003"/>
    <n v="0"/>
    <n v="180"/>
    <m/>
    <m/>
  </r>
  <r>
    <n v="465"/>
    <n v="2000002148"/>
    <d v="2018-03-08T00:00:00"/>
    <d v="2019-01-18T00:00:00"/>
    <s v="CC00037"/>
    <s v="COHU MALAYSIA SDN. BHD."/>
    <x v="358"/>
    <x v="358"/>
    <x v="2"/>
    <n v="33"/>
    <n v="14.245088000000001"/>
    <n v="0"/>
    <n v="33"/>
    <m/>
    <m/>
  </r>
  <r>
    <n v="466"/>
    <n v="2000002148"/>
    <d v="2018-03-08T00:00:00"/>
    <d v="2019-01-18T00:00:00"/>
    <s v="CC00037"/>
    <s v="COHU MALAYSIA SDN. BHD."/>
    <x v="359"/>
    <x v="359"/>
    <x v="2"/>
    <n v="8"/>
    <n v="13.002000000000001"/>
    <n v="0"/>
    <n v="8"/>
    <m/>
    <m/>
  </r>
  <r>
    <n v="467"/>
    <n v="2000002148"/>
    <d v="2018-03-08T00:00:00"/>
    <d v="2019-01-18T00:00:00"/>
    <s v="CC00037"/>
    <s v="COHU MALAYSIA SDN. BHD."/>
    <x v="360"/>
    <x v="360"/>
    <x v="2"/>
    <n v="180"/>
    <n v="7.5129999999999999"/>
    <n v="0"/>
    <n v="180"/>
    <m/>
    <m/>
  </r>
  <r>
    <n v="468"/>
    <n v="2000002148"/>
    <d v="2018-03-08T00:00:00"/>
    <d v="2019-01-18T00:00:00"/>
    <s v="CC00037"/>
    <s v="COHU MALAYSIA SDN. BHD."/>
    <x v="361"/>
    <x v="361"/>
    <x v="2"/>
    <n v="24"/>
    <n v="44"/>
    <n v="0"/>
    <n v="24"/>
    <m/>
    <m/>
  </r>
  <r>
    <n v="469"/>
    <n v="2000002148"/>
    <d v="2018-03-08T00:00:00"/>
    <d v="2019-01-18T00:00:00"/>
    <s v="CC00037"/>
    <s v="COHU MALAYSIA SDN. BHD."/>
    <x v="362"/>
    <x v="362"/>
    <x v="2"/>
    <n v="24"/>
    <n v="44"/>
    <n v="0"/>
    <n v="24"/>
    <m/>
    <m/>
  </r>
  <r>
    <n v="470"/>
    <n v="2000002148"/>
    <d v="2018-03-08T00:00:00"/>
    <d v="2019-01-18T00:00:00"/>
    <s v="CC00037"/>
    <s v="COHU MALAYSIA SDN. BHD."/>
    <x v="363"/>
    <x v="363"/>
    <x v="2"/>
    <n v="16"/>
    <n v="4.3449999999999998"/>
    <n v="0"/>
    <n v="16"/>
    <m/>
    <m/>
  </r>
  <r>
    <n v="471"/>
    <n v="2000002148"/>
    <d v="2018-03-08T00:00:00"/>
    <d v="2019-01-18T00:00:00"/>
    <s v="CC00037"/>
    <s v="COHU MALAYSIA SDN. BHD."/>
    <x v="364"/>
    <x v="364"/>
    <x v="2"/>
    <n v="32"/>
    <n v="15.928000000000001"/>
    <n v="0"/>
    <n v="32"/>
    <m/>
    <m/>
  </r>
  <r>
    <n v="472"/>
    <n v="2000002148"/>
    <d v="2018-03-08T00:00:00"/>
    <d v="2019-01-18T00:00:00"/>
    <s v="CC00037"/>
    <s v="COHU MALAYSIA SDN. BHD."/>
    <x v="365"/>
    <x v="365"/>
    <x v="2"/>
    <n v="41"/>
    <n v="12.793956"/>
    <n v="0"/>
    <n v="41"/>
    <m/>
    <m/>
  </r>
  <r>
    <n v="473"/>
    <n v="2000002148"/>
    <d v="2018-03-08T00:00:00"/>
    <d v="2019-01-18T00:00:00"/>
    <s v="CC00037"/>
    <s v="COHU MALAYSIA SDN. BHD."/>
    <x v="366"/>
    <x v="366"/>
    <x v="2"/>
    <n v="84"/>
    <n v="6.391"/>
    <n v="0"/>
    <n v="84"/>
    <m/>
    <m/>
  </r>
  <r>
    <n v="474"/>
    <n v="2000002148"/>
    <d v="2018-03-08T00:00:00"/>
    <d v="2019-01-18T00:00:00"/>
    <s v="CC00037"/>
    <s v="COHU MALAYSIA SDN. BHD."/>
    <x v="367"/>
    <x v="367"/>
    <x v="2"/>
    <n v="8"/>
    <n v="6.7649999999999997"/>
    <n v="0"/>
    <n v="8"/>
    <m/>
    <m/>
  </r>
  <r>
    <n v="475"/>
    <n v="2000002148"/>
    <d v="2018-03-08T00:00:00"/>
    <d v="2019-01-18T00:00:00"/>
    <s v="CC00037"/>
    <s v="COHU MALAYSIA SDN. BHD."/>
    <x v="368"/>
    <x v="368"/>
    <x v="2"/>
    <n v="33"/>
    <n v="11.494999999999999"/>
    <n v="0"/>
    <n v="33"/>
    <m/>
    <m/>
  </r>
  <r>
    <n v="476"/>
    <n v="2000002148"/>
    <d v="2018-03-08T00:00:00"/>
    <d v="2019-01-18T00:00:00"/>
    <s v="CC00037"/>
    <s v="COHU MALAYSIA SDN. BHD."/>
    <x v="369"/>
    <x v="369"/>
    <x v="2"/>
    <n v="16"/>
    <n v="40.704405000000001"/>
    <n v="0"/>
    <n v="16"/>
    <m/>
    <m/>
  </r>
  <r>
    <n v="477"/>
    <n v="2000002148"/>
    <d v="2018-03-08T00:00:00"/>
    <d v="2019-01-18T00:00:00"/>
    <s v="CC00037"/>
    <s v="COHU MALAYSIA SDN. BHD."/>
    <x v="370"/>
    <x v="370"/>
    <x v="2"/>
    <n v="153"/>
    <n v="3.7730000000000001"/>
    <n v="0"/>
    <n v="153"/>
    <m/>
    <m/>
  </r>
  <r>
    <n v="478"/>
    <n v="2000002148"/>
    <d v="2018-03-08T00:00:00"/>
    <d v="2019-01-18T00:00:00"/>
    <s v="CC00037"/>
    <s v="COHU MALAYSIA SDN. BHD."/>
    <x v="371"/>
    <x v="371"/>
    <x v="2"/>
    <n v="4"/>
    <n v="5.39"/>
    <n v="0"/>
    <n v="4"/>
    <m/>
    <m/>
  </r>
  <r>
    <n v="479"/>
    <n v="2000002148"/>
    <d v="2018-03-08T00:00:00"/>
    <d v="2019-01-18T00:00:00"/>
    <s v="CC00037"/>
    <s v="COHU MALAYSIA SDN. BHD."/>
    <x v="372"/>
    <x v="372"/>
    <x v="2"/>
    <n v="33"/>
    <n v="27.424506999999998"/>
    <n v="0"/>
    <n v="33"/>
    <m/>
    <m/>
  </r>
  <r>
    <n v="480"/>
    <n v="2000002148"/>
    <d v="2018-03-08T00:00:00"/>
    <d v="2019-01-18T00:00:00"/>
    <s v="CC00037"/>
    <s v="COHU MALAYSIA SDN. BHD."/>
    <x v="373"/>
    <x v="373"/>
    <x v="2"/>
    <n v="16"/>
    <n v="4.774"/>
    <n v="0"/>
    <n v="16"/>
    <m/>
    <m/>
  </r>
  <r>
    <n v="481"/>
    <n v="2000002148"/>
    <d v="2018-03-08T00:00:00"/>
    <d v="2019-01-18T00:00:00"/>
    <s v="CC00037"/>
    <s v="COHU MALAYSIA SDN. BHD."/>
    <x v="374"/>
    <x v="374"/>
    <x v="2"/>
    <n v="217"/>
    <n v="3.2229999999999999"/>
    <n v="0"/>
    <n v="217"/>
    <m/>
    <m/>
  </r>
  <r>
    <n v="482"/>
    <n v="2000002148"/>
    <d v="2018-03-08T00:00:00"/>
    <d v="2019-01-18T00:00:00"/>
    <s v="CC00037"/>
    <s v="COHU MALAYSIA SDN. BHD."/>
    <x v="375"/>
    <x v="375"/>
    <x v="2"/>
    <n v="57"/>
    <n v="4.29"/>
    <n v="0"/>
    <n v="57"/>
    <m/>
    <m/>
  </r>
  <r>
    <n v="483"/>
    <n v="2000002148"/>
    <d v="2018-03-08T00:00:00"/>
    <d v="2019-01-18T00:00:00"/>
    <s v="CC00037"/>
    <s v="COHU MALAYSIA SDN. BHD."/>
    <x v="376"/>
    <x v="376"/>
    <x v="2"/>
    <n v="153"/>
    <n v="4.9279999999999999"/>
    <n v="0"/>
    <n v="153"/>
    <m/>
    <m/>
  </r>
  <r>
    <n v="484"/>
    <n v="2000002148"/>
    <d v="2018-03-08T00:00:00"/>
    <d v="2019-01-18T00:00:00"/>
    <s v="CC00037"/>
    <s v="COHU MALAYSIA SDN. BHD."/>
    <x v="377"/>
    <x v="377"/>
    <x v="2"/>
    <n v="8"/>
    <n v="4.5833339999999998"/>
    <n v="0"/>
    <n v="8"/>
    <m/>
    <m/>
  </r>
  <r>
    <n v="485"/>
    <n v="2000002148"/>
    <d v="2018-03-08T00:00:00"/>
    <d v="2019-01-18T00:00:00"/>
    <s v="CC00037"/>
    <s v="COHU MALAYSIA SDN. BHD."/>
    <x v="378"/>
    <x v="378"/>
    <x v="2"/>
    <n v="16"/>
    <n v="4.6696080000000002"/>
    <n v="0"/>
    <n v="16"/>
    <m/>
    <m/>
  </r>
  <r>
    <n v="486"/>
    <n v="2000002148"/>
    <d v="2018-03-08T00:00:00"/>
    <d v="2019-01-18T00:00:00"/>
    <s v="CC00037"/>
    <s v="COHU MALAYSIA SDN. BHD."/>
    <x v="379"/>
    <x v="379"/>
    <x v="2"/>
    <n v="32"/>
    <n v="7.0839999999999996"/>
    <n v="0"/>
    <n v="32"/>
    <m/>
    <m/>
  </r>
  <r>
    <n v="487"/>
    <n v="2000002148"/>
    <d v="2018-03-08T00:00:00"/>
    <d v="2019-01-18T00:00:00"/>
    <s v="CC00037"/>
    <s v="COHU MALAYSIA SDN. BHD."/>
    <x v="380"/>
    <x v="380"/>
    <x v="2"/>
    <n v="24"/>
    <n v="0.31553399999999998"/>
    <n v="0"/>
    <n v="24"/>
    <m/>
    <m/>
  </r>
  <r>
    <n v="488"/>
    <n v="2000002148"/>
    <d v="2018-03-08T00:00:00"/>
    <d v="2019-01-18T00:00:00"/>
    <s v="CC00037"/>
    <s v="COHU MALAYSIA SDN. BHD."/>
    <x v="381"/>
    <x v="381"/>
    <x v="2"/>
    <n v="8"/>
    <n v="2.508"/>
    <n v="0"/>
    <n v="8"/>
    <m/>
    <m/>
  </r>
  <r>
    <n v="489"/>
    <n v="2000002148"/>
    <d v="2018-03-08T00:00:00"/>
    <d v="2019-01-18T00:00:00"/>
    <s v="CC00037"/>
    <s v="COHU MALAYSIA SDN. BHD."/>
    <x v="382"/>
    <x v="382"/>
    <x v="2"/>
    <n v="8"/>
    <n v="0.95671099999999998"/>
    <n v="0"/>
    <n v="8"/>
    <m/>
    <m/>
  </r>
  <r>
    <n v="490"/>
    <n v="2000002148"/>
    <d v="2018-03-08T00:00:00"/>
    <d v="2019-01-18T00:00:00"/>
    <s v="CC00037"/>
    <s v="COHU MALAYSIA SDN. BHD."/>
    <x v="383"/>
    <x v="383"/>
    <x v="2"/>
    <n v="33"/>
    <n v="34.326467999999998"/>
    <n v="0"/>
    <n v="33"/>
    <m/>
    <m/>
  </r>
  <r>
    <n v="491"/>
    <n v="2000002148"/>
    <d v="2018-03-08T00:00:00"/>
    <d v="2019-01-18T00:00:00"/>
    <s v="CC00037"/>
    <s v="COHU MALAYSIA SDN. BHD."/>
    <x v="384"/>
    <x v="384"/>
    <x v="2"/>
    <n v="6720"/>
    <n v="0.41360000000000002"/>
    <n v="0"/>
    <n v="6720"/>
    <m/>
    <m/>
  </r>
  <r>
    <n v="492"/>
    <n v="2000002148"/>
    <d v="2018-03-08T00:00:00"/>
    <d v="2019-01-18T00:00:00"/>
    <s v="CC00037"/>
    <s v="COHU MALAYSIA SDN. BHD."/>
    <x v="385"/>
    <x v="385"/>
    <x v="2"/>
    <n v="33"/>
    <n v="138.6"/>
    <n v="0"/>
    <n v="33"/>
    <m/>
    <m/>
  </r>
  <r>
    <n v="493"/>
    <n v="2000002148"/>
    <d v="2018-03-08T00:00:00"/>
    <d v="2019-01-18T00:00:00"/>
    <s v="CC00037"/>
    <s v="COHU MALAYSIA SDN. BHD."/>
    <x v="386"/>
    <x v="386"/>
    <x v="2"/>
    <n v="8"/>
    <n v="4.7300000000000004"/>
    <n v="0"/>
    <n v="8"/>
    <m/>
    <m/>
  </r>
  <r>
    <n v="494"/>
    <n v="2000002148"/>
    <d v="2018-03-08T00:00:00"/>
    <d v="2019-01-18T00:00:00"/>
    <s v="CC00037"/>
    <s v="COHU MALAYSIA SDN. BHD."/>
    <x v="24"/>
    <x v="24"/>
    <x v="2"/>
    <n v="41"/>
    <n v="10.353489"/>
    <n v="0"/>
    <n v="41"/>
    <m/>
    <m/>
  </r>
  <r>
    <n v="495"/>
    <n v="2000002148"/>
    <d v="2018-03-08T00:00:00"/>
    <d v="2019-01-18T00:00:00"/>
    <s v="CC00037"/>
    <s v="COHU MALAYSIA SDN. BHD."/>
    <x v="387"/>
    <x v="387"/>
    <x v="2"/>
    <n v="24"/>
    <n v="0.88"/>
    <n v="0"/>
    <n v="24"/>
    <m/>
    <m/>
  </r>
  <r>
    <n v="496"/>
    <n v="2000002148"/>
    <d v="2018-03-08T00:00:00"/>
    <d v="2019-01-18T00:00:00"/>
    <s v="CC00037"/>
    <s v="COHU MALAYSIA SDN. BHD."/>
    <x v="388"/>
    <x v="388"/>
    <x v="2"/>
    <n v="69"/>
    <n v="95.546000000000006"/>
    <n v="0"/>
    <n v="69"/>
    <m/>
    <m/>
  </r>
  <r>
    <n v="497"/>
    <n v="2000002148"/>
    <d v="2018-03-08T00:00:00"/>
    <d v="2019-01-18T00:00:00"/>
    <s v="CC00037"/>
    <s v="COHU MALAYSIA SDN. BHD."/>
    <x v="389"/>
    <x v="389"/>
    <x v="2"/>
    <n v="41"/>
    <n v="0.86899999999999999"/>
    <n v="0"/>
    <n v="41"/>
    <m/>
    <m/>
  </r>
  <r>
    <n v="498"/>
    <n v="2000002148"/>
    <d v="2018-03-08T00:00:00"/>
    <d v="2019-01-18T00:00:00"/>
    <s v="CC00037"/>
    <s v="COHU MALAYSIA SDN. BHD."/>
    <x v="25"/>
    <x v="25"/>
    <x v="2"/>
    <n v="60"/>
    <n v="8.3572999999999995E-2"/>
    <n v="0"/>
    <n v="60"/>
    <m/>
    <m/>
  </r>
  <r>
    <n v="499"/>
    <n v="2000002148"/>
    <d v="2018-03-08T00:00:00"/>
    <d v="2019-01-18T00:00:00"/>
    <s v="CC00037"/>
    <s v="COHU MALAYSIA SDN. BHD."/>
    <x v="390"/>
    <x v="390"/>
    <x v="2"/>
    <n v="60"/>
    <n v="0.23100000000000001"/>
    <n v="0"/>
    <n v="60"/>
    <m/>
    <m/>
  </r>
  <r>
    <n v="500"/>
    <n v="2000002148"/>
    <d v="2018-03-08T00:00:00"/>
    <d v="2019-01-18T00:00:00"/>
    <s v="CC00037"/>
    <s v="COHU MALAYSIA SDN. BHD."/>
    <x v="391"/>
    <x v="391"/>
    <x v="2"/>
    <n v="33"/>
    <n v="4.0385999999999997"/>
    <n v="0"/>
    <n v="33"/>
    <m/>
    <m/>
  </r>
  <r>
    <n v="501"/>
    <n v="2000002148"/>
    <d v="2018-03-08T00:00:00"/>
    <d v="2019-01-18T00:00:00"/>
    <s v="CC00037"/>
    <s v="COHU MALAYSIA SDN. BHD."/>
    <x v="92"/>
    <x v="92"/>
    <x v="2"/>
    <n v="31"/>
    <n v="16.620999999999999"/>
    <n v="0"/>
    <n v="31"/>
    <m/>
    <m/>
  </r>
  <r>
    <n v="502"/>
    <n v="2000002148"/>
    <d v="2018-03-08T00:00:00"/>
    <d v="2019-01-18T00:00:00"/>
    <s v="CC00037"/>
    <s v="COHU MALAYSIA SDN. BHD."/>
    <x v="93"/>
    <x v="93"/>
    <x v="2"/>
    <n v="58"/>
    <n v="3.3220000000000001"/>
    <n v="0"/>
    <n v="58"/>
    <m/>
    <m/>
  </r>
  <r>
    <n v="503"/>
    <n v="2000002148"/>
    <d v="2018-03-08T00:00:00"/>
    <d v="2019-01-18T00:00:00"/>
    <s v="CC00037"/>
    <s v="COHU MALAYSIA SDN. BHD."/>
    <x v="392"/>
    <x v="392"/>
    <x v="2"/>
    <n v="8"/>
    <n v="3.770642"/>
    <n v="0"/>
    <n v="8"/>
    <m/>
    <m/>
  </r>
  <r>
    <n v="504"/>
    <n v="2000002148"/>
    <d v="2018-03-08T00:00:00"/>
    <d v="2019-01-18T00:00:00"/>
    <s v="CC00037"/>
    <s v="COHU MALAYSIA SDN. BHD."/>
    <x v="393"/>
    <x v="393"/>
    <x v="2"/>
    <n v="64"/>
    <n v="7.194"/>
    <n v="0"/>
    <n v="64"/>
    <m/>
    <m/>
  </r>
  <r>
    <n v="505"/>
    <n v="2000002148"/>
    <d v="2018-03-08T00:00:00"/>
    <d v="2019-01-18T00:00:00"/>
    <s v="CC00037"/>
    <s v="COHU MALAYSIA SDN. BHD."/>
    <x v="394"/>
    <x v="394"/>
    <x v="2"/>
    <n v="12"/>
    <n v="1.1583000000000001"/>
    <n v="0"/>
    <n v="12"/>
    <m/>
    <m/>
  </r>
  <r>
    <n v="506"/>
    <n v="2000002148"/>
    <d v="2018-03-08T00:00:00"/>
    <d v="2019-01-18T00:00:00"/>
    <s v="CC00037"/>
    <s v="COHU MALAYSIA SDN. BHD."/>
    <x v="395"/>
    <x v="395"/>
    <x v="2"/>
    <n v="8"/>
    <n v="2.9285580000000002"/>
    <n v="0"/>
    <n v="8"/>
    <m/>
    <m/>
  </r>
  <r>
    <n v="507"/>
    <n v="2000002148"/>
    <d v="2018-03-08T00:00:00"/>
    <d v="2019-01-18T00:00:00"/>
    <s v="CC00037"/>
    <s v="COHU MALAYSIA SDN. BHD."/>
    <x v="396"/>
    <x v="396"/>
    <x v="2"/>
    <n v="8"/>
    <n v="1.521963"/>
    <n v="0"/>
    <n v="8"/>
    <m/>
    <m/>
  </r>
  <r>
    <n v="508"/>
    <n v="2000002148"/>
    <d v="2018-03-08T00:00:00"/>
    <d v="2019-01-18T00:00:00"/>
    <s v="CC00037"/>
    <s v="COHU MALAYSIA SDN. BHD."/>
    <x v="94"/>
    <x v="94"/>
    <x v="2"/>
    <n v="39.6"/>
    <n v="1.6719999999999999"/>
    <n v="0"/>
    <n v="39.6"/>
    <m/>
    <m/>
  </r>
  <r>
    <n v="509"/>
    <n v="2000002148"/>
    <d v="2018-03-08T00:00:00"/>
    <d v="2019-01-18T00:00:00"/>
    <s v="CC00037"/>
    <s v="COHU MALAYSIA SDN. BHD."/>
    <x v="95"/>
    <x v="95"/>
    <x v="2"/>
    <n v="16"/>
    <n v="3.4511630000000002"/>
    <n v="0"/>
    <n v="16"/>
    <m/>
    <m/>
  </r>
  <r>
    <n v="510"/>
    <n v="2000002148"/>
    <d v="2018-03-08T00:00:00"/>
    <d v="2019-01-18T00:00:00"/>
    <s v="CC00037"/>
    <s v="COHU MALAYSIA SDN. BHD."/>
    <x v="397"/>
    <x v="397"/>
    <x v="2"/>
    <n v="8"/>
    <n v="1.110784"/>
    <n v="0"/>
    <n v="8"/>
    <m/>
    <m/>
  </r>
  <r>
    <n v="511"/>
    <n v="2000002148"/>
    <d v="2018-03-08T00:00:00"/>
    <d v="2019-01-18T00:00:00"/>
    <s v="CC00037"/>
    <s v="COHU MALAYSIA SDN. BHD."/>
    <x v="398"/>
    <x v="398"/>
    <x v="2"/>
    <n v="81"/>
    <n v="27.335000000000001"/>
    <n v="0"/>
    <n v="81"/>
    <m/>
    <m/>
  </r>
  <r>
    <n v="512"/>
    <n v="2000002148"/>
    <d v="2018-03-08T00:00:00"/>
    <d v="2019-01-18T00:00:00"/>
    <s v="CC00037"/>
    <s v="COHU MALAYSIA SDN. BHD."/>
    <x v="399"/>
    <x v="399"/>
    <x v="2"/>
    <n v="32"/>
    <n v="1.8180229999999999"/>
    <n v="0"/>
    <n v="32"/>
    <m/>
    <m/>
  </r>
  <r>
    <n v="513"/>
    <n v="2000002148"/>
    <d v="2018-03-08T00:00:00"/>
    <d v="2019-01-18T00:00:00"/>
    <s v="CC00037"/>
    <s v="COHU MALAYSIA SDN. BHD."/>
    <x v="400"/>
    <x v="400"/>
    <x v="2"/>
    <n v="8"/>
    <n v="1.3728229999999999"/>
    <n v="0"/>
    <n v="8"/>
    <m/>
    <m/>
  </r>
  <r>
    <n v="514"/>
    <n v="2000002148"/>
    <d v="2018-03-08T00:00:00"/>
    <d v="2019-01-18T00:00:00"/>
    <s v="CC00037"/>
    <s v="COHU MALAYSIA SDN. BHD."/>
    <x v="401"/>
    <x v="401"/>
    <x v="2"/>
    <n v="81"/>
    <n v="35.453000000000003"/>
    <n v="0"/>
    <n v="81"/>
    <m/>
    <m/>
  </r>
  <r>
    <n v="515"/>
    <n v="2000002148"/>
    <d v="2018-03-08T00:00:00"/>
    <d v="2019-01-18T00:00:00"/>
    <s v="CC00037"/>
    <s v="COHU MALAYSIA SDN. BHD."/>
    <x v="28"/>
    <x v="28"/>
    <x v="2"/>
    <n v="65"/>
    <n v="70.322999999999993"/>
    <n v="0"/>
    <n v="65"/>
    <m/>
    <m/>
  </r>
  <r>
    <n v="516"/>
    <n v="2000002148"/>
    <d v="2018-03-08T00:00:00"/>
    <d v="2019-01-18T00:00:00"/>
    <s v="CC00037"/>
    <s v="COHU MALAYSIA SDN. BHD."/>
    <x v="402"/>
    <x v="402"/>
    <x v="2"/>
    <n v="48"/>
    <n v="83.6"/>
    <n v="0"/>
    <n v="48"/>
    <m/>
    <m/>
  </r>
  <r>
    <n v="517"/>
    <n v="2000002148"/>
    <d v="2018-03-08T00:00:00"/>
    <d v="2019-01-18T00:00:00"/>
    <s v="CC00037"/>
    <s v="COHU MALAYSIA SDN. BHD."/>
    <x v="403"/>
    <x v="403"/>
    <x v="2"/>
    <n v="73"/>
    <n v="3.74"/>
    <n v="0"/>
    <n v="73"/>
    <m/>
    <m/>
  </r>
  <r>
    <n v="518"/>
    <n v="2000002148"/>
    <d v="2018-03-08T00:00:00"/>
    <d v="2019-01-18T00:00:00"/>
    <s v="CC00037"/>
    <s v="COHU MALAYSIA SDN. BHD."/>
    <x v="404"/>
    <x v="404"/>
    <x v="2"/>
    <n v="8"/>
    <n v="14.431285000000001"/>
    <n v="0"/>
    <n v="8"/>
    <m/>
    <m/>
  </r>
  <r>
    <n v="519"/>
    <n v="2000002148"/>
    <d v="2018-03-08T00:00:00"/>
    <d v="2019-01-18T00:00:00"/>
    <s v="CC00037"/>
    <s v="COHU MALAYSIA SDN. BHD."/>
    <x v="405"/>
    <x v="405"/>
    <x v="2"/>
    <n v="57"/>
    <n v="18.347999999999999"/>
    <n v="0"/>
    <n v="57"/>
    <m/>
    <m/>
  </r>
  <r>
    <n v="520"/>
    <n v="2000002148"/>
    <d v="2018-03-08T00:00:00"/>
    <d v="2019-01-18T00:00:00"/>
    <s v="CC00037"/>
    <s v="COHU MALAYSIA SDN. BHD."/>
    <x v="406"/>
    <x v="406"/>
    <x v="2"/>
    <n v="49"/>
    <n v="17.338398999999999"/>
    <n v="0"/>
    <n v="49"/>
    <m/>
    <m/>
  </r>
  <r>
    <n v="521"/>
    <n v="2000002148"/>
    <d v="2018-03-08T00:00:00"/>
    <d v="2019-01-18T00:00:00"/>
    <s v="CC00037"/>
    <s v="COHU MALAYSIA SDN. BHD."/>
    <x v="407"/>
    <x v="407"/>
    <x v="2"/>
    <n v="64"/>
    <n v="2.1900710000000001"/>
    <n v="0"/>
    <n v="64"/>
    <m/>
    <m/>
  </r>
  <r>
    <n v="522"/>
    <n v="2000002148"/>
    <d v="2018-03-08T00:00:00"/>
    <d v="2019-01-18T00:00:00"/>
    <s v="CC00037"/>
    <s v="COHU MALAYSIA SDN. BHD."/>
    <x v="408"/>
    <x v="408"/>
    <x v="2"/>
    <n v="96"/>
    <n v="8.8000000000000007"/>
    <n v="0"/>
    <n v="96"/>
    <m/>
    <m/>
  </r>
  <r>
    <n v="523"/>
    <n v="2000002148"/>
    <d v="2018-03-08T00:00:00"/>
    <d v="2019-01-18T00:00:00"/>
    <s v="CC00037"/>
    <s v="COHU MALAYSIA SDN. BHD."/>
    <x v="409"/>
    <x v="409"/>
    <x v="2"/>
    <n v="16"/>
    <n v="4.125"/>
    <n v="0"/>
    <n v="16"/>
    <m/>
    <m/>
  </r>
  <r>
    <n v="524"/>
    <n v="2000002148"/>
    <d v="2018-03-08T00:00:00"/>
    <d v="2019-01-18T00:00:00"/>
    <s v="CC00037"/>
    <s v="COHU MALAYSIA SDN. BHD."/>
    <x v="410"/>
    <x v="410"/>
    <x v="2"/>
    <n v="89"/>
    <n v="11"/>
    <n v="0"/>
    <n v="89"/>
    <m/>
    <m/>
  </r>
  <r>
    <n v="525"/>
    <n v="2000002148"/>
    <d v="2018-03-08T00:00:00"/>
    <d v="2019-01-18T00:00:00"/>
    <s v="CC00037"/>
    <s v="COHU MALAYSIA SDN. BHD."/>
    <x v="411"/>
    <x v="411"/>
    <x v="2"/>
    <n v="16"/>
    <n v="2.190537"/>
    <n v="0"/>
    <n v="16"/>
    <m/>
    <m/>
  </r>
  <r>
    <n v="526"/>
    <n v="2000002148"/>
    <d v="2018-03-08T00:00:00"/>
    <d v="2019-01-18T00:00:00"/>
    <s v="CC00037"/>
    <s v="COHU MALAYSIA SDN. BHD."/>
    <x v="412"/>
    <x v="412"/>
    <x v="2"/>
    <n v="8"/>
    <n v="38.441146000000003"/>
    <n v="0"/>
    <n v="8"/>
    <m/>
    <m/>
  </r>
  <r>
    <n v="527"/>
    <n v="2000002148"/>
    <d v="2018-03-08T00:00:00"/>
    <d v="2019-01-18T00:00:00"/>
    <s v="CC00037"/>
    <s v="COHU MALAYSIA SDN. BHD."/>
    <x v="413"/>
    <x v="413"/>
    <x v="2"/>
    <n v="33"/>
    <n v="130.68"/>
    <n v="0"/>
    <n v="33"/>
    <m/>
    <m/>
  </r>
  <r>
    <n v="528"/>
    <n v="2000002148"/>
    <d v="2018-03-08T00:00:00"/>
    <d v="2019-01-18T00:00:00"/>
    <s v="CC00037"/>
    <s v="COHU MALAYSIA SDN. BHD."/>
    <x v="414"/>
    <x v="414"/>
    <x v="2"/>
    <n v="41"/>
    <n v="16.516283999999999"/>
    <n v="0"/>
    <n v="41"/>
    <m/>
    <m/>
  </r>
  <r>
    <n v="529"/>
    <n v="2000002148"/>
    <d v="2018-03-08T00:00:00"/>
    <d v="2019-01-18T00:00:00"/>
    <s v="CC00037"/>
    <s v="COHU MALAYSIA SDN. BHD."/>
    <x v="415"/>
    <x v="415"/>
    <x v="2"/>
    <n v="96"/>
    <n v="61.27"/>
    <n v="0"/>
    <n v="96"/>
    <m/>
    <m/>
  </r>
  <r>
    <n v="530"/>
    <n v="2000002148"/>
    <d v="2018-03-08T00:00:00"/>
    <d v="2019-01-18T00:00:00"/>
    <s v="CC00037"/>
    <s v="COHU MALAYSIA SDN. BHD."/>
    <x v="416"/>
    <x v="416"/>
    <x v="2"/>
    <n v="32"/>
    <n v="6.0940000000000003"/>
    <n v="0"/>
    <n v="32"/>
    <m/>
    <m/>
  </r>
  <r>
    <n v="531"/>
    <n v="2000002148"/>
    <d v="2018-03-08T00:00:00"/>
    <d v="2019-01-18T00:00:00"/>
    <s v="CC00037"/>
    <s v="COHU MALAYSIA SDN. BHD."/>
    <x v="417"/>
    <x v="417"/>
    <x v="2"/>
    <n v="16"/>
    <n v="57.871000000000002"/>
    <n v="0"/>
    <n v="16"/>
    <m/>
    <m/>
  </r>
  <r>
    <n v="532"/>
    <n v="2000002148"/>
    <d v="2018-03-08T00:00:00"/>
    <d v="2019-01-18T00:00:00"/>
    <s v="CC00037"/>
    <s v="COHU MALAYSIA SDN. BHD."/>
    <x v="418"/>
    <x v="418"/>
    <x v="2"/>
    <n v="8"/>
    <n v="7.6120000000000001"/>
    <n v="0"/>
    <n v="8"/>
    <m/>
    <m/>
  </r>
  <r>
    <n v="533"/>
    <n v="2000002148"/>
    <d v="2018-03-08T00:00:00"/>
    <d v="2019-01-18T00:00:00"/>
    <s v="CC00037"/>
    <s v="COHU MALAYSIA SDN. BHD."/>
    <x v="419"/>
    <x v="419"/>
    <x v="2"/>
    <n v="240"/>
    <n v="0.161163"/>
    <n v="0"/>
    <n v="240"/>
    <m/>
    <m/>
  </r>
  <r>
    <n v="534"/>
    <n v="2000002148"/>
    <d v="2018-03-08T00:00:00"/>
    <d v="2019-01-18T00:00:00"/>
    <s v="CC00037"/>
    <s v="COHU MALAYSIA SDN. BHD."/>
    <x v="420"/>
    <x v="420"/>
    <x v="2"/>
    <n v="28"/>
    <n v="0.245564"/>
    <n v="0"/>
    <n v="28"/>
    <m/>
    <m/>
  </r>
  <r>
    <n v="535"/>
    <n v="2000002148"/>
    <d v="2018-03-08T00:00:00"/>
    <d v="2019-01-18T00:00:00"/>
    <s v="CC00037"/>
    <s v="COHU MALAYSIA SDN. BHD."/>
    <x v="29"/>
    <x v="29"/>
    <x v="2"/>
    <n v="216"/>
    <n v="0.27500000000000002"/>
    <n v="0"/>
    <n v="216"/>
    <m/>
    <m/>
  </r>
  <r>
    <n v="536"/>
    <n v="2000002148"/>
    <d v="2018-03-08T00:00:00"/>
    <d v="2019-01-18T00:00:00"/>
    <s v="CC00037"/>
    <s v="COHU MALAYSIA SDN. BHD."/>
    <x v="421"/>
    <x v="421"/>
    <x v="2"/>
    <n v="720"/>
    <n v="0.24310000000000001"/>
    <n v="0"/>
    <n v="720"/>
    <m/>
    <m/>
  </r>
  <r>
    <n v="537"/>
    <n v="2000002148"/>
    <d v="2018-03-08T00:00:00"/>
    <d v="2019-01-18T00:00:00"/>
    <s v="CC00037"/>
    <s v="COHU MALAYSIA SDN. BHD."/>
    <x v="422"/>
    <x v="422"/>
    <x v="2"/>
    <n v="6000"/>
    <n v="0.23649999999999999"/>
    <n v="0"/>
    <n v="6000"/>
    <m/>
    <m/>
  </r>
  <r>
    <n v="538"/>
    <n v="2000002148"/>
    <d v="2018-03-08T00:00:00"/>
    <d v="2019-01-18T00:00:00"/>
    <s v="CC00037"/>
    <s v="COHU MALAYSIA SDN. BHD."/>
    <x v="423"/>
    <x v="423"/>
    <x v="2"/>
    <n v="672"/>
    <n v="0.374"/>
    <n v="0"/>
    <n v="672"/>
    <m/>
    <m/>
  </r>
  <r>
    <n v="539"/>
    <n v="2000002148"/>
    <d v="2018-03-08T00:00:00"/>
    <d v="2019-01-18T00:00:00"/>
    <s v="CC00037"/>
    <s v="COHU MALAYSIA SDN. BHD."/>
    <x v="424"/>
    <x v="424"/>
    <x v="2"/>
    <n v="48"/>
    <n v="3.2229999999999999"/>
    <n v="0"/>
    <n v="48"/>
    <m/>
    <m/>
  </r>
  <r>
    <n v="540"/>
    <n v="2000002148"/>
    <d v="2018-03-08T00:00:00"/>
    <d v="2019-01-18T00:00:00"/>
    <s v="CC00037"/>
    <s v="COHU MALAYSIA SDN. BHD."/>
    <x v="425"/>
    <x v="425"/>
    <x v="2"/>
    <n v="504"/>
    <n v="0.187"/>
    <n v="0"/>
    <n v="504"/>
    <m/>
    <m/>
  </r>
  <r>
    <n v="541"/>
    <n v="2000002148"/>
    <d v="2018-03-08T00:00:00"/>
    <d v="2019-01-18T00:00:00"/>
    <s v="CC00037"/>
    <s v="COHU MALAYSIA SDN. BHD."/>
    <x v="426"/>
    <x v="426"/>
    <x v="2"/>
    <n v="96"/>
    <n v="3.3"/>
    <n v="0"/>
    <n v="96"/>
    <m/>
    <m/>
  </r>
  <r>
    <n v="542"/>
    <n v="2000002148"/>
    <d v="2018-03-08T00:00:00"/>
    <d v="2019-01-18T00:00:00"/>
    <s v="CC00037"/>
    <s v="COHU MALAYSIA SDN. BHD."/>
    <x v="427"/>
    <x v="427"/>
    <x v="2"/>
    <n v="7800"/>
    <n v="0.18149999999999999"/>
    <n v="0"/>
    <n v="7800"/>
    <m/>
    <m/>
  </r>
  <r>
    <n v="543"/>
    <n v="2000002148"/>
    <d v="2018-03-08T00:00:00"/>
    <d v="2019-01-18T00:00:00"/>
    <s v="CC00037"/>
    <s v="COHU MALAYSIA SDN. BHD."/>
    <x v="428"/>
    <x v="428"/>
    <x v="2"/>
    <n v="72"/>
    <n v="2.145"/>
    <n v="0"/>
    <n v="72"/>
    <m/>
    <m/>
  </r>
  <r>
    <n v="544"/>
    <n v="2000002148"/>
    <d v="2018-03-08T00:00:00"/>
    <d v="2019-01-18T00:00:00"/>
    <s v="CC00037"/>
    <s v="COHU MALAYSIA SDN. BHD."/>
    <x v="429"/>
    <x v="429"/>
    <x v="2"/>
    <n v="192"/>
    <n v="1.232"/>
    <n v="0"/>
    <n v="192"/>
    <m/>
    <m/>
  </r>
  <r>
    <n v="545"/>
    <n v="2000002148"/>
    <d v="2018-03-08T00:00:00"/>
    <d v="2019-01-18T00:00:00"/>
    <s v="CC00037"/>
    <s v="COHU MALAYSIA SDN. BHD."/>
    <x v="430"/>
    <x v="430"/>
    <x v="2"/>
    <n v="8"/>
    <n v="6.783334"/>
    <n v="0"/>
    <n v="8"/>
    <m/>
    <m/>
  </r>
  <r>
    <n v="546"/>
    <n v="2000002148"/>
    <d v="2018-03-08T00:00:00"/>
    <d v="2019-01-18T00:00:00"/>
    <s v="CC00037"/>
    <s v="COHU MALAYSIA SDN. BHD."/>
    <x v="431"/>
    <x v="431"/>
    <x v="2"/>
    <n v="49"/>
    <n v="41.887999999999998"/>
    <n v="0"/>
    <n v="49"/>
    <m/>
    <m/>
  </r>
  <r>
    <n v="547"/>
    <n v="2000002148"/>
    <d v="2018-03-08T00:00:00"/>
    <d v="2019-01-18T00:00:00"/>
    <s v="CC00037"/>
    <s v="COHU MALAYSIA SDN. BHD."/>
    <x v="432"/>
    <x v="432"/>
    <x v="2"/>
    <n v="66"/>
    <n v="7.2721"/>
    <n v="0"/>
    <n v="66"/>
    <m/>
    <m/>
  </r>
  <r>
    <n v="548"/>
    <n v="2000002148"/>
    <d v="2018-03-08T00:00:00"/>
    <d v="2019-01-18T00:00:00"/>
    <s v="CC00037"/>
    <s v="COHU MALAYSIA SDN. BHD."/>
    <x v="433"/>
    <x v="433"/>
    <x v="2"/>
    <n v="60"/>
    <n v="3.718"/>
    <n v="0"/>
    <n v="60"/>
    <m/>
    <m/>
  </r>
  <r>
    <n v="549"/>
    <n v="2000002148"/>
    <d v="2018-03-08T00:00:00"/>
    <d v="2019-01-18T00:00:00"/>
    <s v="CC00037"/>
    <s v="COHU MALAYSIA SDN. BHD."/>
    <x v="434"/>
    <x v="434"/>
    <x v="2"/>
    <n v="84"/>
    <n v="2.8938000000000001"/>
    <n v="0"/>
    <n v="84"/>
    <m/>
    <m/>
  </r>
  <r>
    <n v="550"/>
    <n v="2000002148"/>
    <d v="2018-03-08T00:00:00"/>
    <d v="2019-01-18T00:00:00"/>
    <s v="CC00037"/>
    <s v="COHU MALAYSIA SDN. BHD."/>
    <x v="435"/>
    <x v="435"/>
    <x v="2"/>
    <n v="16"/>
    <n v="3.036"/>
    <n v="0"/>
    <n v="16"/>
    <m/>
    <m/>
  </r>
  <r>
    <n v="551"/>
    <n v="2000002148"/>
    <d v="2018-03-08T00:00:00"/>
    <d v="2019-01-18T00:00:00"/>
    <s v="CC00037"/>
    <s v="COHU MALAYSIA SDN. BHD."/>
    <x v="436"/>
    <x v="436"/>
    <x v="2"/>
    <n v="8"/>
    <n v="1.617"/>
    <n v="0"/>
    <n v="8"/>
    <m/>
    <m/>
  </r>
  <r>
    <n v="552"/>
    <n v="2000002148"/>
    <d v="2018-03-08T00:00:00"/>
    <d v="2019-01-18T00:00:00"/>
    <s v="CC00037"/>
    <s v="COHU MALAYSIA SDN. BHD."/>
    <x v="437"/>
    <x v="437"/>
    <x v="2"/>
    <n v="73"/>
    <n v="2.266"/>
    <n v="0"/>
    <n v="73"/>
    <m/>
    <m/>
  </r>
  <r>
    <n v="553"/>
    <n v="2000002148"/>
    <d v="2018-03-08T00:00:00"/>
    <d v="2019-01-18T00:00:00"/>
    <s v="CC00037"/>
    <s v="COHU MALAYSIA SDN. BHD."/>
    <x v="438"/>
    <x v="438"/>
    <x v="2"/>
    <n v="32"/>
    <n v="0.80882299999999996"/>
    <n v="0"/>
    <n v="32"/>
    <m/>
    <m/>
  </r>
  <r>
    <n v="554"/>
    <n v="2000002148"/>
    <d v="2018-03-08T00:00:00"/>
    <d v="2019-01-18T00:00:00"/>
    <s v="CC00037"/>
    <s v="COHU MALAYSIA SDN. BHD."/>
    <x v="439"/>
    <x v="439"/>
    <x v="2"/>
    <n v="49"/>
    <n v="12.364000000000001"/>
    <n v="0"/>
    <n v="49"/>
    <m/>
    <m/>
  </r>
  <r>
    <n v="555"/>
    <n v="2000002148"/>
    <d v="2018-03-08T00:00:00"/>
    <d v="2019-01-18T00:00:00"/>
    <s v="CC00037"/>
    <s v="COHU MALAYSIA SDN. BHD."/>
    <x v="440"/>
    <x v="440"/>
    <x v="2"/>
    <n v="52.2"/>
    <n v="1.276"/>
    <n v="0"/>
    <n v="52.2"/>
    <m/>
    <m/>
  </r>
  <r>
    <n v="556"/>
    <n v="2000002148"/>
    <d v="2018-03-08T00:00:00"/>
    <d v="2019-01-18T00:00:00"/>
    <s v="CC00037"/>
    <s v="COHU MALAYSIA SDN. BHD."/>
    <x v="441"/>
    <x v="441"/>
    <x v="2"/>
    <n v="16"/>
    <n v="11.164999999999999"/>
    <n v="0"/>
    <n v="16"/>
    <m/>
    <m/>
  </r>
  <r>
    <n v="557"/>
    <n v="2000002148"/>
    <d v="2018-03-08T00:00:00"/>
    <d v="2019-01-18T00:00:00"/>
    <s v="CC00037"/>
    <s v="COHU MALAYSIA SDN. BHD."/>
    <x v="442"/>
    <x v="442"/>
    <x v="2"/>
    <n v="16"/>
    <n v="5.7530000000000001"/>
    <n v="0"/>
    <n v="16"/>
    <m/>
    <m/>
  </r>
  <r>
    <n v="558"/>
    <n v="2000002148"/>
    <d v="2018-03-08T00:00:00"/>
    <d v="2019-01-18T00:00:00"/>
    <s v="CC00037"/>
    <s v="COHU MALAYSIA SDN. BHD."/>
    <x v="443"/>
    <x v="443"/>
    <x v="2"/>
    <n v="33.6"/>
    <n v="1.958"/>
    <n v="0"/>
    <n v="33.6"/>
    <m/>
    <m/>
  </r>
  <r>
    <n v="559"/>
    <n v="2000002148"/>
    <d v="2018-03-08T00:00:00"/>
    <d v="2019-01-18T00:00:00"/>
    <s v="CC00037"/>
    <s v="COHU MALAYSIA SDN. BHD."/>
    <x v="444"/>
    <x v="444"/>
    <x v="2"/>
    <n v="74"/>
    <n v="1.452"/>
    <n v="0"/>
    <n v="74"/>
    <m/>
    <m/>
  </r>
  <r>
    <n v="560"/>
    <n v="2000002148"/>
    <d v="2018-03-08T00:00:00"/>
    <d v="2019-01-18T00:00:00"/>
    <s v="CC00037"/>
    <s v="COHU MALAYSIA SDN. BHD."/>
    <x v="445"/>
    <x v="445"/>
    <x v="2"/>
    <n v="208"/>
    <n v="8.657"/>
    <n v="0"/>
    <n v="208"/>
    <m/>
    <m/>
  </r>
  <r>
    <n v="561"/>
    <n v="2000002148"/>
    <d v="2018-03-08T00:00:00"/>
    <d v="2019-01-18T00:00:00"/>
    <s v="CC00037"/>
    <s v="COHU MALAYSIA SDN. BHD."/>
    <x v="446"/>
    <x v="446"/>
    <x v="2"/>
    <n v="33"/>
    <n v="17.974"/>
    <n v="0"/>
    <n v="33"/>
    <m/>
    <m/>
  </r>
  <r>
    <n v="562"/>
    <n v="2000002148"/>
    <d v="2018-03-08T00:00:00"/>
    <d v="2019-01-18T00:00:00"/>
    <s v="CC00037"/>
    <s v="COHU MALAYSIA SDN. BHD."/>
    <x v="447"/>
    <x v="447"/>
    <x v="2"/>
    <n v="64"/>
    <n v="2.464"/>
    <n v="0"/>
    <n v="64"/>
    <m/>
    <m/>
  </r>
  <r>
    <n v="563"/>
    <n v="2000002148"/>
    <d v="2018-03-08T00:00:00"/>
    <d v="2019-01-18T00:00:00"/>
    <s v="CC00037"/>
    <s v="COHU MALAYSIA SDN. BHD."/>
    <x v="448"/>
    <x v="448"/>
    <x v="2"/>
    <n v="32"/>
    <n v="2.4750000000000001"/>
    <n v="0"/>
    <n v="32"/>
    <m/>
    <m/>
  </r>
  <r>
    <n v="564"/>
    <n v="2000002148"/>
    <d v="2018-03-08T00:00:00"/>
    <d v="2019-01-18T00:00:00"/>
    <s v="CC00037"/>
    <s v="COHU MALAYSIA SDN. BHD."/>
    <x v="449"/>
    <x v="449"/>
    <x v="2"/>
    <n v="60"/>
    <n v="4.4000000000000004"/>
    <n v="0"/>
    <n v="60"/>
    <m/>
    <m/>
  </r>
  <r>
    <n v="565"/>
    <n v="2000002148"/>
    <d v="2018-03-08T00:00:00"/>
    <d v="2019-01-18T00:00:00"/>
    <s v="CC00037"/>
    <s v="COHU MALAYSIA SDN. BHD."/>
    <x v="450"/>
    <x v="450"/>
    <x v="2"/>
    <n v="32"/>
    <n v="2.1569000000000001E-2"/>
    <n v="0"/>
    <n v="32"/>
    <m/>
    <m/>
  </r>
  <r>
    <n v="566"/>
    <n v="2000002148"/>
    <d v="2018-03-08T00:00:00"/>
    <d v="2019-01-18T00:00:00"/>
    <s v="CC00037"/>
    <s v="COHU MALAYSIA SDN. BHD."/>
    <x v="30"/>
    <x v="30"/>
    <x v="2"/>
    <n v="162"/>
    <n v="0.24265999999999999"/>
    <n v="0"/>
    <n v="162"/>
    <m/>
    <m/>
  </r>
  <r>
    <n v="567"/>
    <n v="2000002148"/>
    <d v="2018-03-08T00:00:00"/>
    <d v="2019-01-18T00:00:00"/>
    <s v="CC00037"/>
    <s v="COHU MALAYSIA SDN. BHD."/>
    <x v="31"/>
    <x v="31"/>
    <x v="2"/>
    <n v="60"/>
    <n v="7.5459999999999999E-2"/>
    <n v="0"/>
    <n v="60"/>
    <m/>
    <m/>
  </r>
  <r>
    <n v="568"/>
    <n v="2000002148"/>
    <d v="2018-03-08T00:00:00"/>
    <d v="2019-01-18T00:00:00"/>
    <s v="CC00037"/>
    <s v="COHU MALAYSIA SDN. BHD."/>
    <x v="451"/>
    <x v="451"/>
    <x v="2"/>
    <n v="32"/>
    <n v="0.55000000000000004"/>
    <n v="0"/>
    <n v="32"/>
    <m/>
    <m/>
  </r>
  <r>
    <n v="569"/>
    <n v="2000002148"/>
    <d v="2018-03-08T00:00:00"/>
    <d v="2019-01-18T00:00:00"/>
    <s v="CC00037"/>
    <s v="COHU MALAYSIA SDN. BHD."/>
    <x v="452"/>
    <x v="452"/>
    <x v="2"/>
    <n v="40.4"/>
    <n v="0.43932900000000003"/>
    <n v="0"/>
    <n v="40.4"/>
    <m/>
    <m/>
  </r>
  <r>
    <n v="570"/>
    <n v="2000002148"/>
    <d v="2018-03-08T00:00:00"/>
    <d v="2019-01-18T00:00:00"/>
    <s v="CC00037"/>
    <s v="COHU MALAYSIA SDN. BHD."/>
    <x v="453"/>
    <x v="453"/>
    <x v="2"/>
    <n v="35.6"/>
    <n v="0.77469699999999997"/>
    <n v="0"/>
    <n v="35.6"/>
    <m/>
    <m/>
  </r>
  <r>
    <n v="571"/>
    <n v="2000002148"/>
    <d v="2018-03-08T00:00:00"/>
    <d v="2019-01-18T00:00:00"/>
    <s v="CC00037"/>
    <s v="COHU MALAYSIA SDN. BHD."/>
    <x v="32"/>
    <x v="32"/>
    <x v="2"/>
    <n v="192"/>
    <n v="0.97899999999999998"/>
    <n v="0"/>
    <n v="192"/>
    <m/>
    <m/>
  </r>
  <r>
    <n v="572"/>
    <n v="2000002148"/>
    <d v="2018-03-08T00:00:00"/>
    <d v="2019-01-18T00:00:00"/>
    <s v="CC00037"/>
    <s v="COHU MALAYSIA SDN. BHD."/>
    <x v="454"/>
    <x v="454"/>
    <x v="2"/>
    <n v="313"/>
    <n v="10.483000000000001"/>
    <n v="0"/>
    <n v="313"/>
    <m/>
    <m/>
  </r>
  <r>
    <n v="573"/>
    <n v="2000002148"/>
    <d v="2018-03-08T00:00:00"/>
    <d v="2019-01-18T00:00:00"/>
    <s v="CC00037"/>
    <s v="COHU MALAYSIA SDN. BHD."/>
    <x v="455"/>
    <x v="455"/>
    <x v="2"/>
    <n v="4.8"/>
    <n v="1.782"/>
    <n v="0"/>
    <n v="4.8"/>
    <m/>
    <m/>
  </r>
  <r>
    <n v="574"/>
    <n v="2000002148"/>
    <d v="2018-03-08T00:00:00"/>
    <d v="2019-01-18T00:00:00"/>
    <s v="CC00037"/>
    <s v="COHU MALAYSIA SDN. BHD."/>
    <x v="456"/>
    <x v="456"/>
    <x v="2"/>
    <n v="120"/>
    <n v="0.71940000000000004"/>
    <n v="0"/>
    <n v="120"/>
    <m/>
    <m/>
  </r>
  <r>
    <n v="575"/>
    <n v="2000002148"/>
    <d v="2018-03-08T00:00:00"/>
    <d v="2019-01-18T00:00:00"/>
    <s v="CC00037"/>
    <s v="COHU MALAYSIA SDN. BHD."/>
    <x v="457"/>
    <x v="457"/>
    <x v="2"/>
    <n v="212.2"/>
    <n v="2.2275"/>
    <n v="0"/>
    <n v="212.2"/>
    <m/>
    <m/>
  </r>
  <r>
    <n v="576"/>
    <n v="2000002148"/>
    <d v="2018-03-08T00:00:00"/>
    <d v="2019-01-18T00:00:00"/>
    <s v="CC00037"/>
    <s v="COHU MALAYSIA SDN. BHD."/>
    <x v="458"/>
    <x v="458"/>
    <x v="2"/>
    <n v="553"/>
    <n v="0.95920000000000005"/>
    <n v="0"/>
    <n v="553"/>
    <m/>
    <m/>
  </r>
  <r>
    <n v="577"/>
    <n v="2000002148"/>
    <d v="2018-03-08T00:00:00"/>
    <d v="2019-01-18T00:00:00"/>
    <s v="CC00037"/>
    <s v="COHU MALAYSIA SDN. BHD."/>
    <x v="459"/>
    <x v="459"/>
    <x v="2"/>
    <n v="120"/>
    <n v="0.55000000000000004"/>
    <n v="0"/>
    <n v="120"/>
    <m/>
    <m/>
  </r>
  <r>
    <n v="578"/>
    <n v="2000002148"/>
    <d v="2018-03-08T00:00:00"/>
    <d v="2019-01-18T00:00:00"/>
    <s v="CC00037"/>
    <s v="COHU MALAYSIA SDN. BHD."/>
    <x v="460"/>
    <x v="460"/>
    <x v="2"/>
    <n v="10.4"/>
    <n v="0.44"/>
    <n v="0"/>
    <n v="10.4"/>
    <m/>
    <m/>
  </r>
  <r>
    <n v="579"/>
    <n v="2000002148"/>
    <d v="2018-03-08T00:00:00"/>
    <d v="2019-01-18T00:00:00"/>
    <s v="CC00037"/>
    <s v="COHU MALAYSIA SDN. BHD."/>
    <x v="461"/>
    <x v="461"/>
    <x v="2"/>
    <n v="120"/>
    <n v="1.43"/>
    <n v="0"/>
    <n v="120"/>
    <m/>
    <m/>
  </r>
  <r>
    <n v="580"/>
    <n v="2000002148"/>
    <d v="2018-03-08T00:00:00"/>
    <d v="2019-01-18T00:00:00"/>
    <s v="CC00037"/>
    <s v="COHU MALAYSIA SDN. BHD."/>
    <x v="462"/>
    <x v="462"/>
    <x v="2"/>
    <n v="120"/>
    <n v="0.16500000000000001"/>
    <n v="0"/>
    <n v="120"/>
    <m/>
    <m/>
  </r>
  <r>
    <n v="581"/>
    <n v="2000002148"/>
    <d v="2018-03-08T00:00:00"/>
    <d v="2019-01-18T00:00:00"/>
    <s v="CC00037"/>
    <s v="COHU MALAYSIA SDN. BHD."/>
    <x v="463"/>
    <x v="463"/>
    <x v="2"/>
    <n v="120"/>
    <n v="1.43"/>
    <n v="0"/>
    <n v="120"/>
    <m/>
    <m/>
  </r>
  <r>
    <n v="582"/>
    <n v="2000002148"/>
    <d v="2018-03-08T00:00:00"/>
    <d v="2019-01-18T00:00:00"/>
    <s v="CC00037"/>
    <s v="COHU MALAYSIA SDN. BHD."/>
    <x v="464"/>
    <x v="464"/>
    <x v="2"/>
    <n v="120"/>
    <n v="1.43"/>
    <n v="0"/>
    <n v="120"/>
    <m/>
    <m/>
  </r>
  <r>
    <n v="583"/>
    <n v="2000002148"/>
    <d v="2018-03-08T00:00:00"/>
    <d v="2019-01-18T00:00:00"/>
    <s v="CC00037"/>
    <s v="COHU MALAYSIA SDN. BHD."/>
    <x v="465"/>
    <x v="465"/>
    <x v="2"/>
    <n v="120"/>
    <n v="0.66"/>
    <n v="0"/>
    <n v="120"/>
    <m/>
    <m/>
  </r>
  <r>
    <n v="584"/>
    <n v="2000002148"/>
    <d v="2018-03-08T00:00:00"/>
    <d v="2019-01-18T00:00:00"/>
    <s v="CC00037"/>
    <s v="COHU MALAYSIA SDN. BHD."/>
    <x v="466"/>
    <x v="466"/>
    <x v="2"/>
    <n v="120"/>
    <n v="0.88"/>
    <n v="0"/>
    <n v="120"/>
    <m/>
    <m/>
  </r>
  <r>
    <n v="585"/>
    <n v="2000002148"/>
    <d v="2018-03-08T00:00:00"/>
    <d v="2019-01-18T00:00:00"/>
    <s v="CC00037"/>
    <s v="COHU MALAYSIA SDN. BHD."/>
    <x v="467"/>
    <x v="467"/>
    <x v="2"/>
    <n v="120"/>
    <n v="0.66"/>
    <n v="0"/>
    <n v="120"/>
    <m/>
    <m/>
  </r>
  <r>
    <n v="586"/>
    <n v="2000002148"/>
    <d v="2018-03-08T00:00:00"/>
    <d v="2019-01-18T00:00:00"/>
    <s v="CC00037"/>
    <s v="COHU MALAYSIA SDN. BHD."/>
    <x v="468"/>
    <x v="468"/>
    <x v="2"/>
    <n v="409"/>
    <n v="0.47960000000000003"/>
    <n v="0"/>
    <n v="409"/>
    <m/>
    <m/>
  </r>
  <r>
    <n v="587"/>
    <n v="2000002148"/>
    <d v="2018-03-08T00:00:00"/>
    <d v="2019-01-18T00:00:00"/>
    <s v="CC00037"/>
    <s v="COHU MALAYSIA SDN. BHD."/>
    <x v="469"/>
    <x v="469"/>
    <x v="2"/>
    <n v="120"/>
    <n v="0.52800000000000002"/>
    <n v="0"/>
    <n v="120"/>
    <m/>
    <m/>
  </r>
  <r>
    <n v="588"/>
    <n v="2000002148"/>
    <d v="2018-03-08T00:00:00"/>
    <d v="2019-01-18T00:00:00"/>
    <s v="CC00037"/>
    <s v="COHU MALAYSIA SDN. BHD."/>
    <x v="470"/>
    <x v="470"/>
    <x v="2"/>
    <n v="120"/>
    <n v="0.55989999999999995"/>
    <n v="0"/>
    <n v="120"/>
    <m/>
    <m/>
  </r>
  <r>
    <n v="589"/>
    <n v="2000002148"/>
    <d v="2018-03-08T00:00:00"/>
    <d v="2019-01-18T00:00:00"/>
    <s v="CC00037"/>
    <s v="COHU MALAYSIA SDN. BHD."/>
    <x v="471"/>
    <x v="471"/>
    <x v="2"/>
    <n v="120"/>
    <n v="0.55989999999999995"/>
    <n v="0"/>
    <n v="120"/>
    <m/>
    <m/>
  </r>
  <r>
    <n v="590"/>
    <n v="2000002148"/>
    <d v="2018-03-08T00:00:00"/>
    <d v="2019-01-18T00:00:00"/>
    <s v="CC00037"/>
    <s v="COHU MALAYSIA SDN. BHD."/>
    <x v="472"/>
    <x v="472"/>
    <x v="2"/>
    <n v="292.2"/>
    <n v="1.76"/>
    <n v="0"/>
    <n v="292.2"/>
    <m/>
    <m/>
  </r>
  <r>
    <n v="591"/>
    <n v="2000002148"/>
    <d v="2018-03-08T00:00:00"/>
    <d v="2019-01-18T00:00:00"/>
    <s v="CC00037"/>
    <s v="COHU MALAYSIA SDN. BHD."/>
    <x v="473"/>
    <x v="473"/>
    <x v="2"/>
    <n v="120"/>
    <n v="1.375"/>
    <n v="0"/>
    <n v="120"/>
    <m/>
    <m/>
  </r>
  <r>
    <n v="592"/>
    <n v="2000002148"/>
    <d v="2018-03-08T00:00:00"/>
    <d v="2019-01-18T00:00:00"/>
    <s v="CC00037"/>
    <s v="COHU MALAYSIA SDN. BHD."/>
    <x v="474"/>
    <x v="474"/>
    <x v="2"/>
    <n v="120"/>
    <n v="1.0780000000000001"/>
    <n v="0"/>
    <n v="120"/>
    <m/>
    <m/>
  </r>
  <r>
    <n v="593"/>
    <n v="2000002148"/>
    <d v="2018-03-08T00:00:00"/>
    <d v="2019-01-18T00:00:00"/>
    <s v="CC00037"/>
    <s v="COHU MALAYSIA SDN. BHD."/>
    <x v="475"/>
    <x v="475"/>
    <x v="2"/>
    <n v="120"/>
    <n v="0.55000000000000004"/>
    <n v="0"/>
    <n v="120"/>
    <m/>
    <m/>
  </r>
  <r>
    <n v="594"/>
    <n v="2000002148"/>
    <d v="2018-03-08T00:00:00"/>
    <d v="2019-01-18T00:00:00"/>
    <s v="CC00037"/>
    <s v="COHU MALAYSIA SDN. BHD."/>
    <x v="476"/>
    <x v="476"/>
    <x v="2"/>
    <n v="120"/>
    <n v="0.33"/>
    <n v="0"/>
    <n v="120"/>
    <m/>
    <m/>
  </r>
  <r>
    <n v="595"/>
    <n v="2000002148"/>
    <d v="2018-03-08T00:00:00"/>
    <d v="2019-01-18T00:00:00"/>
    <s v="CC00037"/>
    <s v="COHU MALAYSIA SDN. BHD."/>
    <x v="477"/>
    <x v="477"/>
    <x v="2"/>
    <n v="120"/>
    <n v="0.33"/>
    <n v="0"/>
    <n v="120"/>
    <m/>
    <m/>
  </r>
  <r>
    <n v="596"/>
    <n v="2000002148"/>
    <d v="2018-03-08T00:00:00"/>
    <d v="2019-01-18T00:00:00"/>
    <s v="CC00037"/>
    <s v="COHU MALAYSIA SDN. BHD."/>
    <x v="478"/>
    <x v="478"/>
    <x v="2"/>
    <n v="120"/>
    <n v="1.8287500000000001"/>
    <n v="0"/>
    <n v="120"/>
    <m/>
    <m/>
  </r>
  <r>
    <n v="597"/>
    <n v="2000002148"/>
    <d v="2018-03-08T00:00:00"/>
    <d v="2019-01-18T00:00:00"/>
    <s v="CC00037"/>
    <s v="COHU MALAYSIA SDN. BHD."/>
    <x v="479"/>
    <x v="479"/>
    <x v="2"/>
    <n v="120"/>
    <n v="0.27500000000000002"/>
    <n v="0"/>
    <n v="120"/>
    <m/>
    <m/>
  </r>
  <r>
    <n v="598"/>
    <n v="2000002148"/>
    <d v="2018-03-08T00:00:00"/>
    <d v="2019-01-18T00:00:00"/>
    <s v="CC00037"/>
    <s v="COHU MALAYSIA SDN. BHD."/>
    <x v="480"/>
    <x v="480"/>
    <x v="2"/>
    <n v="96"/>
    <n v="0.31503999999999999"/>
    <n v="0"/>
    <n v="96"/>
    <m/>
    <m/>
  </r>
  <r>
    <n v="599"/>
    <n v="2000002148"/>
    <d v="2018-03-08T00:00:00"/>
    <d v="2019-01-18T00:00:00"/>
    <s v="CC00037"/>
    <s v="COHU MALAYSIA SDN. BHD."/>
    <x v="481"/>
    <x v="481"/>
    <x v="2"/>
    <n v="48"/>
    <n v="0.13558100000000001"/>
    <n v="0"/>
    <n v="48"/>
    <m/>
    <m/>
  </r>
  <r>
    <n v="600"/>
    <n v="2000002148"/>
    <d v="2018-03-08T00:00:00"/>
    <d v="2019-01-18T00:00:00"/>
    <s v="CC00037"/>
    <s v="COHU MALAYSIA SDN. BHD."/>
    <x v="33"/>
    <x v="33"/>
    <x v="2"/>
    <n v="52"/>
    <n v="2.8348999999999999E-2"/>
    <n v="0"/>
    <n v="52"/>
    <m/>
    <m/>
  </r>
  <r>
    <n v="601"/>
    <n v="2000002148"/>
    <d v="2018-03-08T00:00:00"/>
    <d v="2019-01-18T00:00:00"/>
    <s v="CC00037"/>
    <s v="COHU MALAYSIA SDN. BHD."/>
    <x v="35"/>
    <x v="35"/>
    <x v="2"/>
    <n v="112"/>
    <n v="0.14297699999999999"/>
    <n v="0"/>
    <n v="112"/>
    <m/>
    <m/>
  </r>
  <r>
    <n v="602"/>
    <n v="2000002148"/>
    <d v="2018-03-08T00:00:00"/>
    <d v="2019-01-18T00:00:00"/>
    <s v="CC00037"/>
    <s v="COHU MALAYSIA SDN. BHD."/>
    <x v="482"/>
    <x v="482"/>
    <x v="2"/>
    <n v="16"/>
    <n v="5.5E-2"/>
    <n v="0"/>
    <n v="16"/>
    <m/>
    <m/>
  </r>
  <r>
    <n v="603"/>
    <n v="2000002148"/>
    <d v="2018-03-08T00:00:00"/>
    <d v="2019-01-18T00:00:00"/>
    <s v="CC00037"/>
    <s v="COHU MALAYSIA SDN. BHD."/>
    <x v="483"/>
    <x v="483"/>
    <x v="2"/>
    <n v="24"/>
    <n v="0.118627"/>
    <n v="0"/>
    <n v="24"/>
    <m/>
    <m/>
  </r>
  <r>
    <n v="604"/>
    <n v="2000002148"/>
    <d v="2018-03-08T00:00:00"/>
    <d v="2019-01-18T00:00:00"/>
    <s v="CC00037"/>
    <s v="COHU MALAYSIA SDN. BHD."/>
    <x v="484"/>
    <x v="484"/>
    <x v="2"/>
    <n v="48"/>
    <n v="1.4840000000000001E-2"/>
    <n v="0"/>
    <n v="48"/>
    <m/>
    <m/>
  </r>
  <r>
    <n v="605"/>
    <n v="2000002148"/>
    <d v="2018-03-08T00:00:00"/>
    <d v="2019-01-18T00:00:00"/>
    <s v="CC00037"/>
    <s v="COHU MALAYSIA SDN. BHD."/>
    <x v="98"/>
    <x v="98"/>
    <x v="2"/>
    <n v="424"/>
    <n v="5.5336999999999997E-2"/>
    <n v="0"/>
    <n v="424"/>
    <m/>
    <m/>
  </r>
  <r>
    <n v="606"/>
    <n v="2000002148"/>
    <d v="2018-03-08T00:00:00"/>
    <d v="2019-01-18T00:00:00"/>
    <s v="CC00037"/>
    <s v="COHU MALAYSIA SDN. BHD."/>
    <x v="36"/>
    <x v="36"/>
    <x v="2"/>
    <n v="156"/>
    <n v="5.5336999999999997E-2"/>
    <n v="0"/>
    <n v="156"/>
    <m/>
    <m/>
  </r>
  <r>
    <n v="607"/>
    <n v="2000002148"/>
    <d v="2018-03-08T00:00:00"/>
    <d v="2019-01-18T00:00:00"/>
    <s v="CC00037"/>
    <s v="COHU MALAYSIA SDN. BHD."/>
    <x v="37"/>
    <x v="37"/>
    <x v="2"/>
    <n v="80"/>
    <n v="0.118326"/>
    <n v="0"/>
    <n v="80"/>
    <m/>
    <m/>
  </r>
  <r>
    <n v="608"/>
    <n v="2000002148"/>
    <d v="2018-03-08T00:00:00"/>
    <d v="2019-01-18T00:00:00"/>
    <s v="CC00037"/>
    <s v="COHU MALAYSIA SDN. BHD."/>
    <x v="38"/>
    <x v="38"/>
    <x v="2"/>
    <n v="216"/>
    <n v="2.5440000000000001E-2"/>
    <n v="0"/>
    <n v="216"/>
    <m/>
    <m/>
  </r>
  <r>
    <n v="609"/>
    <n v="2000002148"/>
    <d v="2018-03-08T00:00:00"/>
    <d v="2019-01-18T00:00:00"/>
    <s v="CC00037"/>
    <s v="COHU MALAYSIA SDN. BHD."/>
    <x v="485"/>
    <x v="485"/>
    <x v="2"/>
    <n v="16"/>
    <n v="9.8603999999999997E-2"/>
    <n v="0"/>
    <n v="16"/>
    <m/>
    <m/>
  </r>
  <r>
    <n v="610"/>
    <n v="2000002148"/>
    <d v="2018-03-08T00:00:00"/>
    <d v="2019-01-18T00:00:00"/>
    <s v="CC00037"/>
    <s v="COHU MALAYSIA SDN. BHD."/>
    <x v="486"/>
    <x v="486"/>
    <x v="2"/>
    <n v="188"/>
    <n v="8.8744000000000003E-2"/>
    <n v="0"/>
    <n v="188"/>
    <m/>
    <m/>
  </r>
  <r>
    <n v="611"/>
    <n v="2000002148"/>
    <d v="2018-03-08T00:00:00"/>
    <d v="2019-01-18T00:00:00"/>
    <s v="CC00037"/>
    <s v="COHU MALAYSIA SDN. BHD."/>
    <x v="39"/>
    <x v="39"/>
    <x v="2"/>
    <n v="492"/>
    <n v="2.9680000000000002E-2"/>
    <n v="0"/>
    <n v="492"/>
    <m/>
    <m/>
  </r>
  <r>
    <n v="612"/>
    <n v="2000002148"/>
    <d v="2018-03-08T00:00:00"/>
    <d v="2019-01-18T00:00:00"/>
    <s v="CC00037"/>
    <s v="COHU MALAYSIA SDN. BHD."/>
    <x v="487"/>
    <x v="487"/>
    <x v="2"/>
    <n v="60"/>
    <n v="0.12023300000000001"/>
    <n v="0"/>
    <n v="60"/>
    <m/>
    <m/>
  </r>
  <r>
    <n v="613"/>
    <n v="2000002148"/>
    <d v="2018-03-08T00:00:00"/>
    <d v="2019-01-18T00:00:00"/>
    <s v="CC00037"/>
    <s v="COHU MALAYSIA SDN. BHD."/>
    <x v="488"/>
    <x v="488"/>
    <x v="2"/>
    <n v="16"/>
    <n v="2.4650999999999999E-2"/>
    <n v="0"/>
    <n v="16"/>
    <m/>
    <m/>
  </r>
  <r>
    <n v="614"/>
    <n v="2000002148"/>
    <d v="2018-03-08T00:00:00"/>
    <d v="2019-01-18T00:00:00"/>
    <s v="CC00037"/>
    <s v="COHU MALAYSIA SDN. BHD."/>
    <x v="489"/>
    <x v="489"/>
    <x v="2"/>
    <n v="96"/>
    <n v="7.3953000000000005E-2"/>
    <n v="0"/>
    <n v="96"/>
    <m/>
    <m/>
  </r>
  <r>
    <n v="615"/>
    <n v="2000002148"/>
    <d v="2018-03-08T00:00:00"/>
    <d v="2019-01-18T00:00:00"/>
    <s v="CC00037"/>
    <s v="COHU MALAYSIA SDN. BHD."/>
    <x v="490"/>
    <x v="490"/>
    <x v="2"/>
    <n v="8"/>
    <n v="9.8603999999999997E-2"/>
    <n v="0"/>
    <n v="8"/>
    <m/>
    <m/>
  </r>
  <r>
    <n v="616"/>
    <n v="2000002148"/>
    <d v="2018-03-08T00:00:00"/>
    <d v="2019-01-18T00:00:00"/>
    <s v="CC00037"/>
    <s v="COHU MALAYSIA SDN. BHD."/>
    <x v="42"/>
    <x v="42"/>
    <x v="2"/>
    <n v="144"/>
    <n v="8.1349000000000005E-2"/>
    <n v="0"/>
    <n v="144"/>
    <m/>
    <m/>
  </r>
  <r>
    <n v="617"/>
    <n v="2000002148"/>
    <d v="2018-03-08T00:00:00"/>
    <d v="2019-01-18T00:00:00"/>
    <s v="CC00037"/>
    <s v="COHU MALAYSIA SDN. BHD."/>
    <x v="491"/>
    <x v="491"/>
    <x v="2"/>
    <n v="128"/>
    <n v="7.5259000000000006E-2"/>
    <n v="0"/>
    <n v="128"/>
    <m/>
    <m/>
  </r>
  <r>
    <n v="618"/>
    <n v="2000002148"/>
    <d v="2018-03-08T00:00:00"/>
    <d v="2019-01-18T00:00:00"/>
    <s v="CC00037"/>
    <s v="COHU MALAYSIA SDN. BHD."/>
    <x v="43"/>
    <x v="43"/>
    <x v="2"/>
    <n v="144"/>
    <n v="8.8744000000000003E-2"/>
    <n v="0"/>
    <n v="144"/>
    <m/>
    <m/>
  </r>
  <r>
    <n v="619"/>
    <n v="2000002148"/>
    <d v="2018-03-08T00:00:00"/>
    <d v="2019-01-18T00:00:00"/>
    <s v="CC00037"/>
    <s v="COHU MALAYSIA SDN. BHD."/>
    <x v="492"/>
    <x v="492"/>
    <x v="2"/>
    <n v="144"/>
    <n v="9.2399999999999996E-2"/>
    <n v="0"/>
    <n v="144"/>
    <m/>
    <m/>
  </r>
  <r>
    <n v="620"/>
    <n v="2000002148"/>
    <d v="2018-03-08T00:00:00"/>
    <d v="2019-01-18T00:00:00"/>
    <s v="CC00037"/>
    <s v="COHU MALAYSIA SDN. BHD."/>
    <x v="44"/>
    <x v="44"/>
    <x v="2"/>
    <n v="32"/>
    <n v="9.6140000000000003E-2"/>
    <n v="0"/>
    <n v="32"/>
    <m/>
    <m/>
  </r>
  <r>
    <n v="621"/>
    <n v="2000002148"/>
    <d v="2018-03-08T00:00:00"/>
    <d v="2019-01-18T00:00:00"/>
    <s v="CC00037"/>
    <s v="COHU MALAYSIA SDN. BHD."/>
    <x v="493"/>
    <x v="493"/>
    <x v="2"/>
    <n v="540"/>
    <n v="0.17907000000000001"/>
    <n v="0"/>
    <n v="540"/>
    <m/>
    <m/>
  </r>
  <r>
    <n v="622"/>
    <n v="2000002148"/>
    <d v="2018-03-08T00:00:00"/>
    <d v="2019-01-18T00:00:00"/>
    <s v="CC00037"/>
    <s v="COHU MALAYSIA SDN. BHD."/>
    <x v="494"/>
    <x v="494"/>
    <x v="2"/>
    <n v="96"/>
    <n v="9.7059000000000006E-2"/>
    <n v="0"/>
    <n v="96"/>
    <m/>
    <m/>
  </r>
  <r>
    <n v="623"/>
    <n v="2000002148"/>
    <d v="2018-03-08T00:00:00"/>
    <d v="2019-01-18T00:00:00"/>
    <s v="CC00037"/>
    <s v="COHU MALAYSIA SDN. BHD."/>
    <x v="495"/>
    <x v="495"/>
    <x v="2"/>
    <n v="64"/>
    <n v="4.7300000000000002E-2"/>
    <n v="0"/>
    <n v="64"/>
    <m/>
    <m/>
  </r>
  <r>
    <n v="624"/>
    <n v="2000002148"/>
    <d v="2018-03-08T00:00:00"/>
    <d v="2019-01-18T00:00:00"/>
    <s v="CC00037"/>
    <s v="COHU MALAYSIA SDN. BHD."/>
    <x v="496"/>
    <x v="496"/>
    <x v="2"/>
    <n v="16"/>
    <n v="0.144958"/>
    <n v="0"/>
    <n v="16"/>
    <m/>
    <m/>
  </r>
  <r>
    <n v="625"/>
    <n v="2000002148"/>
    <d v="2018-03-08T00:00:00"/>
    <d v="2019-01-18T00:00:00"/>
    <s v="CC00037"/>
    <s v="COHU MALAYSIA SDN. BHD."/>
    <x v="99"/>
    <x v="99"/>
    <x v="2"/>
    <n v="48"/>
    <n v="8.4418999999999994E-2"/>
    <n v="0"/>
    <n v="48"/>
    <m/>
    <m/>
  </r>
  <r>
    <n v="626"/>
    <n v="2000002148"/>
    <d v="2018-03-08T00:00:00"/>
    <d v="2019-01-18T00:00:00"/>
    <s v="CC00037"/>
    <s v="COHU MALAYSIA SDN. BHD."/>
    <x v="497"/>
    <x v="497"/>
    <x v="2"/>
    <n v="41"/>
    <n v="0.19359999999999999"/>
    <n v="0"/>
    <n v="41"/>
    <m/>
    <m/>
  </r>
  <r>
    <n v="627"/>
    <n v="2000002148"/>
    <d v="2018-03-08T00:00:00"/>
    <d v="2019-01-18T00:00:00"/>
    <s v="CC00037"/>
    <s v="COHU MALAYSIA SDN. BHD."/>
    <x v="45"/>
    <x v="45"/>
    <x v="2"/>
    <n v="136"/>
    <n v="8.8744000000000003E-2"/>
    <n v="0"/>
    <n v="136"/>
    <m/>
    <m/>
  </r>
  <r>
    <n v="628"/>
    <n v="2000002148"/>
    <d v="2018-03-08T00:00:00"/>
    <d v="2019-01-18T00:00:00"/>
    <s v="CC00037"/>
    <s v="COHU MALAYSIA SDN. BHD."/>
    <x v="498"/>
    <x v="498"/>
    <x v="2"/>
    <n v="24"/>
    <n v="0.103534"/>
    <n v="0"/>
    <n v="24"/>
    <m/>
    <m/>
  </r>
  <r>
    <n v="629"/>
    <n v="2000002148"/>
    <d v="2018-03-08T00:00:00"/>
    <d v="2019-01-18T00:00:00"/>
    <s v="CC00037"/>
    <s v="COHU MALAYSIA SDN. BHD."/>
    <x v="499"/>
    <x v="499"/>
    <x v="2"/>
    <n v="252"/>
    <n v="9.6475000000000005E-2"/>
    <n v="0"/>
    <n v="252"/>
    <m/>
    <m/>
  </r>
  <r>
    <n v="630"/>
    <n v="2000002148"/>
    <d v="2018-03-08T00:00:00"/>
    <d v="2019-01-18T00:00:00"/>
    <s v="CC00037"/>
    <s v="COHU MALAYSIA SDN. BHD."/>
    <x v="500"/>
    <x v="500"/>
    <x v="2"/>
    <n v="32"/>
    <n v="0.106"/>
    <n v="0"/>
    <n v="32"/>
    <m/>
    <m/>
  </r>
  <r>
    <n v="631"/>
    <n v="2000002148"/>
    <d v="2018-03-08T00:00:00"/>
    <d v="2019-01-18T00:00:00"/>
    <s v="CC00037"/>
    <s v="COHU MALAYSIA SDN. BHD."/>
    <x v="501"/>
    <x v="501"/>
    <x v="2"/>
    <n v="8"/>
    <n v="0.25872000000000001"/>
    <n v="0"/>
    <n v="8"/>
    <m/>
    <m/>
  </r>
  <r>
    <n v="632"/>
    <n v="2000002148"/>
    <d v="2018-03-08T00:00:00"/>
    <d v="2019-01-18T00:00:00"/>
    <s v="CC00037"/>
    <s v="COHU MALAYSIA SDN. BHD."/>
    <x v="502"/>
    <x v="502"/>
    <x v="2"/>
    <n v="16"/>
    <n v="0.10846600000000001"/>
    <n v="0"/>
    <n v="16"/>
    <m/>
    <m/>
  </r>
  <r>
    <n v="633"/>
    <n v="2000002148"/>
    <d v="2018-03-08T00:00:00"/>
    <d v="2019-01-18T00:00:00"/>
    <s v="CC00037"/>
    <s v="COHU MALAYSIA SDN. BHD."/>
    <x v="100"/>
    <x v="100"/>
    <x v="2"/>
    <n v="146"/>
    <n v="0.15884000000000001"/>
    <n v="0"/>
    <n v="146"/>
    <m/>
    <m/>
  </r>
  <r>
    <n v="634"/>
    <n v="2000002148"/>
    <d v="2018-03-08T00:00:00"/>
    <d v="2019-01-18T00:00:00"/>
    <s v="CC00037"/>
    <s v="COHU MALAYSIA SDN. BHD."/>
    <x v="503"/>
    <x v="503"/>
    <x v="2"/>
    <n v="32"/>
    <n v="0.46639999999999998"/>
    <n v="0"/>
    <n v="32"/>
    <m/>
    <m/>
  </r>
  <r>
    <n v="635"/>
    <n v="2000002148"/>
    <d v="2018-03-08T00:00:00"/>
    <d v="2019-01-18T00:00:00"/>
    <s v="CC00037"/>
    <s v="COHU MALAYSIA SDN. BHD."/>
    <x v="504"/>
    <x v="504"/>
    <x v="2"/>
    <n v="16"/>
    <n v="0.15037200000000001"/>
    <n v="0"/>
    <n v="16"/>
    <m/>
    <m/>
  </r>
  <r>
    <n v="636"/>
    <n v="2000002148"/>
    <d v="2018-03-08T00:00:00"/>
    <d v="2019-01-18T00:00:00"/>
    <s v="CC00037"/>
    <s v="COHU MALAYSIA SDN. BHD."/>
    <x v="505"/>
    <x v="505"/>
    <x v="2"/>
    <n v="4"/>
    <n v="0.17748900000000001"/>
    <n v="0"/>
    <n v="4"/>
    <m/>
    <m/>
  </r>
  <r>
    <n v="637"/>
    <n v="2000002148"/>
    <d v="2018-03-08T00:00:00"/>
    <d v="2019-01-18T00:00:00"/>
    <s v="CC00037"/>
    <s v="COHU MALAYSIA SDN. BHD."/>
    <x v="506"/>
    <x v="506"/>
    <x v="2"/>
    <n v="152"/>
    <n v="0.14297699999999999"/>
    <n v="0"/>
    <n v="152"/>
    <m/>
    <m/>
  </r>
  <r>
    <n v="638"/>
    <n v="2000002148"/>
    <d v="2018-03-08T00:00:00"/>
    <d v="2019-01-18T00:00:00"/>
    <s v="CC00037"/>
    <s v="COHU MALAYSIA SDN. BHD."/>
    <x v="507"/>
    <x v="507"/>
    <x v="2"/>
    <n v="120"/>
    <n v="0.13780000000000001"/>
    <n v="0"/>
    <n v="120"/>
    <m/>
    <m/>
  </r>
  <r>
    <n v="639"/>
    <n v="2000002148"/>
    <d v="2018-03-08T00:00:00"/>
    <d v="2019-01-18T00:00:00"/>
    <s v="CC00037"/>
    <s v="COHU MALAYSIA SDN. BHD."/>
    <x v="508"/>
    <x v="508"/>
    <x v="2"/>
    <n v="138"/>
    <n v="0.82720000000000005"/>
    <n v="0"/>
    <n v="138"/>
    <m/>
    <m/>
  </r>
  <r>
    <n v="640"/>
    <n v="2000002148"/>
    <d v="2018-03-08T00:00:00"/>
    <d v="2019-01-18T00:00:00"/>
    <s v="CC00037"/>
    <s v="COHU MALAYSIA SDN. BHD."/>
    <x v="509"/>
    <x v="509"/>
    <x v="2"/>
    <n v="32"/>
    <n v="2.4486000000000001E-2"/>
    <n v="0"/>
    <n v="32"/>
    <m/>
    <m/>
  </r>
  <r>
    <n v="641"/>
    <n v="2000002148"/>
    <d v="2018-03-08T00:00:00"/>
    <d v="2019-01-18T00:00:00"/>
    <s v="CC00037"/>
    <s v="COHU MALAYSIA SDN. BHD."/>
    <x v="510"/>
    <x v="510"/>
    <x v="2"/>
    <n v="16"/>
    <n v="2.1956000000000002"/>
    <n v="0"/>
    <n v="16"/>
    <m/>
    <m/>
  </r>
  <r>
    <n v="642"/>
    <n v="2000002148"/>
    <d v="2018-03-08T00:00:00"/>
    <d v="2019-01-18T00:00:00"/>
    <s v="CC00037"/>
    <s v="COHU MALAYSIA SDN. BHD."/>
    <x v="511"/>
    <x v="511"/>
    <x v="2"/>
    <n v="60"/>
    <n v="7.7439999999999995E-2"/>
    <n v="0"/>
    <n v="60"/>
    <m/>
    <m/>
  </r>
  <r>
    <n v="643"/>
    <n v="2000002148"/>
    <d v="2018-03-08T00:00:00"/>
    <d v="2019-01-18T00:00:00"/>
    <s v="CC00037"/>
    <s v="COHU MALAYSIA SDN. BHD."/>
    <x v="512"/>
    <x v="512"/>
    <x v="2"/>
    <n v="8"/>
    <n v="0.15092"/>
    <n v="0"/>
    <n v="8"/>
    <m/>
    <m/>
  </r>
  <r>
    <n v="644"/>
    <n v="2000002148"/>
    <d v="2018-03-08T00:00:00"/>
    <d v="2019-01-18T00:00:00"/>
    <s v="CC00037"/>
    <s v="COHU MALAYSIA SDN. BHD."/>
    <x v="513"/>
    <x v="513"/>
    <x v="2"/>
    <n v="48"/>
    <n v="1.4321999999999999"/>
    <n v="0"/>
    <n v="48"/>
    <m/>
    <m/>
  </r>
  <r>
    <n v="645"/>
    <n v="2000002148"/>
    <d v="2018-03-08T00:00:00"/>
    <d v="2019-01-18T00:00:00"/>
    <s v="CC00037"/>
    <s v="COHU MALAYSIA SDN. BHD."/>
    <x v="514"/>
    <x v="514"/>
    <x v="2"/>
    <n v="1.6"/>
    <n v="1.155"/>
    <n v="0"/>
    <n v="1.6"/>
    <m/>
    <m/>
  </r>
  <r>
    <n v="646"/>
    <n v="2000002148"/>
    <d v="2018-03-08T00:00:00"/>
    <d v="2019-01-18T00:00:00"/>
    <s v="CC00037"/>
    <s v="COHU MALAYSIA SDN. BHD."/>
    <x v="515"/>
    <x v="515"/>
    <x v="2"/>
    <n v="32"/>
    <n v="1.976777"/>
    <n v="0"/>
    <n v="32"/>
    <m/>
    <m/>
  </r>
  <r>
    <n v="647"/>
    <n v="2000002148"/>
    <d v="2018-03-08T00:00:00"/>
    <d v="2019-01-18T00:00:00"/>
    <s v="CC00037"/>
    <s v="COHU MALAYSIA SDN. BHD."/>
    <x v="516"/>
    <x v="516"/>
    <x v="2"/>
    <n v="8"/>
    <n v="0.85140000000000005"/>
    <n v="0"/>
    <n v="8"/>
    <m/>
    <m/>
  </r>
  <r>
    <n v="648"/>
    <n v="2000002148"/>
    <d v="2018-03-08T00:00:00"/>
    <d v="2019-01-18T00:00:00"/>
    <s v="CC00037"/>
    <s v="COHU MALAYSIA SDN. BHD."/>
    <x v="102"/>
    <x v="102"/>
    <x v="2"/>
    <n v="84"/>
    <n v="0.41799999999999998"/>
    <n v="0"/>
    <n v="84"/>
    <m/>
    <m/>
  </r>
  <r>
    <n v="649"/>
    <n v="2000002148"/>
    <d v="2018-03-08T00:00:00"/>
    <d v="2019-01-18T00:00:00"/>
    <s v="CC00037"/>
    <s v="COHU MALAYSIA SDN. BHD."/>
    <x v="146"/>
    <x v="146"/>
    <x v="2"/>
    <n v="6"/>
    <n v="0.41339999999999999"/>
    <n v="0"/>
    <n v="6"/>
    <m/>
    <m/>
  </r>
  <r>
    <n v="650"/>
    <n v="2000002148"/>
    <d v="2018-03-08T00:00:00"/>
    <d v="2019-01-18T00:00:00"/>
    <s v="CC00037"/>
    <s v="COHU MALAYSIA SDN. BHD."/>
    <x v="517"/>
    <x v="517"/>
    <x v="2"/>
    <n v="200"/>
    <n v="0.55000000000000004"/>
    <n v="0"/>
    <n v="200"/>
    <m/>
    <m/>
  </r>
  <r>
    <n v="651"/>
    <n v="2000002148"/>
    <d v="2018-03-08T00:00:00"/>
    <d v="2019-01-18T00:00:00"/>
    <s v="CC00037"/>
    <s v="COHU MALAYSIA SDN. BHD."/>
    <x v="518"/>
    <x v="518"/>
    <x v="2"/>
    <n v="52"/>
    <n v="3.3220000000000001"/>
    <n v="0"/>
    <n v="52"/>
    <m/>
    <m/>
  </r>
  <r>
    <n v="652"/>
    <n v="2000002148"/>
    <d v="2018-03-08T00:00:00"/>
    <d v="2019-01-18T00:00:00"/>
    <s v="CC00037"/>
    <s v="COHU MALAYSIA SDN. BHD."/>
    <x v="49"/>
    <x v="49"/>
    <x v="2"/>
    <n v="12"/>
    <n v="0.1484"/>
    <n v="0"/>
    <n v="12"/>
    <m/>
    <m/>
  </r>
  <r>
    <n v="653"/>
    <n v="2000002148"/>
    <d v="2018-03-08T00:00:00"/>
    <d v="2019-01-18T00:00:00"/>
    <s v="CC00037"/>
    <s v="COHU MALAYSIA SDN. BHD."/>
    <x v="519"/>
    <x v="519"/>
    <x v="2"/>
    <n v="32"/>
    <n v="5.016"/>
    <n v="0"/>
    <n v="32"/>
    <m/>
    <m/>
  </r>
  <r>
    <n v="654"/>
    <n v="2000002148"/>
    <d v="2018-03-08T00:00:00"/>
    <d v="2019-01-18T00:00:00"/>
    <s v="CC00037"/>
    <s v="COHU MALAYSIA SDN. BHD."/>
    <x v="520"/>
    <x v="520"/>
    <x v="2"/>
    <n v="24"/>
    <n v="2.2549999999999999"/>
    <n v="0"/>
    <n v="24"/>
    <m/>
    <m/>
  </r>
  <r>
    <n v="655"/>
    <n v="2000002148"/>
    <d v="2018-03-08T00:00:00"/>
    <d v="2019-01-18T00:00:00"/>
    <s v="CC00037"/>
    <s v="COHU MALAYSIA SDN. BHD."/>
    <x v="521"/>
    <x v="521"/>
    <x v="2"/>
    <n v="1248"/>
    <n v="0.39505400000000002"/>
    <n v="0"/>
    <n v="1248"/>
    <m/>
    <m/>
  </r>
  <r>
    <n v="656"/>
    <n v="2000002148"/>
    <d v="2018-03-08T00:00:00"/>
    <d v="2019-01-18T00:00:00"/>
    <s v="CC00037"/>
    <s v="COHU MALAYSIA SDN. BHD."/>
    <x v="522"/>
    <x v="522"/>
    <x v="2"/>
    <n v="272"/>
    <n v="0.44353100000000001"/>
    <n v="0"/>
    <n v="272"/>
    <m/>
    <m/>
  </r>
  <r>
    <n v="657"/>
    <n v="2000002148"/>
    <d v="2018-03-08T00:00:00"/>
    <d v="2019-01-18T00:00:00"/>
    <s v="CC00037"/>
    <s v="COHU MALAYSIA SDN. BHD."/>
    <x v="46"/>
    <x v="46"/>
    <x v="2"/>
    <n v="640"/>
    <n v="7.6999999999999999E-2"/>
    <n v="0"/>
    <n v="640"/>
    <m/>
    <m/>
  </r>
  <r>
    <n v="658"/>
    <n v="2000002148"/>
    <d v="2018-03-08T00:00:00"/>
    <d v="2019-01-18T00:00:00"/>
    <s v="CC00037"/>
    <s v="COHU MALAYSIA SDN. BHD."/>
    <x v="523"/>
    <x v="523"/>
    <x v="2"/>
    <n v="924"/>
    <n v="0.55000000000000004"/>
    <n v="0"/>
    <n v="924"/>
    <m/>
    <m/>
  </r>
  <r>
    <n v="659"/>
    <n v="2000002148"/>
    <d v="2018-03-08T00:00:00"/>
    <d v="2019-01-18T00:00:00"/>
    <s v="CC00037"/>
    <s v="COHU MALAYSIA SDN. BHD."/>
    <x v="524"/>
    <x v="524"/>
    <x v="2"/>
    <n v="64"/>
    <n v="0.18506400000000001"/>
    <n v="0"/>
    <n v="64"/>
    <m/>
    <m/>
  </r>
  <r>
    <n v="660"/>
    <n v="2000002148"/>
    <d v="2018-03-08T00:00:00"/>
    <d v="2019-01-18T00:00:00"/>
    <s v="CC00037"/>
    <s v="COHU MALAYSIA SDN. BHD."/>
    <x v="525"/>
    <x v="525"/>
    <x v="2"/>
    <n v="48"/>
    <n v="0.31900000000000001"/>
    <n v="0"/>
    <n v="48"/>
    <m/>
    <m/>
  </r>
  <r>
    <n v="661"/>
    <n v="2000002148"/>
    <d v="2018-03-08T00:00:00"/>
    <d v="2019-01-18T00:00:00"/>
    <s v="CC00037"/>
    <s v="COHU MALAYSIA SDN. BHD."/>
    <x v="526"/>
    <x v="526"/>
    <x v="2"/>
    <n v="48"/>
    <n v="9.6140000000000003E-2"/>
    <n v="0"/>
    <n v="48"/>
    <m/>
    <m/>
  </r>
  <r>
    <n v="662"/>
    <n v="2000002148"/>
    <d v="2018-03-08T00:00:00"/>
    <d v="2019-01-18T00:00:00"/>
    <s v="CC00037"/>
    <s v="COHU MALAYSIA SDN. BHD."/>
    <x v="527"/>
    <x v="527"/>
    <x v="2"/>
    <n v="12"/>
    <n v="5.808E-2"/>
    <n v="0"/>
    <n v="12"/>
    <m/>
    <m/>
  </r>
  <r>
    <n v="663"/>
    <n v="2000002148"/>
    <d v="2018-03-08T00:00:00"/>
    <d v="2019-01-18T00:00:00"/>
    <s v="CC00037"/>
    <s v="COHU MALAYSIA SDN. BHD."/>
    <x v="103"/>
    <x v="103"/>
    <x v="2"/>
    <n v="20"/>
    <n v="0.150478"/>
    <n v="0"/>
    <n v="20"/>
    <m/>
    <m/>
  </r>
  <r>
    <n v="664"/>
    <n v="2000002148"/>
    <d v="2018-03-08T00:00:00"/>
    <d v="2019-01-18T00:00:00"/>
    <s v="CC00037"/>
    <s v="COHU MALAYSIA SDN. BHD."/>
    <x v="528"/>
    <x v="528"/>
    <x v="2"/>
    <n v="129"/>
    <n v="2.4089999999999998"/>
    <n v="0"/>
    <n v="129"/>
    <m/>
    <m/>
  </r>
  <r>
    <n v="665"/>
    <n v="2000002148"/>
    <d v="2018-03-08T00:00:00"/>
    <d v="2019-01-18T00:00:00"/>
    <s v="CC00037"/>
    <s v="COHU MALAYSIA SDN. BHD."/>
    <x v="529"/>
    <x v="529"/>
    <x v="2"/>
    <n v="24"/>
    <n v="3.96"/>
    <n v="0"/>
    <n v="24"/>
    <m/>
    <m/>
  </r>
  <r>
    <n v="666"/>
    <n v="2000002148"/>
    <d v="2018-03-08T00:00:00"/>
    <d v="2019-01-18T00:00:00"/>
    <s v="CC00037"/>
    <s v="COHU MALAYSIA SDN. BHD."/>
    <x v="530"/>
    <x v="530"/>
    <x v="2"/>
    <n v="8"/>
    <n v="0.14297699999999999"/>
    <n v="0"/>
    <n v="8"/>
    <m/>
    <m/>
  </r>
  <r>
    <n v="667"/>
    <n v="2000002148"/>
    <d v="2018-03-08T00:00:00"/>
    <d v="2019-01-18T00:00:00"/>
    <s v="CC00037"/>
    <s v="COHU MALAYSIA SDN. BHD."/>
    <x v="531"/>
    <x v="531"/>
    <x v="2"/>
    <n v="16"/>
    <n v="2.9590000000000001"/>
    <n v="0"/>
    <n v="16"/>
    <m/>
    <m/>
  </r>
  <r>
    <n v="668"/>
    <n v="2000002148"/>
    <d v="2018-03-08T00:00:00"/>
    <d v="2019-01-18T00:00:00"/>
    <s v="CC00037"/>
    <s v="COHU MALAYSIA SDN. BHD."/>
    <x v="532"/>
    <x v="532"/>
    <x v="2"/>
    <n v="16"/>
    <n v="0.85555599999999998"/>
    <n v="0"/>
    <n v="16"/>
    <m/>
    <m/>
  </r>
  <r>
    <n v="669"/>
    <n v="2000002148"/>
    <d v="2018-03-08T00:00:00"/>
    <d v="2019-01-18T00:00:00"/>
    <s v="CC00037"/>
    <s v="COHU MALAYSIA SDN. BHD."/>
    <x v="533"/>
    <x v="533"/>
    <x v="2"/>
    <n v="12"/>
    <n v="0.22"/>
    <n v="0"/>
    <n v="12"/>
    <m/>
    <m/>
  </r>
  <r>
    <n v="670"/>
    <n v="2000002148"/>
    <d v="2018-03-08T00:00:00"/>
    <d v="2019-01-18T00:00:00"/>
    <s v="CC00037"/>
    <s v="COHU MALAYSIA SDN. BHD."/>
    <x v="534"/>
    <x v="534"/>
    <x v="2"/>
    <n v="56"/>
    <n v="2.2549999999999999"/>
    <n v="0"/>
    <n v="56"/>
    <m/>
    <m/>
  </r>
  <r>
    <n v="671"/>
    <n v="2000002148"/>
    <d v="2018-03-08T00:00:00"/>
    <d v="2019-01-18T00:00:00"/>
    <s v="CC00037"/>
    <s v="COHU MALAYSIA SDN. BHD."/>
    <x v="535"/>
    <x v="535"/>
    <x v="2"/>
    <n v="72"/>
    <n v="4.7883000000000002E-2"/>
    <n v="0"/>
    <n v="72"/>
    <m/>
    <m/>
  </r>
  <r>
    <n v="672"/>
    <n v="2000002148"/>
    <d v="2018-03-08T00:00:00"/>
    <d v="2019-01-18T00:00:00"/>
    <s v="CC00037"/>
    <s v="COHU MALAYSIA SDN. BHD."/>
    <x v="536"/>
    <x v="536"/>
    <x v="2"/>
    <n v="32"/>
    <n v="1.8338000000000001"/>
    <n v="0"/>
    <n v="32"/>
    <m/>
    <m/>
  </r>
  <r>
    <n v="673"/>
    <n v="2000002148"/>
    <d v="2018-03-08T00:00:00"/>
    <d v="2019-01-18T00:00:00"/>
    <s v="CC00037"/>
    <s v="COHU MALAYSIA SDN. BHD."/>
    <x v="537"/>
    <x v="537"/>
    <x v="2"/>
    <n v="8"/>
    <n v="1.1342000000000001"/>
    <n v="0"/>
    <n v="8"/>
    <m/>
    <m/>
  </r>
  <r>
    <n v="674"/>
    <n v="2000002148"/>
    <d v="2018-03-08T00:00:00"/>
    <d v="2019-01-18T00:00:00"/>
    <s v="CC00037"/>
    <s v="COHU MALAYSIA SDN. BHD."/>
    <x v="538"/>
    <x v="538"/>
    <x v="2"/>
    <n v="16"/>
    <n v="8.3676999999999992"/>
    <n v="0"/>
    <n v="16"/>
    <m/>
    <m/>
  </r>
  <r>
    <n v="675"/>
    <n v="2000002148"/>
    <d v="2018-03-08T00:00:00"/>
    <d v="2019-01-18T00:00:00"/>
    <s v="CC00037"/>
    <s v="COHU MALAYSIA SDN. BHD."/>
    <x v="104"/>
    <x v="104"/>
    <x v="2"/>
    <n v="360"/>
    <n v="8.9539999999999995E-2"/>
    <n v="0"/>
    <n v="360"/>
    <m/>
    <m/>
  </r>
  <r>
    <n v="676"/>
    <n v="2000002148"/>
    <d v="2018-03-08T00:00:00"/>
    <d v="2019-01-18T00:00:00"/>
    <s v="CC00037"/>
    <s v="COHU MALAYSIA SDN. BHD."/>
    <x v="539"/>
    <x v="539"/>
    <x v="2"/>
    <n v="8"/>
    <n v="2.6960980000000001"/>
    <n v="0"/>
    <n v="8"/>
    <m/>
    <m/>
  </r>
  <r>
    <n v="677"/>
    <n v="2000002148"/>
    <d v="2018-03-08T00:00:00"/>
    <d v="2019-01-18T00:00:00"/>
    <s v="CC00037"/>
    <s v="COHU MALAYSIA SDN. BHD."/>
    <x v="540"/>
    <x v="540"/>
    <x v="2"/>
    <n v="16"/>
    <n v="0.62443599999999999"/>
    <n v="0"/>
    <n v="16"/>
    <m/>
    <m/>
  </r>
  <r>
    <n v="678"/>
    <n v="2000002148"/>
    <d v="2018-03-08T00:00:00"/>
    <d v="2019-01-18T00:00:00"/>
    <s v="CC00037"/>
    <s v="COHU MALAYSIA SDN. BHD."/>
    <x v="47"/>
    <x v="47"/>
    <x v="2"/>
    <n v="74"/>
    <n v="0.95671099999999998"/>
    <n v="0"/>
    <n v="74"/>
    <m/>
    <m/>
  </r>
  <r>
    <n v="679"/>
    <n v="2000002148"/>
    <d v="2018-03-08T00:00:00"/>
    <d v="2019-01-18T00:00:00"/>
    <s v="CC00037"/>
    <s v="COHU MALAYSIA SDN. BHD."/>
    <x v="541"/>
    <x v="541"/>
    <x v="2"/>
    <n v="16"/>
    <n v="4.6962929999999998"/>
    <n v="0"/>
    <n v="16"/>
    <m/>
    <m/>
  </r>
  <r>
    <n v="680"/>
    <n v="2000002148"/>
    <d v="2018-03-08T00:00:00"/>
    <d v="2019-01-18T00:00:00"/>
    <s v="CC00037"/>
    <s v="COHU MALAYSIA SDN. BHD."/>
    <x v="542"/>
    <x v="542"/>
    <x v="2"/>
    <n v="24"/>
    <n v="2.3214000000000001"/>
    <n v="0"/>
    <n v="24"/>
    <m/>
    <m/>
  </r>
  <r>
    <n v="681"/>
    <n v="2000002148"/>
    <d v="2018-03-08T00:00:00"/>
    <d v="2019-01-18T00:00:00"/>
    <s v="CC00037"/>
    <s v="COHU MALAYSIA SDN. BHD."/>
    <x v="543"/>
    <x v="543"/>
    <x v="2"/>
    <n v="16"/>
    <n v="3.8159999999999998"/>
    <n v="0"/>
    <n v="16"/>
    <m/>
    <m/>
  </r>
  <r>
    <n v="682"/>
    <n v="2000002148"/>
    <d v="2018-03-08T00:00:00"/>
    <d v="2019-01-18T00:00:00"/>
    <s v="CC00037"/>
    <s v="COHU MALAYSIA SDN. BHD."/>
    <x v="544"/>
    <x v="544"/>
    <x v="2"/>
    <n v="16"/>
    <n v="2.2153999999999998"/>
    <n v="0"/>
    <n v="16"/>
    <m/>
    <m/>
  </r>
  <r>
    <n v="683"/>
    <n v="2000002148"/>
    <d v="2018-03-08T00:00:00"/>
    <d v="2019-01-18T00:00:00"/>
    <s v="CC00037"/>
    <s v="COHU MALAYSIA SDN. BHD."/>
    <x v="545"/>
    <x v="545"/>
    <x v="2"/>
    <n v="16"/>
    <n v="3.3422049999999999"/>
    <n v="0"/>
    <n v="16"/>
    <m/>
    <m/>
  </r>
  <r>
    <n v="684"/>
    <n v="2000002148"/>
    <d v="2018-03-08T00:00:00"/>
    <d v="2019-01-18T00:00:00"/>
    <s v="CC00037"/>
    <s v="COHU MALAYSIA SDN. BHD."/>
    <x v="546"/>
    <x v="546"/>
    <x v="2"/>
    <n v="96"/>
    <n v="1.7807729999999999"/>
    <n v="0"/>
    <n v="96"/>
    <m/>
    <m/>
  </r>
  <r>
    <n v="685"/>
    <n v="2000002148"/>
    <d v="2018-03-08T00:00:00"/>
    <d v="2019-01-18T00:00:00"/>
    <s v="CC00037"/>
    <s v="COHU MALAYSIA SDN. BHD."/>
    <x v="547"/>
    <x v="547"/>
    <x v="2"/>
    <n v="8"/>
    <n v="3.0627420000000001"/>
    <n v="0"/>
    <n v="8"/>
    <m/>
    <m/>
  </r>
  <r>
    <n v="686"/>
    <n v="2000002148"/>
    <d v="2018-03-08T00:00:00"/>
    <d v="2019-01-18T00:00:00"/>
    <s v="CC00037"/>
    <s v="COHU MALAYSIA SDN. BHD."/>
    <x v="548"/>
    <x v="548"/>
    <x v="2"/>
    <n v="8"/>
    <n v="1.0195719999999999"/>
    <n v="0"/>
    <n v="8"/>
    <m/>
    <m/>
  </r>
  <r>
    <n v="687"/>
    <n v="2000002148"/>
    <d v="2018-03-08T00:00:00"/>
    <d v="2019-01-18T00:00:00"/>
    <s v="CC00037"/>
    <s v="COHU MALAYSIA SDN. BHD."/>
    <x v="49"/>
    <x v="49"/>
    <x v="2"/>
    <n v="38.4"/>
    <n v="0.23188900000000001"/>
    <n v="0"/>
    <n v="38.4"/>
    <m/>
    <m/>
  </r>
  <r>
    <n v="688"/>
    <n v="2000002148"/>
    <d v="2018-03-08T00:00:00"/>
    <d v="2019-01-18T00:00:00"/>
    <s v="CC00037"/>
    <s v="COHU MALAYSIA SDN. BHD."/>
    <x v="549"/>
    <x v="549"/>
    <x v="2"/>
    <n v="16"/>
    <n v="1.3355999999999999"/>
    <n v="0"/>
    <n v="16"/>
    <m/>
    <m/>
  </r>
  <r>
    <n v="689"/>
    <n v="2000002148"/>
    <d v="2018-03-08T00:00:00"/>
    <d v="2019-01-18T00:00:00"/>
    <s v="CC00037"/>
    <s v="COHU MALAYSIA SDN. BHD."/>
    <x v="550"/>
    <x v="550"/>
    <x v="2"/>
    <n v="16"/>
    <n v="5.1920000000000002"/>
    <n v="0"/>
    <n v="16"/>
    <m/>
    <m/>
  </r>
  <r>
    <n v="690"/>
    <n v="2000002148"/>
    <d v="2018-03-08T00:00:00"/>
    <d v="2019-01-18T00:00:00"/>
    <s v="CC00037"/>
    <s v="COHU MALAYSIA SDN. BHD."/>
    <x v="551"/>
    <x v="551"/>
    <x v="2"/>
    <n v="25"/>
    <n v="8.1348839999999996"/>
    <n v="0"/>
    <n v="25"/>
    <m/>
    <m/>
  </r>
  <r>
    <n v="691"/>
    <n v="2000002148"/>
    <d v="2018-03-08T00:00:00"/>
    <d v="2019-01-18T00:00:00"/>
    <s v="CC00037"/>
    <s v="COHU MALAYSIA SDN. BHD."/>
    <x v="552"/>
    <x v="552"/>
    <x v="2"/>
    <n v="6"/>
    <n v="0.66"/>
    <n v="0"/>
    <n v="6"/>
    <m/>
    <m/>
  </r>
  <r>
    <n v="692"/>
    <n v="2000002148"/>
    <d v="2018-03-08T00:00:00"/>
    <d v="2019-01-18T00:00:00"/>
    <s v="CC00037"/>
    <s v="COHU MALAYSIA SDN. BHD."/>
    <x v="553"/>
    <x v="553"/>
    <x v="2"/>
    <n v="25"/>
    <n v="2.8929999999999998"/>
    <n v="0"/>
    <n v="25"/>
    <m/>
    <m/>
  </r>
  <r>
    <n v="693"/>
    <n v="2000002148"/>
    <d v="2018-03-08T00:00:00"/>
    <d v="2019-01-18T00:00:00"/>
    <s v="CC00037"/>
    <s v="COHU MALAYSIA SDN. BHD."/>
    <x v="554"/>
    <x v="554"/>
    <x v="2"/>
    <n v="6"/>
    <n v="1.186275"/>
    <n v="0"/>
    <n v="6"/>
    <m/>
    <m/>
  </r>
  <r>
    <n v="694"/>
    <n v="2000002148"/>
    <d v="2018-03-08T00:00:00"/>
    <d v="2019-01-18T00:00:00"/>
    <s v="CC00037"/>
    <s v="COHU MALAYSIA SDN. BHD."/>
    <x v="105"/>
    <x v="105"/>
    <x v="2"/>
    <n v="50"/>
    <n v="2.7241999999999999E-2"/>
    <n v="0"/>
    <n v="50"/>
    <m/>
    <m/>
  </r>
  <r>
    <n v="695"/>
    <n v="2000002148"/>
    <d v="2018-03-08T00:00:00"/>
    <d v="2019-01-18T00:00:00"/>
    <s v="CC00037"/>
    <s v="COHU MALAYSIA SDN. BHD."/>
    <x v="555"/>
    <x v="555"/>
    <x v="2"/>
    <n v="50"/>
    <n v="0.27676000000000001"/>
    <n v="0"/>
    <n v="50"/>
    <m/>
    <m/>
  </r>
  <r>
    <n v="696"/>
    <n v="2000002148"/>
    <d v="2018-03-08T00:00:00"/>
    <d v="2019-01-18T00:00:00"/>
    <s v="CC00037"/>
    <s v="COHU MALAYSIA SDN. BHD."/>
    <x v="556"/>
    <x v="556"/>
    <x v="2"/>
    <n v="10"/>
    <n v="0.85580000000000001"/>
    <n v="0"/>
    <n v="10"/>
    <m/>
    <m/>
  </r>
  <r>
    <n v="697"/>
    <n v="2000002148"/>
    <d v="2018-03-08T00:00:00"/>
    <d v="2019-01-18T00:00:00"/>
    <s v="CC00037"/>
    <s v="COHU MALAYSIA SDN. BHD."/>
    <x v="557"/>
    <x v="557"/>
    <x v="2"/>
    <n v="25"/>
    <n v="8.7784309999999994"/>
    <n v="0"/>
    <n v="25"/>
    <m/>
    <m/>
  </r>
  <r>
    <n v="698"/>
    <n v="2000002148"/>
    <d v="2018-03-08T00:00:00"/>
    <d v="2019-01-18T00:00:00"/>
    <s v="CC00037"/>
    <s v="COHU MALAYSIA SDN. BHD."/>
    <x v="558"/>
    <x v="558"/>
    <x v="2"/>
    <n v="25"/>
    <n v="4.7300000000000004"/>
    <n v="0"/>
    <n v="25"/>
    <m/>
    <m/>
  </r>
  <r>
    <n v="699"/>
    <n v="2000002148"/>
    <d v="2018-03-08T00:00:00"/>
    <d v="2019-01-18T00:00:00"/>
    <s v="CC00037"/>
    <s v="COHU MALAYSIA SDN. BHD."/>
    <x v="559"/>
    <x v="559"/>
    <x v="2"/>
    <n v="30"/>
    <n v="3.6850000000000001"/>
    <n v="0"/>
    <n v="30"/>
    <m/>
    <m/>
  </r>
  <r>
    <n v="700"/>
    <n v="2000002148"/>
    <d v="2018-03-08T00:00:00"/>
    <d v="2019-01-18T00:00:00"/>
    <s v="CC00037"/>
    <s v="COHU MALAYSIA SDN. BHD."/>
    <x v="50"/>
    <x v="50"/>
    <x v="2"/>
    <n v="25"/>
    <n v="0.36398999999999998"/>
    <n v="0"/>
    <n v="25"/>
    <m/>
    <m/>
  </r>
  <r>
    <n v="701"/>
    <n v="2000002148"/>
    <d v="2018-03-08T00:00:00"/>
    <d v="2019-01-18T00:00:00"/>
    <s v="CC00037"/>
    <s v="COHU MALAYSIA SDN. BHD."/>
    <x v="51"/>
    <x v="51"/>
    <x v="2"/>
    <n v="50"/>
    <n v="0.24265999999999999"/>
    <n v="0"/>
    <n v="50"/>
    <m/>
    <m/>
  </r>
  <r>
    <n v="702"/>
    <n v="2000002148"/>
    <d v="2018-03-08T00:00:00"/>
    <d v="2019-01-18T00:00:00"/>
    <s v="CC00037"/>
    <s v="COHU MALAYSIA SDN. BHD."/>
    <x v="52"/>
    <x v="52"/>
    <x v="2"/>
    <n v="25"/>
    <n v="0.66647100000000004"/>
    <n v="0"/>
    <n v="25"/>
    <m/>
    <m/>
  </r>
  <r>
    <n v="703"/>
    <n v="2000002148"/>
    <d v="2018-03-08T00:00:00"/>
    <d v="2019-01-18T00:00:00"/>
    <s v="CC00037"/>
    <s v="COHU MALAYSIA SDN. BHD."/>
    <x v="106"/>
    <x v="106"/>
    <x v="2"/>
    <n v="25"/>
    <n v="1.2218629999999999"/>
    <n v="0"/>
    <n v="25"/>
    <m/>
    <m/>
  </r>
  <r>
    <n v="704"/>
    <n v="2000002148"/>
    <d v="2018-03-08T00:00:00"/>
    <d v="2019-01-18T00:00:00"/>
    <s v="CC00037"/>
    <s v="COHU MALAYSIA SDN. BHD."/>
    <x v="107"/>
    <x v="107"/>
    <x v="2"/>
    <n v="25"/>
    <n v="1.3329409999999999"/>
    <n v="0"/>
    <n v="25"/>
    <m/>
    <m/>
  </r>
  <r>
    <n v="705"/>
    <n v="2000002148"/>
    <d v="2018-03-08T00:00:00"/>
    <d v="2019-01-18T00:00:00"/>
    <s v="CC00037"/>
    <s v="COHU MALAYSIA SDN. BHD."/>
    <x v="560"/>
    <x v="560"/>
    <x v="2"/>
    <n v="5"/>
    <n v="1.5345"/>
    <n v="0"/>
    <n v="5"/>
    <m/>
    <m/>
  </r>
  <r>
    <n v="706"/>
    <n v="2000002148"/>
    <d v="2018-03-08T00:00:00"/>
    <d v="2019-01-18T00:00:00"/>
    <s v="CC00037"/>
    <s v="COHU MALAYSIA SDN. BHD."/>
    <x v="561"/>
    <x v="561"/>
    <x v="2"/>
    <n v="50"/>
    <n v="0.29699999999999999"/>
    <n v="0"/>
    <n v="50"/>
    <m/>
    <m/>
  </r>
  <r>
    <n v="707"/>
    <n v="2000002148"/>
    <d v="2018-03-08T00:00:00"/>
    <d v="2019-01-18T00:00:00"/>
    <s v="CC00037"/>
    <s v="COHU MALAYSIA SDN. BHD."/>
    <x v="562"/>
    <x v="562"/>
    <x v="2"/>
    <n v="25"/>
    <n v="5.016"/>
    <n v="0"/>
    <n v="25"/>
    <m/>
    <m/>
  </r>
  <r>
    <n v="708"/>
    <n v="2000002148"/>
    <d v="2018-03-08T00:00:00"/>
    <d v="2019-01-18T00:00:00"/>
    <s v="CC00037"/>
    <s v="COHU MALAYSIA SDN. BHD."/>
    <x v="563"/>
    <x v="563"/>
    <x v="2"/>
    <n v="24"/>
    <n v="0.154"/>
    <n v="0"/>
    <n v="24"/>
    <m/>
    <m/>
  </r>
  <r>
    <n v="709"/>
    <n v="2000002148"/>
    <d v="2018-03-08T00:00:00"/>
    <d v="2019-01-18T00:00:00"/>
    <s v="CC00037"/>
    <s v="COHU MALAYSIA SDN. BHD."/>
    <x v="564"/>
    <x v="564"/>
    <x v="2"/>
    <n v="224"/>
    <n v="0.56100000000000005"/>
    <n v="0"/>
    <n v="224"/>
    <m/>
    <m/>
  </r>
  <r>
    <n v="710"/>
    <n v="2000002148"/>
    <d v="2018-03-08T00:00:00"/>
    <d v="2019-01-18T00:00:00"/>
    <s v="CC00037"/>
    <s v="COHU MALAYSIA SDN. BHD."/>
    <x v="565"/>
    <x v="565"/>
    <x v="2"/>
    <n v="96"/>
    <n v="0.48399999999999999"/>
    <n v="0"/>
    <n v="96"/>
    <m/>
    <m/>
  </r>
  <r>
    <n v="711"/>
    <n v="2000002148"/>
    <d v="2018-03-08T00:00:00"/>
    <d v="2019-01-18T00:00:00"/>
    <s v="CC00037"/>
    <s v="COHU MALAYSIA SDN. BHD."/>
    <x v="566"/>
    <x v="566"/>
    <x v="2"/>
    <n v="192"/>
    <n v="0.121"/>
    <n v="0"/>
    <n v="192"/>
    <m/>
    <m/>
  </r>
  <r>
    <n v="712"/>
    <n v="2000002148"/>
    <d v="2018-03-08T00:00:00"/>
    <d v="2019-01-18T00:00:00"/>
    <s v="CC00037"/>
    <s v="COHU MALAYSIA SDN. BHD."/>
    <x v="567"/>
    <x v="567"/>
    <x v="2"/>
    <n v="24"/>
    <n v="2.9419000000000001E-2"/>
    <n v="0"/>
    <n v="24"/>
    <m/>
    <m/>
  </r>
  <r>
    <n v="713"/>
    <n v="2000002148"/>
    <d v="2018-03-08T00:00:00"/>
    <d v="2019-01-18T00:00:00"/>
    <s v="CC00037"/>
    <s v="COHU MALAYSIA SDN. BHD."/>
    <x v="41"/>
    <x v="41"/>
    <x v="2"/>
    <n v="24"/>
    <n v="0.17924100000000001"/>
    <n v="0"/>
    <n v="24"/>
    <m/>
    <m/>
  </r>
  <r>
    <n v="714"/>
    <n v="2000002148"/>
    <d v="2018-03-08T00:00:00"/>
    <d v="2019-01-18T00:00:00"/>
    <s v="CC00037"/>
    <s v="COHU MALAYSIA SDN. BHD."/>
    <x v="568"/>
    <x v="568"/>
    <x v="2"/>
    <n v="32"/>
    <n v="0.103534"/>
    <n v="0"/>
    <n v="32"/>
    <m/>
    <m/>
  </r>
  <r>
    <n v="715"/>
    <n v="2000002148"/>
    <d v="2018-03-08T00:00:00"/>
    <d v="2019-01-18T00:00:00"/>
    <s v="CC00037"/>
    <s v="COHU MALAYSIA SDN. BHD."/>
    <x v="569"/>
    <x v="569"/>
    <x v="2"/>
    <n v="64"/>
    <n v="0.53720900000000005"/>
    <n v="0"/>
    <n v="64"/>
    <m/>
    <m/>
  </r>
  <r>
    <n v="716"/>
    <n v="2000002148"/>
    <d v="2018-03-08T00:00:00"/>
    <d v="2019-01-18T00:00:00"/>
    <s v="CC00037"/>
    <s v="COHU MALAYSIA SDN. BHD."/>
    <x v="570"/>
    <x v="570"/>
    <x v="2"/>
    <n v="64"/>
    <n v="0.13558200000000001"/>
    <n v="0"/>
    <n v="64"/>
    <m/>
    <m/>
  </r>
  <r>
    <n v="717"/>
    <n v="2000002148"/>
    <d v="2018-03-08T00:00:00"/>
    <d v="2019-01-18T00:00:00"/>
    <s v="CC00037"/>
    <s v="COHU MALAYSIA SDN. BHD."/>
    <x v="571"/>
    <x v="571"/>
    <x v="2"/>
    <n v="43.6"/>
    <n v="0.385486"/>
    <n v="0"/>
    <n v="43.6"/>
    <m/>
    <m/>
  </r>
  <r>
    <n v="718"/>
    <n v="2000002148"/>
    <d v="2018-03-08T00:00:00"/>
    <d v="2019-01-18T00:00:00"/>
    <s v="CC00037"/>
    <s v="COHU MALAYSIA SDN. BHD."/>
    <x v="572"/>
    <x v="572"/>
    <x v="2"/>
    <n v="48.4"/>
    <n v="0.385486"/>
    <n v="0"/>
    <n v="48.4"/>
    <m/>
    <m/>
  </r>
  <r>
    <n v="719"/>
    <n v="2000002148"/>
    <d v="2018-03-08T00:00:00"/>
    <d v="2019-01-18T00:00:00"/>
    <s v="CC00037"/>
    <s v="COHU MALAYSIA SDN. BHD."/>
    <x v="573"/>
    <x v="573"/>
    <x v="2"/>
    <n v="62.8"/>
    <n v="0.385486"/>
    <n v="0"/>
    <n v="62.8"/>
    <m/>
    <m/>
  </r>
  <r>
    <n v="720"/>
    <n v="2000002148"/>
    <d v="2018-03-08T00:00:00"/>
    <d v="2019-01-18T00:00:00"/>
    <s v="CC00037"/>
    <s v="COHU MALAYSIA SDN. BHD."/>
    <x v="574"/>
    <x v="574"/>
    <x v="2"/>
    <n v="33.200000000000003"/>
    <n v="0.385486"/>
    <n v="0"/>
    <n v="33.200000000000003"/>
    <m/>
    <m/>
  </r>
  <r>
    <n v="721"/>
    <n v="2000002148"/>
    <d v="2018-03-08T00:00:00"/>
    <d v="2019-01-18T00:00:00"/>
    <s v="CC00037"/>
    <s v="COHU MALAYSIA SDN. BHD."/>
    <x v="575"/>
    <x v="575"/>
    <x v="2"/>
    <n v="44"/>
    <n v="59.625"/>
    <n v="0"/>
    <n v="44"/>
    <m/>
    <m/>
  </r>
  <r>
    <n v="722"/>
    <n v="2000002148"/>
    <d v="2018-03-08T00:00:00"/>
    <d v="2019-01-18T00:00:00"/>
    <s v="CC00037"/>
    <s v="COHU MALAYSIA SDN. BHD."/>
    <x v="576"/>
    <x v="576"/>
    <x v="2"/>
    <n v="44"/>
    <n v="43.693452000000001"/>
    <n v="0"/>
    <n v="44"/>
    <m/>
    <m/>
  </r>
  <r>
    <n v="723"/>
    <n v="2000002148"/>
    <d v="2018-03-08T00:00:00"/>
    <d v="2019-01-18T00:00:00"/>
    <s v="CC00037"/>
    <s v="COHU MALAYSIA SDN. BHD."/>
    <x v="577"/>
    <x v="577"/>
    <x v="2"/>
    <n v="44"/>
    <n v="27.880465000000001"/>
    <n v="0"/>
    <n v="44"/>
    <m/>
    <m/>
  </r>
  <r>
    <n v="724"/>
    <n v="2000002148"/>
    <d v="2018-03-08T00:00:00"/>
    <d v="2019-01-18T00:00:00"/>
    <s v="CC00037"/>
    <s v="COHU MALAYSIA SDN. BHD."/>
    <x v="578"/>
    <x v="578"/>
    <x v="2"/>
    <n v="176"/>
    <n v="13.533486"/>
    <n v="0"/>
    <n v="176"/>
    <m/>
    <m/>
  </r>
  <r>
    <n v="725"/>
    <n v="2000002148"/>
    <d v="2018-03-08T00:00:00"/>
    <d v="2019-01-18T00:00:00"/>
    <s v="CC00037"/>
    <s v="COHU MALAYSIA SDN. BHD."/>
    <x v="579"/>
    <x v="579"/>
    <x v="2"/>
    <n v="88"/>
    <n v="13.431653000000001"/>
    <n v="0"/>
    <n v="88"/>
    <m/>
    <m/>
  </r>
  <r>
    <n v="726"/>
    <n v="2000002148"/>
    <d v="2018-03-08T00:00:00"/>
    <d v="2019-01-18T00:00:00"/>
    <s v="CC00037"/>
    <s v="COHU MALAYSIA SDN. BHD."/>
    <x v="580"/>
    <x v="580"/>
    <x v="2"/>
    <n v="44"/>
    <n v="12.889455999999999"/>
    <n v="0"/>
    <n v="44"/>
    <m/>
    <m/>
  </r>
  <r>
    <n v="727"/>
    <n v="2000002148"/>
    <d v="2018-03-08T00:00:00"/>
    <d v="2019-01-18T00:00:00"/>
    <s v="CC00037"/>
    <s v="COHU MALAYSIA SDN. BHD."/>
    <x v="581"/>
    <x v="581"/>
    <x v="2"/>
    <n v="44"/>
    <n v="8.2244220000000006"/>
    <n v="0"/>
    <n v="44"/>
    <m/>
    <m/>
  </r>
  <r>
    <n v="728"/>
    <n v="2000002148"/>
    <d v="2018-03-08T00:00:00"/>
    <d v="2019-01-18T00:00:00"/>
    <s v="CC00037"/>
    <s v="COHU MALAYSIA SDN. BHD."/>
    <x v="582"/>
    <x v="582"/>
    <x v="2"/>
    <n v="44"/>
    <n v="12.51648"/>
    <n v="0"/>
    <n v="44"/>
    <m/>
    <m/>
  </r>
  <r>
    <n v="729"/>
    <n v="2000002148"/>
    <d v="2018-03-08T00:00:00"/>
    <d v="2019-01-18T00:00:00"/>
    <s v="CC00037"/>
    <s v="COHU MALAYSIA SDN. BHD."/>
    <x v="583"/>
    <x v="583"/>
    <x v="2"/>
    <n v="88"/>
    <n v="7.3367149999999999"/>
    <n v="0"/>
    <n v="88"/>
    <m/>
    <m/>
  </r>
  <r>
    <n v="730"/>
    <n v="2000002148"/>
    <d v="2018-03-08T00:00:00"/>
    <d v="2019-01-18T00:00:00"/>
    <s v="CC00037"/>
    <s v="COHU MALAYSIA SDN. BHD."/>
    <x v="584"/>
    <x v="584"/>
    <x v="2"/>
    <n v="44"/>
    <n v="13.762333"/>
    <n v="0"/>
    <n v="44"/>
    <m/>
    <m/>
  </r>
  <r>
    <n v="731"/>
    <n v="2000002148"/>
    <d v="2018-03-08T00:00:00"/>
    <d v="2019-01-18T00:00:00"/>
    <s v="CC00037"/>
    <s v="COHU MALAYSIA SDN. BHD."/>
    <x v="585"/>
    <x v="585"/>
    <x v="2"/>
    <n v="44"/>
    <n v="20.045777999999999"/>
    <n v="0"/>
    <n v="44"/>
    <m/>
    <m/>
  </r>
  <r>
    <n v="732"/>
    <n v="2000002148"/>
    <d v="2018-03-08T00:00:00"/>
    <d v="2019-01-18T00:00:00"/>
    <s v="CC00037"/>
    <s v="COHU MALAYSIA SDN. BHD."/>
    <x v="586"/>
    <x v="586"/>
    <x v="2"/>
    <n v="44"/>
    <n v="18.668115"/>
    <n v="0"/>
    <n v="44"/>
    <m/>
    <m/>
  </r>
  <r>
    <n v="733"/>
    <n v="2000002148"/>
    <d v="2018-03-08T00:00:00"/>
    <d v="2019-01-18T00:00:00"/>
    <s v="CC00037"/>
    <s v="COHU MALAYSIA SDN. BHD."/>
    <x v="587"/>
    <x v="587"/>
    <x v="2"/>
    <n v="44"/>
    <n v="8.7449999999999992"/>
    <n v="0"/>
    <n v="44"/>
    <m/>
    <m/>
  </r>
  <r>
    <n v="734"/>
    <n v="2000002148"/>
    <d v="2018-03-08T00:00:00"/>
    <d v="2019-01-18T00:00:00"/>
    <s v="CC00037"/>
    <s v="COHU MALAYSIA SDN. BHD."/>
    <x v="588"/>
    <x v="588"/>
    <x v="2"/>
    <n v="44"/>
    <n v="60.469301999999999"/>
    <n v="0"/>
    <n v="44"/>
    <m/>
    <m/>
  </r>
  <r>
    <n v="735"/>
    <n v="2000002148"/>
    <d v="2018-03-08T00:00:00"/>
    <d v="2019-01-18T00:00:00"/>
    <s v="CC00037"/>
    <s v="COHU MALAYSIA SDN. BHD."/>
    <x v="589"/>
    <x v="589"/>
    <x v="2"/>
    <n v="44"/>
    <n v="33.771599999999999"/>
    <n v="0"/>
    <n v="44"/>
    <m/>
    <m/>
  </r>
  <r>
    <n v="736"/>
    <n v="2000002148"/>
    <d v="2018-03-08T00:00:00"/>
    <d v="2019-01-18T00:00:00"/>
    <s v="CC00037"/>
    <s v="COHU MALAYSIA SDN. BHD."/>
    <x v="590"/>
    <x v="590"/>
    <x v="2"/>
    <n v="44"/>
    <n v="31.775344"/>
    <n v="0"/>
    <n v="44"/>
    <m/>
    <m/>
  </r>
  <r>
    <n v="737"/>
    <n v="2000002148"/>
    <d v="2018-03-08T00:00:00"/>
    <d v="2019-01-18T00:00:00"/>
    <s v="CC00037"/>
    <s v="COHU MALAYSIA SDN. BHD."/>
    <x v="591"/>
    <x v="591"/>
    <x v="2"/>
    <n v="44"/>
    <n v="19.227902"/>
    <n v="0"/>
    <n v="44"/>
    <m/>
    <m/>
  </r>
  <r>
    <n v="738"/>
    <n v="2000002148"/>
    <d v="2018-03-08T00:00:00"/>
    <d v="2019-01-18T00:00:00"/>
    <s v="CC00037"/>
    <s v="COHU MALAYSIA SDN. BHD."/>
    <x v="592"/>
    <x v="592"/>
    <x v="2"/>
    <n v="44"/>
    <n v="811.22043799999994"/>
    <n v="0"/>
    <n v="44"/>
    <m/>
    <m/>
  </r>
  <r>
    <n v="739"/>
    <n v="2000002148"/>
    <d v="2018-03-08T00:00:00"/>
    <d v="2019-01-18T00:00:00"/>
    <s v="CC00037"/>
    <s v="COHU MALAYSIA SDN. BHD."/>
    <x v="593"/>
    <x v="593"/>
    <x v="2"/>
    <n v="88"/>
    <n v="112.97628400000001"/>
    <n v="0"/>
    <n v="88"/>
    <m/>
    <m/>
  </r>
  <r>
    <n v="740"/>
    <n v="2000002148"/>
    <d v="2018-03-08T00:00:00"/>
    <d v="2019-01-18T00:00:00"/>
    <s v="CC00037"/>
    <s v="COHU MALAYSIA SDN. BHD."/>
    <x v="594"/>
    <x v="594"/>
    <x v="2"/>
    <n v="44"/>
    <n v="86.379400000000004"/>
    <n v="0"/>
    <n v="44"/>
    <m/>
    <m/>
  </r>
  <r>
    <n v="741"/>
    <n v="2000002148"/>
    <d v="2018-03-08T00:00:00"/>
    <d v="2019-01-18T00:00:00"/>
    <s v="CC00037"/>
    <s v="COHU MALAYSIA SDN. BHD."/>
    <x v="595"/>
    <x v="595"/>
    <x v="2"/>
    <n v="44"/>
    <n v="49.918601000000002"/>
    <n v="0"/>
    <n v="44"/>
    <m/>
    <m/>
  </r>
  <r>
    <n v="742"/>
    <n v="2000002148"/>
    <d v="2018-03-08T00:00:00"/>
    <d v="2019-01-18T00:00:00"/>
    <s v="CC00037"/>
    <s v="COHU MALAYSIA SDN. BHD."/>
    <x v="596"/>
    <x v="596"/>
    <x v="2"/>
    <n v="44"/>
    <n v="86.377672000000004"/>
    <n v="0"/>
    <n v="44"/>
    <m/>
    <m/>
  </r>
  <r>
    <n v="743"/>
    <n v="2000002148"/>
    <d v="2018-03-08T00:00:00"/>
    <d v="2019-01-18T00:00:00"/>
    <s v="CC00037"/>
    <s v="COHU MALAYSIA SDN. BHD."/>
    <x v="597"/>
    <x v="597"/>
    <x v="2"/>
    <n v="44"/>
    <n v="49.918601000000002"/>
    <n v="0"/>
    <n v="44"/>
    <m/>
    <m/>
  </r>
  <r>
    <n v="744"/>
    <n v="2000002148"/>
    <d v="2018-03-08T00:00:00"/>
    <d v="2019-01-18T00:00:00"/>
    <s v="CC00037"/>
    <s v="COHU MALAYSIA SDN. BHD."/>
    <x v="598"/>
    <x v="598"/>
    <x v="2"/>
    <n v="44"/>
    <n v="68.727442999999994"/>
    <n v="0"/>
    <n v="44"/>
    <m/>
    <m/>
  </r>
  <r>
    <n v="745"/>
    <n v="2000002148"/>
    <d v="2018-03-08T00:00:00"/>
    <d v="2019-01-18T00:00:00"/>
    <s v="CC00037"/>
    <s v="COHU MALAYSIA SDN. BHD."/>
    <x v="599"/>
    <x v="599"/>
    <x v="2"/>
    <n v="176"/>
    <n v="23.616800000000001"/>
    <n v="0"/>
    <n v="176"/>
    <m/>
    <m/>
  </r>
  <r>
    <n v="746"/>
    <n v="2000002148"/>
    <d v="2018-03-08T00:00:00"/>
    <d v="2019-01-18T00:00:00"/>
    <s v="CC00037"/>
    <s v="COHU MALAYSIA SDN. BHD."/>
    <x v="600"/>
    <x v="600"/>
    <x v="2"/>
    <n v="44"/>
    <n v="19.942786999999999"/>
    <n v="0"/>
    <n v="44"/>
    <m/>
    <m/>
  </r>
  <r>
    <n v="747"/>
    <n v="2000002148"/>
    <d v="2018-03-08T00:00:00"/>
    <d v="2019-01-18T00:00:00"/>
    <s v="CC00037"/>
    <s v="COHU MALAYSIA SDN. BHD."/>
    <x v="601"/>
    <x v="601"/>
    <x v="2"/>
    <n v="44"/>
    <n v="19.942786999999999"/>
    <n v="0"/>
    <n v="44"/>
    <m/>
    <m/>
  </r>
  <r>
    <n v="748"/>
    <n v="2000002148"/>
    <d v="2018-03-08T00:00:00"/>
    <d v="2019-01-18T00:00:00"/>
    <s v="CC00037"/>
    <s v="COHU MALAYSIA SDN. BHD."/>
    <x v="602"/>
    <x v="602"/>
    <x v="2"/>
    <n v="352"/>
    <n v="6.1134890000000004"/>
    <n v="0"/>
    <n v="352"/>
    <m/>
    <m/>
  </r>
  <r>
    <n v="749"/>
    <n v="2000002148"/>
    <d v="2018-03-08T00:00:00"/>
    <d v="2019-01-18T00:00:00"/>
    <s v="CC00037"/>
    <s v="COHU MALAYSIA SDN. BHD."/>
    <x v="603"/>
    <x v="603"/>
    <x v="2"/>
    <n v="44"/>
    <n v="51.373027"/>
    <n v="0"/>
    <n v="44"/>
    <m/>
    <m/>
  </r>
  <r>
    <n v="750"/>
    <n v="2000002148"/>
    <d v="2018-03-08T00:00:00"/>
    <d v="2019-01-18T00:00:00"/>
    <s v="CC00037"/>
    <s v="COHU MALAYSIA SDN. BHD."/>
    <x v="604"/>
    <x v="604"/>
    <x v="2"/>
    <n v="44"/>
    <n v="7.9130229999999999"/>
    <n v="0"/>
    <n v="44"/>
    <m/>
    <m/>
  </r>
  <r>
    <n v="751"/>
    <n v="2000002148"/>
    <d v="2018-03-08T00:00:00"/>
    <d v="2019-01-18T00:00:00"/>
    <s v="CC00037"/>
    <s v="COHU MALAYSIA SDN. BHD."/>
    <x v="605"/>
    <x v="605"/>
    <x v="2"/>
    <n v="44"/>
    <n v="8.8721999999999994"/>
    <n v="0"/>
    <n v="44"/>
    <m/>
    <m/>
  </r>
  <r>
    <n v="752"/>
    <n v="2000002148"/>
    <d v="2018-03-08T00:00:00"/>
    <d v="2019-01-18T00:00:00"/>
    <s v="CC00037"/>
    <s v="COHU MALAYSIA SDN. BHD."/>
    <x v="606"/>
    <x v="606"/>
    <x v="2"/>
    <n v="44"/>
    <n v="10.895814"/>
    <n v="0"/>
    <n v="44"/>
    <m/>
    <m/>
  </r>
  <r>
    <n v="753"/>
    <n v="2000002148"/>
    <d v="2018-03-08T00:00:00"/>
    <d v="2019-01-18T00:00:00"/>
    <s v="CC00037"/>
    <s v="COHU MALAYSIA SDN. BHD."/>
    <x v="607"/>
    <x v="607"/>
    <x v="2"/>
    <n v="44"/>
    <n v="5.4725580000000003"/>
    <n v="0"/>
    <n v="44"/>
    <m/>
    <m/>
  </r>
  <r>
    <n v="754"/>
    <n v="2000002148"/>
    <d v="2018-03-08T00:00:00"/>
    <d v="2019-01-18T00:00:00"/>
    <s v="CC00037"/>
    <s v="COHU MALAYSIA SDN. BHD."/>
    <x v="608"/>
    <x v="608"/>
    <x v="2"/>
    <n v="44"/>
    <n v="7.0995340000000002"/>
    <n v="0"/>
    <n v="44"/>
    <m/>
    <m/>
  </r>
  <r>
    <n v="755"/>
    <n v="2000002148"/>
    <d v="2018-03-08T00:00:00"/>
    <d v="2019-01-18T00:00:00"/>
    <s v="CC00037"/>
    <s v="COHU MALAYSIA SDN. BHD."/>
    <x v="609"/>
    <x v="609"/>
    <x v="2"/>
    <n v="88"/>
    <n v="30.315999999999999"/>
    <n v="0"/>
    <n v="88"/>
    <m/>
    <m/>
  </r>
  <r>
    <n v="756"/>
    <n v="2000002148"/>
    <d v="2018-03-08T00:00:00"/>
    <d v="2019-01-18T00:00:00"/>
    <s v="CC00037"/>
    <s v="COHU MALAYSIA SDN. BHD."/>
    <x v="610"/>
    <x v="610"/>
    <x v="2"/>
    <n v="88"/>
    <n v="4.7064000000000004"/>
    <n v="0"/>
    <n v="88"/>
    <m/>
    <m/>
  </r>
  <r>
    <n v="757"/>
    <n v="2000002148"/>
    <d v="2018-03-08T00:00:00"/>
    <d v="2019-01-18T00:00:00"/>
    <s v="CC00037"/>
    <s v="COHU MALAYSIA SDN. BHD."/>
    <x v="611"/>
    <x v="611"/>
    <x v="2"/>
    <n v="44"/>
    <n v="7.9606000000000003"/>
    <n v="0"/>
    <n v="44"/>
    <m/>
    <m/>
  </r>
  <r>
    <n v="758"/>
    <n v="2000002148"/>
    <d v="2018-03-08T00:00:00"/>
    <d v="2019-01-18T00:00:00"/>
    <s v="CC00037"/>
    <s v="COHU MALAYSIA SDN. BHD."/>
    <x v="612"/>
    <x v="612"/>
    <x v="2"/>
    <n v="44"/>
    <n v="35.616"/>
    <n v="0"/>
    <n v="44"/>
    <m/>
    <m/>
  </r>
  <r>
    <n v="759"/>
    <n v="2000002148"/>
    <d v="2018-03-08T00:00:00"/>
    <d v="2019-01-18T00:00:00"/>
    <s v="CC00037"/>
    <s v="COHU MALAYSIA SDN. BHD."/>
    <x v="613"/>
    <x v="613"/>
    <x v="2"/>
    <n v="44"/>
    <n v="11.487443000000001"/>
    <n v="0"/>
    <n v="44"/>
    <m/>
    <m/>
  </r>
  <r>
    <n v="760"/>
    <n v="2000002148"/>
    <d v="2018-03-08T00:00:00"/>
    <d v="2019-01-18T00:00:00"/>
    <s v="CC00037"/>
    <s v="COHU MALAYSIA SDN. BHD."/>
    <x v="614"/>
    <x v="614"/>
    <x v="2"/>
    <n v="44"/>
    <n v="21.766973"/>
    <n v="0"/>
    <n v="44"/>
    <m/>
    <m/>
  </r>
  <r>
    <n v="761"/>
    <n v="2000002148"/>
    <d v="2018-03-08T00:00:00"/>
    <d v="2019-01-18T00:00:00"/>
    <s v="CC00037"/>
    <s v="COHU MALAYSIA SDN. BHD."/>
    <x v="615"/>
    <x v="615"/>
    <x v="2"/>
    <n v="44"/>
    <n v="30.468841000000001"/>
    <n v="0"/>
    <n v="44"/>
    <m/>
    <m/>
  </r>
  <r>
    <n v="762"/>
    <n v="2000002148"/>
    <d v="2018-03-08T00:00:00"/>
    <d v="2019-01-18T00:00:00"/>
    <s v="CC00037"/>
    <s v="COHU MALAYSIA SDN. BHD."/>
    <x v="616"/>
    <x v="616"/>
    <x v="2"/>
    <n v="44"/>
    <n v="10.971"/>
    <n v="0"/>
    <n v="44"/>
    <m/>
    <m/>
  </r>
  <r>
    <n v="763"/>
    <n v="2000002148"/>
    <d v="2018-03-08T00:00:00"/>
    <d v="2019-01-18T00:00:00"/>
    <s v="CC00037"/>
    <s v="COHU MALAYSIA SDN. BHD."/>
    <x v="617"/>
    <x v="617"/>
    <x v="2"/>
    <n v="44"/>
    <n v="15.16047"/>
    <n v="0"/>
    <n v="44"/>
    <m/>
    <m/>
  </r>
  <r>
    <n v="764"/>
    <n v="2000002148"/>
    <d v="2018-03-08T00:00:00"/>
    <d v="2019-01-18T00:00:00"/>
    <s v="CC00037"/>
    <s v="COHU MALAYSIA SDN. BHD."/>
    <x v="618"/>
    <x v="618"/>
    <x v="2"/>
    <n v="44"/>
    <n v="11.684656"/>
    <n v="0"/>
    <n v="44"/>
    <m/>
    <m/>
  </r>
  <r>
    <n v="765"/>
    <n v="2000002148"/>
    <d v="2018-03-08T00:00:00"/>
    <d v="2019-01-18T00:00:00"/>
    <s v="CC00037"/>
    <s v="COHU MALAYSIA SDN. BHD."/>
    <x v="619"/>
    <x v="619"/>
    <x v="2"/>
    <n v="44"/>
    <n v="25.193486"/>
    <n v="0"/>
    <n v="44"/>
    <m/>
    <m/>
  </r>
  <r>
    <n v="766"/>
    <n v="2000002148"/>
    <d v="2018-03-08T00:00:00"/>
    <d v="2019-01-18T00:00:00"/>
    <s v="CC00037"/>
    <s v="COHU MALAYSIA SDN. BHD."/>
    <x v="620"/>
    <x v="620"/>
    <x v="2"/>
    <n v="44"/>
    <n v="39.293956000000001"/>
    <n v="0"/>
    <n v="44"/>
    <m/>
    <m/>
  </r>
  <r>
    <n v="767"/>
    <n v="2000002148"/>
    <d v="2018-03-08T00:00:00"/>
    <d v="2019-01-18T00:00:00"/>
    <s v="CC00037"/>
    <s v="COHU MALAYSIA SDN. BHD."/>
    <x v="621"/>
    <x v="621"/>
    <x v="2"/>
    <n v="44"/>
    <n v="9.2441859999999991"/>
    <n v="0"/>
    <n v="44"/>
    <m/>
    <m/>
  </r>
  <r>
    <n v="768"/>
    <n v="2000002148"/>
    <d v="2018-03-08T00:00:00"/>
    <d v="2019-01-18T00:00:00"/>
    <s v="CC00037"/>
    <s v="COHU MALAYSIA SDN. BHD."/>
    <x v="622"/>
    <x v="622"/>
    <x v="2"/>
    <n v="44"/>
    <n v="7.6665109999999999"/>
    <n v="0"/>
    <n v="44"/>
    <m/>
    <m/>
  </r>
  <r>
    <n v="769"/>
    <n v="2000002148"/>
    <d v="2018-03-08T00:00:00"/>
    <d v="2019-01-18T00:00:00"/>
    <s v="CC00037"/>
    <s v="COHU MALAYSIA SDN. BHD."/>
    <x v="623"/>
    <x v="623"/>
    <x v="2"/>
    <n v="44"/>
    <n v="5.0288370000000002"/>
    <n v="0"/>
    <n v="44"/>
    <m/>
    <m/>
  </r>
  <r>
    <n v="770"/>
    <n v="2000002148"/>
    <d v="2018-03-08T00:00:00"/>
    <d v="2019-01-18T00:00:00"/>
    <s v="CC00037"/>
    <s v="COHU MALAYSIA SDN. BHD."/>
    <x v="624"/>
    <x v="624"/>
    <x v="2"/>
    <n v="44"/>
    <n v="12.177671999999999"/>
    <n v="0"/>
    <n v="44"/>
    <m/>
    <m/>
  </r>
  <r>
    <n v="771"/>
    <n v="2000002148"/>
    <d v="2018-03-08T00:00:00"/>
    <d v="2019-01-18T00:00:00"/>
    <s v="CC00037"/>
    <s v="COHU MALAYSIA SDN. BHD."/>
    <x v="625"/>
    <x v="625"/>
    <x v="2"/>
    <n v="44"/>
    <n v="41.118141999999999"/>
    <n v="0"/>
    <n v="44"/>
    <m/>
    <m/>
  </r>
  <r>
    <n v="772"/>
    <n v="2000002148"/>
    <d v="2018-03-08T00:00:00"/>
    <d v="2019-01-18T00:00:00"/>
    <s v="CC00037"/>
    <s v="COHU MALAYSIA SDN. BHD."/>
    <x v="626"/>
    <x v="626"/>
    <x v="2"/>
    <n v="528"/>
    <n v="2.7362790000000001"/>
    <n v="0"/>
    <n v="528"/>
    <m/>
    <m/>
  </r>
  <r>
    <n v="773"/>
    <n v="2000002148"/>
    <d v="2018-03-08T00:00:00"/>
    <d v="2019-01-18T00:00:00"/>
    <s v="CC00037"/>
    <s v="COHU MALAYSIA SDN. BHD."/>
    <x v="627"/>
    <x v="627"/>
    <x v="2"/>
    <n v="264"/>
    <n v="4.7083719999999998"/>
    <n v="0"/>
    <n v="264"/>
    <m/>
    <m/>
  </r>
  <r>
    <n v="774"/>
    <n v="2000002148"/>
    <d v="2018-03-08T00:00:00"/>
    <d v="2019-01-18T00:00:00"/>
    <s v="CC00037"/>
    <s v="COHU MALAYSIA SDN. BHD."/>
    <x v="628"/>
    <x v="628"/>
    <x v="2"/>
    <n v="44"/>
    <n v="6.2367439999999998"/>
    <n v="0"/>
    <n v="44"/>
    <m/>
    <m/>
  </r>
  <r>
    <n v="775"/>
    <n v="2000002148"/>
    <d v="2018-03-08T00:00:00"/>
    <d v="2019-01-18T00:00:00"/>
    <s v="CC00037"/>
    <s v="COHU MALAYSIA SDN. BHD."/>
    <x v="629"/>
    <x v="629"/>
    <x v="2"/>
    <n v="88"/>
    <n v="8.8497669999999999"/>
    <n v="0"/>
    <n v="88"/>
    <m/>
    <m/>
  </r>
  <r>
    <n v="776"/>
    <n v="2000002148"/>
    <d v="2018-03-08T00:00:00"/>
    <d v="2019-01-18T00:00:00"/>
    <s v="CC00037"/>
    <s v="COHU MALAYSIA SDN. BHD."/>
    <x v="630"/>
    <x v="630"/>
    <x v="2"/>
    <n v="44"/>
    <n v="11.66"/>
    <n v="0"/>
    <n v="44"/>
    <m/>
    <m/>
  </r>
  <r>
    <n v="777"/>
    <n v="2000002148"/>
    <d v="2018-03-08T00:00:00"/>
    <d v="2019-01-18T00:00:00"/>
    <s v="CC00037"/>
    <s v="COHU MALAYSIA SDN. BHD."/>
    <x v="631"/>
    <x v="631"/>
    <x v="2"/>
    <n v="44"/>
    <n v="14.174415"/>
    <n v="0"/>
    <n v="44"/>
    <m/>
    <m/>
  </r>
  <r>
    <n v="778"/>
    <n v="2000002148"/>
    <d v="2018-03-08T00:00:00"/>
    <d v="2019-01-18T00:00:00"/>
    <s v="CC00037"/>
    <s v="COHU MALAYSIA SDN. BHD."/>
    <x v="632"/>
    <x v="632"/>
    <x v="2"/>
    <n v="44"/>
    <n v="10.057674"/>
    <n v="0"/>
    <n v="44"/>
    <m/>
    <m/>
  </r>
  <r>
    <n v="779"/>
    <n v="2000002148"/>
    <d v="2018-03-08T00:00:00"/>
    <d v="2019-01-18T00:00:00"/>
    <s v="CC00037"/>
    <s v="COHU MALAYSIA SDN. BHD."/>
    <x v="633"/>
    <x v="633"/>
    <x v="2"/>
    <n v="44"/>
    <n v="10.353489"/>
    <n v="0"/>
    <n v="44"/>
    <m/>
    <m/>
  </r>
  <r>
    <n v="780"/>
    <n v="2000002148"/>
    <d v="2018-03-08T00:00:00"/>
    <d v="2019-01-18T00:00:00"/>
    <s v="CC00037"/>
    <s v="COHU MALAYSIA SDN. BHD."/>
    <x v="634"/>
    <x v="634"/>
    <x v="2"/>
    <n v="132"/>
    <n v="5.3"/>
    <n v="0"/>
    <n v="132"/>
    <m/>
    <m/>
  </r>
  <r>
    <n v="781"/>
    <n v="2000002148"/>
    <d v="2018-03-08T00:00:00"/>
    <d v="2019-01-18T00:00:00"/>
    <s v="CC00037"/>
    <s v="COHU MALAYSIA SDN. BHD."/>
    <x v="635"/>
    <x v="635"/>
    <x v="2"/>
    <n v="132"/>
    <n v="4.9290000000000003"/>
    <n v="0"/>
    <n v="132"/>
    <m/>
    <m/>
  </r>
  <r>
    <n v="782"/>
    <n v="2000002148"/>
    <d v="2018-03-08T00:00:00"/>
    <d v="2019-01-18T00:00:00"/>
    <s v="CC00037"/>
    <s v="COHU MALAYSIA SDN. BHD."/>
    <x v="636"/>
    <x v="636"/>
    <x v="2"/>
    <n v="88"/>
    <n v="12.555676"/>
    <n v="0"/>
    <n v="88"/>
    <m/>
    <m/>
  </r>
  <r>
    <n v="783"/>
    <n v="2000002148"/>
    <d v="2018-03-08T00:00:00"/>
    <d v="2019-01-18T00:00:00"/>
    <s v="CC00037"/>
    <s v="COHU MALAYSIA SDN. BHD."/>
    <x v="637"/>
    <x v="637"/>
    <x v="2"/>
    <n v="44"/>
    <n v="28.660183"/>
    <n v="0"/>
    <n v="44"/>
    <m/>
    <m/>
  </r>
  <r>
    <n v="784"/>
    <n v="2000002148"/>
    <d v="2018-03-08T00:00:00"/>
    <d v="2019-01-18T00:00:00"/>
    <s v="CC00037"/>
    <s v="COHU MALAYSIA SDN. BHD."/>
    <x v="638"/>
    <x v="638"/>
    <x v="2"/>
    <n v="44"/>
    <n v="28.660183"/>
    <n v="0"/>
    <n v="44"/>
    <m/>
    <m/>
  </r>
  <r>
    <n v="785"/>
    <n v="2000002148"/>
    <d v="2018-03-08T00:00:00"/>
    <d v="2019-01-18T00:00:00"/>
    <s v="CC00037"/>
    <s v="COHU MALAYSIA SDN. BHD."/>
    <x v="639"/>
    <x v="639"/>
    <x v="2"/>
    <n v="44"/>
    <n v="27.896509999999999"/>
    <n v="0"/>
    <n v="44"/>
    <m/>
    <m/>
  </r>
  <r>
    <n v="786"/>
    <n v="2000002148"/>
    <d v="2018-03-08T00:00:00"/>
    <d v="2019-01-18T00:00:00"/>
    <s v="CC00037"/>
    <s v="COHU MALAYSIA SDN. BHD."/>
    <x v="640"/>
    <x v="640"/>
    <x v="2"/>
    <n v="88"/>
    <n v="9.5234459999999999"/>
    <n v="0"/>
    <n v="88"/>
    <m/>
    <m/>
  </r>
  <r>
    <n v="787"/>
    <n v="2000002148"/>
    <d v="2018-03-08T00:00:00"/>
    <d v="2019-01-18T00:00:00"/>
    <s v="CC00037"/>
    <s v="COHU MALAYSIA SDN. BHD."/>
    <x v="641"/>
    <x v="641"/>
    <x v="2"/>
    <n v="264"/>
    <n v="17.766618000000001"/>
    <n v="0"/>
    <n v="264"/>
    <m/>
    <m/>
  </r>
  <r>
    <n v="788"/>
    <n v="2000002148"/>
    <d v="2018-03-08T00:00:00"/>
    <d v="2019-01-18T00:00:00"/>
    <s v="CC00037"/>
    <s v="COHU MALAYSIA SDN. BHD."/>
    <x v="642"/>
    <x v="642"/>
    <x v="2"/>
    <n v="44"/>
    <n v="63.451599999999999"/>
    <n v="0"/>
    <n v="44"/>
    <m/>
    <m/>
  </r>
  <r>
    <n v="789"/>
    <n v="2000002148"/>
    <d v="2018-03-08T00:00:00"/>
    <d v="2019-01-18T00:00:00"/>
    <s v="CC00037"/>
    <s v="COHU MALAYSIA SDN. BHD."/>
    <x v="643"/>
    <x v="643"/>
    <x v="2"/>
    <n v="44"/>
    <n v="10.649300999999999"/>
    <n v="0"/>
    <n v="44"/>
    <m/>
    <m/>
  </r>
  <r>
    <n v="790"/>
    <n v="2000002148"/>
    <d v="2018-03-08T00:00:00"/>
    <d v="2019-01-18T00:00:00"/>
    <s v="CC00037"/>
    <s v="COHU MALAYSIA SDN. BHD."/>
    <x v="644"/>
    <x v="644"/>
    <x v="2"/>
    <n v="44"/>
    <n v="25.144186000000001"/>
    <n v="0"/>
    <n v="44"/>
    <m/>
    <m/>
  </r>
  <r>
    <n v="791"/>
    <n v="2000002148"/>
    <d v="2018-03-08T00:00:00"/>
    <d v="2019-01-18T00:00:00"/>
    <s v="CC00037"/>
    <s v="COHU MALAYSIA SDN. BHD."/>
    <x v="645"/>
    <x v="645"/>
    <x v="2"/>
    <n v="44"/>
    <n v="13.927902"/>
    <n v="0"/>
    <n v="44"/>
    <m/>
    <m/>
  </r>
  <r>
    <n v="792"/>
    <n v="2000002148"/>
    <d v="2018-03-08T00:00:00"/>
    <d v="2019-01-18T00:00:00"/>
    <s v="CC00037"/>
    <s v="COHU MALAYSIA SDN. BHD."/>
    <x v="646"/>
    <x v="646"/>
    <x v="2"/>
    <n v="44"/>
    <n v="5.3986039999999997"/>
    <n v="0"/>
    <n v="44"/>
    <m/>
    <m/>
  </r>
  <r>
    <n v="793"/>
    <n v="2000002148"/>
    <d v="2018-03-08T00:00:00"/>
    <d v="2019-01-18T00:00:00"/>
    <s v="CC00037"/>
    <s v="COHU MALAYSIA SDN. BHD."/>
    <x v="647"/>
    <x v="647"/>
    <x v="2"/>
    <n v="44"/>
    <n v="12.793956"/>
    <n v="0"/>
    <n v="44"/>
    <m/>
    <m/>
  </r>
  <r>
    <n v="794"/>
    <n v="2000002148"/>
    <d v="2018-03-08T00:00:00"/>
    <d v="2019-01-18T00:00:00"/>
    <s v="CC00037"/>
    <s v="COHU MALAYSIA SDN. BHD."/>
    <x v="648"/>
    <x v="648"/>
    <x v="2"/>
    <n v="308"/>
    <n v="4.947489"/>
    <n v="0"/>
    <n v="308"/>
    <m/>
    <m/>
  </r>
  <r>
    <n v="795"/>
    <n v="2000002148"/>
    <d v="2018-03-08T00:00:00"/>
    <d v="2019-01-18T00:00:00"/>
    <s v="CC00037"/>
    <s v="COHU MALAYSIA SDN. BHD."/>
    <x v="649"/>
    <x v="649"/>
    <x v="2"/>
    <n v="44"/>
    <n v="5.1520929999999998"/>
    <n v="0"/>
    <n v="44"/>
    <m/>
    <m/>
  </r>
  <r>
    <n v="796"/>
    <n v="2000002148"/>
    <d v="2018-03-08T00:00:00"/>
    <d v="2019-01-18T00:00:00"/>
    <s v="CC00037"/>
    <s v="COHU MALAYSIA SDN. BHD."/>
    <x v="650"/>
    <x v="650"/>
    <x v="2"/>
    <n v="44"/>
    <n v="16.186199999999999"/>
    <n v="0"/>
    <n v="44"/>
    <m/>
    <m/>
  </r>
  <r>
    <n v="797"/>
    <n v="2000002148"/>
    <d v="2018-03-08T00:00:00"/>
    <d v="2019-01-18T00:00:00"/>
    <s v="CC00037"/>
    <s v="COHU MALAYSIA SDN. BHD."/>
    <x v="651"/>
    <x v="651"/>
    <x v="2"/>
    <n v="44"/>
    <n v="3.7223259999999998"/>
    <n v="0"/>
    <n v="44"/>
    <m/>
    <m/>
  </r>
  <r>
    <n v="798"/>
    <n v="2000002148"/>
    <d v="2018-03-08T00:00:00"/>
    <d v="2019-01-18T00:00:00"/>
    <s v="CC00037"/>
    <s v="COHU MALAYSIA SDN. BHD."/>
    <x v="652"/>
    <x v="652"/>
    <x v="2"/>
    <n v="176"/>
    <n v="4.5604659999999999"/>
    <n v="0"/>
    <n v="176"/>
    <m/>
    <m/>
  </r>
  <r>
    <n v="799"/>
    <n v="2000002148"/>
    <d v="2018-03-08T00:00:00"/>
    <d v="2019-01-18T00:00:00"/>
    <s v="CC00037"/>
    <s v="COHU MALAYSIA SDN. BHD."/>
    <x v="653"/>
    <x v="653"/>
    <x v="2"/>
    <n v="44"/>
    <n v="13.484185999999999"/>
    <n v="0"/>
    <n v="44"/>
    <m/>
    <m/>
  </r>
  <r>
    <n v="800"/>
    <n v="2000002148"/>
    <d v="2018-03-08T00:00:00"/>
    <d v="2019-01-18T00:00:00"/>
    <s v="CC00037"/>
    <s v="COHU MALAYSIA SDN. BHD."/>
    <x v="654"/>
    <x v="654"/>
    <x v="2"/>
    <n v="44"/>
    <n v="3.7223259999999998"/>
    <n v="0"/>
    <n v="44"/>
    <m/>
    <m/>
  </r>
  <r>
    <n v="801"/>
    <n v="2000002148"/>
    <d v="2018-03-08T00:00:00"/>
    <d v="2019-01-18T00:00:00"/>
    <s v="CC00037"/>
    <s v="COHU MALAYSIA SDN. BHD."/>
    <x v="655"/>
    <x v="655"/>
    <x v="2"/>
    <n v="44"/>
    <n v="3.1553490000000002"/>
    <n v="0"/>
    <n v="44"/>
    <m/>
    <m/>
  </r>
  <r>
    <n v="802"/>
    <n v="2000002148"/>
    <d v="2018-03-08T00:00:00"/>
    <d v="2019-01-18T00:00:00"/>
    <s v="CC00037"/>
    <s v="COHU MALAYSIA SDN. BHD."/>
    <x v="656"/>
    <x v="656"/>
    <x v="2"/>
    <n v="44"/>
    <n v="8.0362790000000004"/>
    <n v="0"/>
    <n v="44"/>
    <m/>
    <m/>
  </r>
  <r>
    <n v="803"/>
    <n v="2000002148"/>
    <d v="2018-03-08T00:00:00"/>
    <d v="2019-01-18T00:00:00"/>
    <s v="CC00037"/>
    <s v="COHU MALAYSIA SDN. BHD."/>
    <x v="657"/>
    <x v="657"/>
    <x v="2"/>
    <n v="44"/>
    <n v="27.757213"/>
    <n v="0"/>
    <n v="44"/>
    <m/>
    <m/>
  </r>
  <r>
    <n v="804"/>
    <n v="2000002148"/>
    <d v="2018-03-08T00:00:00"/>
    <d v="2019-01-18T00:00:00"/>
    <s v="CC00037"/>
    <s v="COHU MALAYSIA SDN. BHD."/>
    <x v="658"/>
    <x v="658"/>
    <x v="2"/>
    <n v="44"/>
    <n v="20.657672000000002"/>
    <n v="0"/>
    <n v="44"/>
    <m/>
    <m/>
  </r>
  <r>
    <n v="805"/>
    <n v="2000002148"/>
    <d v="2018-03-08T00:00:00"/>
    <d v="2019-01-18T00:00:00"/>
    <s v="CC00037"/>
    <s v="COHU MALAYSIA SDN. BHD."/>
    <x v="659"/>
    <x v="659"/>
    <x v="2"/>
    <n v="88"/>
    <n v="4.1906970000000001"/>
    <n v="0"/>
    <n v="88"/>
    <m/>
    <m/>
  </r>
  <r>
    <n v="806"/>
    <n v="2000002148"/>
    <d v="2018-03-08T00:00:00"/>
    <d v="2019-01-18T00:00:00"/>
    <s v="CC00037"/>
    <s v="COHU MALAYSIA SDN. BHD."/>
    <x v="660"/>
    <x v="660"/>
    <x v="2"/>
    <n v="44"/>
    <n v="9.5893029999999992"/>
    <n v="0"/>
    <n v="44"/>
    <m/>
    <m/>
  </r>
  <r>
    <n v="807"/>
    <n v="2000002148"/>
    <d v="2018-03-08T00:00:00"/>
    <d v="2019-01-18T00:00:00"/>
    <s v="CC00037"/>
    <s v="COHU MALAYSIA SDN. BHD."/>
    <x v="661"/>
    <x v="661"/>
    <x v="2"/>
    <n v="44"/>
    <n v="11.512098"/>
    <n v="0"/>
    <n v="44"/>
    <m/>
    <m/>
  </r>
  <r>
    <n v="808"/>
    <n v="2000002148"/>
    <d v="2018-03-08T00:00:00"/>
    <d v="2019-01-18T00:00:00"/>
    <s v="CC00037"/>
    <s v="COHU MALAYSIA SDN. BHD."/>
    <x v="662"/>
    <x v="662"/>
    <x v="2"/>
    <n v="88"/>
    <n v="5.7190700000000003"/>
    <n v="0"/>
    <n v="88"/>
    <m/>
    <m/>
  </r>
  <r>
    <n v="809"/>
    <n v="2000002148"/>
    <d v="2018-03-08T00:00:00"/>
    <d v="2019-01-18T00:00:00"/>
    <s v="CC00037"/>
    <s v="COHU MALAYSIA SDN. BHD."/>
    <x v="663"/>
    <x v="663"/>
    <x v="2"/>
    <n v="88"/>
    <n v="88.842787000000001"/>
    <n v="0"/>
    <n v="88"/>
    <m/>
    <m/>
  </r>
  <r>
    <n v="810"/>
    <n v="2000002148"/>
    <d v="2018-03-08T00:00:00"/>
    <d v="2019-01-18T00:00:00"/>
    <s v="CC00037"/>
    <s v="COHU MALAYSIA SDN. BHD."/>
    <x v="664"/>
    <x v="664"/>
    <x v="2"/>
    <n v="44"/>
    <n v="3.5497670000000001"/>
    <n v="0"/>
    <n v="44"/>
    <m/>
    <m/>
  </r>
  <r>
    <n v="811"/>
    <n v="2000002148"/>
    <d v="2018-03-08T00:00:00"/>
    <d v="2019-01-18T00:00:00"/>
    <s v="CC00037"/>
    <s v="COHU MALAYSIA SDN. BHD."/>
    <x v="665"/>
    <x v="665"/>
    <x v="2"/>
    <n v="44"/>
    <n v="10.846514000000001"/>
    <n v="0"/>
    <n v="44"/>
    <m/>
    <m/>
  </r>
  <r>
    <n v="812"/>
    <n v="2000002148"/>
    <d v="2018-03-08T00:00:00"/>
    <d v="2019-01-18T00:00:00"/>
    <s v="CC00037"/>
    <s v="COHU MALAYSIA SDN. BHD."/>
    <x v="666"/>
    <x v="666"/>
    <x v="2"/>
    <n v="88"/>
    <n v="4.0920930000000002"/>
    <n v="0"/>
    <n v="88"/>
    <m/>
    <m/>
  </r>
  <r>
    <n v="813"/>
    <n v="2000002148"/>
    <d v="2018-03-08T00:00:00"/>
    <d v="2019-01-18T00:00:00"/>
    <s v="CC00037"/>
    <s v="COHU MALAYSIA SDN. BHD."/>
    <x v="667"/>
    <x v="667"/>
    <x v="2"/>
    <n v="44"/>
    <n v="3.7962790000000002"/>
    <n v="0"/>
    <n v="44"/>
    <m/>
    <m/>
  </r>
  <r>
    <n v="814"/>
    <n v="2000002148"/>
    <d v="2018-03-08T00:00:00"/>
    <d v="2019-01-18T00:00:00"/>
    <s v="CC00037"/>
    <s v="COHU MALAYSIA SDN. BHD."/>
    <x v="668"/>
    <x v="668"/>
    <x v="2"/>
    <n v="44"/>
    <n v="14.273027000000001"/>
    <n v="0"/>
    <n v="44"/>
    <m/>
    <m/>
  </r>
  <r>
    <n v="815"/>
    <n v="2000002148"/>
    <d v="2018-03-08T00:00:00"/>
    <d v="2019-01-18T00:00:00"/>
    <s v="CC00037"/>
    <s v="COHU MALAYSIA SDN. BHD."/>
    <x v="669"/>
    <x v="669"/>
    <x v="2"/>
    <n v="88"/>
    <n v="11.561399"/>
    <n v="0"/>
    <n v="88"/>
    <m/>
    <m/>
  </r>
  <r>
    <n v="816"/>
    <n v="2000002148"/>
    <d v="2018-03-08T00:00:00"/>
    <d v="2019-01-18T00:00:00"/>
    <s v="CC00037"/>
    <s v="COHU MALAYSIA SDN. BHD."/>
    <x v="670"/>
    <x v="670"/>
    <x v="2"/>
    <n v="44"/>
    <n v="6.4832559999999999"/>
    <n v="0"/>
    <n v="44"/>
    <m/>
    <m/>
  </r>
  <r>
    <n v="817"/>
    <n v="2000002148"/>
    <d v="2018-03-08T00:00:00"/>
    <d v="2019-01-18T00:00:00"/>
    <s v="CC00037"/>
    <s v="COHU MALAYSIA SDN. BHD."/>
    <x v="671"/>
    <x v="671"/>
    <x v="2"/>
    <n v="88"/>
    <n v="4.7823260000000003"/>
    <n v="0"/>
    <n v="88"/>
    <m/>
    <m/>
  </r>
  <r>
    <n v="818"/>
    <n v="2000002148"/>
    <d v="2018-03-08T00:00:00"/>
    <d v="2019-01-18T00:00:00"/>
    <s v="CC00037"/>
    <s v="COHU MALAYSIA SDN. BHD."/>
    <x v="672"/>
    <x v="672"/>
    <x v="2"/>
    <n v="88"/>
    <n v="5.2753490000000003"/>
    <n v="0"/>
    <n v="88"/>
    <m/>
    <m/>
  </r>
  <r>
    <n v="819"/>
    <n v="2000002148"/>
    <d v="2018-03-08T00:00:00"/>
    <d v="2019-01-18T00:00:00"/>
    <s v="CC00037"/>
    <s v="COHU MALAYSIA SDN. BHD."/>
    <x v="673"/>
    <x v="673"/>
    <x v="2"/>
    <n v="44"/>
    <n v="79.372799999999998"/>
    <n v="0"/>
    <n v="44"/>
    <m/>
    <m/>
  </r>
  <r>
    <n v="820"/>
    <n v="2000002148"/>
    <d v="2018-03-08T00:00:00"/>
    <d v="2019-01-18T00:00:00"/>
    <s v="CC00037"/>
    <s v="COHU MALAYSIA SDN. BHD."/>
    <x v="674"/>
    <x v="674"/>
    <x v="2"/>
    <n v="44"/>
    <n v="33.061399999999999"/>
    <n v="0"/>
    <n v="44"/>
    <m/>
    <m/>
  </r>
  <r>
    <n v="821"/>
    <n v="2000002148"/>
    <d v="2018-03-08T00:00:00"/>
    <d v="2019-01-18T00:00:00"/>
    <s v="CC00037"/>
    <s v="COHU MALAYSIA SDN. BHD."/>
    <x v="675"/>
    <x v="675"/>
    <x v="2"/>
    <n v="44"/>
    <n v="41.838200000000001"/>
    <n v="0"/>
    <n v="44"/>
    <m/>
    <m/>
  </r>
  <r>
    <n v="822"/>
    <n v="2000002148"/>
    <d v="2018-03-08T00:00:00"/>
    <d v="2019-01-18T00:00:00"/>
    <s v="CC00037"/>
    <s v="COHU MALAYSIA SDN. BHD."/>
    <x v="676"/>
    <x v="676"/>
    <x v="2"/>
    <n v="44"/>
    <n v="6.9516280000000004"/>
    <n v="0"/>
    <n v="44"/>
    <m/>
    <m/>
  </r>
  <r>
    <n v="823"/>
    <n v="2000002148"/>
    <d v="2018-03-08T00:00:00"/>
    <d v="2019-01-18T00:00:00"/>
    <s v="CC00037"/>
    <s v="COHU MALAYSIA SDN. BHD."/>
    <x v="677"/>
    <x v="677"/>
    <x v="2"/>
    <n v="44"/>
    <n v="8.6772100000000005"/>
    <n v="0"/>
    <n v="44"/>
    <m/>
    <m/>
  </r>
  <r>
    <n v="824"/>
    <n v="2000002148"/>
    <d v="2018-03-08T00:00:00"/>
    <d v="2019-01-18T00:00:00"/>
    <s v="CC00037"/>
    <s v="COHU MALAYSIA SDN. BHD."/>
    <x v="678"/>
    <x v="678"/>
    <x v="2"/>
    <n v="44"/>
    <n v="8.6772100000000005"/>
    <n v="0"/>
    <n v="44"/>
    <m/>
    <m/>
  </r>
  <r>
    <n v="825"/>
    <n v="2000002148"/>
    <d v="2018-03-08T00:00:00"/>
    <d v="2019-01-18T00:00:00"/>
    <s v="CC00037"/>
    <s v="COHU MALAYSIA SDN. BHD."/>
    <x v="679"/>
    <x v="679"/>
    <x v="2"/>
    <n v="88"/>
    <n v="5.3"/>
    <n v="0"/>
    <n v="88"/>
    <m/>
    <m/>
  </r>
  <r>
    <n v="826"/>
    <n v="2000002148"/>
    <d v="2018-03-08T00:00:00"/>
    <d v="2019-01-18T00:00:00"/>
    <s v="CC00037"/>
    <s v="COHU MALAYSIA SDN. BHD."/>
    <x v="680"/>
    <x v="680"/>
    <x v="2"/>
    <n v="44"/>
    <n v="10.353489"/>
    <n v="0"/>
    <n v="44"/>
    <m/>
    <m/>
  </r>
  <r>
    <n v="827"/>
    <n v="2000002148"/>
    <d v="2018-03-08T00:00:00"/>
    <d v="2019-01-18T00:00:00"/>
    <s v="CC00037"/>
    <s v="COHU MALAYSIA SDN. BHD."/>
    <x v="681"/>
    <x v="681"/>
    <x v="2"/>
    <n v="44"/>
    <n v="10.18093"/>
    <n v="0"/>
    <n v="44"/>
    <m/>
    <m/>
  </r>
  <r>
    <n v="828"/>
    <n v="2000002148"/>
    <d v="2018-03-08T00:00:00"/>
    <d v="2019-01-18T00:00:00"/>
    <s v="CC00037"/>
    <s v="COHU MALAYSIA SDN. BHD."/>
    <x v="682"/>
    <x v="682"/>
    <x v="2"/>
    <n v="44"/>
    <n v="7.42"/>
    <n v="0"/>
    <n v="44"/>
    <m/>
    <m/>
  </r>
  <r>
    <n v="829"/>
    <n v="2000002148"/>
    <d v="2018-03-08T00:00:00"/>
    <d v="2019-01-18T00:00:00"/>
    <s v="CC00037"/>
    <s v="COHU MALAYSIA SDN. BHD."/>
    <x v="683"/>
    <x v="683"/>
    <x v="2"/>
    <n v="44"/>
    <n v="34.979999999999997"/>
    <n v="0"/>
    <n v="44"/>
    <m/>
    <m/>
  </r>
  <r>
    <n v="830"/>
    <n v="2000002148"/>
    <d v="2018-03-08T00:00:00"/>
    <d v="2019-01-18T00:00:00"/>
    <s v="CC00037"/>
    <s v="COHU MALAYSIA SDN. BHD."/>
    <x v="684"/>
    <x v="684"/>
    <x v="2"/>
    <n v="44"/>
    <n v="13.9284"/>
    <n v="0"/>
    <n v="44"/>
    <m/>
    <m/>
  </r>
  <r>
    <n v="831"/>
    <n v="2000002148"/>
    <d v="2018-03-08T00:00:00"/>
    <d v="2019-01-18T00:00:00"/>
    <s v="CC00037"/>
    <s v="COHU MALAYSIA SDN. BHD."/>
    <x v="685"/>
    <x v="685"/>
    <x v="2"/>
    <n v="44"/>
    <n v="17.489999999999998"/>
    <n v="0"/>
    <n v="44"/>
    <m/>
    <m/>
  </r>
  <r>
    <n v="832"/>
    <n v="2000002148"/>
    <d v="2018-03-08T00:00:00"/>
    <d v="2019-01-18T00:00:00"/>
    <s v="CC00037"/>
    <s v="COHU MALAYSIA SDN. BHD."/>
    <x v="686"/>
    <x v="686"/>
    <x v="2"/>
    <n v="28"/>
    <n v="101.09"/>
    <n v="0"/>
    <n v="28"/>
    <m/>
    <m/>
  </r>
  <r>
    <n v="833"/>
    <n v="2000002148"/>
    <d v="2018-03-08T00:00:00"/>
    <d v="2019-01-18T00:00:00"/>
    <s v="CC00037"/>
    <s v="COHU MALAYSIA SDN. BHD."/>
    <x v="687"/>
    <x v="687"/>
    <x v="2"/>
    <n v="28"/>
    <n v="115.5"/>
    <n v="0"/>
    <n v="28"/>
    <m/>
    <m/>
  </r>
  <r>
    <n v="834"/>
    <n v="2000002148"/>
    <d v="2018-03-08T00:00:00"/>
    <d v="2019-01-18T00:00:00"/>
    <s v="CC00037"/>
    <s v="COHU MALAYSIA SDN. BHD."/>
    <x v="688"/>
    <x v="688"/>
    <x v="2"/>
    <n v="56"/>
    <n v="10.356199999999999"/>
    <n v="0"/>
    <n v="56"/>
    <m/>
    <m/>
  </r>
  <r>
    <n v="835"/>
    <n v="2000002148"/>
    <d v="2018-03-08T00:00:00"/>
    <d v="2019-01-18T00:00:00"/>
    <s v="CC00037"/>
    <s v="COHU MALAYSIA SDN. BHD."/>
    <x v="689"/>
    <x v="689"/>
    <x v="2"/>
    <n v="60"/>
    <n v="322.3"/>
    <n v="0"/>
    <n v="60"/>
    <m/>
    <m/>
  </r>
  <r>
    <n v="836"/>
    <n v="2000002148"/>
    <d v="2018-03-08T00:00:00"/>
    <d v="2019-01-18T00:00:00"/>
    <s v="CC00037"/>
    <s v="COHU MALAYSIA SDN. BHD."/>
    <x v="690"/>
    <x v="690"/>
    <x v="2"/>
    <n v="28"/>
    <n v="76.67"/>
    <n v="0"/>
    <n v="28"/>
    <m/>
    <m/>
  </r>
  <r>
    <n v="837"/>
    <n v="2000002148"/>
    <d v="2018-03-08T00:00:00"/>
    <d v="2019-01-18T00:00:00"/>
    <s v="CC00037"/>
    <s v="COHU MALAYSIA SDN. BHD."/>
    <x v="691"/>
    <x v="691"/>
    <x v="2"/>
    <n v="28"/>
    <n v="94.105000000000004"/>
    <n v="0"/>
    <n v="28"/>
    <m/>
    <m/>
  </r>
  <r>
    <n v="838"/>
    <n v="2000002148"/>
    <d v="2018-03-08T00:00:00"/>
    <d v="2019-01-18T00:00:00"/>
    <s v="CC00037"/>
    <s v="COHU MALAYSIA SDN. BHD."/>
    <x v="692"/>
    <x v="692"/>
    <x v="2"/>
    <n v="728"/>
    <n v="9.2070000000000007"/>
    <n v="0"/>
    <n v="728"/>
    <m/>
    <m/>
  </r>
  <r>
    <n v="839"/>
    <n v="2000002148"/>
    <d v="2018-03-08T00:00:00"/>
    <d v="2019-01-18T00:00:00"/>
    <s v="CC00037"/>
    <s v="COHU MALAYSIA SDN. BHD."/>
    <x v="693"/>
    <x v="693"/>
    <x v="2"/>
    <n v="56"/>
    <n v="9.4930000000000003"/>
    <n v="0"/>
    <n v="56"/>
    <m/>
    <m/>
  </r>
  <r>
    <n v="840"/>
    <n v="2000002148"/>
    <d v="2018-03-08T00:00:00"/>
    <d v="2019-01-18T00:00:00"/>
    <s v="CC00037"/>
    <s v="COHU MALAYSIA SDN. BHD."/>
    <x v="694"/>
    <x v="694"/>
    <x v="2"/>
    <n v="20"/>
    <n v="21.846"/>
    <n v="0"/>
    <n v="20"/>
    <m/>
    <m/>
  </r>
  <r>
    <n v="841"/>
    <n v="2000002148"/>
    <d v="2018-03-08T00:00:00"/>
    <d v="2019-01-18T00:00:00"/>
    <s v="CC00037"/>
    <s v="COHU MALAYSIA SDN. BHD."/>
    <x v="695"/>
    <x v="695"/>
    <x v="2"/>
    <n v="20"/>
    <n v="372.13"/>
    <n v="0"/>
    <n v="20"/>
    <m/>
    <m/>
  </r>
  <r>
    <n v="842"/>
    <n v="2000002148"/>
    <d v="2018-03-08T00:00:00"/>
    <d v="2019-01-18T00:00:00"/>
    <s v="CC00037"/>
    <s v="COHU MALAYSIA SDN. BHD."/>
    <x v="652"/>
    <x v="652"/>
    <x v="2"/>
    <n v="88"/>
    <n v="4.5604659999999999"/>
    <n v="0"/>
    <n v="88"/>
    <m/>
    <m/>
  </r>
  <r>
    <n v="843"/>
    <n v="2000002148"/>
    <d v="2018-03-08T00:00:00"/>
    <d v="2019-01-18T00:00:00"/>
    <s v="CC00037"/>
    <s v="COHU MALAYSIA SDN. BHD."/>
    <x v="696"/>
    <x v="696"/>
    <x v="2"/>
    <n v="12"/>
    <n v="52.03"/>
    <n v="0"/>
    <n v="12"/>
    <m/>
    <m/>
  </r>
  <r>
    <n v="844"/>
    <n v="2000002148"/>
    <d v="2018-03-08T00:00:00"/>
    <d v="2019-01-18T00:00:00"/>
    <s v="CC00037"/>
    <s v="COHU MALAYSIA SDN. BHD."/>
    <x v="697"/>
    <x v="697"/>
    <x v="2"/>
    <n v="12"/>
    <n v="15.5396"/>
    <n v="0"/>
    <n v="12"/>
    <m/>
    <m/>
  </r>
  <r>
    <n v="845"/>
    <n v="2000002148"/>
    <d v="2018-03-08T00:00:00"/>
    <d v="2019-01-18T00:00:00"/>
    <s v="CC00037"/>
    <s v="COHU MALAYSIA SDN. BHD."/>
    <x v="698"/>
    <x v="698"/>
    <x v="2"/>
    <n v="12"/>
    <n v="24.298999999999999"/>
    <n v="0"/>
    <n v="12"/>
    <m/>
    <m/>
  </r>
  <r>
    <n v="846"/>
    <n v="2000002148"/>
    <d v="2018-03-08T00:00:00"/>
    <d v="2019-01-18T00:00:00"/>
    <s v="CC00037"/>
    <s v="COHU MALAYSIA SDN. BHD."/>
    <x v="699"/>
    <x v="699"/>
    <x v="2"/>
    <n v="24"/>
    <n v="15.61698"/>
    <n v="0"/>
    <n v="24"/>
    <m/>
    <m/>
  </r>
  <r>
    <n v="847"/>
    <n v="2000002148"/>
    <d v="2018-03-08T00:00:00"/>
    <d v="2019-01-18T00:00:00"/>
    <s v="CC00037"/>
    <s v="COHU MALAYSIA SDN. BHD."/>
    <x v="700"/>
    <x v="700"/>
    <x v="2"/>
    <n v="48"/>
    <n v="0.85555599999999998"/>
    <n v="0"/>
    <n v="48"/>
    <m/>
    <m/>
  </r>
  <r>
    <n v="848"/>
    <n v="2000002148"/>
    <d v="2018-03-08T00:00:00"/>
    <d v="2019-01-18T00:00:00"/>
    <s v="CC00037"/>
    <s v="COHU MALAYSIA SDN. BHD."/>
    <x v="701"/>
    <x v="701"/>
    <x v="2"/>
    <n v="24"/>
    <n v="0.85555599999999998"/>
    <n v="0"/>
    <n v="24"/>
    <m/>
    <m/>
  </r>
  <r>
    <n v="849"/>
    <n v="2000002148"/>
    <d v="2018-03-08T00:00:00"/>
    <d v="2019-01-18T00:00:00"/>
    <s v="CC00037"/>
    <s v="COHU MALAYSIA SDN. BHD."/>
    <x v="702"/>
    <x v="702"/>
    <x v="2"/>
    <n v="12"/>
    <n v="69.399000000000001"/>
    <n v="0"/>
    <n v="12"/>
    <m/>
    <m/>
  </r>
  <r>
    <n v="850"/>
    <n v="2000002148"/>
    <d v="2018-03-08T00:00:00"/>
    <d v="2019-01-18T00:00:00"/>
    <s v="CC00037"/>
    <s v="COHU MALAYSIA SDN. BHD."/>
    <x v="703"/>
    <x v="703"/>
    <x v="2"/>
    <n v="48"/>
    <n v="62.502000000000002"/>
    <n v="0"/>
    <n v="48"/>
    <m/>
    <m/>
  </r>
  <r>
    <n v="851"/>
    <n v="2000002148"/>
    <d v="2018-03-08T00:00:00"/>
    <d v="2019-01-18T00:00:00"/>
    <s v="CC00037"/>
    <s v="COHU MALAYSIA SDN. BHD."/>
    <x v="704"/>
    <x v="704"/>
    <x v="2"/>
    <n v="48"/>
    <n v="21.978000000000002"/>
    <n v="0"/>
    <n v="48"/>
    <m/>
    <m/>
  </r>
  <r>
    <n v="852"/>
    <n v="2000002148"/>
    <d v="2018-03-08T00:00:00"/>
    <d v="2019-01-18T00:00:00"/>
    <s v="CC00037"/>
    <s v="COHU MALAYSIA SDN. BHD."/>
    <x v="705"/>
    <x v="705"/>
    <x v="2"/>
    <n v="24"/>
    <n v="376.66199999999998"/>
    <n v="0"/>
    <n v="24"/>
    <m/>
    <m/>
  </r>
  <r>
    <n v="853"/>
    <n v="2000002148"/>
    <d v="2018-03-08T00:00:00"/>
    <d v="2019-01-18T00:00:00"/>
    <s v="CC00037"/>
    <s v="COHU MALAYSIA SDN. BHD."/>
    <x v="706"/>
    <x v="706"/>
    <x v="2"/>
    <n v="12"/>
    <n v="58.695999999999998"/>
    <n v="0"/>
    <n v="12"/>
    <m/>
    <m/>
  </r>
  <r>
    <n v="854"/>
    <n v="2000002148"/>
    <d v="2018-03-08T00:00:00"/>
    <d v="2019-01-18T00:00:00"/>
    <s v="CC00037"/>
    <s v="COHU MALAYSIA SDN. BHD."/>
    <x v="707"/>
    <x v="707"/>
    <x v="2"/>
    <n v="48"/>
    <n v="18.380400000000002"/>
    <n v="0"/>
    <n v="48"/>
    <m/>
    <m/>
  </r>
  <r>
    <n v="855"/>
    <n v="2000002148"/>
    <d v="2018-03-08T00:00:00"/>
    <d v="2019-01-18T00:00:00"/>
    <s v="CC00037"/>
    <s v="COHU MALAYSIA SDN. BHD."/>
    <x v="708"/>
    <x v="708"/>
    <x v="2"/>
    <n v="12"/>
    <n v="30.8566"/>
    <n v="0"/>
    <n v="12"/>
    <m/>
    <m/>
  </r>
  <r>
    <n v="856"/>
    <n v="2000002148"/>
    <d v="2018-03-08T00:00:00"/>
    <d v="2019-01-18T00:00:00"/>
    <s v="CC00037"/>
    <s v="COHU MALAYSIA SDN. BHD."/>
    <x v="709"/>
    <x v="709"/>
    <x v="2"/>
    <n v="96"/>
    <n v="8.5754000000000001"/>
    <n v="0"/>
    <n v="96"/>
    <m/>
    <m/>
  </r>
  <r>
    <n v="857"/>
    <n v="2000002148"/>
    <d v="2018-03-08T00:00:00"/>
    <d v="2019-01-18T00:00:00"/>
    <s v="CC00037"/>
    <s v="COHU MALAYSIA SDN. BHD."/>
    <x v="710"/>
    <x v="710"/>
    <x v="2"/>
    <n v="48"/>
    <n v="24.284600000000001"/>
    <n v="0"/>
    <n v="48"/>
    <m/>
    <m/>
  </r>
  <r>
    <n v="858"/>
    <n v="2000002148"/>
    <d v="2018-03-08T00:00:00"/>
    <d v="2019-01-18T00:00:00"/>
    <s v="CC00037"/>
    <s v="COHU MALAYSIA SDN. BHD."/>
    <x v="711"/>
    <x v="711"/>
    <x v="2"/>
    <n v="12"/>
    <n v="369.09199999999998"/>
    <n v="0"/>
    <n v="12"/>
    <m/>
    <m/>
  </r>
  <r>
    <n v="859"/>
    <n v="2000002148"/>
    <d v="2018-03-08T00:00:00"/>
    <d v="2019-01-18T00:00:00"/>
    <s v="CC00037"/>
    <s v="COHU MALAYSIA SDN. BHD."/>
    <x v="712"/>
    <x v="712"/>
    <x v="2"/>
    <n v="24"/>
    <n v="295.89999999999998"/>
    <n v="0"/>
    <n v="24"/>
    <m/>
    <m/>
  </r>
  <r>
    <n v="860"/>
    <n v="2000002148"/>
    <d v="2018-03-08T00:00:00"/>
    <d v="2019-01-18T00:00:00"/>
    <s v="CC00037"/>
    <s v="COHU MALAYSIA SDN. BHD."/>
    <x v="713"/>
    <x v="713"/>
    <x v="2"/>
    <n v="12"/>
    <n v="66.759"/>
    <n v="0"/>
    <n v="12"/>
    <m/>
    <m/>
  </r>
  <r>
    <n v="861"/>
    <n v="2000002148"/>
    <d v="2018-03-08T00:00:00"/>
    <d v="2019-01-18T00:00:00"/>
    <s v="CC00037"/>
    <s v="COHU MALAYSIA SDN. BHD."/>
    <x v="714"/>
    <x v="714"/>
    <x v="2"/>
    <n v="12"/>
    <n v="478.62099999999998"/>
    <n v="0"/>
    <n v="12"/>
    <m/>
    <m/>
  </r>
  <r>
    <n v="862"/>
    <n v="2000002148"/>
    <d v="2018-03-08T00:00:00"/>
    <d v="2019-01-18T00:00:00"/>
    <s v="CC00037"/>
    <s v="COHU MALAYSIA SDN. BHD."/>
    <x v="715"/>
    <x v="715"/>
    <x v="2"/>
    <n v="12"/>
    <n v="43.110199999999999"/>
    <n v="0"/>
    <n v="12"/>
    <m/>
    <m/>
  </r>
  <r>
    <n v="863"/>
    <n v="2000002148"/>
    <d v="2018-03-08T00:00:00"/>
    <d v="2019-01-18T00:00:00"/>
    <s v="CC00037"/>
    <s v="COHU MALAYSIA SDN. BHD."/>
    <x v="716"/>
    <x v="716"/>
    <x v="2"/>
    <n v="12"/>
    <n v="46.738999999999997"/>
    <n v="0"/>
    <n v="12"/>
    <m/>
    <m/>
  </r>
  <r>
    <n v="864"/>
    <n v="2000002148"/>
    <d v="2018-03-08T00:00:00"/>
    <d v="2019-01-18T00:00:00"/>
    <s v="CC00037"/>
    <s v="COHU MALAYSIA SDN. BHD."/>
    <x v="717"/>
    <x v="717"/>
    <x v="2"/>
    <n v="12"/>
    <n v="1.1000000000000001"/>
    <n v="0"/>
    <n v="12"/>
    <m/>
    <m/>
  </r>
  <r>
    <n v="865"/>
    <n v="2000002148"/>
    <d v="2018-03-08T00:00:00"/>
    <d v="2019-01-18T00:00:00"/>
    <s v="CC00037"/>
    <s v="COHU MALAYSIA SDN. BHD."/>
    <x v="718"/>
    <x v="718"/>
    <x v="2"/>
    <n v="12"/>
    <n v="0.83104"/>
    <n v="0"/>
    <n v="12"/>
    <m/>
    <m/>
  </r>
  <r>
    <n v="866"/>
    <n v="2000002148"/>
    <d v="2018-03-08T00:00:00"/>
    <d v="2019-01-18T00:00:00"/>
    <s v="CC00037"/>
    <s v="COHU MALAYSIA SDN. BHD."/>
    <x v="719"/>
    <x v="719"/>
    <x v="2"/>
    <n v="12"/>
    <n v="1.06"/>
    <n v="0"/>
    <n v="12"/>
    <m/>
    <m/>
  </r>
  <r>
    <n v="867"/>
    <n v="2000002148"/>
    <d v="2018-03-08T00:00:00"/>
    <d v="2019-01-18T00:00:00"/>
    <s v="CC00037"/>
    <s v="COHU MALAYSIA SDN. BHD."/>
    <x v="720"/>
    <x v="720"/>
    <x v="2"/>
    <n v="24"/>
    <n v="1.06"/>
    <n v="0"/>
    <n v="24"/>
    <m/>
    <m/>
  </r>
  <r>
    <n v="868"/>
    <n v="2000002148"/>
    <d v="2018-03-08T00:00:00"/>
    <d v="2019-01-18T00:00:00"/>
    <s v="CC00037"/>
    <s v="COHU MALAYSIA SDN. BHD."/>
    <x v="721"/>
    <x v="721"/>
    <x v="2"/>
    <n v="32"/>
    <n v="105.38"/>
    <n v="0"/>
    <n v="32"/>
    <m/>
    <m/>
  </r>
  <r>
    <n v="869"/>
    <n v="2000002148"/>
    <d v="2018-03-08T00:00:00"/>
    <d v="2019-01-18T00:00:00"/>
    <s v="CC00037"/>
    <s v="COHU MALAYSIA SDN. BHD."/>
    <x v="111"/>
    <x v="111"/>
    <x v="2"/>
    <n v="33"/>
    <n v="99.859398999999996"/>
    <n v="0"/>
    <n v="33"/>
    <m/>
    <m/>
  </r>
  <r>
    <n v="870"/>
    <n v="2000002148"/>
    <d v="2018-03-08T00:00:00"/>
    <d v="2019-01-18T00:00:00"/>
    <s v="CC00037"/>
    <s v="COHU MALAYSIA SDN. BHD."/>
    <x v="722"/>
    <x v="722"/>
    <x v="2"/>
    <n v="8"/>
    <n v="37580.300000000003"/>
    <n v="0"/>
    <n v="8"/>
    <m/>
    <m/>
  </r>
  <r>
    <n v="871"/>
    <n v="2000002148"/>
    <d v="2018-03-08T00:00:00"/>
    <d v="2019-01-18T00:00:00"/>
    <s v="CC00037"/>
    <s v="COHU MALAYSIA SDN. BHD."/>
    <x v="723"/>
    <x v="723"/>
    <x v="2"/>
    <n v="25"/>
    <n v="0"/>
    <n v="0"/>
    <n v="25"/>
    <m/>
    <m/>
  </r>
  <r>
    <n v="872"/>
    <n v="2000002151"/>
    <d v="2018-03-08T00:00:00"/>
    <d v="2018-03-08T00:00:00"/>
    <s v="CC00037"/>
    <s v="COHU MALAYSIA SDN. BHD."/>
    <x v="724"/>
    <x v="724"/>
    <x v="3"/>
    <n v="39"/>
    <n v="0.30675000000000002"/>
    <n v="0"/>
    <n v="39"/>
    <m/>
    <m/>
  </r>
  <r>
    <n v="873"/>
    <n v="2000002151"/>
    <d v="2018-03-08T00:00:00"/>
    <d v="2018-03-08T00:00:00"/>
    <s v="CC00037"/>
    <s v="COHU MALAYSIA SDN. BHD."/>
    <x v="67"/>
    <x v="67"/>
    <x v="3"/>
    <n v="60"/>
    <n v="0.47138000000000002"/>
    <n v="0"/>
    <n v="60"/>
    <m/>
    <m/>
  </r>
  <r>
    <n v="874"/>
    <n v="2000002151"/>
    <d v="2018-03-08T00:00:00"/>
    <d v="2018-03-08T00:00:00"/>
    <s v="CC00037"/>
    <s v="COHU MALAYSIA SDN. BHD."/>
    <x v="725"/>
    <x v="725"/>
    <x v="3"/>
    <n v="150"/>
    <n v="3.06399"/>
    <n v="0"/>
    <n v="150"/>
    <m/>
    <m/>
  </r>
  <r>
    <n v="875"/>
    <n v="2000002151"/>
    <d v="2018-03-08T00:00:00"/>
    <d v="2018-03-08T00:00:00"/>
    <s v="CC00037"/>
    <s v="COHU MALAYSIA SDN. BHD."/>
    <x v="115"/>
    <x v="115"/>
    <x v="3"/>
    <n v="60"/>
    <n v="8.2680000000000003E-2"/>
    <n v="0"/>
    <n v="60"/>
    <m/>
    <m/>
  </r>
  <r>
    <n v="876"/>
    <n v="2000002151"/>
    <d v="2018-03-08T00:00:00"/>
    <d v="2018-03-08T00:00:00"/>
    <s v="CC00037"/>
    <s v="COHU MALAYSIA SDN. BHD."/>
    <x v="726"/>
    <x v="726"/>
    <x v="3"/>
    <n v="54"/>
    <n v="0.73980999999999997"/>
    <n v="0"/>
    <n v="54"/>
    <m/>
    <m/>
  </r>
  <r>
    <n v="877"/>
    <n v="2000002151"/>
    <d v="2018-03-08T00:00:00"/>
    <d v="2018-03-08T00:00:00"/>
    <s v="CC00037"/>
    <s v="COHU MALAYSIA SDN. BHD."/>
    <x v="119"/>
    <x v="119"/>
    <x v="3"/>
    <n v="60"/>
    <n v="0.48242000000000002"/>
    <n v="0"/>
    <n v="60"/>
    <m/>
    <m/>
  </r>
  <r>
    <n v="878"/>
    <n v="2000002151"/>
    <d v="2018-03-08T00:00:00"/>
    <d v="2018-03-08T00:00:00"/>
    <s v="CC00037"/>
    <s v="COHU MALAYSIA SDN. BHD."/>
    <x v="123"/>
    <x v="123"/>
    <x v="3"/>
    <n v="14"/>
    <n v="3.9586800000000002"/>
    <n v="0"/>
    <n v="14"/>
    <m/>
    <m/>
  </r>
  <r>
    <n v="879"/>
    <n v="2000002151"/>
    <d v="2018-03-08T00:00:00"/>
    <d v="2018-03-08T00:00:00"/>
    <s v="CC00037"/>
    <s v="COHU MALAYSIA SDN. BHD."/>
    <x v="126"/>
    <x v="126"/>
    <x v="3"/>
    <n v="26"/>
    <n v="24.284600000000001"/>
    <n v="0"/>
    <n v="26"/>
    <m/>
    <m/>
  </r>
  <r>
    <n v="880"/>
    <n v="2000002151"/>
    <d v="2018-03-08T00:00:00"/>
    <d v="2018-03-08T00:00:00"/>
    <s v="CC00037"/>
    <s v="COHU MALAYSIA SDN. BHD."/>
    <x v="727"/>
    <x v="727"/>
    <x v="3"/>
    <n v="36"/>
    <n v="9.1247600000000002"/>
    <n v="0"/>
    <n v="36"/>
    <m/>
    <m/>
  </r>
  <r>
    <n v="881"/>
    <n v="2000002151"/>
    <d v="2018-03-08T00:00:00"/>
    <d v="2018-03-08T00:00:00"/>
    <s v="CC00037"/>
    <s v="COHU MALAYSIA SDN. BHD."/>
    <x v="551"/>
    <x v="551"/>
    <x v="3"/>
    <n v="32"/>
    <n v="7.5279199999999999"/>
    <n v="0"/>
    <n v="32"/>
    <m/>
    <m/>
  </r>
  <r>
    <n v="882"/>
    <n v="2000002151"/>
    <d v="2018-03-08T00:00:00"/>
    <d v="2018-03-08T00:00:00"/>
    <s v="CC00037"/>
    <s v="COHU MALAYSIA SDN. BHD."/>
    <x v="127"/>
    <x v="127"/>
    <x v="3"/>
    <n v="72"/>
    <n v="2.6491500000000001"/>
    <n v="0"/>
    <n v="72"/>
    <m/>
    <m/>
  </r>
  <r>
    <n v="883"/>
    <n v="2000002151"/>
    <d v="2018-03-08T00:00:00"/>
    <d v="2018-03-08T00:00:00"/>
    <s v="CC00037"/>
    <s v="COHU MALAYSIA SDN. BHD."/>
    <x v="552"/>
    <x v="552"/>
    <x v="3"/>
    <n v="120"/>
    <n v="0.68899999999999995"/>
    <n v="0"/>
    <n v="120"/>
    <m/>
    <m/>
  </r>
  <r>
    <n v="884"/>
    <n v="2000002151"/>
    <d v="2018-03-08T00:00:00"/>
    <d v="2018-03-08T00:00:00"/>
    <s v="CC00037"/>
    <s v="COHU MALAYSIA SDN. BHD."/>
    <x v="129"/>
    <x v="129"/>
    <x v="3"/>
    <n v="64"/>
    <n v="11.484680000000001"/>
    <n v="0"/>
    <n v="64"/>
    <m/>
    <m/>
  </r>
  <r>
    <n v="885"/>
    <n v="2000002151"/>
    <d v="2018-03-08T00:00:00"/>
    <d v="2018-03-08T00:00:00"/>
    <s v="CC00037"/>
    <s v="COHU MALAYSIA SDN. BHD."/>
    <x v="728"/>
    <x v="728"/>
    <x v="3"/>
    <n v="130"/>
    <n v="1.39941"/>
    <n v="0"/>
    <n v="130"/>
    <m/>
    <m/>
  </r>
  <r>
    <n v="886"/>
    <n v="2000002151"/>
    <d v="2018-03-08T00:00:00"/>
    <d v="2018-03-08T00:00:00"/>
    <s v="CC00037"/>
    <s v="COHU MALAYSIA SDN. BHD."/>
    <x v="729"/>
    <x v="729"/>
    <x v="3"/>
    <n v="60"/>
    <n v="0.83316000000000001"/>
    <n v="0"/>
    <n v="60"/>
    <m/>
    <m/>
  </r>
  <r>
    <n v="887"/>
    <n v="2000002151"/>
    <d v="2018-03-08T00:00:00"/>
    <d v="2018-03-08T00:00:00"/>
    <s v="CC00037"/>
    <s v="COHU MALAYSIA SDN. BHD."/>
    <x v="730"/>
    <x v="730"/>
    <x v="3"/>
    <n v="90"/>
    <n v="9.593"/>
    <n v="0"/>
    <n v="90"/>
    <m/>
    <m/>
  </r>
  <r>
    <n v="888"/>
    <n v="2000002151"/>
    <d v="2018-03-08T00:00:00"/>
    <d v="2018-03-08T00:00:00"/>
    <s v="CC00037"/>
    <s v="COHU MALAYSIA SDN. BHD."/>
    <x v="731"/>
    <x v="731"/>
    <x v="3"/>
    <n v="96"/>
    <n v="3.2330000000000001"/>
    <n v="0"/>
    <n v="96"/>
    <m/>
    <m/>
  </r>
  <r>
    <n v="889"/>
    <n v="2000002151"/>
    <d v="2018-03-08T00:00:00"/>
    <d v="2018-03-08T00:00:00"/>
    <s v="CC00037"/>
    <s v="COHU MALAYSIA SDN. BHD."/>
    <x v="732"/>
    <x v="732"/>
    <x v="3"/>
    <n v="18"/>
    <n v="2.0034000000000001"/>
    <n v="0"/>
    <n v="18"/>
    <m/>
    <m/>
  </r>
  <r>
    <n v="890"/>
    <n v="2000002151"/>
    <d v="2018-03-08T00:00:00"/>
    <d v="2018-03-08T00:00:00"/>
    <s v="CC00037"/>
    <s v="COHU MALAYSIA SDN. BHD."/>
    <x v="733"/>
    <x v="733"/>
    <x v="3"/>
    <n v="24"/>
    <n v="2.3319999999999999"/>
    <n v="0"/>
    <n v="24"/>
    <m/>
    <m/>
  </r>
  <r>
    <n v="891"/>
    <n v="2000002151"/>
    <d v="2018-03-08T00:00:00"/>
    <d v="2018-03-08T00:00:00"/>
    <s v="CC00037"/>
    <s v="COHU MALAYSIA SDN. BHD."/>
    <x v="734"/>
    <x v="734"/>
    <x v="3"/>
    <n v="32"/>
    <n v="4.9714"/>
    <n v="0"/>
    <n v="32"/>
    <m/>
    <m/>
  </r>
  <r>
    <n v="892"/>
    <n v="2000002151"/>
    <d v="2018-03-08T00:00:00"/>
    <d v="2018-03-08T00:00:00"/>
    <s v="CC00037"/>
    <s v="COHU MALAYSIA SDN. BHD."/>
    <x v="735"/>
    <x v="735"/>
    <x v="3"/>
    <n v="32"/>
    <n v="3.1375999999999999"/>
    <n v="0"/>
    <n v="32"/>
    <m/>
    <m/>
  </r>
  <r>
    <n v="893"/>
    <n v="2000002151"/>
    <d v="2018-03-08T00:00:00"/>
    <d v="2018-03-08T00:00:00"/>
    <s v="CC00037"/>
    <s v="COHU MALAYSIA SDN. BHD."/>
    <x v="736"/>
    <x v="736"/>
    <x v="3"/>
    <n v="24"/>
    <n v="41.318800000000003"/>
    <n v="0"/>
    <n v="24"/>
    <m/>
    <m/>
  </r>
  <r>
    <n v="894"/>
    <n v="2000002151"/>
    <d v="2018-03-08T00:00:00"/>
    <d v="2018-03-08T00:00:00"/>
    <s v="CC00037"/>
    <s v="COHU MALAYSIA SDN. BHD."/>
    <x v="4"/>
    <x v="4"/>
    <x v="3"/>
    <n v="36"/>
    <n v="2.12E-2"/>
    <n v="0"/>
    <n v="36"/>
    <m/>
    <m/>
  </r>
  <r>
    <n v="895"/>
    <n v="2000002151"/>
    <d v="2018-03-08T00:00:00"/>
    <d v="2018-03-08T00:00:00"/>
    <s v="CC00037"/>
    <s v="COHU MALAYSIA SDN. BHD."/>
    <x v="5"/>
    <x v="5"/>
    <x v="3"/>
    <n v="600"/>
    <n v="3.1269999999999999E-2"/>
    <n v="0"/>
    <n v="600"/>
    <m/>
    <m/>
  </r>
  <r>
    <n v="896"/>
    <n v="2000002151"/>
    <d v="2018-03-08T00:00:00"/>
    <d v="2018-03-08T00:00:00"/>
    <s v="CC00037"/>
    <s v="COHU MALAYSIA SDN. BHD."/>
    <x v="563"/>
    <x v="563"/>
    <x v="3"/>
    <n v="600"/>
    <n v="0.14455000000000001"/>
    <n v="0"/>
    <n v="600"/>
    <m/>
    <m/>
  </r>
  <r>
    <n v="897"/>
    <n v="2000002151"/>
    <d v="2018-03-08T00:00:00"/>
    <d v="2018-03-08T00:00:00"/>
    <s v="CC00037"/>
    <s v="COHU MALAYSIA SDN. BHD."/>
    <x v="141"/>
    <x v="141"/>
    <x v="3"/>
    <n v="600"/>
    <n v="0.16295999999999999"/>
    <n v="0"/>
    <n v="600"/>
    <m/>
    <m/>
  </r>
  <r>
    <n v="898"/>
    <n v="2000002151"/>
    <d v="2018-03-08T00:00:00"/>
    <d v="2018-03-08T00:00:00"/>
    <s v="CC00037"/>
    <s v="COHU MALAYSIA SDN. BHD."/>
    <x v="6"/>
    <x v="6"/>
    <x v="3"/>
    <n v="378"/>
    <n v="5.5120000000000002E-2"/>
    <n v="0"/>
    <n v="378"/>
    <m/>
    <m/>
  </r>
  <r>
    <n v="899"/>
    <n v="2000002151"/>
    <d v="2018-03-08T00:00:00"/>
    <d v="2018-03-08T00:00:00"/>
    <s v="CC00037"/>
    <s v="COHU MALAYSIA SDN. BHD."/>
    <x v="155"/>
    <x v="155"/>
    <x v="3"/>
    <n v="19"/>
    <n v="5.8936000000000002"/>
    <n v="0"/>
    <n v="19"/>
    <m/>
    <m/>
  </r>
  <r>
    <n v="900"/>
    <n v="2000002151"/>
    <d v="2018-03-08T00:00:00"/>
    <d v="2018-03-08T00:00:00"/>
    <s v="CC00037"/>
    <s v="COHU MALAYSIA SDN. BHD."/>
    <x v="156"/>
    <x v="156"/>
    <x v="3"/>
    <n v="600"/>
    <n v="0.20424999999999999"/>
    <n v="0"/>
    <n v="600"/>
    <m/>
    <m/>
  </r>
  <r>
    <n v="901"/>
    <n v="2000002151"/>
    <d v="2018-03-08T00:00:00"/>
    <d v="2018-03-08T00:00:00"/>
    <s v="CC00037"/>
    <s v="COHU MALAYSIA SDN. BHD."/>
    <x v="737"/>
    <x v="737"/>
    <x v="3"/>
    <n v="18"/>
    <n v="4.2506000000000004"/>
    <n v="0"/>
    <n v="18"/>
    <m/>
    <m/>
  </r>
  <r>
    <n v="902"/>
    <n v="2000002151"/>
    <d v="2018-03-08T00:00:00"/>
    <d v="2018-03-08T00:00:00"/>
    <s v="CC00037"/>
    <s v="COHU MALAYSIA SDN. BHD."/>
    <x v="160"/>
    <x v="160"/>
    <x v="3"/>
    <n v="18"/>
    <n v="1.1872"/>
    <n v="0"/>
    <n v="18"/>
    <m/>
    <m/>
  </r>
  <r>
    <n v="903"/>
    <n v="2000002151"/>
    <d v="2018-03-08T00:00:00"/>
    <d v="2018-03-08T00:00:00"/>
    <s v="CC00037"/>
    <s v="COHU MALAYSIA SDN. BHD."/>
    <x v="738"/>
    <x v="738"/>
    <x v="3"/>
    <n v="60"/>
    <n v="0.38159999999999999"/>
    <n v="0"/>
    <n v="60"/>
    <m/>
    <m/>
  </r>
  <r>
    <n v="904"/>
    <n v="2000002151"/>
    <d v="2018-03-08T00:00:00"/>
    <d v="2018-03-08T00:00:00"/>
    <s v="CC00037"/>
    <s v="COHU MALAYSIA SDN. BHD."/>
    <x v="739"/>
    <x v="739"/>
    <x v="3"/>
    <n v="60"/>
    <n v="18.338000000000001"/>
    <n v="0"/>
    <n v="60"/>
    <m/>
    <m/>
  </r>
  <r>
    <n v="905"/>
    <n v="2000002151"/>
    <d v="2018-03-08T00:00:00"/>
    <d v="2018-03-08T00:00:00"/>
    <s v="CC00037"/>
    <s v="COHU MALAYSIA SDN. BHD."/>
    <x v="72"/>
    <x v="72"/>
    <x v="3"/>
    <n v="600"/>
    <n v="5.7239999999999999E-2"/>
    <n v="0"/>
    <n v="600"/>
    <m/>
    <m/>
  </r>
  <r>
    <n v="906"/>
    <n v="2000002151"/>
    <d v="2018-03-08T00:00:00"/>
    <d v="2018-03-08T00:00:00"/>
    <s v="CC00037"/>
    <s v="COHU MALAYSIA SDN. BHD."/>
    <x v="178"/>
    <x v="178"/>
    <x v="3"/>
    <n v="60"/>
    <n v="0.2525"/>
    <n v="0"/>
    <n v="60"/>
    <m/>
    <m/>
  </r>
  <r>
    <n v="907"/>
    <n v="2000002151"/>
    <d v="2018-03-08T00:00:00"/>
    <d v="2018-03-08T00:00:00"/>
    <s v="CC00037"/>
    <s v="COHU MALAYSIA SDN. BHD."/>
    <x v="740"/>
    <x v="740"/>
    <x v="3"/>
    <n v="132"/>
    <n v="0.43683"/>
    <n v="0"/>
    <n v="132"/>
    <m/>
    <m/>
  </r>
  <r>
    <n v="908"/>
    <n v="2000002151"/>
    <d v="2018-03-08T00:00:00"/>
    <d v="2018-03-08T00:00:00"/>
    <s v="CC00037"/>
    <s v="COHU MALAYSIA SDN. BHD."/>
    <x v="182"/>
    <x v="182"/>
    <x v="3"/>
    <n v="60"/>
    <n v="0.30740000000000001"/>
    <n v="0"/>
    <n v="60"/>
    <m/>
    <m/>
  </r>
  <r>
    <n v="909"/>
    <n v="2000002151"/>
    <d v="2018-03-08T00:00:00"/>
    <d v="2018-03-08T00:00:00"/>
    <s v="CC00037"/>
    <s v="COHU MALAYSIA SDN. BHD."/>
    <x v="191"/>
    <x v="191"/>
    <x v="3"/>
    <n v="360"/>
    <n v="0.53"/>
    <n v="0"/>
    <n v="360"/>
    <m/>
    <m/>
  </r>
  <r>
    <n v="910"/>
    <n v="2000002151"/>
    <d v="2018-03-08T00:00:00"/>
    <d v="2018-03-08T00:00:00"/>
    <s v="CC00037"/>
    <s v="COHU MALAYSIA SDN. BHD."/>
    <x v="741"/>
    <x v="741"/>
    <x v="3"/>
    <n v="120"/>
    <n v="3.0846"/>
    <n v="0"/>
    <n v="120"/>
    <m/>
    <m/>
  </r>
  <r>
    <n v="911"/>
    <n v="2000002151"/>
    <d v="2018-03-08T00:00:00"/>
    <d v="2018-03-08T00:00:00"/>
    <s v="CC00037"/>
    <s v="COHU MALAYSIA SDN. BHD."/>
    <x v="742"/>
    <x v="742"/>
    <x v="3"/>
    <n v="28"/>
    <n v="0.3392"/>
    <n v="0"/>
    <n v="28"/>
    <m/>
    <m/>
  </r>
  <r>
    <n v="912"/>
    <n v="2000002151"/>
    <d v="2018-03-08T00:00:00"/>
    <d v="2018-03-08T00:00:00"/>
    <s v="CC00037"/>
    <s v="COHU MALAYSIA SDN. BHD."/>
    <x v="743"/>
    <x v="743"/>
    <x v="3"/>
    <n v="60"/>
    <n v="0.18656"/>
    <n v="0"/>
    <n v="60"/>
    <m/>
    <m/>
  </r>
  <r>
    <n v="913"/>
    <n v="2000002151"/>
    <d v="2018-03-08T00:00:00"/>
    <d v="2018-03-08T00:00:00"/>
    <s v="CC00037"/>
    <s v="COHU MALAYSIA SDN. BHD."/>
    <x v="744"/>
    <x v="744"/>
    <x v="3"/>
    <n v="58"/>
    <n v="0.22781999999999999"/>
    <n v="0"/>
    <n v="58"/>
    <m/>
    <m/>
  </r>
  <r>
    <n v="914"/>
    <n v="2000002151"/>
    <d v="2018-03-08T00:00:00"/>
    <d v="2018-03-08T00:00:00"/>
    <s v="CC00037"/>
    <s v="COHU MALAYSIA SDN. BHD."/>
    <x v="745"/>
    <x v="745"/>
    <x v="3"/>
    <n v="300"/>
    <n v="0.43364000000000003"/>
    <n v="0"/>
    <n v="300"/>
    <m/>
    <m/>
  </r>
  <r>
    <n v="915"/>
    <n v="2000002151"/>
    <d v="2018-03-08T00:00:00"/>
    <d v="2018-03-08T00:00:00"/>
    <s v="CC00037"/>
    <s v="COHU MALAYSIA SDN. BHD."/>
    <x v="746"/>
    <x v="746"/>
    <x v="3"/>
    <n v="295"/>
    <n v="2.93005"/>
    <n v="0"/>
    <n v="295"/>
    <m/>
    <m/>
  </r>
  <r>
    <n v="916"/>
    <n v="2000002151"/>
    <d v="2018-03-08T00:00:00"/>
    <d v="2018-03-08T00:00:00"/>
    <s v="CC00037"/>
    <s v="COHU MALAYSIA SDN. BHD."/>
    <x v="747"/>
    <x v="747"/>
    <x v="3"/>
    <n v="24"/>
    <n v="5.6816000000000004"/>
    <n v="0"/>
    <n v="24"/>
    <m/>
    <m/>
  </r>
  <r>
    <n v="917"/>
    <n v="2000002151"/>
    <d v="2018-03-08T00:00:00"/>
    <d v="2018-03-08T00:00:00"/>
    <s v="CC00037"/>
    <s v="COHU MALAYSIA SDN. BHD."/>
    <x v="748"/>
    <x v="748"/>
    <x v="3"/>
    <n v="32"/>
    <n v="21.184760000000001"/>
    <n v="0"/>
    <n v="32"/>
    <m/>
    <m/>
  </r>
  <r>
    <n v="918"/>
    <n v="2000002151"/>
    <d v="2018-03-08T00:00:00"/>
    <d v="2018-03-08T00:00:00"/>
    <s v="CC00037"/>
    <s v="COHU MALAYSIA SDN. BHD."/>
    <x v="749"/>
    <x v="749"/>
    <x v="3"/>
    <n v="32"/>
    <n v="140.17439999999999"/>
    <n v="0"/>
    <n v="32"/>
    <m/>
    <m/>
  </r>
  <r>
    <n v="919"/>
    <n v="2000002151"/>
    <d v="2018-03-08T00:00:00"/>
    <d v="2018-03-08T00:00:00"/>
    <s v="CC00037"/>
    <s v="COHU MALAYSIA SDN. BHD."/>
    <x v="750"/>
    <x v="750"/>
    <x v="3"/>
    <n v="64"/>
    <n v="62.01"/>
    <n v="0"/>
    <n v="64"/>
    <m/>
    <m/>
  </r>
  <r>
    <n v="920"/>
    <n v="2000002151"/>
    <d v="2018-03-08T00:00:00"/>
    <d v="2018-03-08T00:00:00"/>
    <s v="CC00037"/>
    <s v="COHU MALAYSIA SDN. BHD."/>
    <x v="751"/>
    <x v="751"/>
    <x v="3"/>
    <n v="300"/>
    <n v="44.095999999999997"/>
    <n v="0"/>
    <n v="300"/>
    <m/>
    <m/>
  </r>
  <r>
    <n v="921"/>
    <n v="2000002151"/>
    <d v="2018-03-08T00:00:00"/>
    <d v="2018-03-08T00:00:00"/>
    <s v="CC00037"/>
    <s v="COHU MALAYSIA SDN. BHD."/>
    <x v="752"/>
    <x v="752"/>
    <x v="3"/>
    <n v="28"/>
    <n v="13.3454"/>
    <n v="0"/>
    <n v="28"/>
    <m/>
    <m/>
  </r>
  <r>
    <n v="922"/>
    <n v="2000002151"/>
    <d v="2018-03-08T00:00:00"/>
    <d v="2018-03-08T00:00:00"/>
    <s v="CC00037"/>
    <s v="COHU MALAYSIA SDN. BHD."/>
    <x v="753"/>
    <x v="753"/>
    <x v="3"/>
    <n v="64"/>
    <n v="134.39474999999999"/>
    <n v="0"/>
    <n v="64"/>
    <m/>
    <m/>
  </r>
  <r>
    <n v="923"/>
    <n v="2000002151"/>
    <d v="2018-03-08T00:00:00"/>
    <d v="2018-03-08T00:00:00"/>
    <s v="CC00037"/>
    <s v="COHU MALAYSIA SDN. BHD."/>
    <x v="754"/>
    <x v="754"/>
    <x v="3"/>
    <n v="64"/>
    <n v="75.80444"/>
    <n v="0"/>
    <n v="64"/>
    <m/>
    <m/>
  </r>
  <r>
    <n v="924"/>
    <n v="2000002151"/>
    <d v="2018-03-08T00:00:00"/>
    <d v="2018-03-08T00:00:00"/>
    <s v="CC00037"/>
    <s v="COHU MALAYSIA SDN. BHD."/>
    <x v="105"/>
    <x v="105"/>
    <x v="3"/>
    <n v="60"/>
    <n v="8.1600000000000006E-3"/>
    <n v="0"/>
    <n v="60"/>
    <m/>
    <m/>
  </r>
  <r>
    <n v="925"/>
    <n v="2000002151"/>
    <d v="2018-03-08T00:00:00"/>
    <d v="2018-03-08T00:00:00"/>
    <s v="CC00037"/>
    <s v="COHU MALAYSIA SDN. BHD."/>
    <x v="755"/>
    <x v="755"/>
    <x v="3"/>
    <n v="60"/>
    <n v="5.3E-3"/>
    <n v="0"/>
    <n v="60"/>
    <m/>
    <m/>
  </r>
  <r>
    <n v="926"/>
    <n v="2000002151"/>
    <d v="2018-03-08T00:00:00"/>
    <d v="2018-03-08T00:00:00"/>
    <s v="CC00037"/>
    <s v="COHU MALAYSIA SDN. BHD."/>
    <x v="756"/>
    <x v="756"/>
    <x v="3"/>
    <n v="120"/>
    <n v="1.06E-2"/>
    <n v="0"/>
    <n v="120"/>
    <m/>
    <m/>
  </r>
  <r>
    <n v="927"/>
    <n v="2000002151"/>
    <d v="2018-03-08T00:00:00"/>
    <d v="2018-03-08T00:00:00"/>
    <s v="CC00037"/>
    <s v="COHU MALAYSIA SDN. BHD."/>
    <x v="224"/>
    <x v="224"/>
    <x v="3"/>
    <n v="60"/>
    <n v="2.29E-2"/>
    <n v="0"/>
    <n v="60"/>
    <m/>
    <m/>
  </r>
  <r>
    <n v="928"/>
    <n v="2000002151"/>
    <d v="2018-03-08T00:00:00"/>
    <d v="2018-03-08T00:00:00"/>
    <s v="CC00037"/>
    <s v="COHU MALAYSIA SDN. BHD."/>
    <x v="78"/>
    <x v="78"/>
    <x v="3"/>
    <n v="60"/>
    <n v="9.6500000000000006E-3"/>
    <n v="0"/>
    <n v="60"/>
    <m/>
    <m/>
  </r>
  <r>
    <n v="929"/>
    <n v="2000002151"/>
    <d v="2018-03-08T00:00:00"/>
    <d v="2018-03-08T00:00:00"/>
    <s v="CC00037"/>
    <s v="COHU MALAYSIA SDN. BHD."/>
    <x v="225"/>
    <x v="225"/>
    <x v="3"/>
    <n v="120"/>
    <n v="1.0070000000000001E-2"/>
    <n v="0"/>
    <n v="120"/>
    <m/>
    <m/>
  </r>
  <r>
    <n v="930"/>
    <n v="2000002151"/>
    <d v="2018-03-08T00:00:00"/>
    <d v="2018-03-08T00:00:00"/>
    <s v="CC00037"/>
    <s v="COHU MALAYSIA SDN. BHD."/>
    <x v="757"/>
    <x v="757"/>
    <x v="3"/>
    <n v="60"/>
    <n v="8.4799999999999997E-3"/>
    <n v="0"/>
    <n v="60"/>
    <m/>
    <m/>
  </r>
  <r>
    <n v="931"/>
    <n v="2000002151"/>
    <d v="2018-03-08T00:00:00"/>
    <d v="2018-03-08T00:00:00"/>
    <s v="CC00037"/>
    <s v="COHU MALAYSIA SDN. BHD."/>
    <x v="758"/>
    <x v="758"/>
    <x v="3"/>
    <n v="60"/>
    <n v="2.53E-2"/>
    <n v="0"/>
    <n v="60"/>
    <m/>
    <m/>
  </r>
  <r>
    <n v="932"/>
    <n v="2000002151"/>
    <d v="2018-03-08T00:00:00"/>
    <d v="2018-03-08T00:00:00"/>
    <s v="CC00037"/>
    <s v="COHU MALAYSIA SDN. BHD."/>
    <x v="759"/>
    <x v="759"/>
    <x v="3"/>
    <n v="60"/>
    <n v="3.159E-2"/>
    <n v="0"/>
    <n v="60"/>
    <m/>
    <m/>
  </r>
  <r>
    <n v="933"/>
    <n v="2000002151"/>
    <d v="2018-03-08T00:00:00"/>
    <d v="2018-03-08T00:00:00"/>
    <s v="CC00037"/>
    <s v="COHU MALAYSIA SDN. BHD."/>
    <x v="760"/>
    <x v="760"/>
    <x v="3"/>
    <n v="14"/>
    <n v="1.7956399999999999"/>
    <n v="0"/>
    <n v="14"/>
    <m/>
    <m/>
  </r>
  <r>
    <n v="934"/>
    <n v="2000002151"/>
    <d v="2018-03-08T00:00:00"/>
    <d v="2018-03-08T00:00:00"/>
    <s v="CC00037"/>
    <s v="COHU MALAYSIA SDN. BHD."/>
    <x v="761"/>
    <x v="761"/>
    <x v="3"/>
    <n v="27"/>
    <n v="0.16536000000000001"/>
    <n v="0"/>
    <n v="27"/>
    <m/>
    <m/>
  </r>
  <r>
    <n v="935"/>
    <n v="2000002151"/>
    <d v="2018-03-08T00:00:00"/>
    <d v="2018-03-08T00:00:00"/>
    <s v="CC00037"/>
    <s v="COHU MALAYSIA SDN. BHD."/>
    <x v="762"/>
    <x v="762"/>
    <x v="3"/>
    <n v="60"/>
    <n v="4.3569999999999998E-2"/>
    <n v="0"/>
    <n v="60"/>
    <m/>
    <m/>
  </r>
  <r>
    <n v="936"/>
    <n v="2000002151"/>
    <d v="2018-03-08T00:00:00"/>
    <d v="2018-03-08T00:00:00"/>
    <s v="CC00037"/>
    <s v="COHU MALAYSIA SDN. BHD."/>
    <x v="231"/>
    <x v="231"/>
    <x v="3"/>
    <n v="48"/>
    <n v="0.26075999999999999"/>
    <n v="0"/>
    <n v="48"/>
    <m/>
    <m/>
  </r>
  <r>
    <n v="937"/>
    <n v="2000002151"/>
    <d v="2018-03-08T00:00:00"/>
    <d v="2018-03-08T00:00:00"/>
    <s v="CC00037"/>
    <s v="COHU MALAYSIA SDN. BHD."/>
    <x v="763"/>
    <x v="763"/>
    <x v="3"/>
    <n v="168"/>
    <n v="0.21087"/>
    <n v="0"/>
    <n v="168"/>
    <m/>
    <m/>
  </r>
  <r>
    <n v="938"/>
    <n v="2000002151"/>
    <d v="2018-03-08T00:00:00"/>
    <d v="2018-03-08T00:00:00"/>
    <s v="CC00037"/>
    <s v="COHU MALAYSIA SDN. BHD."/>
    <x v="764"/>
    <x v="764"/>
    <x v="3"/>
    <n v="24"/>
    <n v="1.431"/>
    <n v="0"/>
    <n v="24"/>
    <m/>
    <m/>
  </r>
  <r>
    <n v="939"/>
    <n v="2000002151"/>
    <d v="2018-03-08T00:00:00"/>
    <d v="2018-03-08T00:00:00"/>
    <s v="CC00037"/>
    <s v="COHU MALAYSIA SDN. BHD."/>
    <x v="765"/>
    <x v="765"/>
    <x v="3"/>
    <n v="60"/>
    <n v="0.50590999999999997"/>
    <n v="0"/>
    <n v="60"/>
    <m/>
    <m/>
  </r>
  <r>
    <n v="940"/>
    <n v="2000002151"/>
    <d v="2018-03-08T00:00:00"/>
    <d v="2018-03-08T00:00:00"/>
    <s v="CC00037"/>
    <s v="COHU MALAYSIA SDN. BHD."/>
    <x v="766"/>
    <x v="766"/>
    <x v="3"/>
    <n v="120"/>
    <n v="1.081E-2"/>
    <n v="0"/>
    <n v="120"/>
    <m/>
    <m/>
  </r>
  <r>
    <n v="941"/>
    <n v="2000002151"/>
    <d v="2018-03-08T00:00:00"/>
    <d v="2018-03-08T00:00:00"/>
    <s v="CC00037"/>
    <s v="COHU MALAYSIA SDN. BHD."/>
    <x v="243"/>
    <x v="243"/>
    <x v="3"/>
    <n v="120"/>
    <n v="9.5399999999999999E-3"/>
    <n v="0"/>
    <n v="120"/>
    <m/>
    <m/>
  </r>
  <r>
    <n v="942"/>
    <n v="2000002151"/>
    <d v="2018-03-08T00:00:00"/>
    <d v="2018-03-08T00:00:00"/>
    <s v="CC00037"/>
    <s v="COHU MALAYSIA SDN. BHD."/>
    <x v="767"/>
    <x v="767"/>
    <x v="3"/>
    <n v="60"/>
    <n v="3.1800000000000002E-2"/>
    <n v="0"/>
    <n v="60"/>
    <m/>
    <m/>
  </r>
  <r>
    <n v="943"/>
    <n v="2000002151"/>
    <d v="2018-03-08T00:00:00"/>
    <d v="2018-03-08T00:00:00"/>
    <s v="CC00037"/>
    <s v="COHU MALAYSIA SDN. BHD."/>
    <x v="768"/>
    <x v="768"/>
    <x v="3"/>
    <n v="48"/>
    <n v="3.0739999999999998"/>
    <n v="0"/>
    <n v="48"/>
    <m/>
    <m/>
  </r>
  <r>
    <n v="944"/>
    <n v="2000002151"/>
    <d v="2018-03-08T00:00:00"/>
    <d v="2018-03-08T00:00:00"/>
    <s v="CC00037"/>
    <s v="COHU MALAYSIA SDN. BHD."/>
    <x v="769"/>
    <x v="769"/>
    <x v="3"/>
    <n v="32"/>
    <n v="409.02749999999997"/>
    <n v="0"/>
    <n v="32"/>
    <m/>
    <m/>
  </r>
  <r>
    <n v="945"/>
    <n v="2000002151"/>
    <d v="2018-03-08T00:00:00"/>
    <d v="2018-03-08T00:00:00"/>
    <s v="CC00037"/>
    <s v="COHU MALAYSIA SDN. BHD."/>
    <x v="770"/>
    <x v="770"/>
    <x v="3"/>
    <n v="32"/>
    <n v="78.546000000000006"/>
    <n v="0"/>
    <n v="32"/>
    <m/>
    <m/>
  </r>
  <r>
    <n v="946"/>
    <n v="2000002151"/>
    <d v="2018-03-08T00:00:00"/>
    <d v="2018-03-08T00:00:00"/>
    <s v="CC00037"/>
    <s v="COHU MALAYSIA SDN. BHD."/>
    <x v="771"/>
    <x v="771"/>
    <x v="3"/>
    <n v="29"/>
    <n v="1.4905299999999999"/>
    <n v="0"/>
    <n v="29"/>
    <m/>
    <m/>
  </r>
  <r>
    <n v="947"/>
    <n v="2000002151"/>
    <d v="2018-03-08T00:00:00"/>
    <d v="2018-03-08T00:00:00"/>
    <s v="CC00037"/>
    <s v="COHU MALAYSIA SDN. BHD."/>
    <x v="772"/>
    <x v="772"/>
    <x v="3"/>
    <n v="24"/>
    <n v="3.1587999999999998"/>
    <n v="0"/>
    <n v="24"/>
    <m/>
    <m/>
  </r>
  <r>
    <n v="948"/>
    <n v="2000002151"/>
    <d v="2018-03-08T00:00:00"/>
    <d v="2018-03-08T00:00:00"/>
    <s v="CC00037"/>
    <s v="COHU MALAYSIA SDN. BHD."/>
    <x v="773"/>
    <x v="773"/>
    <x v="3"/>
    <n v="24"/>
    <n v="10.706"/>
    <n v="0"/>
    <n v="24"/>
    <m/>
    <m/>
  </r>
  <r>
    <n v="949"/>
    <n v="2000002151"/>
    <d v="2018-03-08T00:00:00"/>
    <d v="2018-03-08T00:00:00"/>
    <s v="CC00037"/>
    <s v="COHU MALAYSIA SDN. BHD."/>
    <x v="774"/>
    <x v="774"/>
    <x v="3"/>
    <n v="60"/>
    <n v="0.10982"/>
    <n v="0"/>
    <n v="60"/>
    <m/>
    <m/>
  </r>
  <r>
    <n v="950"/>
    <n v="2000002151"/>
    <d v="2018-03-08T00:00:00"/>
    <d v="2018-03-08T00:00:00"/>
    <s v="CC00037"/>
    <s v="COHU MALAYSIA SDN. BHD."/>
    <x v="775"/>
    <x v="775"/>
    <x v="3"/>
    <n v="60"/>
    <n v="4.5769999999999998E-2"/>
    <n v="0"/>
    <n v="60"/>
    <m/>
    <m/>
  </r>
  <r>
    <n v="951"/>
    <n v="2000002151"/>
    <d v="2018-03-08T00:00:00"/>
    <d v="2018-03-08T00:00:00"/>
    <s v="CC00037"/>
    <s v="COHU MALAYSIA SDN. BHD."/>
    <x v="776"/>
    <x v="776"/>
    <x v="3"/>
    <n v="96"/>
    <n v="4.8230000000000004"/>
    <n v="0"/>
    <n v="96"/>
    <m/>
    <m/>
  </r>
  <r>
    <n v="952"/>
    <n v="2000002151"/>
    <d v="2018-03-08T00:00:00"/>
    <d v="2018-03-08T00:00:00"/>
    <s v="CC00037"/>
    <s v="COHU MALAYSIA SDN. BHD."/>
    <x v="777"/>
    <x v="777"/>
    <x v="3"/>
    <n v="48"/>
    <n v="58.446330000000003"/>
    <n v="0"/>
    <n v="48"/>
    <m/>
    <m/>
  </r>
  <r>
    <n v="953"/>
    <n v="2000002151"/>
    <d v="2018-03-08T00:00:00"/>
    <d v="2018-03-08T00:00:00"/>
    <s v="CC00037"/>
    <s v="COHU MALAYSIA SDN. BHD."/>
    <x v="778"/>
    <x v="778"/>
    <x v="3"/>
    <n v="96"/>
    <n v="0.61480000000000001"/>
    <n v="0"/>
    <n v="96"/>
    <m/>
    <m/>
  </r>
  <r>
    <n v="954"/>
    <n v="2000002151"/>
    <d v="2018-03-08T00:00:00"/>
    <d v="2018-03-08T00:00:00"/>
    <s v="CC00037"/>
    <s v="COHU MALAYSIA SDN. BHD."/>
    <x v="779"/>
    <x v="779"/>
    <x v="3"/>
    <n v="60"/>
    <n v="4.9340900000000003"/>
    <n v="0"/>
    <n v="60"/>
    <m/>
    <m/>
  </r>
  <r>
    <n v="955"/>
    <n v="2000002151"/>
    <d v="2018-03-08T00:00:00"/>
    <d v="2018-03-08T00:00:00"/>
    <s v="CC00037"/>
    <s v="COHU MALAYSIA SDN. BHD."/>
    <x v="780"/>
    <x v="780"/>
    <x v="3"/>
    <n v="48"/>
    <n v="1.7065999999999999"/>
    <n v="0"/>
    <n v="48"/>
    <m/>
    <m/>
  </r>
  <r>
    <n v="956"/>
    <n v="2000002151"/>
    <d v="2018-03-08T00:00:00"/>
    <d v="2018-03-08T00:00:00"/>
    <s v="CC00037"/>
    <s v="COHU MALAYSIA SDN. BHD."/>
    <x v="781"/>
    <x v="781"/>
    <x v="3"/>
    <n v="25"/>
    <n v="0.39024999999999999"/>
    <n v="0"/>
    <n v="25"/>
    <m/>
    <m/>
  </r>
  <r>
    <n v="957"/>
    <n v="2000002151"/>
    <d v="2018-03-08T00:00:00"/>
    <d v="2018-03-08T00:00:00"/>
    <s v="CC00037"/>
    <s v="COHU MALAYSIA SDN. BHD."/>
    <x v="782"/>
    <x v="782"/>
    <x v="3"/>
    <n v="58"/>
    <n v="1.8231999999999999"/>
    <n v="0"/>
    <n v="58"/>
    <m/>
    <m/>
  </r>
  <r>
    <n v="958"/>
    <n v="2000002151"/>
    <d v="2018-03-08T00:00:00"/>
    <d v="2018-03-08T00:00:00"/>
    <s v="CC00037"/>
    <s v="COHU MALAYSIA SDN. BHD."/>
    <x v="783"/>
    <x v="783"/>
    <x v="3"/>
    <n v="32"/>
    <n v="7.5683999999999996"/>
    <n v="0"/>
    <n v="32"/>
    <m/>
    <m/>
  </r>
  <r>
    <n v="959"/>
    <n v="2000002151"/>
    <d v="2018-03-08T00:00:00"/>
    <d v="2018-03-08T00:00:00"/>
    <s v="CC00037"/>
    <s v="COHU MALAYSIA SDN. BHD."/>
    <x v="784"/>
    <x v="784"/>
    <x v="3"/>
    <n v="300"/>
    <n v="0.30528"/>
    <n v="0"/>
    <n v="300"/>
    <m/>
    <m/>
  </r>
  <r>
    <n v="960"/>
    <n v="2000002151"/>
    <d v="2018-03-08T00:00:00"/>
    <d v="2018-03-08T00:00:00"/>
    <s v="CC00037"/>
    <s v="COHU MALAYSIA SDN. BHD."/>
    <x v="558"/>
    <x v="558"/>
    <x v="3"/>
    <n v="150"/>
    <n v="4.8548"/>
    <n v="0"/>
    <n v="150"/>
    <m/>
    <m/>
  </r>
  <r>
    <n v="961"/>
    <n v="2000002151"/>
    <d v="2018-03-08T00:00:00"/>
    <d v="2018-03-08T00:00:00"/>
    <s v="CC00037"/>
    <s v="COHU MALAYSIA SDN. BHD."/>
    <x v="785"/>
    <x v="785"/>
    <x v="3"/>
    <n v="360"/>
    <n v="0.25440000000000002"/>
    <n v="0"/>
    <n v="360"/>
    <m/>
    <m/>
  </r>
  <r>
    <n v="962"/>
    <n v="2000002151"/>
    <d v="2018-03-08T00:00:00"/>
    <d v="2018-03-08T00:00:00"/>
    <s v="CC00037"/>
    <s v="COHU MALAYSIA SDN. BHD."/>
    <x v="786"/>
    <x v="786"/>
    <x v="3"/>
    <n v="210"/>
    <n v="0.43990000000000001"/>
    <n v="0"/>
    <n v="210"/>
    <m/>
    <m/>
  </r>
  <r>
    <n v="963"/>
    <n v="2000002151"/>
    <d v="2018-03-08T00:00:00"/>
    <d v="2018-03-08T00:00:00"/>
    <s v="CC00037"/>
    <s v="COHU MALAYSIA SDN. BHD."/>
    <x v="787"/>
    <x v="787"/>
    <x v="3"/>
    <n v="16"/>
    <n v="24.221"/>
    <n v="0"/>
    <n v="16"/>
    <m/>
    <m/>
  </r>
  <r>
    <n v="964"/>
    <n v="2000002151"/>
    <d v="2018-03-08T00:00:00"/>
    <d v="2018-03-08T00:00:00"/>
    <s v="CC00037"/>
    <s v="COHU MALAYSIA SDN. BHD."/>
    <x v="788"/>
    <x v="788"/>
    <x v="3"/>
    <n v="120"/>
    <n v="0.63600000000000001"/>
    <n v="0"/>
    <n v="120"/>
    <m/>
    <m/>
  </r>
  <r>
    <n v="965"/>
    <n v="2000002151"/>
    <d v="2018-03-08T00:00:00"/>
    <d v="2018-03-08T00:00:00"/>
    <s v="CC00037"/>
    <s v="COHU MALAYSIA SDN. BHD."/>
    <x v="789"/>
    <x v="789"/>
    <x v="3"/>
    <n v="180"/>
    <n v="0.50880000000000003"/>
    <n v="0"/>
    <n v="180"/>
    <m/>
    <m/>
  </r>
  <r>
    <n v="966"/>
    <n v="2000002151"/>
    <d v="2018-03-08T00:00:00"/>
    <d v="2018-03-08T00:00:00"/>
    <s v="CC00037"/>
    <s v="COHU MALAYSIA SDN. BHD."/>
    <x v="790"/>
    <x v="790"/>
    <x v="3"/>
    <n v="210"/>
    <n v="0.62539999999999996"/>
    <n v="0"/>
    <n v="210"/>
    <m/>
    <m/>
  </r>
  <r>
    <n v="967"/>
    <n v="2000002151"/>
    <d v="2018-03-08T00:00:00"/>
    <d v="2018-03-08T00:00:00"/>
    <s v="CC00037"/>
    <s v="COHU MALAYSIA SDN. BHD."/>
    <x v="791"/>
    <x v="791"/>
    <x v="3"/>
    <n v="14"/>
    <n v="2.9998"/>
    <n v="0"/>
    <n v="14"/>
    <m/>
    <m/>
  </r>
  <r>
    <n v="968"/>
    <n v="2000002151"/>
    <d v="2018-03-08T00:00:00"/>
    <d v="2018-03-08T00:00:00"/>
    <s v="CC00037"/>
    <s v="COHU MALAYSIA SDN. BHD."/>
    <x v="792"/>
    <x v="792"/>
    <x v="3"/>
    <n v="46"/>
    <n v="537.41999999999996"/>
    <n v="0"/>
    <n v="46"/>
    <m/>
    <m/>
  </r>
  <r>
    <n v="969"/>
    <n v="2000002151"/>
    <d v="2018-03-08T00:00:00"/>
    <d v="2018-03-08T00:00:00"/>
    <s v="CC00037"/>
    <s v="COHU MALAYSIA SDN. BHD."/>
    <x v="793"/>
    <x v="793"/>
    <x v="3"/>
    <n v="375"/>
    <n v="2.2156899999999999"/>
    <n v="0"/>
    <n v="375"/>
    <m/>
    <m/>
  </r>
  <r>
    <n v="970"/>
    <n v="2000002151"/>
    <d v="2018-03-08T00:00:00"/>
    <d v="2018-03-08T00:00:00"/>
    <s v="CC00037"/>
    <s v="COHU MALAYSIA SDN. BHD."/>
    <x v="332"/>
    <x v="332"/>
    <x v="3"/>
    <n v="24"/>
    <n v="2.0670000000000002"/>
    <n v="0"/>
    <n v="24"/>
    <m/>
    <m/>
  </r>
  <r>
    <n v="971"/>
    <n v="2000002151"/>
    <d v="2018-03-08T00:00:00"/>
    <d v="2018-03-08T00:00:00"/>
    <s v="CC00037"/>
    <s v="COHU MALAYSIA SDN. BHD."/>
    <x v="794"/>
    <x v="794"/>
    <x v="3"/>
    <n v="48"/>
    <n v="0.81620000000000004"/>
    <n v="0"/>
    <n v="48"/>
    <m/>
    <m/>
  </r>
  <r>
    <n v="972"/>
    <n v="2000002151"/>
    <d v="2018-03-08T00:00:00"/>
    <d v="2018-03-08T00:00:00"/>
    <s v="CC00037"/>
    <s v="COHU MALAYSIA SDN. BHD."/>
    <x v="795"/>
    <x v="795"/>
    <x v="3"/>
    <n v="1500"/>
    <n v="0.30740000000000001"/>
    <n v="0"/>
    <n v="1500"/>
    <m/>
    <m/>
  </r>
  <r>
    <n v="973"/>
    <n v="2000002151"/>
    <d v="2018-03-08T00:00:00"/>
    <d v="2018-03-08T00:00:00"/>
    <s v="CC00037"/>
    <s v="COHU MALAYSIA SDN. BHD."/>
    <x v="796"/>
    <x v="796"/>
    <x v="3"/>
    <n v="32"/>
    <n v="15.5608"/>
    <n v="0"/>
    <n v="32"/>
    <m/>
    <m/>
  </r>
  <r>
    <n v="974"/>
    <n v="2000002151"/>
    <d v="2018-03-08T00:00:00"/>
    <d v="2018-03-08T00:00:00"/>
    <s v="CC00037"/>
    <s v="COHU MALAYSIA SDN. BHD."/>
    <x v="797"/>
    <x v="797"/>
    <x v="3"/>
    <n v="64"/>
    <n v="3.0528"/>
    <n v="0"/>
    <n v="64"/>
    <m/>
    <m/>
  </r>
  <r>
    <n v="975"/>
    <n v="2000002151"/>
    <d v="2018-03-08T00:00:00"/>
    <d v="2018-03-08T00:00:00"/>
    <s v="CC00037"/>
    <s v="COHU MALAYSIA SDN. BHD."/>
    <x v="798"/>
    <x v="798"/>
    <x v="3"/>
    <n v="60"/>
    <n v="1.6006"/>
    <n v="0"/>
    <n v="60"/>
    <m/>
    <m/>
  </r>
  <r>
    <n v="976"/>
    <n v="2000002151"/>
    <d v="2018-03-08T00:00:00"/>
    <d v="2018-03-08T00:00:00"/>
    <s v="CC00037"/>
    <s v="COHU MALAYSIA SDN. BHD."/>
    <x v="799"/>
    <x v="799"/>
    <x v="3"/>
    <n v="24"/>
    <n v="5.1516000000000002"/>
    <n v="0"/>
    <n v="24"/>
    <m/>
    <m/>
  </r>
  <r>
    <n v="977"/>
    <n v="2000002151"/>
    <d v="2018-03-08T00:00:00"/>
    <d v="2018-03-08T00:00:00"/>
    <s v="CC00037"/>
    <s v="COHU MALAYSIA SDN. BHD."/>
    <x v="800"/>
    <x v="800"/>
    <x v="3"/>
    <n v="24"/>
    <n v="13.568"/>
    <n v="0"/>
    <n v="24"/>
    <m/>
    <m/>
  </r>
  <r>
    <n v="978"/>
    <n v="2000002151"/>
    <d v="2018-03-08T00:00:00"/>
    <d v="2018-03-08T00:00:00"/>
    <s v="CC00037"/>
    <s v="COHU MALAYSIA SDN. BHD."/>
    <x v="801"/>
    <x v="801"/>
    <x v="3"/>
    <n v="32"/>
    <n v="15.86693"/>
    <n v="0"/>
    <n v="32"/>
    <m/>
    <m/>
  </r>
  <r>
    <n v="979"/>
    <n v="2000002151"/>
    <d v="2018-03-08T00:00:00"/>
    <d v="2018-03-08T00:00:00"/>
    <s v="CC00037"/>
    <s v="COHU MALAYSIA SDN. BHD."/>
    <x v="802"/>
    <x v="802"/>
    <x v="3"/>
    <n v="24"/>
    <n v="19.578199999999999"/>
    <n v="0"/>
    <n v="24"/>
    <m/>
    <m/>
  </r>
  <r>
    <n v="980"/>
    <n v="2000002151"/>
    <d v="2018-03-08T00:00:00"/>
    <d v="2018-03-08T00:00:00"/>
    <s v="CC00037"/>
    <s v="COHU MALAYSIA SDN. BHD."/>
    <x v="803"/>
    <x v="803"/>
    <x v="3"/>
    <n v="48"/>
    <n v="20.5534"/>
    <n v="0"/>
    <n v="48"/>
    <m/>
    <m/>
  </r>
  <r>
    <n v="981"/>
    <n v="2000002151"/>
    <d v="2018-03-08T00:00:00"/>
    <d v="2018-03-08T00:00:00"/>
    <s v="CC00037"/>
    <s v="COHU MALAYSIA SDN. BHD."/>
    <x v="804"/>
    <x v="804"/>
    <x v="3"/>
    <n v="24"/>
    <n v="57.558"/>
    <n v="0"/>
    <n v="24"/>
    <m/>
    <m/>
  </r>
  <r>
    <n v="982"/>
    <n v="2000002151"/>
    <d v="2018-03-08T00:00:00"/>
    <d v="2018-03-08T00:00:00"/>
    <s v="CC00037"/>
    <s v="COHU MALAYSIA SDN. BHD."/>
    <x v="805"/>
    <x v="805"/>
    <x v="3"/>
    <n v="24"/>
    <n v="1.1342000000000001"/>
    <n v="0"/>
    <n v="24"/>
    <m/>
    <m/>
  </r>
  <r>
    <n v="983"/>
    <n v="2000002151"/>
    <d v="2018-03-08T00:00:00"/>
    <d v="2018-03-08T00:00:00"/>
    <s v="CC00037"/>
    <s v="COHU MALAYSIA SDN. BHD."/>
    <x v="806"/>
    <x v="806"/>
    <x v="3"/>
    <n v="24"/>
    <n v="6.8158000000000003"/>
    <n v="0"/>
    <n v="24"/>
    <m/>
    <m/>
  </r>
  <r>
    <n v="984"/>
    <n v="2000002151"/>
    <d v="2018-03-08T00:00:00"/>
    <d v="2018-03-08T00:00:00"/>
    <s v="CC00037"/>
    <s v="COHU MALAYSIA SDN. BHD."/>
    <x v="807"/>
    <x v="807"/>
    <x v="3"/>
    <n v="32"/>
    <n v="11.766"/>
    <n v="0"/>
    <n v="32"/>
    <m/>
    <m/>
  </r>
  <r>
    <n v="985"/>
    <n v="2000002151"/>
    <d v="2018-03-08T00:00:00"/>
    <d v="2018-03-08T00:00:00"/>
    <s v="CC00037"/>
    <s v="COHU MALAYSIA SDN. BHD."/>
    <x v="808"/>
    <x v="808"/>
    <x v="3"/>
    <n v="48"/>
    <n v="35.340400000000002"/>
    <n v="0"/>
    <n v="48"/>
    <m/>
    <m/>
  </r>
  <r>
    <n v="986"/>
    <n v="2000002151"/>
    <d v="2018-03-08T00:00:00"/>
    <d v="2018-03-08T00:00:00"/>
    <s v="CC00037"/>
    <s v="COHU MALAYSIA SDN. BHD."/>
    <x v="809"/>
    <x v="809"/>
    <x v="3"/>
    <n v="34"/>
    <n v="0.63217999999999996"/>
    <n v="0"/>
    <n v="34"/>
    <m/>
    <m/>
  </r>
  <r>
    <n v="987"/>
    <n v="2000002151"/>
    <d v="2018-03-08T00:00:00"/>
    <d v="2018-03-08T00:00:00"/>
    <s v="CC00037"/>
    <s v="COHU MALAYSIA SDN. BHD."/>
    <x v="810"/>
    <x v="810"/>
    <x v="3"/>
    <n v="20"/>
    <n v="10.578799999999999"/>
    <n v="0"/>
    <n v="20"/>
    <m/>
    <m/>
  </r>
  <r>
    <n v="988"/>
    <n v="2000002151"/>
    <d v="2018-03-08T00:00:00"/>
    <d v="2018-03-08T00:00:00"/>
    <s v="CC00037"/>
    <s v="COHU MALAYSIA SDN. BHD."/>
    <x v="811"/>
    <x v="811"/>
    <x v="3"/>
    <n v="14"/>
    <n v="26.902799999999999"/>
    <n v="0"/>
    <n v="14"/>
    <m/>
    <m/>
  </r>
  <r>
    <n v="989"/>
    <n v="2000002151"/>
    <d v="2018-03-08T00:00:00"/>
    <d v="2018-03-08T00:00:00"/>
    <s v="CC00037"/>
    <s v="COHU MALAYSIA SDN. BHD."/>
    <x v="812"/>
    <x v="812"/>
    <x v="3"/>
    <n v="180"/>
    <n v="1.07369"/>
    <n v="0"/>
    <n v="180"/>
    <m/>
    <m/>
  </r>
  <r>
    <n v="990"/>
    <n v="2000002151"/>
    <d v="2018-03-08T00:00:00"/>
    <d v="2018-03-08T00:00:00"/>
    <s v="CC00037"/>
    <s v="COHU MALAYSIA SDN. BHD."/>
    <x v="813"/>
    <x v="813"/>
    <x v="3"/>
    <n v="96"/>
    <n v="6.2751999999999999"/>
    <n v="0"/>
    <n v="96"/>
    <m/>
    <m/>
  </r>
  <r>
    <n v="991"/>
    <n v="2000002151"/>
    <d v="2018-03-08T00:00:00"/>
    <d v="2018-03-08T00:00:00"/>
    <s v="CC00037"/>
    <s v="COHU MALAYSIA SDN. BHD."/>
    <x v="814"/>
    <x v="814"/>
    <x v="3"/>
    <n v="16"/>
    <n v="17.723199999999999"/>
    <n v="0"/>
    <n v="16"/>
    <m/>
    <m/>
  </r>
  <r>
    <n v="992"/>
    <n v="2000002151"/>
    <d v="2018-03-08T00:00:00"/>
    <d v="2018-03-08T00:00:00"/>
    <s v="CC00037"/>
    <s v="COHU MALAYSIA SDN. BHD."/>
    <x v="815"/>
    <x v="815"/>
    <x v="3"/>
    <n v="16"/>
    <n v="81.462159999999997"/>
    <n v="0"/>
    <n v="16"/>
    <m/>
    <m/>
  </r>
  <r>
    <n v="993"/>
    <n v="2000002151"/>
    <d v="2018-03-08T00:00:00"/>
    <d v="2018-03-08T00:00:00"/>
    <s v="CC00037"/>
    <s v="COHU MALAYSIA SDN. BHD."/>
    <x v="816"/>
    <x v="816"/>
    <x v="3"/>
    <n v="32"/>
    <n v="2.8938000000000001"/>
    <n v="0"/>
    <n v="32"/>
    <m/>
    <m/>
  </r>
  <r>
    <n v="994"/>
    <n v="2000002151"/>
    <d v="2018-03-08T00:00:00"/>
    <d v="2018-03-08T00:00:00"/>
    <s v="CC00037"/>
    <s v="COHU MALAYSIA SDN. BHD."/>
    <x v="817"/>
    <x v="817"/>
    <x v="3"/>
    <n v="32"/>
    <n v="3.0421999999999998"/>
    <n v="0"/>
    <n v="32"/>
    <m/>
    <m/>
  </r>
  <r>
    <n v="995"/>
    <n v="2000002151"/>
    <d v="2018-03-08T00:00:00"/>
    <d v="2018-03-08T00:00:00"/>
    <s v="CC00037"/>
    <s v="COHU MALAYSIA SDN. BHD."/>
    <x v="818"/>
    <x v="818"/>
    <x v="3"/>
    <n v="12"/>
    <n v="3.3344100000000001"/>
    <n v="0"/>
    <n v="12"/>
    <m/>
    <m/>
  </r>
  <r>
    <n v="996"/>
    <n v="2000002151"/>
    <d v="2018-03-08T00:00:00"/>
    <d v="2018-03-08T00:00:00"/>
    <s v="CC00037"/>
    <s v="COHU MALAYSIA SDN. BHD."/>
    <x v="819"/>
    <x v="819"/>
    <x v="3"/>
    <n v="24"/>
    <n v="1.6641999999999999"/>
    <n v="0"/>
    <n v="24"/>
    <m/>
    <m/>
  </r>
  <r>
    <n v="997"/>
    <n v="2000002151"/>
    <d v="2018-03-08T00:00:00"/>
    <d v="2018-03-08T00:00:00"/>
    <s v="CC00037"/>
    <s v="COHU MALAYSIA SDN. BHD."/>
    <x v="26"/>
    <x v="26"/>
    <x v="3"/>
    <n v="16"/>
    <n v="1.3038000000000001"/>
    <n v="0"/>
    <n v="16"/>
    <m/>
    <m/>
  </r>
  <r>
    <n v="998"/>
    <n v="2000002151"/>
    <d v="2018-03-08T00:00:00"/>
    <d v="2018-03-08T00:00:00"/>
    <s v="CC00037"/>
    <s v="COHU MALAYSIA SDN. BHD."/>
    <x v="820"/>
    <x v="820"/>
    <x v="3"/>
    <n v="32"/>
    <n v="0.73140000000000005"/>
    <n v="0"/>
    <n v="32"/>
    <m/>
    <m/>
  </r>
  <r>
    <n v="999"/>
    <n v="2000002151"/>
    <d v="2018-03-08T00:00:00"/>
    <d v="2018-03-08T00:00:00"/>
    <s v="CC00037"/>
    <s v="COHU MALAYSIA SDN. BHD."/>
    <x v="821"/>
    <x v="821"/>
    <x v="3"/>
    <n v="12"/>
    <n v="3.3761000000000001"/>
    <n v="0"/>
    <n v="12"/>
    <m/>
    <m/>
  </r>
  <r>
    <n v="1000"/>
    <n v="2000002151"/>
    <d v="2018-03-08T00:00:00"/>
    <d v="2018-03-08T00:00:00"/>
    <s v="CC00037"/>
    <s v="COHU MALAYSIA SDN. BHD."/>
    <x v="822"/>
    <x v="822"/>
    <x v="3"/>
    <n v="32"/>
    <n v="0.63334999999999997"/>
    <n v="0"/>
    <n v="32"/>
    <m/>
    <m/>
  </r>
  <r>
    <n v="1001"/>
    <n v="2000002151"/>
    <d v="2018-03-08T00:00:00"/>
    <d v="2018-03-08T00:00:00"/>
    <s v="CC00037"/>
    <s v="COHU MALAYSIA SDN. BHD."/>
    <x v="823"/>
    <x v="823"/>
    <x v="3"/>
    <n v="32"/>
    <n v="0.8639"/>
    <n v="0"/>
    <n v="32"/>
    <m/>
    <m/>
  </r>
  <r>
    <n v="1002"/>
    <n v="2000002151"/>
    <d v="2018-03-08T00:00:00"/>
    <d v="2018-03-08T00:00:00"/>
    <s v="CC00037"/>
    <s v="COHU MALAYSIA SDN. BHD."/>
    <x v="824"/>
    <x v="824"/>
    <x v="3"/>
    <n v="36"/>
    <n v="0.87714999999999999"/>
    <n v="0"/>
    <n v="36"/>
    <m/>
    <m/>
  </r>
  <r>
    <n v="1003"/>
    <n v="2000002151"/>
    <d v="2018-03-08T00:00:00"/>
    <d v="2018-03-08T00:00:00"/>
    <s v="CC00037"/>
    <s v="COHU MALAYSIA SDN. BHD."/>
    <x v="825"/>
    <x v="825"/>
    <x v="3"/>
    <n v="12"/>
    <n v="1.3568"/>
    <n v="0"/>
    <n v="12"/>
    <m/>
    <m/>
  </r>
  <r>
    <n v="1004"/>
    <n v="2000002151"/>
    <d v="2018-03-08T00:00:00"/>
    <d v="2018-03-08T00:00:00"/>
    <s v="CC00037"/>
    <s v="COHU MALAYSIA SDN. BHD."/>
    <x v="826"/>
    <x v="826"/>
    <x v="3"/>
    <n v="12"/>
    <n v="5.7398999999999996"/>
    <n v="0"/>
    <n v="12"/>
    <m/>
    <m/>
  </r>
  <r>
    <n v="1005"/>
    <n v="2000002151"/>
    <d v="2018-03-08T00:00:00"/>
    <d v="2018-03-08T00:00:00"/>
    <s v="CC00037"/>
    <s v="COHU MALAYSIA SDN. BHD."/>
    <x v="827"/>
    <x v="827"/>
    <x v="3"/>
    <n v="32"/>
    <n v="231.61000999999999"/>
    <n v="0"/>
    <n v="32"/>
    <m/>
    <m/>
  </r>
  <r>
    <n v="1006"/>
    <n v="2000002151"/>
    <d v="2018-03-08T00:00:00"/>
    <d v="2018-03-08T00:00:00"/>
    <s v="CC00037"/>
    <s v="COHU MALAYSIA SDN. BHD."/>
    <x v="828"/>
    <x v="828"/>
    <x v="3"/>
    <n v="12"/>
    <n v="2.2675000000000001"/>
    <n v="0"/>
    <n v="12"/>
    <m/>
    <m/>
  </r>
  <r>
    <n v="1007"/>
    <n v="2000002151"/>
    <d v="2018-03-08T00:00:00"/>
    <d v="2018-03-08T00:00:00"/>
    <s v="CC00037"/>
    <s v="COHU MALAYSIA SDN. BHD."/>
    <x v="829"/>
    <x v="829"/>
    <x v="3"/>
    <n v="24"/>
    <n v="30.21001"/>
    <n v="0"/>
    <n v="24"/>
    <m/>
    <m/>
  </r>
  <r>
    <n v="1008"/>
    <n v="2000002151"/>
    <d v="2018-03-08T00:00:00"/>
    <d v="2018-03-08T00:00:00"/>
    <s v="CC00037"/>
    <s v="COHU MALAYSIA SDN. BHD."/>
    <x v="830"/>
    <x v="830"/>
    <x v="3"/>
    <n v="16"/>
    <n v="15.0838"/>
    <n v="0"/>
    <n v="16"/>
    <m/>
    <m/>
  </r>
  <r>
    <n v="1009"/>
    <n v="2000002151"/>
    <d v="2018-03-08T00:00:00"/>
    <d v="2018-03-08T00:00:00"/>
    <s v="CC00037"/>
    <s v="COHU MALAYSIA SDN. BHD."/>
    <x v="831"/>
    <x v="831"/>
    <x v="3"/>
    <n v="300"/>
    <n v="0.38823000000000002"/>
    <n v="0"/>
    <n v="300"/>
    <m/>
    <m/>
  </r>
  <r>
    <n v="1010"/>
    <n v="2000002151"/>
    <d v="2018-03-08T00:00:00"/>
    <d v="2018-03-08T00:00:00"/>
    <s v="CC00037"/>
    <s v="COHU MALAYSIA SDN. BHD."/>
    <x v="832"/>
    <x v="832"/>
    <x v="3"/>
    <n v="12"/>
    <n v="1.9610000000000001"/>
    <n v="0"/>
    <n v="12"/>
    <m/>
    <m/>
  </r>
  <r>
    <n v="1011"/>
    <n v="2000002151"/>
    <d v="2018-03-08T00:00:00"/>
    <d v="2018-03-08T00:00:00"/>
    <s v="CC00037"/>
    <s v="COHU MALAYSIA SDN. BHD."/>
    <x v="833"/>
    <x v="833"/>
    <x v="3"/>
    <n v="24"/>
    <n v="10.176"/>
    <n v="0"/>
    <n v="24"/>
    <m/>
    <m/>
  </r>
  <r>
    <n v="1012"/>
    <n v="2000002151"/>
    <d v="2018-03-08T00:00:00"/>
    <d v="2018-03-08T00:00:00"/>
    <s v="CC00037"/>
    <s v="COHU MALAYSIA SDN. BHD."/>
    <x v="834"/>
    <x v="834"/>
    <x v="3"/>
    <n v="14"/>
    <n v="53.251220000000004"/>
    <n v="0"/>
    <n v="14"/>
    <m/>
    <m/>
  </r>
  <r>
    <n v="1013"/>
    <n v="2000002151"/>
    <d v="2018-03-08T00:00:00"/>
    <d v="2018-03-08T00:00:00"/>
    <s v="CC00037"/>
    <s v="COHU MALAYSIA SDN. BHD."/>
    <x v="835"/>
    <x v="835"/>
    <x v="3"/>
    <n v="12"/>
    <n v="2.4485999999999999"/>
    <n v="0"/>
    <n v="12"/>
    <m/>
    <m/>
  </r>
  <r>
    <n v="1014"/>
    <n v="2000002151"/>
    <d v="2018-03-08T00:00:00"/>
    <d v="2018-03-08T00:00:00"/>
    <s v="CC00037"/>
    <s v="COHU MALAYSIA SDN. BHD."/>
    <x v="836"/>
    <x v="836"/>
    <x v="3"/>
    <n v="16"/>
    <n v="3.58589"/>
    <n v="0"/>
    <n v="16"/>
    <m/>
    <m/>
  </r>
  <r>
    <n v="1015"/>
    <n v="2000002151"/>
    <d v="2018-03-08T00:00:00"/>
    <d v="2018-03-08T00:00:00"/>
    <s v="CC00037"/>
    <s v="COHU MALAYSIA SDN. BHD."/>
    <x v="837"/>
    <x v="837"/>
    <x v="3"/>
    <n v="1200"/>
    <n v="7.7380000000000004E-2"/>
    <n v="0"/>
    <n v="1200"/>
    <m/>
    <m/>
  </r>
  <r>
    <n v="1016"/>
    <n v="2000002151"/>
    <d v="2018-03-08T00:00:00"/>
    <d v="2018-03-08T00:00:00"/>
    <s v="CC00037"/>
    <s v="COHU MALAYSIA SDN. BHD."/>
    <x v="838"/>
    <x v="838"/>
    <x v="3"/>
    <n v="1500"/>
    <n v="7.4412000000000006E-2"/>
    <n v="0"/>
    <n v="1500"/>
    <m/>
    <m/>
  </r>
  <r>
    <n v="1017"/>
    <n v="2000002151"/>
    <d v="2018-03-08T00:00:00"/>
    <d v="2018-03-08T00:00:00"/>
    <s v="CC00037"/>
    <s v="COHU MALAYSIA SDN. BHD."/>
    <x v="839"/>
    <x v="839"/>
    <x v="3"/>
    <n v="150"/>
    <n v="0.57240000000000002"/>
    <n v="0"/>
    <n v="150"/>
    <m/>
    <m/>
  </r>
  <r>
    <n v="1018"/>
    <n v="2000002151"/>
    <d v="2018-03-08T00:00:00"/>
    <d v="2018-03-08T00:00:00"/>
    <s v="CC00037"/>
    <s v="COHU MALAYSIA SDN. BHD."/>
    <x v="840"/>
    <x v="840"/>
    <x v="3"/>
    <n v="600"/>
    <n v="0.22886400000000001"/>
    <n v="0"/>
    <n v="600"/>
    <m/>
    <m/>
  </r>
  <r>
    <n v="1019"/>
    <n v="2000002151"/>
    <d v="2018-03-08T00:00:00"/>
    <d v="2018-03-08T00:00:00"/>
    <s v="CC00037"/>
    <s v="COHU MALAYSIA SDN. BHD."/>
    <x v="841"/>
    <x v="841"/>
    <x v="3"/>
    <n v="12"/>
    <n v="1.1659999999999999"/>
    <n v="0"/>
    <n v="12"/>
    <m/>
    <m/>
  </r>
  <r>
    <n v="1020"/>
    <n v="2000002151"/>
    <d v="2018-03-08T00:00:00"/>
    <d v="2018-03-08T00:00:00"/>
    <s v="CC00037"/>
    <s v="COHU MALAYSIA SDN. BHD."/>
    <x v="842"/>
    <x v="842"/>
    <x v="3"/>
    <n v="102"/>
    <n v="1.489862"/>
    <n v="0"/>
    <n v="102"/>
    <m/>
    <m/>
  </r>
  <r>
    <n v="1021"/>
    <n v="2000002151"/>
    <d v="2018-03-08T00:00:00"/>
    <d v="2018-03-08T00:00:00"/>
    <s v="CC00037"/>
    <s v="COHU MALAYSIA SDN. BHD."/>
    <x v="843"/>
    <x v="843"/>
    <x v="3"/>
    <n v="5"/>
    <n v="1.8042050000000001"/>
    <n v="0"/>
    <n v="5"/>
    <m/>
    <m/>
  </r>
  <r>
    <n v="1022"/>
    <n v="2000002151"/>
    <d v="2018-03-08T00:00:00"/>
    <d v="2018-03-08T00:00:00"/>
    <s v="CC00037"/>
    <s v="COHU MALAYSIA SDN. BHD."/>
    <x v="844"/>
    <x v="844"/>
    <x v="3"/>
    <n v="46"/>
    <n v="1.1695329999999999"/>
    <n v="0"/>
    <n v="46"/>
    <m/>
    <m/>
  </r>
  <r>
    <n v="1023"/>
    <n v="2000002151"/>
    <d v="2018-03-08T00:00:00"/>
    <d v="2018-03-08T00:00:00"/>
    <s v="CC00037"/>
    <s v="COHU MALAYSIA SDN. BHD."/>
    <x v="845"/>
    <x v="845"/>
    <x v="3"/>
    <n v="78"/>
    <n v="1.5746720000000001"/>
    <n v="0"/>
    <n v="78"/>
    <m/>
    <m/>
  </r>
  <r>
    <n v="1024"/>
    <n v="2000002151"/>
    <d v="2018-03-08T00:00:00"/>
    <d v="2018-03-08T00:00:00"/>
    <s v="CC00037"/>
    <s v="COHU MALAYSIA SDN. BHD."/>
    <x v="846"/>
    <x v="846"/>
    <x v="3"/>
    <n v="24"/>
    <n v="3.3283999999999998"/>
    <n v="0"/>
    <n v="24"/>
    <m/>
    <m/>
  </r>
  <r>
    <n v="1025"/>
    <n v="2000002151"/>
    <d v="2018-03-08T00:00:00"/>
    <d v="2018-03-08T00:00:00"/>
    <s v="CC00037"/>
    <s v="COHU MALAYSIA SDN. BHD."/>
    <x v="50"/>
    <x v="50"/>
    <x v="3"/>
    <n v="600"/>
    <n v="6.3600000000000004E-2"/>
    <n v="0"/>
    <n v="600"/>
    <m/>
    <m/>
  </r>
  <r>
    <n v="1026"/>
    <n v="2000002151"/>
    <d v="2018-03-08T00:00:00"/>
    <d v="2018-03-08T00:00:00"/>
    <s v="CC00037"/>
    <s v="COHU MALAYSIA SDN. BHD."/>
    <x v="51"/>
    <x v="51"/>
    <x v="3"/>
    <n v="600"/>
    <n v="7.6319999999999999E-2"/>
    <n v="0"/>
    <n v="600"/>
    <m/>
    <m/>
  </r>
  <r>
    <n v="1027"/>
    <n v="2000002151"/>
    <d v="2018-03-08T00:00:00"/>
    <d v="2018-03-08T00:00:00"/>
    <s v="CC00037"/>
    <s v="COHU MALAYSIA SDN. BHD."/>
    <x v="52"/>
    <x v="52"/>
    <x v="3"/>
    <n v="600"/>
    <n v="0.10388"/>
    <n v="0"/>
    <n v="600"/>
    <m/>
    <m/>
  </r>
  <r>
    <n v="1028"/>
    <n v="2000002151"/>
    <d v="2018-03-08T00:00:00"/>
    <d v="2018-03-08T00:00:00"/>
    <s v="CC00037"/>
    <s v="COHU MALAYSIA SDN. BHD."/>
    <x v="106"/>
    <x v="106"/>
    <x v="3"/>
    <n v="420"/>
    <n v="0.11448"/>
    <n v="0"/>
    <n v="420"/>
    <m/>
    <m/>
  </r>
  <r>
    <n v="1029"/>
    <n v="2000002151"/>
    <d v="2018-03-08T00:00:00"/>
    <d v="2018-03-08T00:00:00"/>
    <s v="CC00037"/>
    <s v="COHU MALAYSIA SDN. BHD."/>
    <x v="107"/>
    <x v="107"/>
    <x v="3"/>
    <n v="600"/>
    <n v="0.407358"/>
    <n v="0"/>
    <n v="600"/>
    <m/>
    <m/>
  </r>
  <r>
    <n v="1030"/>
    <n v="2000002151"/>
    <d v="2018-03-08T00:00:00"/>
    <d v="2018-03-08T00:00:00"/>
    <s v="CC00037"/>
    <s v="COHU MALAYSIA SDN. BHD."/>
    <x v="461"/>
    <x v="461"/>
    <x v="3"/>
    <n v="60"/>
    <n v="0.1113"/>
    <n v="0"/>
    <n v="60"/>
    <m/>
    <m/>
  </r>
  <r>
    <n v="1031"/>
    <n v="2000002151"/>
    <d v="2018-03-08T00:00:00"/>
    <d v="2018-03-08T00:00:00"/>
    <s v="CC00037"/>
    <s v="COHU MALAYSIA SDN. BHD."/>
    <x v="847"/>
    <x v="847"/>
    <x v="3"/>
    <n v="600"/>
    <n v="0.1113"/>
    <n v="0"/>
    <n v="600"/>
    <m/>
    <m/>
  </r>
  <r>
    <n v="1032"/>
    <n v="2000002151"/>
    <d v="2018-03-08T00:00:00"/>
    <d v="2018-03-08T00:00:00"/>
    <s v="CC00037"/>
    <s v="COHU MALAYSIA SDN. BHD."/>
    <x v="704"/>
    <x v="704"/>
    <x v="3"/>
    <n v="34"/>
    <n v="32.955399999999997"/>
    <n v="0"/>
    <n v="34"/>
    <m/>
    <m/>
  </r>
  <r>
    <n v="1033"/>
    <n v="2000002151"/>
    <d v="2018-03-08T00:00:00"/>
    <d v="2018-03-08T00:00:00"/>
    <s v="CC00037"/>
    <s v="COHU MALAYSIA SDN. BHD."/>
    <x v="694"/>
    <x v="694"/>
    <x v="3"/>
    <n v="22"/>
    <n v="90.468919"/>
    <n v="0"/>
    <n v="22"/>
    <m/>
    <m/>
  </r>
  <r>
    <n v="1034"/>
    <n v="2000002151"/>
    <d v="2018-03-08T00:00:00"/>
    <d v="2018-03-08T00:00:00"/>
    <s v="CC00037"/>
    <s v="COHU MALAYSIA SDN. BHD."/>
    <x v="848"/>
    <x v="848"/>
    <x v="3"/>
    <n v="60"/>
    <n v="2.2886E-2"/>
    <n v="0"/>
    <n v="60"/>
    <m/>
    <m/>
  </r>
  <r>
    <n v="1035"/>
    <n v="2000002151"/>
    <d v="2018-03-08T00:00:00"/>
    <d v="2018-03-08T00:00:00"/>
    <s v="CC00037"/>
    <s v="COHU MALAYSIA SDN. BHD."/>
    <x v="98"/>
    <x v="98"/>
    <x v="3"/>
    <n v="60"/>
    <n v="3.3919999999999999E-2"/>
    <n v="0"/>
    <n v="60"/>
    <m/>
    <m/>
  </r>
  <r>
    <n v="1036"/>
    <n v="2000002151"/>
    <d v="2018-03-08T00:00:00"/>
    <d v="2018-03-08T00:00:00"/>
    <s v="CC00037"/>
    <s v="COHU MALAYSIA SDN. BHD."/>
    <x v="849"/>
    <x v="849"/>
    <x v="3"/>
    <n v="60"/>
    <n v="1.7596000000000001E-2"/>
    <n v="0"/>
    <n v="60"/>
    <m/>
    <m/>
  </r>
  <r>
    <n v="1037"/>
    <n v="2000002151"/>
    <d v="2018-03-08T00:00:00"/>
    <d v="2018-03-08T00:00:00"/>
    <s v="CC00037"/>
    <s v="COHU MALAYSIA SDN. BHD."/>
    <x v="850"/>
    <x v="850"/>
    <x v="3"/>
    <n v="60"/>
    <n v="3.6887999999999997E-2"/>
    <n v="0"/>
    <n v="60"/>
    <m/>
    <m/>
  </r>
  <r>
    <n v="1038"/>
    <n v="2000002151"/>
    <d v="2018-03-08T00:00:00"/>
    <d v="2018-03-08T00:00:00"/>
    <s v="CC00037"/>
    <s v="COHU MALAYSIA SDN. BHD."/>
    <x v="851"/>
    <x v="851"/>
    <x v="3"/>
    <n v="60"/>
    <n v="3.6859000000000003E-2"/>
    <n v="0"/>
    <n v="60"/>
    <m/>
    <m/>
  </r>
  <r>
    <n v="1039"/>
    <n v="2000002151"/>
    <d v="2018-03-08T00:00:00"/>
    <d v="2018-03-08T00:00:00"/>
    <s v="CC00037"/>
    <s v="COHU MALAYSIA SDN. BHD."/>
    <x v="36"/>
    <x v="36"/>
    <x v="3"/>
    <n v="174"/>
    <n v="4.7699999999999999E-2"/>
    <n v="0"/>
    <n v="174"/>
    <m/>
    <m/>
  </r>
  <r>
    <n v="1040"/>
    <n v="2000002151"/>
    <d v="2018-03-08T00:00:00"/>
    <d v="2018-03-08T00:00:00"/>
    <s v="CC00037"/>
    <s v="COHU MALAYSIA SDN. BHD."/>
    <x v="38"/>
    <x v="38"/>
    <x v="3"/>
    <n v="60"/>
    <n v="4.0280000000000003E-2"/>
    <n v="0"/>
    <n v="60"/>
    <m/>
    <m/>
  </r>
  <r>
    <n v="1041"/>
    <n v="2000002151"/>
    <d v="2018-03-08T00:00:00"/>
    <d v="2018-03-08T00:00:00"/>
    <s v="CC00037"/>
    <s v="COHU MALAYSIA SDN. BHD."/>
    <x v="39"/>
    <x v="39"/>
    <x v="3"/>
    <n v="60"/>
    <n v="2.7029999999999998E-2"/>
    <n v="0"/>
    <n v="60"/>
    <m/>
    <m/>
  </r>
  <r>
    <n v="1042"/>
    <n v="2000002151"/>
    <d v="2018-03-08T00:00:00"/>
    <d v="2018-03-08T00:00:00"/>
    <s v="CC00037"/>
    <s v="COHU MALAYSIA SDN. BHD."/>
    <x v="852"/>
    <x v="852"/>
    <x v="3"/>
    <n v="60"/>
    <n v="5.7346000000000001E-2"/>
    <n v="0"/>
    <n v="60"/>
    <m/>
    <m/>
  </r>
  <r>
    <n v="1043"/>
    <n v="2000002151"/>
    <d v="2018-03-08T00:00:00"/>
    <d v="2018-03-08T00:00:00"/>
    <s v="CC00037"/>
    <s v="COHU MALAYSIA SDN. BHD."/>
    <x v="853"/>
    <x v="853"/>
    <x v="3"/>
    <n v="60"/>
    <n v="3.6136000000000001E-2"/>
    <n v="0"/>
    <n v="60"/>
    <m/>
    <m/>
  </r>
  <r>
    <n v="1044"/>
    <n v="2000002151"/>
    <d v="2018-03-08T00:00:00"/>
    <d v="2018-03-08T00:00:00"/>
    <s v="CC00037"/>
    <s v="COHU MALAYSIA SDN. BHD."/>
    <x v="854"/>
    <x v="854"/>
    <x v="3"/>
    <n v="48"/>
    <n v="9.1583999999999999E-2"/>
    <n v="0"/>
    <n v="48"/>
    <m/>
    <m/>
  </r>
  <r>
    <n v="1045"/>
    <n v="2000002151"/>
    <d v="2018-03-08T00:00:00"/>
    <d v="2018-03-08T00:00:00"/>
    <s v="CC00037"/>
    <s v="COHU MALAYSIA SDN. BHD."/>
    <x v="855"/>
    <x v="855"/>
    <x v="3"/>
    <n v="36"/>
    <n v="4.0280000000000003E-2"/>
    <n v="0"/>
    <n v="36"/>
    <m/>
    <m/>
  </r>
  <r>
    <n v="1046"/>
    <n v="2000002151"/>
    <d v="2018-03-08T00:00:00"/>
    <d v="2018-03-08T00:00:00"/>
    <s v="CC00037"/>
    <s v="COHU MALAYSIA SDN. BHD."/>
    <x v="856"/>
    <x v="856"/>
    <x v="3"/>
    <n v="60"/>
    <n v="2.0670000000000001E-2"/>
    <n v="0"/>
    <n v="60"/>
    <m/>
    <m/>
  </r>
  <r>
    <n v="1047"/>
    <n v="2000002151"/>
    <d v="2018-03-08T00:00:00"/>
    <d v="2018-03-08T00:00:00"/>
    <s v="CC00037"/>
    <s v="COHU MALAYSIA SDN. BHD."/>
    <x v="857"/>
    <x v="857"/>
    <x v="3"/>
    <n v="60"/>
    <n v="2.4091000000000001E-2"/>
    <n v="0"/>
    <n v="60"/>
    <m/>
    <m/>
  </r>
  <r>
    <n v="1048"/>
    <n v="2000002151"/>
    <d v="2018-03-08T00:00:00"/>
    <d v="2018-03-08T00:00:00"/>
    <s v="CC00037"/>
    <s v="COHU MALAYSIA SDN. BHD."/>
    <x v="858"/>
    <x v="858"/>
    <x v="3"/>
    <n v="60"/>
    <n v="4.24E-2"/>
    <n v="0"/>
    <n v="60"/>
    <m/>
    <m/>
  </r>
  <r>
    <n v="1049"/>
    <n v="2000002151"/>
    <d v="2018-03-08T00:00:00"/>
    <d v="2018-03-08T00:00:00"/>
    <s v="CC00037"/>
    <s v="COHU MALAYSIA SDN. BHD."/>
    <x v="42"/>
    <x v="42"/>
    <x v="3"/>
    <n v="60"/>
    <n v="4.1340000000000002E-2"/>
    <n v="0"/>
    <n v="60"/>
    <m/>
    <m/>
  </r>
  <r>
    <n v="1050"/>
    <n v="2000002151"/>
    <d v="2018-03-08T00:00:00"/>
    <d v="2018-03-08T00:00:00"/>
    <s v="CC00037"/>
    <s v="COHU MALAYSIA SDN. BHD."/>
    <x v="859"/>
    <x v="859"/>
    <x v="3"/>
    <n v="60"/>
    <n v="3.4979999999999997E-2"/>
    <n v="0"/>
    <n v="60"/>
    <m/>
    <m/>
  </r>
  <r>
    <n v="1051"/>
    <n v="2000002151"/>
    <d v="2018-03-08T00:00:00"/>
    <d v="2018-03-08T00:00:00"/>
    <s v="CC00037"/>
    <s v="COHU MALAYSIA SDN. BHD."/>
    <x v="43"/>
    <x v="43"/>
    <x v="3"/>
    <n v="60"/>
    <n v="4.8423000000000001E-2"/>
    <n v="0"/>
    <n v="60"/>
    <m/>
    <m/>
  </r>
  <r>
    <n v="1052"/>
    <n v="2000002151"/>
    <d v="2018-03-08T00:00:00"/>
    <d v="2018-03-08T00:00:00"/>
    <s v="CC00037"/>
    <s v="COHU MALAYSIA SDN. BHD."/>
    <x v="492"/>
    <x v="492"/>
    <x v="3"/>
    <n v="126"/>
    <n v="6.3600000000000004E-2"/>
    <n v="0"/>
    <n v="126"/>
    <m/>
    <m/>
  </r>
  <r>
    <n v="1053"/>
    <n v="2000002151"/>
    <d v="2018-03-08T00:00:00"/>
    <d v="2018-03-08T00:00:00"/>
    <s v="CC00037"/>
    <s v="COHU MALAYSIA SDN. BHD."/>
    <x v="493"/>
    <x v="493"/>
    <x v="3"/>
    <n v="60"/>
    <n v="4.505E-2"/>
    <n v="0"/>
    <n v="60"/>
    <m/>
    <m/>
  </r>
  <r>
    <n v="1054"/>
    <n v="2000002151"/>
    <d v="2018-03-08T00:00:00"/>
    <d v="2018-03-08T00:00:00"/>
    <s v="CC00037"/>
    <s v="COHU MALAYSIA SDN. BHD."/>
    <x v="860"/>
    <x v="860"/>
    <x v="3"/>
    <n v="60"/>
    <n v="4.3566000000000001E-2"/>
    <n v="0"/>
    <n v="60"/>
    <m/>
    <m/>
  </r>
  <r>
    <n v="1055"/>
    <n v="2000002151"/>
    <d v="2018-03-08T00:00:00"/>
    <d v="2018-03-08T00:00:00"/>
    <s v="CC00037"/>
    <s v="COHU MALAYSIA SDN. BHD."/>
    <x v="494"/>
    <x v="494"/>
    <x v="3"/>
    <n v="60"/>
    <n v="0.1113"/>
    <n v="0"/>
    <n v="60"/>
    <m/>
    <m/>
  </r>
  <r>
    <n v="1056"/>
    <n v="2000002151"/>
    <d v="2018-03-08T00:00:00"/>
    <d v="2018-03-08T00:00:00"/>
    <s v="CC00037"/>
    <s v="COHU MALAYSIA SDN. BHD."/>
    <x v="861"/>
    <x v="861"/>
    <x v="3"/>
    <n v="60"/>
    <n v="0.105277"/>
    <n v="0"/>
    <n v="60"/>
    <m/>
    <m/>
  </r>
  <r>
    <n v="1057"/>
    <n v="2000002151"/>
    <d v="2018-03-08T00:00:00"/>
    <d v="2018-03-08T00:00:00"/>
    <s v="CC00037"/>
    <s v="COHU MALAYSIA SDN. BHD."/>
    <x v="862"/>
    <x v="862"/>
    <x v="3"/>
    <n v="60"/>
    <n v="3.6358000000000001E-2"/>
    <n v="0"/>
    <n v="60"/>
    <m/>
    <m/>
  </r>
  <r>
    <n v="1058"/>
    <n v="2000002151"/>
    <d v="2018-03-08T00:00:00"/>
    <d v="2018-03-08T00:00:00"/>
    <s v="CC00037"/>
    <s v="COHU MALAYSIA SDN. BHD."/>
    <x v="863"/>
    <x v="863"/>
    <x v="3"/>
    <n v="24"/>
    <n v="5.2999999999999999E-2"/>
    <n v="0"/>
    <n v="24"/>
    <m/>
    <m/>
  </r>
  <r>
    <n v="1059"/>
    <n v="2000002151"/>
    <d v="2018-03-08T00:00:00"/>
    <d v="2018-03-08T00:00:00"/>
    <s v="CC00037"/>
    <s v="COHU MALAYSIA SDN. BHD."/>
    <x v="99"/>
    <x v="99"/>
    <x v="3"/>
    <n v="60"/>
    <n v="4.6736E-2"/>
    <n v="0"/>
    <n v="60"/>
    <m/>
    <m/>
  </r>
  <r>
    <n v="1060"/>
    <n v="2000002151"/>
    <d v="2018-03-08T00:00:00"/>
    <d v="2018-03-08T00:00:00"/>
    <s v="CC00037"/>
    <s v="COHU MALAYSIA SDN. BHD."/>
    <x v="864"/>
    <x v="864"/>
    <x v="3"/>
    <n v="60"/>
    <n v="5.3240999999999997E-2"/>
    <n v="0"/>
    <n v="60"/>
    <m/>
    <m/>
  </r>
  <r>
    <n v="1061"/>
    <n v="2000002151"/>
    <d v="2018-03-08T00:00:00"/>
    <d v="2018-03-08T00:00:00"/>
    <s v="CC00037"/>
    <s v="COHU MALAYSIA SDN. BHD."/>
    <x v="45"/>
    <x v="45"/>
    <x v="3"/>
    <n v="60"/>
    <n v="5.3240999999999997E-2"/>
    <n v="0"/>
    <n v="60"/>
    <m/>
    <m/>
  </r>
  <r>
    <n v="1062"/>
    <n v="2000002151"/>
    <d v="2018-03-08T00:00:00"/>
    <d v="2018-03-08T00:00:00"/>
    <s v="CC00037"/>
    <s v="COHU MALAYSIA SDN. BHD."/>
    <x v="865"/>
    <x v="865"/>
    <x v="3"/>
    <n v="60"/>
    <n v="6.9381999999999999E-2"/>
    <n v="0"/>
    <n v="60"/>
    <m/>
    <m/>
  </r>
  <r>
    <n v="1063"/>
    <n v="2000002151"/>
    <d v="2018-03-08T00:00:00"/>
    <d v="2018-03-08T00:00:00"/>
    <s v="CC00037"/>
    <s v="COHU MALAYSIA SDN. BHD."/>
    <x v="499"/>
    <x v="499"/>
    <x v="3"/>
    <n v="60"/>
    <n v="5.2518000000000002E-2"/>
    <n v="0"/>
    <n v="60"/>
    <m/>
    <m/>
  </r>
  <r>
    <n v="1064"/>
    <n v="2000002151"/>
    <d v="2018-03-08T00:00:00"/>
    <d v="2018-03-08T00:00:00"/>
    <s v="CC00037"/>
    <s v="COHU MALAYSIA SDN. BHD."/>
    <x v="866"/>
    <x v="866"/>
    <x v="3"/>
    <n v="60"/>
    <n v="4.5773000000000001E-2"/>
    <n v="0"/>
    <n v="60"/>
    <m/>
    <m/>
  </r>
  <r>
    <n v="1065"/>
    <n v="2000002151"/>
    <d v="2018-03-08T00:00:00"/>
    <d v="2018-03-08T00:00:00"/>
    <s v="CC00037"/>
    <s v="COHU MALAYSIA SDN. BHD."/>
    <x v="867"/>
    <x v="867"/>
    <x v="3"/>
    <n v="60"/>
    <n v="0.12045500000000001"/>
    <n v="0"/>
    <n v="60"/>
    <m/>
    <m/>
  </r>
  <r>
    <n v="1066"/>
    <n v="2000002151"/>
    <d v="2018-03-08T00:00:00"/>
    <d v="2018-03-08T00:00:00"/>
    <s v="CC00037"/>
    <s v="COHU MALAYSIA SDN. BHD."/>
    <x v="868"/>
    <x v="868"/>
    <x v="3"/>
    <n v="60"/>
    <n v="0.12720000000000001"/>
    <n v="0"/>
    <n v="60"/>
    <m/>
    <m/>
  </r>
  <r>
    <n v="1067"/>
    <n v="2000002151"/>
    <d v="2018-03-08T00:00:00"/>
    <d v="2018-03-08T00:00:00"/>
    <s v="CC00037"/>
    <s v="COHU MALAYSIA SDN. BHD."/>
    <x v="869"/>
    <x v="869"/>
    <x v="3"/>
    <n v="60"/>
    <n v="0.10176"/>
    <n v="0"/>
    <n v="60"/>
    <m/>
    <m/>
  </r>
  <r>
    <n v="1068"/>
    <n v="2000002151"/>
    <d v="2018-03-08T00:00:00"/>
    <d v="2018-03-08T00:00:00"/>
    <s v="CC00037"/>
    <s v="COHU MALAYSIA SDN. BHD."/>
    <x v="870"/>
    <x v="870"/>
    <x v="3"/>
    <n v="60"/>
    <n v="9.7519999999999996E-2"/>
    <n v="0"/>
    <n v="60"/>
    <m/>
    <m/>
  </r>
  <r>
    <n v="1069"/>
    <n v="2000002151"/>
    <d v="2018-03-08T00:00:00"/>
    <d v="2018-03-08T00:00:00"/>
    <s v="CC00037"/>
    <s v="COHU MALAYSIA SDN. BHD."/>
    <x v="871"/>
    <x v="871"/>
    <x v="3"/>
    <n v="60"/>
    <n v="0.11108800000000001"/>
    <n v="0"/>
    <n v="60"/>
    <m/>
    <m/>
  </r>
  <r>
    <n v="1070"/>
    <n v="2000002151"/>
    <d v="2018-03-08T00:00:00"/>
    <d v="2018-03-08T00:00:00"/>
    <s v="CC00037"/>
    <s v="COHU MALAYSIA SDN. BHD."/>
    <x v="872"/>
    <x v="872"/>
    <x v="3"/>
    <n v="60"/>
    <n v="0.22404499999999999"/>
    <n v="0"/>
    <n v="60"/>
    <m/>
    <m/>
  </r>
  <r>
    <n v="1071"/>
    <n v="2000002151"/>
    <d v="2018-03-08T00:00:00"/>
    <d v="2018-03-08T00:00:00"/>
    <s v="CC00037"/>
    <s v="COHU MALAYSIA SDN. BHD."/>
    <x v="873"/>
    <x v="873"/>
    <x v="3"/>
    <n v="60"/>
    <n v="5.6604000000000002E-2"/>
    <n v="0"/>
    <n v="60"/>
    <m/>
    <m/>
  </r>
  <r>
    <n v="1072"/>
    <n v="2000002151"/>
    <d v="2018-03-08T00:00:00"/>
    <d v="2018-03-08T00:00:00"/>
    <s v="CC00037"/>
    <s v="COHU MALAYSIA SDN. BHD."/>
    <x v="100"/>
    <x v="100"/>
    <x v="3"/>
    <n v="60"/>
    <n v="0.16530900000000001"/>
    <n v="0"/>
    <n v="60"/>
    <m/>
    <m/>
  </r>
  <r>
    <n v="1073"/>
    <n v="2000002151"/>
    <d v="2018-03-08T00:00:00"/>
    <d v="2018-03-08T00:00:00"/>
    <s v="CC00037"/>
    <s v="COHU MALAYSIA SDN. BHD."/>
    <x v="569"/>
    <x v="569"/>
    <x v="3"/>
    <n v="60"/>
    <n v="9.5399999999999999E-2"/>
    <n v="0"/>
    <n v="60"/>
    <m/>
    <m/>
  </r>
  <r>
    <n v="1074"/>
    <n v="2000002151"/>
    <d v="2018-03-08T00:00:00"/>
    <d v="2018-03-08T00:00:00"/>
    <s v="CC00037"/>
    <s v="COHU MALAYSIA SDN. BHD."/>
    <x v="874"/>
    <x v="874"/>
    <x v="3"/>
    <n v="60"/>
    <n v="7.4412000000000006E-2"/>
    <n v="0"/>
    <n v="60"/>
    <m/>
    <m/>
  </r>
  <r>
    <n v="1075"/>
    <n v="2000002151"/>
    <d v="2018-03-08T00:00:00"/>
    <d v="2018-03-08T00:00:00"/>
    <s v="CC00037"/>
    <s v="COHU MALAYSIA SDN. BHD."/>
    <x v="875"/>
    <x v="875"/>
    <x v="3"/>
    <n v="60"/>
    <n v="0.107686"/>
    <n v="0"/>
    <n v="60"/>
    <m/>
    <m/>
  </r>
  <r>
    <n v="1076"/>
    <n v="2000002151"/>
    <d v="2018-03-08T00:00:00"/>
    <d v="2018-03-08T00:00:00"/>
    <s v="CC00037"/>
    <s v="COHU MALAYSIA SDN. BHD."/>
    <x v="876"/>
    <x v="876"/>
    <x v="3"/>
    <n v="60"/>
    <n v="8.48E-2"/>
    <n v="0"/>
    <n v="60"/>
    <m/>
    <m/>
  </r>
  <r>
    <n v="1077"/>
    <n v="2000002151"/>
    <d v="2018-03-08T00:00:00"/>
    <d v="2018-03-08T00:00:00"/>
    <s v="CC00037"/>
    <s v="COHU MALAYSIA SDN. BHD."/>
    <x v="877"/>
    <x v="877"/>
    <x v="3"/>
    <n v="60"/>
    <n v="8.48E-2"/>
    <n v="0"/>
    <n v="60"/>
    <m/>
    <m/>
  </r>
  <r>
    <n v="1078"/>
    <n v="2000002151"/>
    <d v="2018-03-08T00:00:00"/>
    <d v="2018-03-08T00:00:00"/>
    <s v="CC00037"/>
    <s v="COHU MALAYSIA SDN. BHD."/>
    <x v="878"/>
    <x v="878"/>
    <x v="3"/>
    <n v="36"/>
    <n v="0.18973999999999999"/>
    <n v="0"/>
    <n v="36"/>
    <m/>
    <m/>
  </r>
  <r>
    <n v="1079"/>
    <n v="2000002151"/>
    <d v="2018-03-08T00:00:00"/>
    <d v="2018-03-08T00:00:00"/>
    <s v="CC00037"/>
    <s v="COHU MALAYSIA SDN. BHD."/>
    <x v="506"/>
    <x v="506"/>
    <x v="3"/>
    <n v="60"/>
    <n v="0.15321799999999999"/>
    <n v="0"/>
    <n v="60"/>
    <m/>
    <m/>
  </r>
  <r>
    <n v="1080"/>
    <n v="2000002151"/>
    <d v="2018-03-08T00:00:00"/>
    <d v="2018-03-08T00:00:00"/>
    <s v="CC00037"/>
    <s v="COHU MALAYSIA SDN. BHD."/>
    <x v="879"/>
    <x v="879"/>
    <x v="3"/>
    <n v="60"/>
    <n v="0.23266999999999999"/>
    <n v="0"/>
    <n v="60"/>
    <m/>
    <m/>
  </r>
  <r>
    <n v="1081"/>
    <n v="2000002151"/>
    <d v="2018-03-08T00:00:00"/>
    <d v="2018-03-08T00:00:00"/>
    <s v="CC00037"/>
    <s v="COHU MALAYSIA SDN. BHD."/>
    <x v="507"/>
    <x v="507"/>
    <x v="3"/>
    <n v="60"/>
    <n v="0.26712000000000002"/>
    <n v="0"/>
    <n v="60"/>
    <m/>
    <m/>
  </r>
  <r>
    <n v="1082"/>
    <n v="2000002151"/>
    <d v="2018-03-08T00:00:00"/>
    <d v="2018-03-08T00:00:00"/>
    <s v="CC00037"/>
    <s v="COHU MALAYSIA SDN. BHD."/>
    <x v="880"/>
    <x v="880"/>
    <x v="3"/>
    <n v="60"/>
    <n v="0.23733399999999999"/>
    <n v="0"/>
    <n v="60"/>
    <m/>
    <m/>
  </r>
  <r>
    <n v="1083"/>
    <n v="2000002151"/>
    <d v="2018-03-08T00:00:00"/>
    <d v="2018-03-08T00:00:00"/>
    <s v="CC00037"/>
    <s v="COHU MALAYSIA SDN. BHD."/>
    <x v="881"/>
    <x v="881"/>
    <x v="3"/>
    <n v="60"/>
    <n v="0.25546000000000002"/>
    <n v="0"/>
    <n v="60"/>
    <m/>
    <m/>
  </r>
  <r>
    <n v="1084"/>
    <n v="2000002151"/>
    <d v="2018-03-08T00:00:00"/>
    <d v="2018-03-08T00:00:00"/>
    <s v="CC00037"/>
    <s v="COHU MALAYSIA SDN. BHD."/>
    <x v="882"/>
    <x v="882"/>
    <x v="3"/>
    <n v="24"/>
    <n v="7.5673399999999997"/>
    <n v="0"/>
    <n v="24"/>
    <m/>
    <m/>
  </r>
  <r>
    <n v="1085"/>
    <n v="2000002151"/>
    <d v="2018-03-08T00:00:00"/>
    <d v="2018-03-08T00:00:00"/>
    <s v="CC00037"/>
    <s v="COHU MALAYSIA SDN. BHD."/>
    <x v="883"/>
    <x v="883"/>
    <x v="3"/>
    <n v="24"/>
    <n v="7.5673399999999997"/>
    <n v="0"/>
    <n v="24"/>
    <m/>
    <m/>
  </r>
  <r>
    <n v="1086"/>
    <n v="2000002151"/>
    <d v="2018-03-08T00:00:00"/>
    <d v="2018-03-08T00:00:00"/>
    <s v="CC00037"/>
    <s v="COHU MALAYSIA SDN. BHD."/>
    <x v="884"/>
    <x v="884"/>
    <x v="3"/>
    <n v="24"/>
    <n v="53.837400000000002"/>
    <n v="0"/>
    <n v="24"/>
    <m/>
    <m/>
  </r>
  <r>
    <n v="1087"/>
    <n v="2000002151"/>
    <d v="2018-03-08T00:00:00"/>
    <d v="2018-03-08T00:00:00"/>
    <s v="CC00037"/>
    <s v="COHU MALAYSIA SDN. BHD."/>
    <x v="885"/>
    <x v="885"/>
    <x v="3"/>
    <n v="24"/>
    <n v="18.201260000000001"/>
    <n v="0"/>
    <n v="24"/>
    <m/>
    <m/>
  </r>
  <r>
    <n v="1088"/>
    <n v="2000002151"/>
    <d v="2018-03-08T00:00:00"/>
    <d v="2018-03-08T00:00:00"/>
    <s v="CC00037"/>
    <s v="COHU MALAYSIA SDN. BHD."/>
    <x v="886"/>
    <x v="886"/>
    <x v="3"/>
    <n v="28"/>
    <n v="742"/>
    <n v="0"/>
    <n v="28"/>
    <m/>
    <m/>
  </r>
  <r>
    <n v="1089"/>
    <n v="2000002151"/>
    <d v="2018-03-08T00:00:00"/>
    <d v="2018-03-08T00:00:00"/>
    <s v="CC00037"/>
    <s v="COHU MALAYSIA SDN. BHD."/>
    <x v="887"/>
    <x v="887"/>
    <x v="3"/>
    <n v="28"/>
    <n v="742"/>
    <n v="0"/>
    <n v="28"/>
    <m/>
    <m/>
  </r>
  <r>
    <n v="1090"/>
    <n v="2000002151"/>
    <d v="2018-03-08T00:00:00"/>
    <d v="2018-03-08T00:00:00"/>
    <s v="CC00037"/>
    <s v="COHU MALAYSIA SDN. BHD."/>
    <x v="888"/>
    <x v="888"/>
    <x v="3"/>
    <n v="24"/>
    <n v="12.19"/>
    <n v="0"/>
    <n v="24"/>
    <m/>
    <m/>
  </r>
  <r>
    <n v="1091"/>
    <n v="2000002151"/>
    <d v="2018-03-08T00:00:00"/>
    <d v="2018-03-08T00:00:00"/>
    <s v="CC00037"/>
    <s v="COHU MALAYSIA SDN. BHD."/>
    <x v="889"/>
    <x v="889"/>
    <x v="3"/>
    <n v="24"/>
    <n v="12.031000000000001"/>
    <n v="0"/>
    <n v="24"/>
    <m/>
    <m/>
  </r>
  <r>
    <n v="1092"/>
    <n v="2000002151"/>
    <d v="2018-03-08T00:00:00"/>
    <d v="2018-03-08T00:00:00"/>
    <s v="CC00037"/>
    <s v="COHU MALAYSIA SDN. BHD."/>
    <x v="890"/>
    <x v="890"/>
    <x v="3"/>
    <n v="24"/>
    <n v="13.864800000000001"/>
    <n v="0"/>
    <n v="24"/>
    <m/>
    <m/>
  </r>
  <r>
    <n v="1093"/>
    <n v="2000002151"/>
    <d v="2018-03-08T00:00:00"/>
    <d v="2018-03-08T00:00:00"/>
    <s v="CC00037"/>
    <s v="COHU MALAYSIA SDN. BHD."/>
    <x v="891"/>
    <x v="891"/>
    <x v="3"/>
    <n v="24"/>
    <n v="8.3252400000000009"/>
    <n v="0"/>
    <n v="24"/>
    <m/>
    <m/>
  </r>
  <r>
    <n v="1094"/>
    <n v="2000002151"/>
    <d v="2018-03-08T00:00:00"/>
    <d v="2018-03-08T00:00:00"/>
    <s v="CC00037"/>
    <s v="COHU MALAYSIA SDN. BHD."/>
    <x v="892"/>
    <x v="892"/>
    <x v="3"/>
    <n v="24"/>
    <n v="12.455"/>
    <n v="0"/>
    <n v="24"/>
    <m/>
    <m/>
  </r>
  <r>
    <n v="1095"/>
    <n v="2000002151"/>
    <d v="2018-03-08T00:00:00"/>
    <d v="2018-03-08T00:00:00"/>
    <s v="CC00037"/>
    <s v="COHU MALAYSIA SDN. BHD."/>
    <x v="893"/>
    <x v="893"/>
    <x v="3"/>
    <n v="24"/>
    <n v="8.50014"/>
    <n v="0"/>
    <n v="24"/>
    <m/>
    <m/>
  </r>
  <r>
    <n v="1096"/>
    <n v="2000002151"/>
    <d v="2018-03-08T00:00:00"/>
    <d v="2018-03-08T00:00:00"/>
    <s v="CC00037"/>
    <s v="COHU MALAYSIA SDN. BHD."/>
    <x v="894"/>
    <x v="894"/>
    <x v="3"/>
    <n v="24"/>
    <n v="7.6722799999999998"/>
    <n v="0"/>
    <n v="24"/>
    <m/>
    <m/>
  </r>
  <r>
    <n v="1097"/>
    <n v="2000002151"/>
    <d v="2018-03-08T00:00:00"/>
    <d v="2018-03-08T00:00:00"/>
    <s v="CC00037"/>
    <s v="COHU MALAYSIA SDN. BHD."/>
    <x v="895"/>
    <x v="895"/>
    <x v="3"/>
    <n v="24"/>
    <n v="8.4185199999999991"/>
    <n v="0"/>
    <n v="24"/>
    <m/>
    <m/>
  </r>
  <r>
    <n v="1098"/>
    <n v="2000002151"/>
    <d v="2018-03-08T00:00:00"/>
    <d v="2018-03-08T00:00:00"/>
    <s v="CC00037"/>
    <s v="COHU MALAYSIA SDN. BHD."/>
    <x v="896"/>
    <x v="896"/>
    <x v="3"/>
    <n v="24"/>
    <n v="6.9726800000000004"/>
    <n v="0"/>
    <n v="24"/>
    <m/>
    <m/>
  </r>
  <r>
    <n v="1099"/>
    <n v="2000002151"/>
    <d v="2018-03-08T00:00:00"/>
    <d v="2018-03-08T00:00:00"/>
    <s v="CC00037"/>
    <s v="COHU MALAYSIA SDN. BHD."/>
    <x v="897"/>
    <x v="897"/>
    <x v="3"/>
    <n v="24"/>
    <n v="19.507180000000002"/>
    <n v="0"/>
    <n v="24"/>
    <m/>
    <m/>
  </r>
  <r>
    <n v="1100"/>
    <n v="2000002151"/>
    <d v="2018-03-08T00:00:00"/>
    <d v="2018-03-08T00:00:00"/>
    <s v="CC00037"/>
    <s v="COHU MALAYSIA SDN. BHD."/>
    <x v="898"/>
    <x v="898"/>
    <x v="3"/>
    <n v="24"/>
    <n v="19.507180000000002"/>
    <n v="0"/>
    <n v="24"/>
    <m/>
    <m/>
  </r>
  <r>
    <n v="1101"/>
    <n v="2000002151"/>
    <d v="2018-03-08T00:00:00"/>
    <d v="2018-03-08T00:00:00"/>
    <s v="CC00037"/>
    <s v="COHU MALAYSIA SDN. BHD."/>
    <x v="899"/>
    <x v="899"/>
    <x v="3"/>
    <n v="48"/>
    <n v="15.9"/>
    <n v="0"/>
    <n v="48"/>
    <m/>
    <m/>
  </r>
  <r>
    <n v="1102"/>
    <n v="2000002151"/>
    <d v="2018-03-08T00:00:00"/>
    <d v="2018-03-08T00:00:00"/>
    <s v="CC00037"/>
    <s v="COHU MALAYSIA SDN. BHD."/>
    <x v="900"/>
    <x v="900"/>
    <x v="3"/>
    <n v="24"/>
    <n v="94.552000000000007"/>
    <n v="0"/>
    <n v="24"/>
    <m/>
    <m/>
  </r>
  <r>
    <n v="1103"/>
    <n v="2000002151"/>
    <d v="2018-03-08T00:00:00"/>
    <d v="2018-03-08T00:00:00"/>
    <s v="CC00037"/>
    <s v="COHU MALAYSIA SDN. BHD."/>
    <x v="901"/>
    <x v="901"/>
    <x v="3"/>
    <n v="24"/>
    <n v="178.345"/>
    <n v="0"/>
    <n v="24"/>
    <m/>
    <m/>
  </r>
  <r>
    <n v="1104"/>
    <n v="2000002151"/>
    <d v="2018-03-08T00:00:00"/>
    <d v="2018-03-08T00:00:00"/>
    <s v="CC00037"/>
    <s v="COHU MALAYSIA SDN. BHD."/>
    <x v="902"/>
    <x v="902"/>
    <x v="3"/>
    <n v="24"/>
    <n v="19.6312"/>
    <n v="0"/>
    <n v="24"/>
    <m/>
    <m/>
  </r>
  <r>
    <n v="1105"/>
    <n v="2000002151"/>
    <d v="2018-03-08T00:00:00"/>
    <d v="2018-03-08T00:00:00"/>
    <s v="CC00037"/>
    <s v="COHU MALAYSIA SDN. BHD."/>
    <x v="903"/>
    <x v="903"/>
    <x v="3"/>
    <n v="34"/>
    <n v="89.895201999999998"/>
    <n v="0"/>
    <n v="34"/>
    <m/>
    <m/>
  </r>
  <r>
    <n v="1106"/>
    <n v="2000002151"/>
    <d v="2018-03-08T00:00:00"/>
    <d v="2018-03-08T00:00:00"/>
    <s v="CC00037"/>
    <s v="COHU MALAYSIA SDN. BHD."/>
    <x v="904"/>
    <x v="904"/>
    <x v="3"/>
    <n v="24"/>
    <n v="20.882000000000001"/>
    <n v="0"/>
    <n v="24"/>
    <m/>
    <m/>
  </r>
  <r>
    <n v="1107"/>
    <n v="2000002151"/>
    <d v="2018-03-08T00:00:00"/>
    <d v="2018-03-08T00:00:00"/>
    <s v="CC00037"/>
    <s v="COHU MALAYSIA SDN. BHD."/>
    <x v="905"/>
    <x v="905"/>
    <x v="3"/>
    <n v="24"/>
    <n v="18.5076"/>
    <n v="0"/>
    <n v="24"/>
    <m/>
    <m/>
  </r>
  <r>
    <n v="1108"/>
    <n v="2000002151"/>
    <d v="2018-03-08T00:00:00"/>
    <d v="2018-03-08T00:00:00"/>
    <s v="CC00037"/>
    <s v="COHU MALAYSIA SDN. BHD."/>
    <x v="906"/>
    <x v="906"/>
    <x v="3"/>
    <n v="24"/>
    <n v="17.415800000000001"/>
    <n v="0"/>
    <n v="24"/>
    <m/>
    <m/>
  </r>
  <r>
    <n v="1109"/>
    <n v="2000002151"/>
    <d v="2018-03-08T00:00:00"/>
    <d v="2018-03-08T00:00:00"/>
    <s v="CC00037"/>
    <s v="COHU MALAYSIA SDN. BHD."/>
    <x v="907"/>
    <x v="907"/>
    <x v="3"/>
    <n v="24"/>
    <n v="20.754799999999999"/>
    <n v="0"/>
    <n v="24"/>
    <m/>
    <m/>
  </r>
  <r>
    <n v="1110"/>
    <n v="2000002151"/>
    <d v="2018-03-08T00:00:00"/>
    <d v="2018-03-08T00:00:00"/>
    <s v="CC00037"/>
    <s v="COHU MALAYSIA SDN. BHD."/>
    <x v="908"/>
    <x v="908"/>
    <x v="3"/>
    <n v="24"/>
    <n v="20.754799999999999"/>
    <n v="0"/>
    <n v="24"/>
    <m/>
    <m/>
  </r>
  <r>
    <n v="1111"/>
    <n v="2000002151"/>
    <d v="2018-03-08T00:00:00"/>
    <d v="2018-03-08T00:00:00"/>
    <s v="CC00037"/>
    <s v="COHU MALAYSIA SDN. BHD."/>
    <x v="909"/>
    <x v="909"/>
    <x v="3"/>
    <n v="24"/>
    <n v="20.358360000000001"/>
    <n v="0"/>
    <n v="24"/>
    <m/>
    <m/>
  </r>
  <r>
    <n v="1112"/>
    <n v="2000002151"/>
    <d v="2018-03-08T00:00:00"/>
    <d v="2018-03-08T00:00:00"/>
    <s v="CC00037"/>
    <s v="COHU MALAYSIA SDN. BHD."/>
    <x v="910"/>
    <x v="910"/>
    <x v="3"/>
    <n v="24"/>
    <n v="20.358360000000001"/>
    <n v="0"/>
    <n v="24"/>
    <m/>
    <m/>
  </r>
  <r>
    <n v="1113"/>
    <n v="2000002151"/>
    <d v="2018-03-08T00:00:00"/>
    <d v="2018-03-08T00:00:00"/>
    <s v="CC00037"/>
    <s v="COHU MALAYSIA SDN. BHD."/>
    <x v="911"/>
    <x v="911"/>
    <x v="3"/>
    <n v="24"/>
    <n v="98.177396000000002"/>
    <n v="0"/>
    <n v="24"/>
    <m/>
    <m/>
  </r>
  <r>
    <n v="1114"/>
    <n v="2000002151"/>
    <d v="2018-03-08T00:00:00"/>
    <d v="2018-03-08T00:00:00"/>
    <s v="CC00037"/>
    <s v="COHU MALAYSIA SDN. BHD."/>
    <x v="912"/>
    <x v="912"/>
    <x v="3"/>
    <n v="24"/>
    <n v="98.177396000000002"/>
    <n v="0"/>
    <n v="24"/>
    <m/>
    <m/>
  </r>
  <r>
    <n v="1115"/>
    <n v="2000002151"/>
    <d v="2018-03-08T00:00:00"/>
    <d v="2018-03-08T00:00:00"/>
    <s v="CC00037"/>
    <s v="COHU MALAYSIA SDN. BHD."/>
    <x v="913"/>
    <x v="913"/>
    <x v="3"/>
    <n v="24"/>
    <n v="125.61"/>
    <n v="0"/>
    <n v="24"/>
    <m/>
    <m/>
  </r>
  <r>
    <n v="1116"/>
    <n v="2000002151"/>
    <d v="2018-03-08T00:00:00"/>
    <d v="2018-03-08T00:00:00"/>
    <s v="CC00037"/>
    <s v="COHU MALAYSIA SDN. BHD."/>
    <x v="914"/>
    <x v="914"/>
    <x v="3"/>
    <n v="24"/>
    <n v="125.61"/>
    <n v="0"/>
    <n v="24"/>
    <m/>
    <m/>
  </r>
  <r>
    <n v="1117"/>
    <n v="2000002151"/>
    <d v="2018-03-08T00:00:00"/>
    <d v="2018-03-08T00:00:00"/>
    <s v="CC00037"/>
    <s v="COHU MALAYSIA SDN. BHD."/>
    <x v="915"/>
    <x v="915"/>
    <x v="3"/>
    <n v="24"/>
    <n v="8.5117999999999991"/>
    <n v="0"/>
    <n v="24"/>
    <m/>
    <m/>
  </r>
  <r>
    <n v="1118"/>
    <n v="2000002151"/>
    <d v="2018-03-08T00:00:00"/>
    <d v="2018-03-08T00:00:00"/>
    <s v="CC00037"/>
    <s v="COHU MALAYSIA SDN. BHD."/>
    <x v="916"/>
    <x v="916"/>
    <x v="3"/>
    <n v="24"/>
    <n v="8.5117999999999991"/>
    <n v="0"/>
    <n v="24"/>
    <m/>
    <m/>
  </r>
  <r>
    <n v="1119"/>
    <n v="2000002151"/>
    <d v="2018-03-08T00:00:00"/>
    <d v="2018-03-08T00:00:00"/>
    <s v="CC00037"/>
    <s v="COHU MALAYSIA SDN. BHD."/>
    <x v="917"/>
    <x v="917"/>
    <x v="3"/>
    <n v="24"/>
    <n v="13.60722"/>
    <n v="0"/>
    <n v="24"/>
    <m/>
    <m/>
  </r>
  <r>
    <n v="1120"/>
    <n v="2000002151"/>
    <d v="2018-03-08T00:00:00"/>
    <d v="2018-03-08T00:00:00"/>
    <s v="CC00037"/>
    <s v="COHU MALAYSIA SDN. BHD."/>
    <x v="918"/>
    <x v="918"/>
    <x v="3"/>
    <n v="24"/>
    <n v="31.747"/>
    <n v="0"/>
    <n v="24"/>
    <m/>
    <m/>
  </r>
  <r>
    <n v="1121"/>
    <n v="2000002151"/>
    <d v="2018-03-08T00:00:00"/>
    <d v="2018-03-08T00:00:00"/>
    <s v="CC00037"/>
    <s v="COHU MALAYSIA SDN. BHD."/>
    <x v="919"/>
    <x v="919"/>
    <x v="3"/>
    <n v="24"/>
    <n v="12.062799999999999"/>
    <n v="0"/>
    <n v="24"/>
    <m/>
    <m/>
  </r>
  <r>
    <n v="1122"/>
    <n v="2000002151"/>
    <d v="2018-03-08T00:00:00"/>
    <d v="2018-03-08T00:00:00"/>
    <s v="CC00037"/>
    <s v="COHU MALAYSIA SDN. BHD."/>
    <x v="920"/>
    <x v="920"/>
    <x v="3"/>
    <n v="24"/>
    <n v="31.863600000000002"/>
    <n v="0"/>
    <n v="24"/>
    <m/>
    <m/>
  </r>
  <r>
    <n v="1123"/>
    <n v="2000002151"/>
    <d v="2018-03-08T00:00:00"/>
    <d v="2018-03-08T00:00:00"/>
    <s v="CC00037"/>
    <s v="COHU MALAYSIA SDN. BHD."/>
    <x v="921"/>
    <x v="921"/>
    <x v="3"/>
    <n v="20"/>
    <n v="1429.94"/>
    <n v="0"/>
    <n v="20"/>
    <m/>
    <m/>
  </r>
  <r>
    <n v="1124"/>
    <n v="2000002151"/>
    <d v="2018-03-08T00:00:00"/>
    <d v="2018-03-08T00:00:00"/>
    <s v="CC00037"/>
    <s v="COHU MALAYSIA SDN. BHD."/>
    <x v="922"/>
    <x v="922"/>
    <x v="3"/>
    <n v="20"/>
    <n v="1429.94"/>
    <n v="0"/>
    <n v="20"/>
    <m/>
    <m/>
  </r>
  <r>
    <n v="1125"/>
    <n v="2000002151"/>
    <d v="2018-03-08T00:00:00"/>
    <d v="2018-03-08T00:00:00"/>
    <s v="CC00037"/>
    <s v="COHU MALAYSIA SDN. BHD."/>
    <x v="923"/>
    <x v="923"/>
    <x v="3"/>
    <n v="58"/>
    <n v="65.115799999999993"/>
    <n v="0"/>
    <n v="58"/>
    <m/>
    <m/>
  </r>
  <r>
    <n v="1126"/>
    <n v="2000002151"/>
    <d v="2018-03-08T00:00:00"/>
    <d v="2018-03-08T00:00:00"/>
    <s v="CC00037"/>
    <s v="COHU MALAYSIA SDN. BHD."/>
    <x v="924"/>
    <x v="924"/>
    <x v="3"/>
    <n v="58"/>
    <n v="71.138610999999997"/>
    <n v="0"/>
    <n v="58"/>
    <m/>
    <m/>
  </r>
  <r>
    <n v="1127"/>
    <n v="2000002151"/>
    <d v="2018-03-08T00:00:00"/>
    <d v="2018-03-08T00:00:00"/>
    <s v="CC00037"/>
    <s v="COHU MALAYSIA SDN. BHD."/>
    <x v="925"/>
    <x v="925"/>
    <x v="3"/>
    <n v="24"/>
    <n v="65.062799999999996"/>
    <n v="0"/>
    <n v="24"/>
    <m/>
    <m/>
  </r>
  <r>
    <n v="1128"/>
    <n v="2000002151"/>
    <d v="2018-03-08T00:00:00"/>
    <d v="2018-03-08T00:00:00"/>
    <s v="CC00037"/>
    <s v="COHU MALAYSIA SDN. BHD."/>
    <x v="926"/>
    <x v="926"/>
    <x v="3"/>
    <n v="24"/>
    <n v="65.062799999999996"/>
    <n v="0"/>
    <n v="24"/>
    <m/>
    <m/>
  </r>
  <r>
    <n v="1129"/>
    <n v="2000002151"/>
    <d v="2018-03-08T00:00:00"/>
    <d v="2018-03-08T00:00:00"/>
    <s v="CC00037"/>
    <s v="COHU MALAYSIA SDN. BHD."/>
    <x v="927"/>
    <x v="927"/>
    <x v="3"/>
    <n v="24"/>
    <n v="65.062799999999996"/>
    <n v="0"/>
    <n v="24"/>
    <m/>
    <m/>
  </r>
  <r>
    <n v="1130"/>
    <n v="2000002151"/>
    <d v="2018-03-08T00:00:00"/>
    <d v="2018-03-08T00:00:00"/>
    <s v="CC00037"/>
    <s v="COHU MALAYSIA SDN. BHD."/>
    <x v="928"/>
    <x v="928"/>
    <x v="3"/>
    <n v="24"/>
    <n v="65.062799999999996"/>
    <n v="0"/>
    <n v="24"/>
    <m/>
    <m/>
  </r>
  <r>
    <n v="1131"/>
    <n v="2000002151"/>
    <d v="2018-03-08T00:00:00"/>
    <d v="2018-03-08T00:00:00"/>
    <s v="CC00037"/>
    <s v="COHU MALAYSIA SDN. BHD."/>
    <x v="929"/>
    <x v="929"/>
    <x v="3"/>
    <n v="34"/>
    <n v="214.24680000000001"/>
    <n v="0"/>
    <n v="34"/>
    <m/>
    <m/>
  </r>
  <r>
    <n v="1132"/>
    <n v="2000002151"/>
    <d v="2018-03-08T00:00:00"/>
    <d v="2018-03-08T00:00:00"/>
    <s v="CC00037"/>
    <s v="COHU MALAYSIA SDN. BHD."/>
    <x v="930"/>
    <x v="930"/>
    <x v="3"/>
    <n v="24"/>
    <n v="99.830799999999996"/>
    <n v="0"/>
    <n v="24"/>
    <m/>
    <m/>
  </r>
  <r>
    <n v="1133"/>
    <n v="2000002151"/>
    <d v="2018-03-08T00:00:00"/>
    <d v="2018-03-08T00:00:00"/>
    <s v="CC00037"/>
    <s v="COHU MALAYSIA SDN. BHD."/>
    <x v="931"/>
    <x v="931"/>
    <x v="3"/>
    <n v="24"/>
    <n v="11.2148"/>
    <n v="0"/>
    <n v="24"/>
    <m/>
    <m/>
  </r>
  <r>
    <n v="1134"/>
    <n v="2000002151"/>
    <d v="2018-03-08T00:00:00"/>
    <d v="2018-03-08T00:00:00"/>
    <s v="CC00037"/>
    <s v="COHU MALAYSIA SDN. BHD."/>
    <x v="932"/>
    <x v="932"/>
    <x v="3"/>
    <n v="12"/>
    <n v="44.647199999999998"/>
    <n v="0"/>
    <n v="12"/>
    <m/>
    <m/>
  </r>
  <r>
    <n v="1135"/>
    <n v="2000002151"/>
    <d v="2018-03-08T00:00:00"/>
    <d v="2018-03-08T00:00:00"/>
    <s v="CC00037"/>
    <s v="COHU MALAYSIA SDN. BHD."/>
    <x v="933"/>
    <x v="933"/>
    <x v="3"/>
    <n v="24"/>
    <n v="133.48580000000001"/>
    <n v="0"/>
    <n v="24"/>
    <m/>
    <m/>
  </r>
  <r>
    <n v="1136"/>
    <n v="2000002151"/>
    <d v="2018-03-08T00:00:00"/>
    <d v="2018-03-08T00:00:00"/>
    <s v="CC00037"/>
    <s v="COHU MALAYSIA SDN. BHD."/>
    <x v="934"/>
    <x v="934"/>
    <x v="3"/>
    <n v="24"/>
    <n v="13.269080000000001"/>
    <n v="0"/>
    <n v="24"/>
    <m/>
    <m/>
  </r>
  <r>
    <n v="1137"/>
    <n v="2000002151"/>
    <d v="2018-03-08T00:00:00"/>
    <d v="2018-03-08T00:00:00"/>
    <s v="CC00037"/>
    <s v="COHU MALAYSIA SDN. BHD."/>
    <x v="935"/>
    <x v="935"/>
    <x v="3"/>
    <n v="24"/>
    <n v="13.269080000000001"/>
    <n v="0"/>
    <n v="24"/>
    <m/>
    <m/>
  </r>
  <r>
    <n v="1138"/>
    <n v="2000002151"/>
    <d v="2018-03-08T00:00:00"/>
    <d v="2018-03-08T00:00:00"/>
    <s v="CC00037"/>
    <s v="COHU MALAYSIA SDN. BHD."/>
    <x v="936"/>
    <x v="936"/>
    <x v="3"/>
    <n v="24"/>
    <n v="13.269080000000001"/>
    <n v="0"/>
    <n v="24"/>
    <m/>
    <m/>
  </r>
  <r>
    <n v="1139"/>
    <n v="2000002151"/>
    <d v="2018-03-08T00:00:00"/>
    <d v="2018-03-08T00:00:00"/>
    <s v="CC00037"/>
    <s v="COHU MALAYSIA SDN. BHD."/>
    <x v="937"/>
    <x v="937"/>
    <x v="3"/>
    <n v="24"/>
    <n v="13.269080000000001"/>
    <n v="0"/>
    <n v="24"/>
    <m/>
    <m/>
  </r>
  <r>
    <n v="1140"/>
    <n v="2000002151"/>
    <d v="2018-03-08T00:00:00"/>
    <d v="2018-03-08T00:00:00"/>
    <s v="CC00037"/>
    <s v="COHU MALAYSIA SDN. BHD."/>
    <x v="938"/>
    <x v="938"/>
    <x v="3"/>
    <n v="24"/>
    <n v="12.3384"/>
    <n v="0"/>
    <n v="24"/>
    <m/>
    <m/>
  </r>
  <r>
    <n v="1141"/>
    <n v="2000002151"/>
    <d v="2018-03-08T00:00:00"/>
    <d v="2018-03-08T00:00:00"/>
    <s v="CC00037"/>
    <s v="COHU MALAYSIA SDN. BHD."/>
    <x v="939"/>
    <x v="939"/>
    <x v="3"/>
    <n v="24"/>
    <n v="11.7766"/>
    <n v="0"/>
    <n v="24"/>
    <m/>
    <m/>
  </r>
  <r>
    <n v="1142"/>
    <n v="2000002151"/>
    <d v="2018-03-08T00:00:00"/>
    <d v="2018-03-08T00:00:00"/>
    <s v="CC00037"/>
    <s v="COHU MALAYSIA SDN. BHD."/>
    <x v="940"/>
    <x v="940"/>
    <x v="3"/>
    <n v="24"/>
    <n v="27.485800000000001"/>
    <n v="0"/>
    <n v="24"/>
    <m/>
    <m/>
  </r>
  <r>
    <n v="1143"/>
    <n v="2000002151"/>
    <d v="2018-03-08T00:00:00"/>
    <d v="2018-03-08T00:00:00"/>
    <s v="CC00037"/>
    <s v="COHU MALAYSIA SDN. BHD."/>
    <x v="941"/>
    <x v="941"/>
    <x v="3"/>
    <n v="24"/>
    <n v="18.02"/>
    <n v="0"/>
    <n v="24"/>
    <m/>
    <m/>
  </r>
  <r>
    <n v="1144"/>
    <n v="2000002151"/>
    <d v="2018-03-08T00:00:00"/>
    <d v="2018-03-08T00:00:00"/>
    <s v="CC00037"/>
    <s v="COHU MALAYSIA SDN. BHD."/>
    <x v="942"/>
    <x v="942"/>
    <x v="3"/>
    <n v="24"/>
    <n v="18.02"/>
    <n v="0"/>
    <n v="24"/>
    <m/>
    <m/>
  </r>
  <r>
    <n v="1145"/>
    <n v="2000002151"/>
    <d v="2018-03-08T00:00:00"/>
    <d v="2018-03-08T00:00:00"/>
    <s v="CC00037"/>
    <s v="COHU MALAYSIA SDN. BHD."/>
    <x v="943"/>
    <x v="943"/>
    <x v="3"/>
    <n v="20"/>
    <n v="3.4184999999999999"/>
    <n v="0"/>
    <n v="20"/>
    <m/>
    <m/>
  </r>
  <r>
    <n v="1146"/>
    <n v="2000002151"/>
    <d v="2018-03-08T00:00:00"/>
    <d v="2018-03-08T00:00:00"/>
    <s v="CC00037"/>
    <s v="COHU MALAYSIA SDN. BHD."/>
    <x v="944"/>
    <x v="944"/>
    <x v="3"/>
    <n v="46"/>
    <n v="575.47400000000005"/>
    <n v="0"/>
    <n v="46"/>
    <m/>
    <m/>
  </r>
  <r>
    <n v="1147"/>
    <n v="2000002151"/>
    <d v="2018-03-08T00:00:00"/>
    <d v="2018-03-08T00:00:00"/>
    <s v="CC00037"/>
    <s v="COHU MALAYSIA SDN. BHD."/>
    <x v="945"/>
    <x v="945"/>
    <x v="3"/>
    <n v="46"/>
    <n v="447.108"/>
    <n v="0"/>
    <n v="46"/>
    <m/>
    <m/>
  </r>
  <r>
    <n v="1148"/>
    <n v="2000002151"/>
    <d v="2018-03-08T00:00:00"/>
    <d v="2018-03-08T00:00:00"/>
    <s v="CC00037"/>
    <s v="COHU MALAYSIA SDN. BHD."/>
    <x v="946"/>
    <x v="946"/>
    <x v="3"/>
    <n v="46"/>
    <n v="864.43"/>
    <n v="0"/>
    <n v="46"/>
    <m/>
    <m/>
  </r>
  <r>
    <n v="1149"/>
    <n v="2000002151"/>
    <d v="2018-03-08T00:00:00"/>
    <d v="2018-03-08T00:00:00"/>
    <s v="CC00037"/>
    <s v="COHU MALAYSIA SDN. BHD."/>
    <x v="947"/>
    <x v="947"/>
    <x v="3"/>
    <n v="14"/>
    <n v="76.319999999999993"/>
    <n v="0"/>
    <n v="14"/>
    <m/>
    <m/>
  </r>
  <r>
    <n v="1150"/>
    <n v="2000002151"/>
    <d v="2018-03-08T00:00:00"/>
    <d v="2018-03-08T00:00:00"/>
    <s v="CC00037"/>
    <s v="COHU MALAYSIA SDN. BHD."/>
    <x v="948"/>
    <x v="948"/>
    <x v="3"/>
    <n v="14"/>
    <n v="76.319999999999993"/>
    <n v="0"/>
    <n v="14"/>
    <m/>
    <m/>
  </r>
  <r>
    <n v="1151"/>
    <n v="2000002151"/>
    <d v="2018-03-08T00:00:00"/>
    <d v="2018-03-08T00:00:00"/>
    <s v="CC00037"/>
    <s v="COHU MALAYSIA SDN. BHD."/>
    <x v="949"/>
    <x v="949"/>
    <x v="3"/>
    <n v="14"/>
    <n v="76.319999999999993"/>
    <n v="0"/>
    <n v="14"/>
    <m/>
    <m/>
  </r>
  <r>
    <n v="1152"/>
    <n v="2000002151"/>
    <d v="2018-03-08T00:00:00"/>
    <d v="2018-03-08T00:00:00"/>
    <s v="CC00037"/>
    <s v="COHU MALAYSIA SDN. BHD."/>
    <x v="950"/>
    <x v="950"/>
    <x v="3"/>
    <n v="14"/>
    <n v="76.319999999999993"/>
    <n v="0"/>
    <n v="14"/>
    <m/>
    <m/>
  </r>
  <r>
    <n v="1153"/>
    <n v="2000002151"/>
    <d v="2018-03-08T00:00:00"/>
    <d v="2018-03-08T00:00:00"/>
    <s v="CC00037"/>
    <s v="COHU MALAYSIA SDN. BHD."/>
    <x v="951"/>
    <x v="951"/>
    <x v="3"/>
    <n v="34"/>
    <n v="551.43048199999998"/>
    <n v="0"/>
    <n v="34"/>
    <m/>
    <m/>
  </r>
  <r>
    <n v="1154"/>
    <n v="2000002151"/>
    <d v="2018-03-08T00:00:00"/>
    <d v="2018-03-08T00:00:00"/>
    <s v="CC00037"/>
    <s v="COHU MALAYSIA SDN. BHD."/>
    <x v="952"/>
    <x v="952"/>
    <x v="3"/>
    <n v="192"/>
    <n v="3.5680070000000002"/>
    <n v="0"/>
    <n v="192"/>
    <m/>
    <m/>
  </r>
  <r>
    <n v="1155"/>
    <n v="2000002151"/>
    <d v="2018-03-08T00:00:00"/>
    <d v="2018-03-08T00:00:00"/>
    <s v="CC00037"/>
    <s v="COHU MALAYSIA SDN. BHD."/>
    <x v="953"/>
    <x v="953"/>
    <x v="3"/>
    <n v="48"/>
    <n v="4.24E-2"/>
    <n v="0"/>
    <n v="48"/>
    <m/>
    <m/>
  </r>
  <r>
    <n v="1156"/>
    <n v="2000002151"/>
    <d v="2018-03-08T00:00:00"/>
    <d v="2018-03-08T00:00:00"/>
    <s v="CC00037"/>
    <s v="COHU MALAYSIA SDN. BHD."/>
    <x v="954"/>
    <x v="954"/>
    <x v="3"/>
    <n v="162"/>
    <n v="5.2999999999999999E-2"/>
    <n v="0"/>
    <n v="162"/>
    <m/>
    <m/>
  </r>
  <r>
    <n v="1157"/>
    <n v="2000002151"/>
    <d v="2018-03-08T00:00:00"/>
    <d v="2018-03-08T00:00:00"/>
    <s v="CC00037"/>
    <s v="COHU MALAYSIA SDN. BHD."/>
    <x v="955"/>
    <x v="955"/>
    <x v="3"/>
    <n v="432"/>
    <n v="0.92958399999999997"/>
    <n v="0"/>
    <n v="432"/>
    <m/>
    <m/>
  </r>
  <r>
    <n v="1158"/>
    <n v="2000002151"/>
    <d v="2018-03-08T00:00:00"/>
    <d v="2018-03-08T00:00:00"/>
    <s v="CC00037"/>
    <s v="COHU MALAYSIA SDN. BHD."/>
    <x v="956"/>
    <x v="956"/>
    <x v="3"/>
    <n v="16"/>
    <n v="1.7914000000000001"/>
    <n v="0"/>
    <n v="16"/>
    <m/>
    <m/>
  </r>
  <r>
    <n v="1159"/>
    <n v="2000002151"/>
    <d v="2018-03-08T00:00:00"/>
    <d v="2018-03-08T00:00:00"/>
    <s v="CC00037"/>
    <s v="COHU MALAYSIA SDN. BHD."/>
    <x v="957"/>
    <x v="957"/>
    <x v="3"/>
    <n v="60"/>
    <n v="0.18656"/>
    <n v="0"/>
    <n v="60"/>
    <m/>
    <m/>
  </r>
  <r>
    <n v="1160"/>
    <n v="2000002151"/>
    <d v="2018-03-08T00:00:00"/>
    <d v="2018-03-08T00:00:00"/>
    <s v="CC00037"/>
    <s v="COHU MALAYSIA SDN. BHD."/>
    <x v="525"/>
    <x v="525"/>
    <x v="3"/>
    <n v="60"/>
    <n v="0.291182"/>
    <n v="0"/>
    <n v="60"/>
    <m/>
    <m/>
  </r>
  <r>
    <n v="1161"/>
    <n v="2000002151"/>
    <d v="2018-03-08T00:00:00"/>
    <d v="2018-03-08T00:00:00"/>
    <s v="CC00037"/>
    <s v="COHU MALAYSIA SDN. BHD."/>
    <x v="103"/>
    <x v="103"/>
    <x v="3"/>
    <n v="60"/>
    <n v="6.6248000000000001E-2"/>
    <n v="0"/>
    <n v="60"/>
    <m/>
    <m/>
  </r>
  <r>
    <n v="1162"/>
    <n v="2000002151"/>
    <d v="2018-03-08T00:00:00"/>
    <d v="2018-03-08T00:00:00"/>
    <s v="CC00037"/>
    <s v="COHU MALAYSIA SDN. BHD."/>
    <x v="958"/>
    <x v="958"/>
    <x v="3"/>
    <n v="60"/>
    <n v="0.55120000000000002"/>
    <n v="0"/>
    <n v="60"/>
    <m/>
    <m/>
  </r>
  <r>
    <n v="1163"/>
    <n v="2000002151"/>
    <d v="2018-03-08T00:00:00"/>
    <d v="2018-03-08T00:00:00"/>
    <s v="CC00037"/>
    <s v="COHU MALAYSIA SDN. BHD."/>
    <x v="47"/>
    <x v="47"/>
    <x v="3"/>
    <n v="192"/>
    <n v="0.88532900000000003"/>
    <n v="0"/>
    <n v="192"/>
    <m/>
    <m/>
  </r>
  <r>
    <n v="1164"/>
    <n v="2000002151"/>
    <d v="2018-03-08T00:00:00"/>
    <d v="2018-03-08T00:00:00"/>
    <s v="CC00037"/>
    <s v="COHU MALAYSIA SDN. BHD."/>
    <x v="959"/>
    <x v="959"/>
    <x v="3"/>
    <n v="32"/>
    <n v="0.71020000000000005"/>
    <n v="0"/>
    <n v="32"/>
    <m/>
    <m/>
  </r>
  <r>
    <n v="1165"/>
    <n v="2000002151"/>
    <d v="2018-03-08T00:00:00"/>
    <d v="2018-03-08T00:00:00"/>
    <s v="CC00037"/>
    <s v="COHU MALAYSIA SDN. BHD."/>
    <x v="960"/>
    <x v="960"/>
    <x v="3"/>
    <n v="20"/>
    <n v="1.6641999999999999"/>
    <n v="0"/>
    <n v="20"/>
    <m/>
    <m/>
  </r>
  <r>
    <n v="1166"/>
    <n v="2000002151"/>
    <d v="2018-03-08T00:00:00"/>
    <d v="2018-03-08T00:00:00"/>
    <s v="CC00037"/>
    <s v="COHU MALAYSIA SDN. BHD."/>
    <x v="961"/>
    <x v="961"/>
    <x v="3"/>
    <n v="48"/>
    <n v="0.58299999999999996"/>
    <n v="0"/>
    <n v="48"/>
    <m/>
    <m/>
  </r>
  <r>
    <n v="1167"/>
    <n v="2000002151"/>
    <d v="2018-03-08T00:00:00"/>
    <d v="2018-03-08T00:00:00"/>
    <s v="CC00037"/>
    <s v="COHU MALAYSIA SDN. BHD."/>
    <x v="962"/>
    <x v="962"/>
    <x v="3"/>
    <n v="32"/>
    <n v="1.1978"/>
    <n v="0"/>
    <n v="32"/>
    <m/>
    <m/>
  </r>
  <r>
    <n v="1168"/>
    <n v="2000002151"/>
    <d v="2018-03-08T00:00:00"/>
    <d v="2018-03-08T00:00:00"/>
    <s v="CC00037"/>
    <s v="COHU MALAYSIA SDN. BHD."/>
    <x v="963"/>
    <x v="963"/>
    <x v="3"/>
    <n v="32"/>
    <n v="1.2190000000000001"/>
    <n v="0"/>
    <n v="32"/>
    <m/>
    <m/>
  </r>
  <r>
    <n v="1169"/>
    <n v="2000002151"/>
    <d v="2018-03-08T00:00:00"/>
    <d v="2018-03-08T00:00:00"/>
    <s v="CC00037"/>
    <s v="COHU MALAYSIA SDN. BHD."/>
    <x v="964"/>
    <x v="964"/>
    <x v="3"/>
    <n v="12"/>
    <n v="1.9079999999999999"/>
    <n v="0"/>
    <n v="12"/>
    <m/>
    <m/>
  </r>
  <r>
    <n v="1170"/>
    <n v="2000002151"/>
    <d v="2018-03-08T00:00:00"/>
    <d v="2018-03-08T00:00:00"/>
    <s v="CC00037"/>
    <s v="COHU MALAYSIA SDN. BHD."/>
    <x v="965"/>
    <x v="965"/>
    <x v="3"/>
    <n v="24"/>
    <n v="174.30934300000001"/>
    <n v="0"/>
    <n v="24"/>
    <m/>
    <m/>
  </r>
  <r>
    <n v="1171"/>
    <n v="2000002151"/>
    <d v="2018-03-08T00:00:00"/>
    <d v="2018-03-08T00:00:00"/>
    <s v="CC00037"/>
    <s v="COHU MALAYSIA SDN. BHD."/>
    <x v="748"/>
    <x v="748"/>
    <x v="3"/>
    <n v="14"/>
    <n v="21.18"/>
    <n v="0"/>
    <n v="14"/>
    <m/>
    <m/>
  </r>
  <r>
    <n v="1172"/>
    <n v="2000002151"/>
    <d v="2018-03-08T00:00:00"/>
    <d v="2018-03-08T00:00:00"/>
    <s v="CC00037"/>
    <s v="COHU MALAYSIA SDN. BHD."/>
    <x v="749"/>
    <x v="749"/>
    <x v="3"/>
    <n v="30"/>
    <n v="140.16999999999999"/>
    <n v="0"/>
    <n v="30"/>
    <m/>
    <m/>
  </r>
  <r>
    <n v="1173"/>
    <n v="2000002151"/>
    <d v="2018-03-08T00:00:00"/>
    <d v="2018-03-08T00:00:00"/>
    <s v="CC00037"/>
    <s v="COHU MALAYSIA SDN. BHD."/>
    <x v="750"/>
    <x v="750"/>
    <x v="3"/>
    <n v="28"/>
    <n v="62.01"/>
    <n v="0"/>
    <n v="28"/>
    <m/>
    <m/>
  </r>
  <r>
    <n v="1174"/>
    <n v="2000002151"/>
    <d v="2018-03-08T00:00:00"/>
    <d v="2018-03-08T00:00:00"/>
    <s v="CC00037"/>
    <s v="COHU MALAYSIA SDN. BHD."/>
    <x v="753"/>
    <x v="753"/>
    <x v="3"/>
    <n v="156"/>
    <n v="134.38999999999999"/>
    <n v="0"/>
    <n v="156"/>
    <m/>
    <m/>
  </r>
  <r>
    <n v="1175"/>
    <n v="2000002151"/>
    <d v="2018-03-08T00:00:00"/>
    <d v="2018-03-08T00:00:00"/>
    <s v="CC00037"/>
    <s v="COHU MALAYSIA SDN. BHD."/>
    <x v="754"/>
    <x v="754"/>
    <x v="3"/>
    <n v="60"/>
    <n v="75.8"/>
    <n v="0"/>
    <n v="60"/>
    <m/>
    <m/>
  </r>
  <r>
    <n v="1176"/>
    <n v="2000002151"/>
    <d v="2018-03-08T00:00:00"/>
    <d v="2018-03-08T00:00:00"/>
    <s v="CC00037"/>
    <s v="COHU MALAYSIA SDN. BHD."/>
    <x v="769"/>
    <x v="769"/>
    <x v="3"/>
    <n v="46"/>
    <n v="409.03"/>
    <n v="0"/>
    <n v="46"/>
    <m/>
    <m/>
  </r>
  <r>
    <n v="1177"/>
    <n v="2000002151"/>
    <d v="2018-03-08T00:00:00"/>
    <d v="2018-03-08T00:00:00"/>
    <s v="CC00037"/>
    <s v="COHU MALAYSIA SDN. BHD."/>
    <x v="770"/>
    <x v="770"/>
    <x v="3"/>
    <n v="46"/>
    <n v="78.55"/>
    <n v="0"/>
    <n v="46"/>
    <m/>
    <m/>
  </r>
  <r>
    <n v="1178"/>
    <n v="2000002151"/>
    <d v="2018-03-08T00:00:00"/>
    <d v="2018-03-08T00:00:00"/>
    <s v="CC00037"/>
    <s v="COHU MALAYSIA SDN. BHD."/>
    <x v="807"/>
    <x v="807"/>
    <x v="3"/>
    <n v="14"/>
    <n v="11.77"/>
    <n v="0"/>
    <n v="14"/>
    <m/>
    <m/>
  </r>
  <r>
    <n v="1179"/>
    <n v="2000002151"/>
    <d v="2018-03-08T00:00:00"/>
    <d v="2018-03-08T00:00:00"/>
    <s v="CC00037"/>
    <s v="COHU MALAYSIA SDN. BHD."/>
    <x v="932"/>
    <x v="932"/>
    <x v="3"/>
    <n v="31"/>
    <n v="44.65"/>
    <n v="0"/>
    <n v="31"/>
    <m/>
    <m/>
  </r>
  <r>
    <n v="1180"/>
    <n v="2000002151"/>
    <d v="2018-03-08T00:00:00"/>
    <d v="2018-03-08T00:00:00"/>
    <s v="CC00037"/>
    <s v="COHU MALAYSIA SDN. BHD."/>
    <x v="966"/>
    <x v="966"/>
    <x v="3"/>
    <n v="15"/>
    <n v="35009.839999999997"/>
    <n v="0"/>
    <n v="15"/>
    <m/>
    <m/>
  </r>
  <r>
    <n v="1181"/>
    <n v="2000002178"/>
    <d v="2018-03-10T00:00:00"/>
    <d v="2018-12-30T00:00:00"/>
    <s v="CC00037"/>
    <s v="COHU MALAYSIA SDN. BHD."/>
    <x v="967"/>
    <x v="967"/>
    <x v="4"/>
    <n v="1"/>
    <n v="50122.61"/>
    <n v="0"/>
    <n v="1"/>
    <m/>
    <m/>
  </r>
  <r>
    <n v="1182"/>
    <n v="2000002179"/>
    <d v="2018-03-10T00:00:00"/>
    <d v="2018-12-30T00:00:00"/>
    <s v="CC00037"/>
    <s v="COHU MALAYSIA SDN. BHD."/>
    <x v="967"/>
    <x v="967"/>
    <x v="5"/>
    <n v="1"/>
    <n v="51385.43"/>
    <n v="0"/>
    <n v="1"/>
    <m/>
    <m/>
  </r>
  <r>
    <n v="1183"/>
    <n v="2000002180"/>
    <d v="2018-03-10T00:00:00"/>
    <d v="2018-12-30T00:00:00"/>
    <s v="CC00037"/>
    <s v="COHU MALAYSIA SDN. BHD."/>
    <x v="967"/>
    <x v="967"/>
    <x v="6"/>
    <n v="1"/>
    <n v="51385.43"/>
    <n v="0"/>
    <n v="1"/>
    <m/>
    <m/>
  </r>
  <r>
    <n v="1184"/>
    <n v="2000002504"/>
    <d v="2018-04-28T00:00:00"/>
    <d v="2018-12-30T00:00:00"/>
    <s v="CC00037"/>
    <s v="COHU MALAYSIA SDN. BHD."/>
    <x v="967"/>
    <x v="967"/>
    <x v="7"/>
    <n v="1"/>
    <n v="51385.43"/>
    <n v="0"/>
    <n v="1"/>
    <m/>
    <m/>
  </r>
  <r>
    <n v="1185"/>
    <n v="2000002504"/>
    <d v="2018-04-28T00:00:00"/>
    <d v="2018-12-30T00:00:00"/>
    <s v="CC00037"/>
    <s v="COHU MALAYSIA SDN. BHD."/>
    <x v="967"/>
    <x v="967"/>
    <x v="7"/>
    <n v="1"/>
    <n v="51385.43"/>
    <n v="0"/>
    <n v="1"/>
    <m/>
    <m/>
  </r>
  <r>
    <n v="1186"/>
    <n v="2000002505"/>
    <d v="2018-04-28T00:00:00"/>
    <d v="2018-12-30T00:00:00"/>
    <s v="CC00037"/>
    <s v="COHU MALAYSIA SDN. BHD."/>
    <x v="967"/>
    <x v="967"/>
    <x v="8"/>
    <n v="1"/>
    <n v="51385.43"/>
    <n v="0"/>
    <n v="1"/>
    <m/>
    <m/>
  </r>
  <r>
    <n v="1187"/>
    <n v="2000002505"/>
    <d v="2018-04-28T00:00:00"/>
    <d v="2018-12-30T00:00:00"/>
    <s v="CC00037"/>
    <s v="COHU MALAYSIA SDN. BHD."/>
    <x v="967"/>
    <x v="967"/>
    <x v="8"/>
    <n v="1"/>
    <n v="51385.43"/>
    <n v="0"/>
    <n v="1"/>
    <m/>
    <m/>
  </r>
  <r>
    <n v="1188"/>
    <n v="2000002506"/>
    <d v="2018-04-28T00:00:00"/>
    <d v="2018-12-30T00:00:00"/>
    <s v="CC00037"/>
    <s v="COHU MALAYSIA SDN. BHD."/>
    <x v="967"/>
    <x v="967"/>
    <x v="9"/>
    <n v="1"/>
    <n v="51385.43"/>
    <n v="0"/>
    <n v="1"/>
    <m/>
    <m/>
  </r>
  <r>
    <n v="1189"/>
    <n v="2000004131"/>
    <d v="2018-11-26T00:00:00"/>
    <d v="2018-11-30T00:00:00"/>
    <s v="CI00026"/>
    <s v="INTEC PRECISION ENGINEERING SDN BHD"/>
    <x v="968"/>
    <x v="968"/>
    <x v="10"/>
    <n v="1"/>
    <n v="20.39"/>
    <n v="0"/>
    <n v="1"/>
    <m/>
    <m/>
  </r>
  <r>
    <n v="1190"/>
    <n v="2000004591"/>
    <d v="2019-02-01T00:00:00"/>
    <d v="2019-02-28T00:00:00"/>
    <s v="CI00026"/>
    <s v="INTEC PRECISION ENGINEERING SDN BHD"/>
    <x v="969"/>
    <x v="969"/>
    <x v="11"/>
    <n v="1"/>
    <n v="60.07"/>
    <n v="0"/>
    <n v="1"/>
    <m/>
    <m/>
  </r>
  <r>
    <n v="1191"/>
    <n v="2000005452"/>
    <d v="2019-05-22T00:00:00"/>
    <d v="2019-06-13T00:00:00"/>
    <s v="CC00037"/>
    <s v="COHU MALAYSIA SDN. BHD."/>
    <x v="722"/>
    <x v="722"/>
    <x v="12"/>
    <n v="1"/>
    <n v="37864.35"/>
    <n v="0"/>
    <n v="1"/>
    <m/>
    <m/>
  </r>
  <r>
    <n v="1192"/>
    <n v="2000005452"/>
    <d v="2019-05-22T00:00:00"/>
    <d v="2019-06-13T00:00:00"/>
    <s v="CC00037"/>
    <s v="COHU MALAYSIA SDN. BHD."/>
    <x v="970"/>
    <x v="970"/>
    <x v="12"/>
    <n v="1"/>
    <n v="781.92"/>
    <n v="0"/>
    <n v="1"/>
    <m/>
    <m/>
  </r>
  <r>
    <n v="1193"/>
    <n v="2000005452"/>
    <d v="2019-05-22T00:00:00"/>
    <d v="2019-06-13T00:00:00"/>
    <s v="CC00037"/>
    <s v="COHU MALAYSIA SDN. BHD."/>
    <x v="971"/>
    <x v="65"/>
    <x v="12"/>
    <n v="1"/>
    <n v="1806.12"/>
    <n v="0"/>
    <n v="1"/>
    <m/>
    <m/>
  </r>
  <r>
    <n v="1194"/>
    <n v="2000005453"/>
    <d v="2019-05-22T00:00:00"/>
    <d v="2019-06-06T00:00:00"/>
    <s v="CC00037"/>
    <s v="COHU MALAYSIA SDN. BHD."/>
    <x v="722"/>
    <x v="722"/>
    <x v="13"/>
    <n v="1"/>
    <n v="37864.35"/>
    <n v="0"/>
    <n v="1"/>
    <m/>
    <m/>
  </r>
  <r>
    <n v="1195"/>
    <n v="2000005453"/>
    <d v="2019-05-22T00:00:00"/>
    <d v="2019-06-06T00:00:00"/>
    <s v="CC00037"/>
    <s v="COHU MALAYSIA SDN. BHD."/>
    <x v="970"/>
    <x v="970"/>
    <x v="13"/>
    <n v="1"/>
    <n v="781.92"/>
    <n v="0"/>
    <n v="1"/>
    <m/>
    <m/>
  </r>
  <r>
    <n v="1196"/>
    <n v="2000005453"/>
    <d v="2019-05-22T00:00:00"/>
    <d v="2019-06-06T00:00:00"/>
    <s v="CC00037"/>
    <s v="COHU MALAYSIA SDN. BHD."/>
    <x v="971"/>
    <x v="65"/>
    <x v="13"/>
    <n v="1"/>
    <n v="1806.12"/>
    <n v="0"/>
    <n v="1"/>
    <m/>
    <m/>
  </r>
  <r>
    <n v="1197"/>
    <n v="2000005458"/>
    <d v="2019-05-22T00:00:00"/>
    <d v="2019-05-22T00:00:00"/>
    <s v="CC00037"/>
    <s v="COHU MALAYSIA SDN. BHD."/>
    <x v="972"/>
    <x v="971"/>
    <x v="14"/>
    <n v="1"/>
    <n v="0"/>
    <n v="0"/>
    <n v="1"/>
    <m/>
    <m/>
  </r>
  <r>
    <n v="1198"/>
    <n v="2000005520"/>
    <d v="2019-05-30T00:00:00"/>
    <d v="2019-07-22T00:00:00"/>
    <s v="CC00037"/>
    <s v="COHU MALAYSIA SDN. BHD."/>
    <x v="973"/>
    <x v="966"/>
    <x v="15"/>
    <n v="1"/>
    <n v="37459.07"/>
    <n v="0"/>
    <n v="1"/>
    <m/>
    <m/>
  </r>
  <r>
    <n v="1199"/>
    <n v="2000005530"/>
    <d v="2019-05-31T00:00:00"/>
    <d v="2019-05-27T00:00:00"/>
    <s v="CC00037"/>
    <s v="COHU MALAYSIA SDN. BHD."/>
    <x v="974"/>
    <x v="972"/>
    <x v="16"/>
    <n v="2"/>
    <n v="283.24"/>
    <n v="0"/>
    <n v="2"/>
    <m/>
    <m/>
  </r>
  <r>
    <n v="1200"/>
    <n v="2000005531"/>
    <d v="2019-05-31T00:00:00"/>
    <d v="2019-05-23T00:00:00"/>
    <s v="CC00037"/>
    <s v="COHU MALAYSIA SDN. BHD."/>
    <x v="970"/>
    <x v="970"/>
    <x v="17"/>
    <n v="1"/>
    <n v="781.92"/>
    <n v="0"/>
    <n v="1"/>
    <m/>
    <m/>
  </r>
  <r>
    <n v="1201"/>
    <n v="2000005531"/>
    <d v="2019-05-31T00:00:00"/>
    <d v="2019-05-23T00:00:00"/>
    <s v="CC00037"/>
    <s v="COHU MALAYSIA SDN. BHD."/>
    <x v="971"/>
    <x v="65"/>
    <x v="17"/>
    <n v="1"/>
    <n v="1806.12"/>
    <n v="0"/>
    <n v="1"/>
    <m/>
    <m/>
  </r>
  <r>
    <n v="1202"/>
    <n v="2000005531"/>
    <d v="2019-05-31T00:00:00"/>
    <d v="2019-05-23T00:00:00"/>
    <s v="CC00037"/>
    <s v="COHU MALAYSIA SDN. BHD."/>
    <x v="722"/>
    <x v="722"/>
    <x v="17"/>
    <n v="1"/>
    <n v="37864.35"/>
    <n v="0"/>
    <n v="1"/>
    <m/>
    <m/>
  </r>
  <r>
    <n v="1203"/>
    <n v="2000005532"/>
    <d v="2019-05-31T00:00:00"/>
    <d v="2019-06-20T00:00:00"/>
    <s v="CC00037"/>
    <s v="COHU MALAYSIA SDN. BHD."/>
    <x v="722"/>
    <x v="722"/>
    <x v="18"/>
    <n v="1"/>
    <n v="378864.45"/>
    <n v="0"/>
    <n v="1"/>
    <m/>
    <m/>
  </r>
  <r>
    <n v="1204"/>
    <n v="2000005532"/>
    <d v="2019-05-31T00:00:00"/>
    <d v="2019-06-20T00:00:00"/>
    <s v="CC00037"/>
    <s v="COHU MALAYSIA SDN. BHD."/>
    <x v="970"/>
    <x v="970"/>
    <x v="18"/>
    <n v="1"/>
    <n v="781.92"/>
    <n v="0"/>
    <n v="1"/>
    <m/>
    <m/>
  </r>
  <r>
    <n v="1205"/>
    <n v="2000005534"/>
    <d v="2019-05-31T00:00:00"/>
    <d v="2019-06-20T00:00:00"/>
    <s v="CC00037"/>
    <s v="COHU MALAYSIA SDN. BHD."/>
    <x v="722"/>
    <x v="722"/>
    <x v="19"/>
    <n v="1"/>
    <n v="37864.35"/>
    <n v="0"/>
    <n v="1"/>
    <m/>
    <m/>
  </r>
  <r>
    <n v="1206"/>
    <n v="2000005534"/>
    <d v="2019-05-31T00:00:00"/>
    <d v="2019-06-20T00:00:00"/>
    <s v="CC00037"/>
    <s v="COHU MALAYSIA SDN. BHD."/>
    <x v="971"/>
    <x v="65"/>
    <x v="19"/>
    <n v="1"/>
    <n v="1806.12"/>
    <n v="0"/>
    <n v="1"/>
    <m/>
    <m/>
  </r>
  <r>
    <n v="1207"/>
    <n v="2000005534"/>
    <d v="2019-05-31T00:00:00"/>
    <d v="2019-06-20T00:00:00"/>
    <s v="CC00037"/>
    <s v="COHU MALAYSIA SDN. BHD."/>
    <x v="970"/>
    <x v="970"/>
    <x v="19"/>
    <n v="1"/>
    <n v="781.92"/>
    <n v="0"/>
    <n v="1"/>
    <m/>
    <m/>
  </r>
  <r>
    <n v="1208"/>
    <n v="2000005656"/>
    <d v="2019-06-20T00:00:00"/>
    <d v="2019-07-04T00:00:00"/>
    <s v="CC00037"/>
    <s v="COHU MALAYSIA SDN. BHD."/>
    <x v="971"/>
    <x v="65"/>
    <x v="20"/>
    <n v="1"/>
    <n v="1806.12"/>
    <n v="0"/>
    <n v="1"/>
    <m/>
    <m/>
  </r>
  <r>
    <n v="1209"/>
    <n v="2000005656"/>
    <d v="2019-06-20T00:00:00"/>
    <d v="2019-07-04T00:00:00"/>
    <s v="CC00037"/>
    <s v="COHU MALAYSIA SDN. BHD."/>
    <x v="112"/>
    <x v="112"/>
    <x v="20"/>
    <n v="1"/>
    <n v="1696.14"/>
    <n v="0"/>
    <n v="1"/>
    <m/>
    <m/>
  </r>
  <r>
    <n v="1210"/>
    <n v="2000005656"/>
    <d v="2019-06-20T00:00:00"/>
    <d v="2019-07-04T00:00:00"/>
    <s v="CC00037"/>
    <s v="COHU MALAYSIA SDN. BHD."/>
    <x v="722"/>
    <x v="722"/>
    <x v="20"/>
    <n v="1"/>
    <n v="37864.35"/>
    <n v="0"/>
    <n v="1"/>
    <m/>
    <m/>
  </r>
  <r>
    <n v="1211"/>
    <n v="2000005656"/>
    <d v="2019-06-20T00:00:00"/>
    <d v="2019-07-04T00:00:00"/>
    <s v="CC00037"/>
    <s v="COHU MALAYSIA SDN. BHD."/>
    <x v="970"/>
    <x v="970"/>
    <x v="20"/>
    <n v="1"/>
    <n v="781.92"/>
    <n v="0"/>
    <n v="1"/>
    <m/>
    <m/>
  </r>
  <r>
    <n v="1212"/>
    <n v="2000005690"/>
    <d v="2019-06-24T00:00:00"/>
    <d v="2019-07-22T00:00:00"/>
    <s v="CC00037"/>
    <s v="COHU MALAYSIA SDN. BHD."/>
    <x v="971"/>
    <x v="65"/>
    <x v="21"/>
    <n v="1"/>
    <n v="1806.12"/>
    <n v="0"/>
    <n v="1"/>
    <m/>
    <m/>
  </r>
  <r>
    <n v="1213"/>
    <n v="2000005690"/>
    <d v="2019-06-24T00:00:00"/>
    <d v="2019-07-22T00:00:00"/>
    <s v="CC00037"/>
    <s v="COHU MALAYSIA SDN. BHD."/>
    <x v="722"/>
    <x v="722"/>
    <x v="21"/>
    <n v="1"/>
    <n v="37864.35"/>
    <n v="0"/>
    <n v="1"/>
    <m/>
    <m/>
  </r>
  <r>
    <n v="1214"/>
    <n v="2000005690"/>
    <d v="2019-06-24T00:00:00"/>
    <d v="2019-07-22T00:00:00"/>
    <s v="CC00037"/>
    <s v="COHU MALAYSIA SDN. BHD."/>
    <x v="970"/>
    <x v="970"/>
    <x v="21"/>
    <n v="1"/>
    <n v="781.92"/>
    <n v="0"/>
    <n v="1"/>
    <m/>
    <m/>
  </r>
  <r>
    <n v="1215"/>
    <n v="2000005691"/>
    <d v="2019-06-24T00:00:00"/>
    <d v="2019-07-05T00:00:00"/>
    <s v="CC00037"/>
    <s v="COHU MALAYSIA SDN. BHD."/>
    <x v="975"/>
    <x v="973"/>
    <x v="22"/>
    <n v="3"/>
    <n v="432.08"/>
    <n v="0"/>
    <n v="3"/>
    <m/>
    <m/>
  </r>
  <r>
    <n v="1216"/>
    <n v="2000005720"/>
    <d v="2019-06-26T00:00:00"/>
    <d v="2019-06-26T00:00:00"/>
    <s v="CC00037"/>
    <s v="COHU MALAYSIA SDN. BHD."/>
    <x v="976"/>
    <x v="974"/>
    <x v="23"/>
    <n v="59"/>
    <n v="1094.9069999999999"/>
    <n v="0"/>
    <n v="59"/>
    <m/>
    <m/>
  </r>
  <r>
    <n v="1217"/>
    <n v="2000005720"/>
    <d v="2019-06-26T00:00:00"/>
    <d v="2019-06-26T00:00:00"/>
    <s v="CC00037"/>
    <s v="COHU MALAYSIA SDN. BHD."/>
    <x v="977"/>
    <x v="975"/>
    <x v="23"/>
    <n v="60"/>
    <n v="0.52800000000000002"/>
    <n v="0"/>
    <n v="60"/>
    <m/>
    <m/>
  </r>
  <r>
    <n v="1218"/>
    <n v="2000005720"/>
    <d v="2019-06-26T00:00:00"/>
    <d v="2019-06-26T00:00:00"/>
    <s v="CC00037"/>
    <s v="COHU MALAYSIA SDN. BHD."/>
    <x v="978"/>
    <x v="976"/>
    <x v="23"/>
    <n v="60"/>
    <n v="92.95"/>
    <n v="0"/>
    <n v="60"/>
    <m/>
    <m/>
  </r>
  <r>
    <n v="1219"/>
    <n v="2000005720"/>
    <d v="2019-06-26T00:00:00"/>
    <d v="2019-06-26T00:00:00"/>
    <s v="CC00037"/>
    <s v="COHU MALAYSIA SDN. BHD."/>
    <x v="481"/>
    <x v="481"/>
    <x v="23"/>
    <n v="240"/>
    <n v="5.2999999999999999E-2"/>
    <n v="0"/>
    <n v="240"/>
    <m/>
    <m/>
  </r>
  <r>
    <n v="1220"/>
    <n v="2000005720"/>
    <d v="2019-06-26T00:00:00"/>
    <d v="2019-06-26T00:00:00"/>
    <s v="CC00037"/>
    <s v="COHU MALAYSIA SDN. BHD."/>
    <x v="30"/>
    <x v="30"/>
    <x v="23"/>
    <n v="1202"/>
    <n v="4.3999999999999997E-2"/>
    <n v="0"/>
    <n v="1202"/>
    <m/>
    <m/>
  </r>
  <r>
    <n v="1221"/>
    <n v="2000005720"/>
    <d v="2019-06-26T00:00:00"/>
    <d v="2019-06-26T00:00:00"/>
    <s v="CC00037"/>
    <s v="COHU MALAYSIA SDN. BHD."/>
    <x v="979"/>
    <x v="977"/>
    <x v="23"/>
    <n v="60"/>
    <n v="2.1230000000000002"/>
    <n v="0"/>
    <n v="60"/>
    <m/>
    <m/>
  </r>
  <r>
    <n v="1222"/>
    <n v="2000005720"/>
    <d v="2019-06-26T00:00:00"/>
    <d v="2019-06-26T00:00:00"/>
    <s v="CC00037"/>
    <s v="COHU MALAYSIA SDN. BHD."/>
    <x v="980"/>
    <x v="978"/>
    <x v="23"/>
    <n v="60"/>
    <n v="1.034"/>
    <n v="0"/>
    <n v="60"/>
    <m/>
    <m/>
  </r>
  <r>
    <n v="1223"/>
    <n v="2000005720"/>
    <d v="2019-06-26T00:00:00"/>
    <d v="2019-06-26T00:00:00"/>
    <s v="CC00037"/>
    <s v="COHU MALAYSIA SDN. BHD."/>
    <x v="981"/>
    <x v="979"/>
    <x v="23"/>
    <n v="60"/>
    <n v="1.0009999999999999"/>
    <n v="0"/>
    <n v="60"/>
    <m/>
    <m/>
  </r>
  <r>
    <n v="1224"/>
    <n v="2000005720"/>
    <d v="2019-06-26T00:00:00"/>
    <d v="2019-06-26T00:00:00"/>
    <s v="CC00037"/>
    <s v="COHU MALAYSIA SDN. BHD."/>
    <x v="982"/>
    <x v="980"/>
    <x v="23"/>
    <n v="60"/>
    <n v="4.1445999999999996"/>
    <n v="0"/>
    <n v="60"/>
    <m/>
    <m/>
  </r>
  <r>
    <n v="1225"/>
    <n v="2000005720"/>
    <d v="2019-06-26T00:00:00"/>
    <d v="2019-06-26T00:00:00"/>
    <s v="CC00037"/>
    <s v="COHU MALAYSIA SDN. BHD."/>
    <x v="983"/>
    <x v="981"/>
    <x v="23"/>
    <n v="120"/>
    <n v="8.48E-2"/>
    <n v="0"/>
    <n v="120"/>
    <m/>
    <m/>
  </r>
  <r>
    <n v="1226"/>
    <n v="2000005720"/>
    <d v="2019-06-26T00:00:00"/>
    <d v="2019-06-26T00:00:00"/>
    <s v="CC00037"/>
    <s v="COHU MALAYSIA SDN. BHD."/>
    <x v="370"/>
    <x v="370"/>
    <x v="23"/>
    <n v="60"/>
    <n v="1.133"/>
    <n v="0"/>
    <n v="60"/>
    <m/>
    <m/>
  </r>
  <r>
    <n v="1227"/>
    <n v="2000005720"/>
    <d v="2019-06-26T00:00:00"/>
    <d v="2019-06-26T00:00:00"/>
    <s v="CC00037"/>
    <s v="COHU MALAYSIA SDN. BHD."/>
    <x v="984"/>
    <x v="982"/>
    <x v="23"/>
    <n v="240"/>
    <n v="0.27500000000000002"/>
    <n v="0"/>
    <n v="240"/>
    <m/>
    <m/>
  </r>
  <r>
    <n v="1228"/>
    <n v="2000005720"/>
    <d v="2019-06-26T00:00:00"/>
    <d v="2019-06-26T00:00:00"/>
    <s v="CC00037"/>
    <s v="COHU MALAYSIA SDN. BHD."/>
    <x v="12"/>
    <x v="12"/>
    <x v="23"/>
    <n v="60"/>
    <n v="5.5E-2"/>
    <n v="0"/>
    <n v="60"/>
    <m/>
    <m/>
  </r>
  <r>
    <n v="1229"/>
    <n v="2000005720"/>
    <d v="2019-06-26T00:00:00"/>
    <d v="2019-06-26T00:00:00"/>
    <s v="CC00037"/>
    <s v="COHU MALAYSIA SDN. BHD."/>
    <x v="985"/>
    <x v="983"/>
    <x v="23"/>
    <n v="60"/>
    <n v="9.9000000000000005E-2"/>
    <n v="0"/>
    <n v="60"/>
    <m/>
    <m/>
  </r>
  <r>
    <n v="1230"/>
    <n v="2000005720"/>
    <d v="2019-06-26T00:00:00"/>
    <d v="2019-06-26T00:00:00"/>
    <s v="CC00037"/>
    <s v="COHU MALAYSIA SDN. BHD."/>
    <x v="986"/>
    <x v="984"/>
    <x v="23"/>
    <n v="180"/>
    <n v="1.0999999999999999E-2"/>
    <n v="0"/>
    <n v="180"/>
    <m/>
    <m/>
  </r>
  <r>
    <n v="1231"/>
    <n v="2000005720"/>
    <d v="2019-06-26T00:00:00"/>
    <d v="2019-06-26T00:00:00"/>
    <s v="CC00037"/>
    <s v="COHU MALAYSIA SDN. BHD."/>
    <x v="987"/>
    <x v="985"/>
    <x v="23"/>
    <n v="120"/>
    <n v="0.14299999999999999"/>
    <n v="0"/>
    <n v="120"/>
    <m/>
    <m/>
  </r>
  <r>
    <n v="1232"/>
    <n v="2000005720"/>
    <d v="2019-06-26T00:00:00"/>
    <d v="2019-06-26T00:00:00"/>
    <s v="CC00037"/>
    <s v="COHU MALAYSIA SDN. BHD."/>
    <x v="988"/>
    <x v="986"/>
    <x v="23"/>
    <n v="60"/>
    <n v="0.121"/>
    <n v="0"/>
    <n v="60"/>
    <m/>
    <m/>
  </r>
  <r>
    <n v="1233"/>
    <n v="2000005720"/>
    <d v="2019-06-26T00:00:00"/>
    <d v="2019-06-26T00:00:00"/>
    <s v="CC00037"/>
    <s v="COHU MALAYSIA SDN. BHD."/>
    <x v="989"/>
    <x v="987"/>
    <x v="23"/>
    <n v="60"/>
    <n v="0.16500000000000001"/>
    <n v="0"/>
    <n v="60"/>
    <m/>
    <m/>
  </r>
  <r>
    <n v="1234"/>
    <n v="2000005720"/>
    <d v="2019-06-26T00:00:00"/>
    <d v="2019-06-26T00:00:00"/>
    <s v="CC00037"/>
    <s v="COHU MALAYSIA SDN. BHD."/>
    <x v="990"/>
    <x v="988"/>
    <x v="23"/>
    <n v="60"/>
    <n v="0.14299999999999999"/>
    <n v="0"/>
    <n v="60"/>
    <m/>
    <m/>
  </r>
  <r>
    <n v="1235"/>
    <n v="2000005720"/>
    <d v="2019-06-26T00:00:00"/>
    <d v="2019-06-26T00:00:00"/>
    <s v="CC00037"/>
    <s v="COHU MALAYSIA SDN. BHD."/>
    <x v="991"/>
    <x v="989"/>
    <x v="23"/>
    <n v="120"/>
    <n v="6.6000000000000003E-2"/>
    <n v="0"/>
    <n v="120"/>
    <m/>
    <m/>
  </r>
  <r>
    <n v="1236"/>
    <n v="2000005720"/>
    <d v="2019-06-26T00:00:00"/>
    <d v="2019-06-26T00:00:00"/>
    <s v="CC00037"/>
    <s v="COHU MALAYSIA SDN. BHD."/>
    <x v="992"/>
    <x v="990"/>
    <x v="23"/>
    <n v="60"/>
    <n v="0.75900000000000001"/>
    <n v="0"/>
    <n v="60"/>
    <m/>
    <m/>
  </r>
  <r>
    <n v="1237"/>
    <n v="2000005720"/>
    <d v="2019-06-26T00:00:00"/>
    <d v="2019-06-26T00:00:00"/>
    <s v="CC00037"/>
    <s v="COHU MALAYSIA SDN. BHD."/>
    <x v="993"/>
    <x v="991"/>
    <x v="23"/>
    <n v="73.2"/>
    <n v="0.23100000000000001"/>
    <n v="0"/>
    <n v="73.2"/>
    <m/>
    <m/>
  </r>
  <r>
    <n v="1238"/>
    <n v="2000005720"/>
    <d v="2019-06-26T00:00:00"/>
    <d v="2019-06-26T00:00:00"/>
    <s v="CC00037"/>
    <s v="COHU MALAYSIA SDN. BHD."/>
    <x v="994"/>
    <x v="992"/>
    <x v="23"/>
    <n v="150.88"/>
    <n v="3.41"/>
    <n v="0"/>
    <n v="150.88"/>
    <m/>
    <m/>
  </r>
  <r>
    <n v="1239"/>
    <n v="2000005720"/>
    <d v="2019-06-26T00:00:00"/>
    <d v="2019-06-26T00:00:00"/>
    <s v="CC00037"/>
    <s v="COHU MALAYSIA SDN. BHD."/>
    <x v="995"/>
    <x v="993"/>
    <x v="23"/>
    <n v="60"/>
    <n v="6.3689999999999998"/>
    <n v="0"/>
    <n v="60"/>
    <m/>
    <m/>
  </r>
  <r>
    <n v="1240"/>
    <n v="2000005720"/>
    <d v="2019-06-26T00:00:00"/>
    <d v="2019-06-26T00:00:00"/>
    <s v="CC00037"/>
    <s v="COHU MALAYSIA SDN. BHD."/>
    <x v="996"/>
    <x v="994"/>
    <x v="23"/>
    <n v="120"/>
    <n v="0.19800000000000001"/>
    <n v="0"/>
    <n v="120"/>
    <m/>
    <m/>
  </r>
  <r>
    <n v="1241"/>
    <n v="2000005720"/>
    <d v="2019-06-26T00:00:00"/>
    <d v="2019-06-26T00:00:00"/>
    <s v="CC00037"/>
    <s v="COHU MALAYSIA SDN. BHD."/>
    <x v="997"/>
    <x v="995"/>
    <x v="23"/>
    <n v="60"/>
    <n v="1.7050000000000001"/>
    <n v="0"/>
    <n v="60"/>
    <m/>
    <m/>
  </r>
  <r>
    <n v="1242"/>
    <n v="2000005720"/>
    <d v="2019-06-26T00:00:00"/>
    <d v="2019-06-26T00:00:00"/>
    <s v="CC00037"/>
    <s v="COHU MALAYSIA SDN. BHD."/>
    <x v="998"/>
    <x v="996"/>
    <x v="23"/>
    <n v="60"/>
    <n v="0.14299999999999999"/>
    <n v="0"/>
    <n v="60"/>
    <m/>
    <m/>
  </r>
  <r>
    <n v="1243"/>
    <n v="2000005720"/>
    <d v="2019-06-26T00:00:00"/>
    <d v="2019-06-26T00:00:00"/>
    <s v="CC00037"/>
    <s v="COHU MALAYSIA SDN. BHD."/>
    <x v="999"/>
    <x v="997"/>
    <x v="23"/>
    <n v="60"/>
    <n v="0.31900000000000001"/>
    <n v="0"/>
    <n v="60"/>
    <m/>
    <m/>
  </r>
  <r>
    <n v="1244"/>
    <n v="2000005720"/>
    <d v="2019-06-26T00:00:00"/>
    <d v="2019-06-26T00:00:00"/>
    <s v="CC00037"/>
    <s v="COHU MALAYSIA SDN. BHD."/>
    <x v="1000"/>
    <x v="998"/>
    <x v="23"/>
    <n v="61"/>
    <n v="105.82"/>
    <n v="0"/>
    <n v="61"/>
    <m/>
    <m/>
  </r>
  <r>
    <n v="1245"/>
    <n v="2000005720"/>
    <d v="2019-06-26T00:00:00"/>
    <d v="2019-06-26T00:00:00"/>
    <s v="CC00037"/>
    <s v="COHU MALAYSIA SDN. BHD."/>
    <x v="1001"/>
    <x v="999"/>
    <x v="23"/>
    <n v="61"/>
    <n v="19.8"/>
    <n v="0"/>
    <n v="61"/>
    <m/>
    <m/>
  </r>
  <r>
    <n v="1246"/>
    <n v="2000005720"/>
    <d v="2019-06-26T00:00:00"/>
    <d v="2019-06-26T00:00:00"/>
    <s v="CC00037"/>
    <s v="COHU MALAYSIA SDN. BHD."/>
    <x v="1002"/>
    <x v="1000"/>
    <x v="23"/>
    <n v="83"/>
    <n v="24.2"/>
    <n v="0"/>
    <n v="83"/>
    <m/>
    <m/>
  </r>
  <r>
    <n v="1247"/>
    <n v="2000005720"/>
    <d v="2019-06-26T00:00:00"/>
    <d v="2019-06-26T00:00:00"/>
    <s v="CC00037"/>
    <s v="COHU MALAYSIA SDN. BHD."/>
    <x v="230"/>
    <x v="230"/>
    <x v="23"/>
    <n v="60"/>
    <n v="0.121"/>
    <n v="0"/>
    <n v="60"/>
    <m/>
    <m/>
  </r>
  <r>
    <n v="1248"/>
    <n v="2000005720"/>
    <d v="2019-06-26T00:00:00"/>
    <d v="2019-06-26T00:00:00"/>
    <s v="CC00037"/>
    <s v="COHU MALAYSIA SDN. BHD."/>
    <x v="232"/>
    <x v="232"/>
    <x v="23"/>
    <n v="122"/>
    <n v="0.23100000000000001"/>
    <n v="0"/>
    <n v="122"/>
    <m/>
    <m/>
  </r>
  <r>
    <n v="1249"/>
    <n v="2000005720"/>
    <d v="2019-06-26T00:00:00"/>
    <d v="2019-06-26T00:00:00"/>
    <s v="CC00037"/>
    <s v="COHU MALAYSIA SDN. BHD."/>
    <x v="1003"/>
    <x v="1001"/>
    <x v="23"/>
    <n v="300"/>
    <n v="5.2249999999999996"/>
    <n v="0"/>
    <n v="300"/>
    <m/>
    <m/>
  </r>
  <r>
    <n v="1250"/>
    <n v="2000005720"/>
    <d v="2019-06-26T00:00:00"/>
    <d v="2019-06-26T00:00:00"/>
    <s v="CC00037"/>
    <s v="COHU MALAYSIA SDN. BHD."/>
    <x v="1004"/>
    <x v="1002"/>
    <x v="23"/>
    <n v="60"/>
    <n v="0.91300000000000003"/>
    <n v="0"/>
    <n v="60"/>
    <m/>
    <m/>
  </r>
  <r>
    <n v="1251"/>
    <n v="2000005720"/>
    <d v="2019-06-26T00:00:00"/>
    <d v="2019-06-26T00:00:00"/>
    <s v="CC00037"/>
    <s v="COHU MALAYSIA SDN. BHD."/>
    <x v="1005"/>
    <x v="1003"/>
    <x v="23"/>
    <n v="120"/>
    <n v="0.14299999999999999"/>
    <n v="0"/>
    <n v="120"/>
    <m/>
    <m/>
  </r>
  <r>
    <n v="1252"/>
    <n v="2000005720"/>
    <d v="2019-06-26T00:00:00"/>
    <d v="2019-06-26T00:00:00"/>
    <s v="CC00037"/>
    <s v="COHU MALAYSIA SDN. BHD."/>
    <x v="1006"/>
    <x v="1004"/>
    <x v="23"/>
    <n v="75"/>
    <n v="5.7750000000000004"/>
    <n v="0"/>
    <n v="75"/>
    <m/>
    <m/>
  </r>
  <r>
    <n v="1253"/>
    <n v="2000005720"/>
    <d v="2019-06-26T00:00:00"/>
    <d v="2019-06-26T00:00:00"/>
    <s v="CC00037"/>
    <s v="COHU MALAYSIA SDN. BHD."/>
    <x v="1007"/>
    <x v="1005"/>
    <x v="23"/>
    <n v="281"/>
    <n v="2.4750000000000001"/>
    <n v="0"/>
    <n v="281"/>
    <m/>
    <m/>
  </r>
  <r>
    <n v="1254"/>
    <n v="2000005720"/>
    <d v="2019-06-26T00:00:00"/>
    <d v="2019-06-26T00:00:00"/>
    <s v="CC00037"/>
    <s v="COHU MALAYSIA SDN. BHD."/>
    <x v="1008"/>
    <x v="1006"/>
    <x v="23"/>
    <n v="281"/>
    <n v="2.75"/>
    <n v="0"/>
    <n v="281"/>
    <m/>
    <m/>
  </r>
  <r>
    <n v="1255"/>
    <n v="2000005720"/>
    <d v="2019-06-26T00:00:00"/>
    <d v="2019-06-26T00:00:00"/>
    <s v="CC00037"/>
    <s v="COHU MALAYSIA SDN. BHD."/>
    <x v="852"/>
    <x v="1007"/>
    <x v="23"/>
    <n v="120"/>
    <n v="6.3600000000000004E-2"/>
    <n v="0"/>
    <n v="120"/>
    <m/>
    <m/>
  </r>
  <r>
    <n v="1256"/>
    <n v="2000005720"/>
    <d v="2019-06-26T00:00:00"/>
    <d v="2019-06-26T00:00:00"/>
    <s v="CC00037"/>
    <s v="COHU MALAYSIA SDN. BHD."/>
    <x v="50"/>
    <x v="50"/>
    <x v="23"/>
    <n v="540"/>
    <n v="6.6000000000000003E-2"/>
    <n v="0"/>
    <n v="540"/>
    <m/>
    <m/>
  </r>
  <r>
    <n v="1257"/>
    <n v="2000005720"/>
    <d v="2019-06-26T00:00:00"/>
    <d v="2019-06-26T00:00:00"/>
    <s v="CC00037"/>
    <s v="COHU MALAYSIA SDN. BHD."/>
    <x v="566"/>
    <x v="566"/>
    <x v="23"/>
    <n v="45"/>
    <n v="7.6999999999999999E-2"/>
    <n v="0"/>
    <n v="45"/>
    <m/>
    <m/>
  </r>
  <r>
    <n v="1258"/>
    <n v="2000005720"/>
    <d v="2019-06-26T00:00:00"/>
    <d v="2019-06-26T00:00:00"/>
    <s v="CC00037"/>
    <s v="COHU MALAYSIA SDN. BHD."/>
    <x v="38"/>
    <x v="38"/>
    <x v="23"/>
    <n v="180"/>
    <n v="2.12E-2"/>
    <n v="0"/>
    <n v="180"/>
    <m/>
    <m/>
  </r>
  <r>
    <n v="1259"/>
    <n v="2000005720"/>
    <d v="2019-06-26T00:00:00"/>
    <d v="2019-06-26T00:00:00"/>
    <s v="CC00037"/>
    <s v="COHU MALAYSIA SDN. BHD."/>
    <x v="1009"/>
    <x v="1008"/>
    <x v="23"/>
    <n v="240"/>
    <n v="6.6000000000000003E-2"/>
    <n v="0"/>
    <n v="240"/>
    <m/>
    <m/>
  </r>
  <r>
    <n v="1260"/>
    <n v="2000005720"/>
    <d v="2019-06-26T00:00:00"/>
    <d v="2019-06-26T00:00:00"/>
    <s v="CC00037"/>
    <s v="COHU MALAYSIA SDN. BHD."/>
    <x v="34"/>
    <x v="34"/>
    <x v="23"/>
    <n v="120"/>
    <n v="6.6000000000000003E-2"/>
    <n v="0"/>
    <n v="120"/>
    <m/>
    <m/>
  </r>
  <r>
    <n v="1261"/>
    <n v="2000005720"/>
    <d v="2019-06-26T00:00:00"/>
    <d v="2019-06-26T00:00:00"/>
    <s v="CC00037"/>
    <s v="COHU MALAYSIA SDN. BHD."/>
    <x v="1010"/>
    <x v="1009"/>
    <x v="23"/>
    <n v="135"/>
    <n v="158.68600000000001"/>
    <n v="0"/>
    <n v="135"/>
    <m/>
    <m/>
  </r>
  <r>
    <n v="1262"/>
    <n v="2000005720"/>
    <d v="2019-06-26T00:00:00"/>
    <d v="2019-06-26T00:00:00"/>
    <s v="CC00037"/>
    <s v="COHU MALAYSIA SDN. BHD."/>
    <x v="1011"/>
    <x v="1010"/>
    <x v="23"/>
    <n v="317"/>
    <n v="15.95"/>
    <n v="0"/>
    <n v="317"/>
    <m/>
    <m/>
  </r>
  <r>
    <n v="1263"/>
    <n v="2000005720"/>
    <d v="2019-06-26T00:00:00"/>
    <d v="2019-06-26T00:00:00"/>
    <s v="CC00037"/>
    <s v="COHU MALAYSIA SDN. BHD."/>
    <x v="1012"/>
    <x v="1011"/>
    <x v="23"/>
    <n v="74"/>
    <n v="5.61"/>
    <n v="0"/>
    <n v="74"/>
    <m/>
    <m/>
  </r>
  <r>
    <n v="1264"/>
    <n v="2000005720"/>
    <d v="2019-06-26T00:00:00"/>
    <d v="2019-06-26T00:00:00"/>
    <s v="CC00037"/>
    <s v="COHU MALAYSIA SDN. BHD."/>
    <x v="1013"/>
    <x v="1012"/>
    <x v="23"/>
    <n v="60"/>
    <n v="0.13200000000000001"/>
    <n v="0"/>
    <n v="60"/>
    <m/>
    <m/>
  </r>
  <r>
    <n v="1265"/>
    <n v="2000005720"/>
    <d v="2019-06-26T00:00:00"/>
    <d v="2019-06-26T00:00:00"/>
    <s v="CC00037"/>
    <s v="COHU MALAYSIA SDN. BHD."/>
    <x v="1014"/>
    <x v="1013"/>
    <x v="23"/>
    <n v="61"/>
    <n v="26.62"/>
    <n v="0"/>
    <n v="61"/>
    <m/>
    <m/>
  </r>
  <r>
    <n v="1266"/>
    <n v="2000005720"/>
    <d v="2019-06-26T00:00:00"/>
    <d v="2019-06-26T00:00:00"/>
    <s v="CC00037"/>
    <s v="COHU MALAYSIA SDN. BHD."/>
    <x v="1015"/>
    <x v="1014"/>
    <x v="23"/>
    <n v="281"/>
    <n v="3.4649999999999999"/>
    <n v="0"/>
    <n v="281"/>
    <m/>
    <m/>
  </r>
  <r>
    <n v="1267"/>
    <n v="2000005720"/>
    <d v="2019-06-26T00:00:00"/>
    <d v="2019-06-26T00:00:00"/>
    <s v="CC00037"/>
    <s v="COHU MALAYSIA SDN. BHD."/>
    <x v="486"/>
    <x v="486"/>
    <x v="23"/>
    <n v="60"/>
    <n v="3.1800000000000002E-2"/>
    <n v="0"/>
    <n v="60"/>
    <m/>
    <m/>
  </r>
  <r>
    <n v="1268"/>
    <n v="2000005720"/>
    <d v="2019-06-26T00:00:00"/>
    <d v="2019-06-26T00:00:00"/>
    <s v="CC00037"/>
    <s v="COHU MALAYSIA SDN. BHD."/>
    <x v="52"/>
    <x v="52"/>
    <x v="23"/>
    <n v="255"/>
    <n v="0.11"/>
    <n v="0"/>
    <n v="255"/>
    <m/>
    <m/>
  </r>
  <r>
    <n v="1269"/>
    <n v="2000005720"/>
    <d v="2019-06-26T00:00:00"/>
    <d v="2019-06-26T00:00:00"/>
    <s v="CC00037"/>
    <s v="COHU MALAYSIA SDN. BHD."/>
    <x v="762"/>
    <x v="762"/>
    <x v="23"/>
    <n v="61"/>
    <n v="0.26400000000000001"/>
    <n v="0"/>
    <n v="61"/>
    <m/>
    <m/>
  </r>
  <r>
    <n v="1270"/>
    <n v="2000005720"/>
    <d v="2019-06-26T00:00:00"/>
    <d v="2019-06-26T00:00:00"/>
    <s v="CC00037"/>
    <s v="COHU MALAYSIA SDN. BHD."/>
    <x v="36"/>
    <x v="36"/>
    <x v="23"/>
    <n v="450"/>
    <n v="5.2999999999999999E-2"/>
    <n v="0"/>
    <n v="450"/>
    <m/>
    <m/>
  </r>
  <r>
    <n v="1271"/>
    <n v="2000005720"/>
    <d v="2019-06-26T00:00:00"/>
    <d v="2019-06-26T00:00:00"/>
    <s v="CC00037"/>
    <s v="COHU MALAYSIA SDN. BHD."/>
    <x v="1016"/>
    <x v="1015"/>
    <x v="23"/>
    <n v="37"/>
    <n v="0.495"/>
    <n v="0"/>
    <n v="37"/>
    <m/>
    <m/>
  </r>
  <r>
    <n v="1272"/>
    <n v="2000005720"/>
    <d v="2019-06-26T00:00:00"/>
    <d v="2019-06-26T00:00:00"/>
    <s v="CC00037"/>
    <s v="COHU MALAYSIA SDN. BHD."/>
    <x v="11"/>
    <x v="11"/>
    <x v="23"/>
    <n v="195"/>
    <n v="1.0999999999999999E-2"/>
    <n v="0"/>
    <n v="195"/>
    <m/>
    <m/>
  </r>
  <r>
    <n v="1273"/>
    <n v="2000005720"/>
    <d v="2019-06-26T00:00:00"/>
    <d v="2019-06-26T00:00:00"/>
    <s v="CC00037"/>
    <s v="COHU MALAYSIA SDN. BHD."/>
    <x v="1017"/>
    <x v="1016"/>
    <x v="23"/>
    <n v="62"/>
    <n v="0.20899999999999999"/>
    <n v="0"/>
    <n v="62"/>
    <m/>
    <m/>
  </r>
  <r>
    <n v="1274"/>
    <n v="2000005720"/>
    <d v="2019-06-26T00:00:00"/>
    <d v="2019-06-26T00:00:00"/>
    <s v="CC00037"/>
    <s v="COHU MALAYSIA SDN. BHD."/>
    <x v="1018"/>
    <x v="1017"/>
    <x v="23"/>
    <n v="135"/>
    <n v="162.20599999999999"/>
    <n v="0"/>
    <n v="135"/>
    <m/>
    <m/>
  </r>
  <r>
    <n v="1275"/>
    <n v="2000005720"/>
    <d v="2019-06-26T00:00:00"/>
    <d v="2019-06-26T00:00:00"/>
    <s v="CC00037"/>
    <s v="COHU MALAYSIA SDN. BHD."/>
    <x v="1019"/>
    <x v="1018"/>
    <x v="23"/>
    <n v="83"/>
    <n v="20.9"/>
    <n v="0"/>
    <n v="83"/>
    <m/>
    <m/>
  </r>
  <r>
    <n v="1276"/>
    <n v="2000005720"/>
    <d v="2019-06-26T00:00:00"/>
    <d v="2019-06-26T00:00:00"/>
    <s v="CC00037"/>
    <s v="COHU MALAYSIA SDN. BHD."/>
    <x v="849"/>
    <x v="849"/>
    <x v="23"/>
    <n v="68"/>
    <n v="5.2999999999999999E-2"/>
    <n v="0"/>
    <n v="68"/>
    <m/>
    <m/>
  </r>
  <r>
    <n v="1277"/>
    <n v="2000005720"/>
    <d v="2019-06-26T00:00:00"/>
    <d v="2019-06-26T00:00:00"/>
    <s v="CC00037"/>
    <s v="COHU MALAYSIA SDN. BHD."/>
    <x v="39"/>
    <x v="39"/>
    <x v="23"/>
    <n v="48"/>
    <n v="3.3000000000000002E-2"/>
    <n v="0"/>
    <n v="48"/>
    <m/>
    <m/>
  </r>
  <r>
    <n v="1278"/>
    <n v="2000005720"/>
    <d v="2019-06-26T00:00:00"/>
    <d v="2019-06-26T00:00:00"/>
    <s v="CC00037"/>
    <s v="COHU MALAYSIA SDN. BHD."/>
    <x v="182"/>
    <x v="182"/>
    <x v="23"/>
    <n v="60"/>
    <n v="0.13200000000000001"/>
    <n v="0"/>
    <n v="60"/>
    <m/>
    <m/>
  </r>
  <r>
    <n v="1279"/>
    <n v="2000005720"/>
    <d v="2019-06-26T00:00:00"/>
    <d v="2019-06-26T00:00:00"/>
    <s v="CC00037"/>
    <s v="COHU MALAYSIA SDN. BHD."/>
    <x v="1020"/>
    <x v="1019"/>
    <x v="23"/>
    <n v="120"/>
    <n v="5.2999999999999999E-2"/>
    <n v="0"/>
    <n v="120"/>
    <m/>
    <m/>
  </r>
  <r>
    <n v="1280"/>
    <n v="2000005720"/>
    <d v="2019-06-26T00:00:00"/>
    <d v="2019-06-26T00:00:00"/>
    <s v="CC00037"/>
    <s v="COHU MALAYSIA SDN. BHD."/>
    <x v="1021"/>
    <x v="1020"/>
    <x v="23"/>
    <n v="86"/>
    <n v="45.033999999999999"/>
    <n v="0"/>
    <n v="86"/>
    <m/>
    <m/>
  </r>
  <r>
    <n v="1281"/>
    <n v="2000005720"/>
    <d v="2019-06-26T00:00:00"/>
    <d v="2019-06-26T00:00:00"/>
    <s v="CC00037"/>
    <s v="COHU MALAYSIA SDN. BHD."/>
    <x v="1022"/>
    <x v="1021"/>
    <x v="23"/>
    <n v="86"/>
    <n v="47.542000000000002"/>
    <n v="0"/>
    <n v="86"/>
    <m/>
    <m/>
  </r>
  <r>
    <n v="1282"/>
    <n v="2000005720"/>
    <d v="2019-06-26T00:00:00"/>
    <d v="2019-06-26T00:00:00"/>
    <s v="CC00037"/>
    <s v="COHU MALAYSIA SDN. BHD."/>
    <x v="1023"/>
    <x v="1022"/>
    <x v="23"/>
    <n v="83"/>
    <n v="20.9"/>
    <n v="0"/>
    <n v="83"/>
    <m/>
    <m/>
  </r>
  <r>
    <n v="1283"/>
    <n v="2000005720"/>
    <d v="2019-06-26T00:00:00"/>
    <d v="2019-06-26T00:00:00"/>
    <s v="CC00037"/>
    <s v="COHU MALAYSIA SDN. BHD."/>
    <x v="1024"/>
    <x v="1023"/>
    <x v="23"/>
    <n v="83"/>
    <n v="20.9"/>
    <n v="0"/>
    <n v="83"/>
    <m/>
    <m/>
  </r>
  <r>
    <n v="1284"/>
    <n v="2000005720"/>
    <d v="2019-06-26T00:00:00"/>
    <d v="2019-06-26T00:00:00"/>
    <s v="CC00037"/>
    <s v="COHU MALAYSIA SDN. BHD."/>
    <x v="1025"/>
    <x v="1024"/>
    <x v="23"/>
    <n v="45"/>
    <n v="1.2190000000000001"/>
    <n v="0"/>
    <n v="45"/>
    <m/>
    <m/>
  </r>
  <r>
    <n v="1285"/>
    <n v="2000005720"/>
    <d v="2019-06-26T00:00:00"/>
    <d v="2019-06-26T00:00:00"/>
    <s v="CC00037"/>
    <s v="COHU MALAYSIA SDN. BHD."/>
    <x v="1026"/>
    <x v="1025"/>
    <x v="23"/>
    <n v="62"/>
    <n v="5.7309999999999999"/>
    <n v="0"/>
    <n v="62"/>
    <m/>
    <m/>
  </r>
  <r>
    <n v="1286"/>
    <n v="2000005720"/>
    <d v="2019-06-26T00:00:00"/>
    <d v="2019-06-26T00:00:00"/>
    <s v="CC00037"/>
    <s v="COHU MALAYSIA SDN. BHD."/>
    <x v="555"/>
    <x v="555"/>
    <x v="23"/>
    <n v="60"/>
    <n v="0.27500000000000002"/>
    <n v="0"/>
    <n v="60"/>
    <m/>
    <m/>
  </r>
  <r>
    <n v="1287"/>
    <n v="2000005720"/>
    <d v="2019-06-26T00:00:00"/>
    <d v="2019-06-26T00:00:00"/>
    <s v="CC00037"/>
    <s v="COHU MALAYSIA SDN. BHD."/>
    <x v="1027"/>
    <x v="1026"/>
    <x v="23"/>
    <n v="135"/>
    <n v="204.78700000000001"/>
    <n v="0"/>
    <n v="135"/>
    <m/>
    <m/>
  </r>
  <r>
    <n v="1288"/>
    <n v="2000005720"/>
    <d v="2019-06-26T00:00:00"/>
    <d v="2019-06-26T00:00:00"/>
    <s v="CC00037"/>
    <s v="COHU MALAYSIA SDN. BHD."/>
    <x v="1028"/>
    <x v="1027"/>
    <x v="23"/>
    <n v="120"/>
    <n v="7.8228"/>
    <n v="0"/>
    <n v="120"/>
    <m/>
    <m/>
  </r>
  <r>
    <n v="1289"/>
    <n v="2000005720"/>
    <d v="2019-06-26T00:00:00"/>
    <d v="2019-06-26T00:00:00"/>
    <s v="CC00037"/>
    <s v="COHU MALAYSIA SDN. BHD."/>
    <x v="1029"/>
    <x v="1028"/>
    <x v="23"/>
    <n v="98"/>
    <n v="1.8480000000000001"/>
    <n v="0"/>
    <n v="98"/>
    <m/>
    <m/>
  </r>
  <r>
    <n v="1290"/>
    <n v="2000005720"/>
    <d v="2019-06-26T00:00:00"/>
    <d v="2019-06-26T00:00:00"/>
    <s v="CC00037"/>
    <s v="COHU MALAYSIA SDN. BHD."/>
    <x v="1030"/>
    <x v="1029"/>
    <x v="23"/>
    <n v="83"/>
    <n v="5.3239999999999998"/>
    <n v="0"/>
    <n v="83"/>
    <m/>
    <m/>
  </r>
  <r>
    <n v="1291"/>
    <n v="2000005720"/>
    <d v="2019-06-26T00:00:00"/>
    <d v="2019-06-26T00:00:00"/>
    <s v="CC00037"/>
    <s v="COHU MALAYSIA SDN. BHD."/>
    <x v="1031"/>
    <x v="1030"/>
    <x v="23"/>
    <n v="60"/>
    <n v="1.1879999999999999"/>
    <n v="0"/>
    <n v="60"/>
    <m/>
    <m/>
  </r>
  <r>
    <n v="1292"/>
    <n v="2000005720"/>
    <d v="2019-06-26T00:00:00"/>
    <d v="2019-06-26T00:00:00"/>
    <s v="CC00037"/>
    <s v="COHU MALAYSIA SDN. BHD."/>
    <x v="246"/>
    <x v="246"/>
    <x v="23"/>
    <n v="60"/>
    <n v="0.11"/>
    <n v="0"/>
    <n v="60"/>
    <m/>
    <m/>
  </r>
  <r>
    <n v="1293"/>
    <n v="2000005720"/>
    <d v="2019-06-26T00:00:00"/>
    <d v="2019-06-26T00:00:00"/>
    <s v="CC00037"/>
    <s v="COHU MALAYSIA SDN. BHD."/>
    <x v="1032"/>
    <x v="1031"/>
    <x v="23"/>
    <n v="60"/>
    <n v="0.79200000000000004"/>
    <n v="0"/>
    <n v="60"/>
    <m/>
    <m/>
  </r>
  <r>
    <n v="1294"/>
    <n v="2000005720"/>
    <d v="2019-06-26T00:00:00"/>
    <d v="2019-06-26T00:00:00"/>
    <s v="CC00037"/>
    <s v="COHU MALAYSIA SDN. BHD."/>
    <x v="1033"/>
    <x v="1032"/>
    <x v="23"/>
    <n v="120"/>
    <n v="11.002800000000001"/>
    <n v="0"/>
    <n v="120"/>
    <m/>
    <m/>
  </r>
  <r>
    <n v="1295"/>
    <n v="2000005720"/>
    <d v="2019-06-26T00:00:00"/>
    <d v="2019-06-26T00:00:00"/>
    <s v="CC00037"/>
    <s v="COHU MALAYSIA SDN. BHD."/>
    <x v="1034"/>
    <x v="1033"/>
    <x v="23"/>
    <n v="930"/>
    <n v="36.08"/>
    <n v="0"/>
    <n v="930"/>
    <m/>
    <m/>
  </r>
  <r>
    <n v="1296"/>
    <n v="2000005720"/>
    <d v="2019-06-26T00:00:00"/>
    <d v="2019-06-26T00:00:00"/>
    <s v="CC00037"/>
    <s v="COHU MALAYSIA SDN. BHD."/>
    <x v="1035"/>
    <x v="1034"/>
    <x v="23"/>
    <n v="120"/>
    <n v="35.034999999999997"/>
    <n v="0"/>
    <n v="120"/>
    <m/>
    <m/>
  </r>
  <r>
    <n v="1297"/>
    <n v="2000005720"/>
    <d v="2019-06-26T00:00:00"/>
    <d v="2019-06-26T00:00:00"/>
    <s v="CC00037"/>
    <s v="COHU MALAYSIA SDN. BHD."/>
    <x v="1036"/>
    <x v="1035"/>
    <x v="23"/>
    <n v="74"/>
    <n v="1.9470000000000001"/>
    <n v="0"/>
    <n v="74"/>
    <m/>
    <m/>
  </r>
  <r>
    <n v="1298"/>
    <n v="2000005720"/>
    <d v="2019-06-26T00:00:00"/>
    <d v="2019-06-26T00:00:00"/>
    <s v="CC00037"/>
    <s v="COHU MALAYSIA SDN. BHD."/>
    <x v="1037"/>
    <x v="1036"/>
    <x v="23"/>
    <n v="120"/>
    <n v="4.18"/>
    <n v="0"/>
    <n v="120"/>
    <m/>
    <m/>
  </r>
  <r>
    <n v="1299"/>
    <n v="2000005720"/>
    <d v="2019-06-26T00:00:00"/>
    <d v="2019-06-26T00:00:00"/>
    <s v="CC00037"/>
    <s v="COHU MALAYSIA SDN. BHD."/>
    <x v="1038"/>
    <x v="1037"/>
    <x v="23"/>
    <n v="60"/>
    <n v="4.3999999999999997E-2"/>
    <n v="0"/>
    <n v="60"/>
    <m/>
    <m/>
  </r>
  <r>
    <n v="1300"/>
    <n v="2000005720"/>
    <d v="2019-06-26T00:00:00"/>
    <d v="2019-06-26T00:00:00"/>
    <s v="CC00037"/>
    <s v="COHU MALAYSIA SDN. BHD."/>
    <x v="1039"/>
    <x v="1038"/>
    <x v="23"/>
    <n v="43"/>
    <n v="78.584000000000003"/>
    <n v="0"/>
    <n v="43"/>
    <m/>
    <m/>
  </r>
  <r>
    <n v="1301"/>
    <n v="2000005720"/>
    <d v="2019-06-26T00:00:00"/>
    <d v="2019-06-26T00:00:00"/>
    <s v="CC00037"/>
    <s v="COHU MALAYSIA SDN. BHD."/>
    <x v="98"/>
    <x v="1039"/>
    <x v="23"/>
    <n v="255"/>
    <n v="7.4200000000000002E-2"/>
    <n v="0"/>
    <n v="255"/>
    <m/>
    <m/>
  </r>
  <r>
    <n v="1302"/>
    <n v="2000005720"/>
    <d v="2019-06-26T00:00:00"/>
    <d v="2019-06-26T00:00:00"/>
    <s v="CC00037"/>
    <s v="COHU MALAYSIA SDN. BHD."/>
    <x v="1040"/>
    <x v="1040"/>
    <x v="23"/>
    <n v="150"/>
    <n v="1.0999999999999999E-2"/>
    <n v="0"/>
    <n v="150"/>
    <m/>
    <m/>
  </r>
  <r>
    <n v="1303"/>
    <n v="2000005720"/>
    <d v="2019-06-26T00:00:00"/>
    <d v="2019-06-26T00:00:00"/>
    <s v="CC00037"/>
    <s v="COHU MALAYSIA SDN. BHD."/>
    <x v="1041"/>
    <x v="1041"/>
    <x v="23"/>
    <n v="120"/>
    <n v="10.769"/>
    <n v="0"/>
    <n v="120"/>
    <m/>
    <m/>
  </r>
  <r>
    <n v="1304"/>
    <n v="2000005720"/>
    <d v="2019-06-26T00:00:00"/>
    <d v="2019-06-26T00:00:00"/>
    <s v="CC00037"/>
    <s v="COHU MALAYSIA SDN. BHD."/>
    <x v="1042"/>
    <x v="1042"/>
    <x v="23"/>
    <n v="62"/>
    <n v="1.133"/>
    <n v="0"/>
    <n v="62"/>
    <m/>
    <m/>
  </r>
  <r>
    <n v="1305"/>
    <n v="2000005720"/>
    <d v="2019-06-26T00:00:00"/>
    <d v="2019-06-26T00:00:00"/>
    <s v="CC00037"/>
    <s v="COHU MALAYSIA SDN. BHD."/>
    <x v="1043"/>
    <x v="1043"/>
    <x v="23"/>
    <n v="120"/>
    <n v="9.548"/>
    <n v="0"/>
    <n v="120"/>
    <m/>
    <m/>
  </r>
  <r>
    <n v="1306"/>
    <n v="2000005720"/>
    <d v="2019-06-26T00:00:00"/>
    <d v="2019-06-26T00:00:00"/>
    <s v="CC00037"/>
    <s v="COHU MALAYSIA SDN. BHD."/>
    <x v="1044"/>
    <x v="1044"/>
    <x v="23"/>
    <n v="37"/>
    <n v="10.547000000000001"/>
    <n v="0"/>
    <n v="37"/>
    <m/>
    <m/>
  </r>
  <r>
    <n v="1307"/>
    <n v="2000005720"/>
    <d v="2019-06-26T00:00:00"/>
    <d v="2019-06-26T00:00:00"/>
    <s v="CC00037"/>
    <s v="COHU MALAYSIA SDN. BHD."/>
    <x v="1045"/>
    <x v="1045"/>
    <x v="23"/>
    <n v="120"/>
    <n v="22.450800000000001"/>
    <n v="0"/>
    <n v="120"/>
    <m/>
    <m/>
  </r>
  <r>
    <n v="1308"/>
    <n v="2000005720"/>
    <d v="2019-06-26T00:00:00"/>
    <d v="2019-06-26T00:00:00"/>
    <s v="CC00037"/>
    <s v="COHU MALAYSIA SDN. BHD."/>
    <x v="549"/>
    <x v="549"/>
    <x v="23"/>
    <n v="43"/>
    <n v="1.3355999999999999"/>
    <n v="0"/>
    <n v="43"/>
    <m/>
    <m/>
  </r>
  <r>
    <n v="1309"/>
    <n v="2000005720"/>
    <d v="2019-06-26T00:00:00"/>
    <d v="2019-06-26T00:00:00"/>
    <s v="CC00037"/>
    <s v="COHU MALAYSIA SDN. BHD."/>
    <x v="963"/>
    <x v="963"/>
    <x v="23"/>
    <n v="37"/>
    <n v="1.5052000000000001"/>
    <n v="0"/>
    <n v="37"/>
    <m/>
    <m/>
  </r>
  <r>
    <n v="1310"/>
    <n v="2000005720"/>
    <d v="2019-06-26T00:00:00"/>
    <d v="2019-06-26T00:00:00"/>
    <s v="CC00037"/>
    <s v="COHU MALAYSIA SDN. BHD."/>
    <x v="1046"/>
    <x v="1046"/>
    <x v="23"/>
    <n v="74"/>
    <n v="0.68899999999999995"/>
    <n v="0"/>
    <n v="74"/>
    <m/>
    <m/>
  </r>
  <r>
    <n v="1311"/>
    <n v="2000005720"/>
    <d v="2019-06-26T00:00:00"/>
    <d v="2019-06-26T00:00:00"/>
    <s v="CC00037"/>
    <s v="COHU MALAYSIA SDN. BHD."/>
    <x v="1047"/>
    <x v="1047"/>
    <x v="23"/>
    <n v="150"/>
    <n v="0.13780000000000001"/>
    <n v="0"/>
    <n v="150"/>
    <m/>
    <m/>
  </r>
  <r>
    <n v="1312"/>
    <n v="2000005720"/>
    <d v="2019-06-26T00:00:00"/>
    <d v="2019-06-26T00:00:00"/>
    <s v="CC00037"/>
    <s v="COHU MALAYSIA SDN. BHD."/>
    <x v="483"/>
    <x v="483"/>
    <x v="23"/>
    <n v="120"/>
    <n v="5.5E-2"/>
    <n v="0"/>
    <n v="120"/>
    <m/>
    <m/>
  </r>
  <r>
    <n v="1313"/>
    <n v="2000005720"/>
    <d v="2019-06-26T00:00:00"/>
    <d v="2019-06-26T00:00:00"/>
    <s v="CC00037"/>
    <s v="COHU MALAYSIA SDN. BHD."/>
    <x v="1048"/>
    <x v="1048"/>
    <x v="23"/>
    <n v="120"/>
    <n v="6.82"/>
    <n v="0"/>
    <n v="120"/>
    <m/>
    <m/>
  </r>
  <r>
    <n v="1314"/>
    <n v="2000005720"/>
    <d v="2019-06-26T00:00:00"/>
    <d v="2019-06-26T00:00:00"/>
    <s v="CC00037"/>
    <s v="COHU MALAYSIA SDN. BHD."/>
    <x v="42"/>
    <x v="42"/>
    <x v="23"/>
    <n v="98"/>
    <n v="4.24E-2"/>
    <n v="0"/>
    <n v="98"/>
    <m/>
    <m/>
  </r>
  <r>
    <n v="1315"/>
    <n v="2000005720"/>
    <d v="2019-06-26T00:00:00"/>
    <d v="2019-06-26T00:00:00"/>
    <s v="CC00037"/>
    <s v="COHU MALAYSIA SDN. BHD."/>
    <x v="45"/>
    <x v="45"/>
    <x v="23"/>
    <n v="240"/>
    <n v="8.48E-2"/>
    <n v="0"/>
    <n v="240"/>
    <m/>
    <m/>
  </r>
  <r>
    <n v="1316"/>
    <n v="2000005720"/>
    <d v="2019-06-26T00:00:00"/>
    <d v="2019-06-26T00:00:00"/>
    <s v="CC00037"/>
    <s v="COHU MALAYSIA SDN. BHD."/>
    <x v="51"/>
    <x v="51"/>
    <x v="23"/>
    <n v="60"/>
    <n v="7.6999999999999999E-2"/>
    <n v="0"/>
    <n v="60"/>
    <m/>
    <m/>
  </r>
  <r>
    <n v="1317"/>
    <n v="2000005720"/>
    <d v="2019-06-26T00:00:00"/>
    <d v="2019-06-26T00:00:00"/>
    <s v="CC00037"/>
    <s v="COHU MALAYSIA SDN. BHD."/>
    <x v="1049"/>
    <x v="1049"/>
    <x v="23"/>
    <n v="59"/>
    <n v="278.476"/>
    <n v="0"/>
    <n v="59"/>
    <m/>
    <m/>
  </r>
  <r>
    <n v="1318"/>
    <n v="2000005720"/>
    <d v="2019-06-26T00:00:00"/>
    <d v="2019-06-26T00:00:00"/>
    <s v="CC00037"/>
    <s v="COHU MALAYSIA SDN. BHD."/>
    <x v="1050"/>
    <x v="1050"/>
    <x v="23"/>
    <n v="60"/>
    <n v="5.3019999999999996"/>
    <n v="0"/>
    <n v="60"/>
    <m/>
    <m/>
  </r>
  <r>
    <n v="1319"/>
    <n v="2000005720"/>
    <d v="2019-06-26T00:00:00"/>
    <d v="2019-06-26T00:00:00"/>
    <s v="CC00037"/>
    <s v="COHU MALAYSIA SDN. BHD."/>
    <x v="1051"/>
    <x v="1051"/>
    <x v="23"/>
    <n v="135"/>
    <n v="324.72000000000003"/>
    <n v="0"/>
    <n v="135"/>
    <m/>
    <m/>
  </r>
  <r>
    <n v="1320"/>
    <n v="2000005720"/>
    <d v="2019-06-26T00:00:00"/>
    <d v="2019-06-26T00:00:00"/>
    <s v="CC00037"/>
    <s v="COHU MALAYSIA SDN. BHD."/>
    <x v="1052"/>
    <x v="1052"/>
    <x v="23"/>
    <n v="43"/>
    <n v="3.9049999999999998"/>
    <n v="0"/>
    <n v="43"/>
    <m/>
    <m/>
  </r>
  <r>
    <n v="1321"/>
    <n v="2000005720"/>
    <d v="2019-06-26T00:00:00"/>
    <d v="2019-06-26T00:00:00"/>
    <s v="CC00037"/>
    <s v="COHU MALAYSIA SDN. BHD."/>
    <x v="1053"/>
    <x v="1053"/>
    <x v="23"/>
    <n v="195"/>
    <n v="0.24199999999999999"/>
    <n v="0"/>
    <n v="195"/>
    <m/>
    <m/>
  </r>
  <r>
    <n v="1322"/>
    <n v="2000005720"/>
    <d v="2019-06-26T00:00:00"/>
    <d v="2019-06-26T00:00:00"/>
    <s v="CC00037"/>
    <s v="COHU MALAYSIA SDN. BHD."/>
    <x v="1054"/>
    <x v="1054"/>
    <x v="23"/>
    <n v="72"/>
    <n v="0.73699999999999999"/>
    <n v="0"/>
    <n v="72"/>
    <m/>
    <m/>
  </r>
  <r>
    <n v="1323"/>
    <n v="2000005720"/>
    <d v="2019-06-26T00:00:00"/>
    <d v="2019-06-26T00:00:00"/>
    <s v="CC00037"/>
    <s v="COHU MALAYSIA SDN. BHD."/>
    <x v="1055"/>
    <x v="1055"/>
    <x v="23"/>
    <n v="270"/>
    <n v="5.5E-2"/>
    <n v="0"/>
    <n v="270"/>
    <m/>
    <m/>
  </r>
  <r>
    <n v="1324"/>
    <n v="2000005720"/>
    <d v="2019-06-26T00:00:00"/>
    <d v="2019-06-26T00:00:00"/>
    <s v="CC00037"/>
    <s v="COHU MALAYSIA SDN. BHD."/>
    <x v="1056"/>
    <x v="1056"/>
    <x v="23"/>
    <n v="120"/>
    <n v="5.5E-2"/>
    <n v="0"/>
    <n v="120"/>
    <m/>
    <m/>
  </r>
  <r>
    <n v="1325"/>
    <n v="2000005720"/>
    <d v="2019-06-26T00:00:00"/>
    <d v="2019-06-26T00:00:00"/>
    <s v="CC00037"/>
    <s v="COHU MALAYSIA SDN. BHD."/>
    <x v="1057"/>
    <x v="1057"/>
    <x v="23"/>
    <n v="120"/>
    <n v="1.4630000000000001"/>
    <n v="0"/>
    <n v="120"/>
    <m/>
    <m/>
  </r>
  <r>
    <n v="1326"/>
    <n v="2000005720"/>
    <d v="2019-06-26T00:00:00"/>
    <d v="2019-06-26T00:00:00"/>
    <s v="CC00037"/>
    <s v="COHU MALAYSIA SDN. BHD."/>
    <x v="35"/>
    <x v="1058"/>
    <x v="23"/>
    <n v="240"/>
    <n v="5.2999999999999999E-2"/>
    <n v="0"/>
    <n v="240"/>
    <m/>
    <m/>
  </r>
  <r>
    <n v="1327"/>
    <n v="2000005720"/>
    <d v="2019-06-26T00:00:00"/>
    <d v="2019-06-26T00:00:00"/>
    <s v="CC00037"/>
    <s v="COHU MALAYSIA SDN. BHD."/>
    <x v="31"/>
    <x v="31"/>
    <x v="23"/>
    <n v="240"/>
    <n v="7.6999999999999999E-2"/>
    <n v="0"/>
    <n v="240"/>
    <m/>
    <m/>
  </r>
  <r>
    <n v="1328"/>
    <n v="2000005720"/>
    <d v="2019-06-26T00:00:00"/>
    <d v="2019-06-26T00:00:00"/>
    <s v="CC00037"/>
    <s v="COHU MALAYSIA SDN. BHD."/>
    <x v="103"/>
    <x v="103"/>
    <x v="23"/>
    <n v="161.63999999999999"/>
    <n v="0.1484"/>
    <n v="0"/>
    <n v="161.63999999999999"/>
    <m/>
    <m/>
  </r>
  <r>
    <n v="1329"/>
    <n v="2000005720"/>
    <d v="2019-06-26T00:00:00"/>
    <d v="2019-06-26T00:00:00"/>
    <s v="CC00037"/>
    <s v="COHU MALAYSIA SDN. BHD."/>
    <x v="1058"/>
    <x v="1059"/>
    <x v="23"/>
    <n v="210"/>
    <n v="9.5399999999999999E-2"/>
    <n v="0"/>
    <n v="210"/>
    <m/>
    <m/>
  </r>
  <r>
    <n v="1330"/>
    <n v="2000005720"/>
    <d v="2019-06-26T00:00:00"/>
    <d v="2019-06-26T00:00:00"/>
    <s v="CC00037"/>
    <s v="COHU MALAYSIA SDN. BHD."/>
    <x v="502"/>
    <x v="502"/>
    <x v="23"/>
    <n v="33"/>
    <n v="0.106"/>
    <n v="0"/>
    <n v="33"/>
    <m/>
    <m/>
  </r>
  <r>
    <n v="1331"/>
    <n v="2000005720"/>
    <d v="2019-06-26T00:00:00"/>
    <d v="2019-06-26T00:00:00"/>
    <s v="CC00037"/>
    <s v="COHU MALAYSIA SDN. BHD."/>
    <x v="1059"/>
    <x v="1060"/>
    <x v="23"/>
    <n v="83"/>
    <n v="8.25"/>
    <n v="0"/>
    <n v="83"/>
    <m/>
    <m/>
  </r>
  <r>
    <n v="1332"/>
    <n v="2000005720"/>
    <d v="2019-06-26T00:00:00"/>
    <d v="2019-06-26T00:00:00"/>
    <s v="CC00037"/>
    <s v="COHU MALAYSIA SDN. BHD."/>
    <x v="1060"/>
    <x v="1061"/>
    <x v="23"/>
    <n v="83"/>
    <n v="19.8"/>
    <n v="0"/>
    <n v="83"/>
    <m/>
    <m/>
  </r>
  <r>
    <n v="1333"/>
    <n v="2000005720"/>
    <d v="2019-06-26T00:00:00"/>
    <d v="2019-06-26T00:00:00"/>
    <s v="CC00037"/>
    <s v="COHU MALAYSIA SDN. BHD."/>
    <x v="1061"/>
    <x v="1062"/>
    <x v="23"/>
    <n v="83"/>
    <n v="17.974"/>
    <n v="0"/>
    <n v="83"/>
    <m/>
    <m/>
  </r>
  <r>
    <n v="1334"/>
    <n v="2000005720"/>
    <d v="2019-06-26T00:00:00"/>
    <d v="2019-06-26T00:00:00"/>
    <s v="CC00037"/>
    <s v="COHU MALAYSIA SDN. BHD."/>
    <x v="1062"/>
    <x v="1063"/>
    <x v="23"/>
    <n v="83"/>
    <n v="36.299999999999997"/>
    <n v="0"/>
    <n v="83"/>
    <m/>
    <m/>
  </r>
  <r>
    <n v="1335"/>
    <n v="2000005720"/>
    <d v="2019-06-26T00:00:00"/>
    <d v="2019-06-26T00:00:00"/>
    <s v="CC00037"/>
    <s v="COHU MALAYSIA SDN. BHD."/>
    <x v="1063"/>
    <x v="1064"/>
    <x v="23"/>
    <n v="83"/>
    <n v="36.299999999999997"/>
    <n v="0"/>
    <n v="83"/>
    <m/>
    <m/>
  </r>
  <r>
    <n v="1336"/>
    <n v="2000005720"/>
    <d v="2019-06-26T00:00:00"/>
    <d v="2019-06-26T00:00:00"/>
    <s v="CC00037"/>
    <s v="COHU MALAYSIA SDN. BHD."/>
    <x v="1064"/>
    <x v="1065"/>
    <x v="23"/>
    <n v="119"/>
    <n v="1.5289999999999999"/>
    <n v="0"/>
    <n v="119"/>
    <m/>
    <m/>
  </r>
  <r>
    <n v="1337"/>
    <n v="2000005720"/>
    <d v="2019-06-26T00:00:00"/>
    <d v="2019-06-26T00:00:00"/>
    <s v="CC00037"/>
    <s v="COHU MALAYSIA SDN. BHD."/>
    <x v="1065"/>
    <x v="1066"/>
    <x v="23"/>
    <n v="62"/>
    <n v="1.089"/>
    <n v="0"/>
    <n v="62"/>
    <m/>
    <m/>
  </r>
  <r>
    <n v="1338"/>
    <n v="2000005720"/>
    <d v="2019-06-26T00:00:00"/>
    <d v="2019-06-26T00:00:00"/>
    <s v="CC00037"/>
    <s v="COHU MALAYSIA SDN. BHD."/>
    <x v="1066"/>
    <x v="1067"/>
    <x v="23"/>
    <n v="60"/>
    <n v="3.3000000000000002E-2"/>
    <n v="0"/>
    <n v="60"/>
    <m/>
    <m/>
  </r>
  <r>
    <n v="1339"/>
    <n v="2000005720"/>
    <d v="2019-06-26T00:00:00"/>
    <d v="2019-06-26T00:00:00"/>
    <s v="CC00037"/>
    <s v="COHU MALAYSIA SDN. BHD."/>
    <x v="957"/>
    <x v="957"/>
    <x v="23"/>
    <n v="600"/>
    <n v="0.17599999999999999"/>
    <n v="0"/>
    <n v="600"/>
    <m/>
    <m/>
  </r>
  <r>
    <n v="1340"/>
    <n v="2000005720"/>
    <d v="2019-06-26T00:00:00"/>
    <d v="2019-06-26T00:00:00"/>
    <s v="CC00037"/>
    <s v="COHU MALAYSIA SDN. BHD."/>
    <x v="1067"/>
    <x v="1068"/>
    <x v="23"/>
    <n v="120"/>
    <n v="2.75"/>
    <n v="0"/>
    <n v="120"/>
    <m/>
    <m/>
  </r>
  <r>
    <n v="1341"/>
    <n v="2000005720"/>
    <d v="2019-06-26T00:00:00"/>
    <d v="2019-06-26T00:00:00"/>
    <s v="CC00037"/>
    <s v="COHU MALAYSIA SDN. BHD."/>
    <x v="1068"/>
    <x v="1069"/>
    <x v="23"/>
    <n v="45"/>
    <n v="1.6060000000000001"/>
    <n v="0"/>
    <n v="45"/>
    <m/>
    <m/>
  </r>
  <r>
    <n v="1342"/>
    <n v="2000005720"/>
    <d v="2019-06-26T00:00:00"/>
    <d v="2019-06-26T00:00:00"/>
    <s v="CC00037"/>
    <s v="COHU MALAYSIA SDN. BHD."/>
    <x v="1069"/>
    <x v="1070"/>
    <x v="23"/>
    <n v="120"/>
    <n v="2.9809999999999999"/>
    <n v="0"/>
    <n v="120"/>
    <m/>
    <m/>
  </r>
  <r>
    <n v="1343"/>
    <n v="2000005720"/>
    <d v="2019-06-26T00:00:00"/>
    <d v="2019-06-26T00:00:00"/>
    <s v="CC00037"/>
    <s v="COHU MALAYSIA SDN. BHD."/>
    <x v="1070"/>
    <x v="1071"/>
    <x v="23"/>
    <n v="166"/>
    <n v="6.1379999999999999"/>
    <n v="0"/>
    <n v="166"/>
    <m/>
    <m/>
  </r>
  <r>
    <n v="1344"/>
    <n v="2000005720"/>
    <d v="2019-06-26T00:00:00"/>
    <d v="2019-06-26T00:00:00"/>
    <s v="CC00037"/>
    <s v="COHU MALAYSIA SDN. BHD."/>
    <x v="1071"/>
    <x v="1072"/>
    <x v="23"/>
    <n v="166"/>
    <n v="6.3250000000000002"/>
    <n v="0"/>
    <n v="166"/>
    <m/>
    <m/>
  </r>
  <r>
    <n v="1345"/>
    <n v="2000005720"/>
    <d v="2019-06-26T00:00:00"/>
    <d v="2019-06-26T00:00:00"/>
    <s v="CC00037"/>
    <s v="COHU MALAYSIA SDN. BHD."/>
    <x v="1072"/>
    <x v="1073"/>
    <x v="23"/>
    <n v="60"/>
    <n v="0.253"/>
    <n v="0"/>
    <n v="60"/>
    <m/>
    <m/>
  </r>
  <r>
    <n v="1346"/>
    <n v="2000005720"/>
    <d v="2019-06-26T00:00:00"/>
    <d v="2019-06-26T00:00:00"/>
    <s v="CC00037"/>
    <s v="COHU MALAYSIA SDN. BHD."/>
    <x v="1073"/>
    <x v="1074"/>
    <x v="23"/>
    <n v="83"/>
    <n v="19.701000000000001"/>
    <n v="0"/>
    <n v="83"/>
    <m/>
    <m/>
  </r>
  <r>
    <n v="1347"/>
    <n v="2000005720"/>
    <d v="2019-06-26T00:00:00"/>
    <d v="2019-06-26T00:00:00"/>
    <s v="CC00037"/>
    <s v="COHU MALAYSIA SDN. BHD."/>
    <x v="1074"/>
    <x v="1075"/>
    <x v="23"/>
    <n v="83"/>
    <n v="19.701000000000001"/>
    <n v="0"/>
    <n v="83"/>
    <m/>
    <m/>
  </r>
  <r>
    <n v="1348"/>
    <n v="2000005720"/>
    <d v="2019-06-26T00:00:00"/>
    <d v="2019-06-26T00:00:00"/>
    <s v="CC00037"/>
    <s v="COHU MALAYSIA SDN. BHD."/>
    <x v="1075"/>
    <x v="1076"/>
    <x v="23"/>
    <n v="83"/>
    <n v="12.023"/>
    <n v="0"/>
    <n v="83"/>
    <m/>
    <m/>
  </r>
  <r>
    <n v="1349"/>
    <n v="2000005720"/>
    <d v="2019-06-26T00:00:00"/>
    <d v="2019-06-26T00:00:00"/>
    <s v="CC00037"/>
    <s v="COHU MALAYSIA SDN. BHD."/>
    <x v="1076"/>
    <x v="1077"/>
    <x v="23"/>
    <n v="120"/>
    <n v="8.7999999999999995E-2"/>
    <n v="0"/>
    <n v="120"/>
    <m/>
    <m/>
  </r>
  <r>
    <n v="1350"/>
    <n v="2000005720"/>
    <d v="2019-06-26T00:00:00"/>
    <d v="2019-06-26T00:00:00"/>
    <s v="CC00037"/>
    <s v="COHU MALAYSIA SDN. BHD."/>
    <x v="1077"/>
    <x v="1078"/>
    <x v="23"/>
    <n v="83"/>
    <n v="3.9489999999999998"/>
    <n v="0"/>
    <n v="83"/>
    <m/>
    <m/>
  </r>
  <r>
    <n v="1351"/>
    <n v="2000005720"/>
    <d v="2019-06-26T00:00:00"/>
    <d v="2019-06-26T00:00:00"/>
    <s v="CC00037"/>
    <s v="COHU MALAYSIA SDN. BHD."/>
    <x v="1078"/>
    <x v="1079"/>
    <x v="23"/>
    <n v="360"/>
    <n v="2.1999999999999999E-2"/>
    <n v="0"/>
    <n v="360"/>
    <m/>
    <m/>
  </r>
  <r>
    <n v="1352"/>
    <n v="2000005720"/>
    <d v="2019-06-26T00:00:00"/>
    <d v="2019-06-26T00:00:00"/>
    <s v="CC00037"/>
    <s v="COHU MALAYSIA SDN. BHD."/>
    <x v="484"/>
    <x v="484"/>
    <x v="23"/>
    <n v="180"/>
    <n v="1.0999999999999999E-2"/>
    <n v="0"/>
    <n v="180"/>
    <m/>
    <m/>
  </r>
  <r>
    <n v="1353"/>
    <n v="2000005720"/>
    <d v="2019-06-26T00:00:00"/>
    <d v="2019-06-26T00:00:00"/>
    <s v="CC00037"/>
    <s v="COHU MALAYSIA SDN. BHD."/>
    <x v="196"/>
    <x v="196"/>
    <x v="23"/>
    <n v="60"/>
    <n v="2.1230000000000002"/>
    <n v="0"/>
    <n v="60"/>
    <m/>
    <m/>
  </r>
  <r>
    <n v="1354"/>
    <n v="2000005720"/>
    <d v="2019-06-26T00:00:00"/>
    <d v="2019-06-26T00:00:00"/>
    <s v="CC00037"/>
    <s v="COHU MALAYSIA SDN. BHD."/>
    <x v="1079"/>
    <x v="1080"/>
    <x v="23"/>
    <n v="45"/>
    <n v="1.5264"/>
    <n v="0"/>
    <n v="45"/>
    <m/>
    <m/>
  </r>
  <r>
    <n v="1355"/>
    <n v="2000005720"/>
    <d v="2019-06-26T00:00:00"/>
    <d v="2019-06-26T00:00:00"/>
    <s v="CC00037"/>
    <s v="COHU MALAYSIA SDN. BHD."/>
    <x v="1080"/>
    <x v="1081"/>
    <x v="23"/>
    <n v="600"/>
    <n v="0.50600000000000001"/>
    <n v="0"/>
    <n v="600"/>
    <m/>
    <m/>
  </r>
  <r>
    <n v="1356"/>
    <n v="2000005720"/>
    <d v="2019-06-26T00:00:00"/>
    <d v="2019-06-26T00:00:00"/>
    <s v="CC00037"/>
    <s v="COHU MALAYSIA SDN. BHD."/>
    <x v="49"/>
    <x v="49"/>
    <x v="23"/>
    <n v="38.4"/>
    <n v="0.22"/>
    <n v="0"/>
    <n v="38.4"/>
    <m/>
    <m/>
  </r>
  <r>
    <n v="1357"/>
    <n v="2000005720"/>
    <d v="2019-06-26T00:00:00"/>
    <d v="2019-06-26T00:00:00"/>
    <s v="CC00037"/>
    <s v="COHU MALAYSIA SDN. BHD."/>
    <x v="1081"/>
    <x v="1082"/>
    <x v="23"/>
    <n v="214"/>
    <n v="2.8490000000000002"/>
    <n v="0"/>
    <n v="214"/>
    <m/>
    <m/>
  </r>
  <r>
    <n v="1358"/>
    <n v="2000005720"/>
    <d v="2019-06-26T00:00:00"/>
    <d v="2019-06-26T00:00:00"/>
    <s v="CC00037"/>
    <s v="COHU MALAYSIA SDN. BHD."/>
    <x v="1082"/>
    <x v="1083"/>
    <x v="23"/>
    <n v="45"/>
    <n v="385"/>
    <n v="0"/>
    <n v="45"/>
    <m/>
    <m/>
  </r>
  <r>
    <n v="1359"/>
    <n v="2000005720"/>
    <d v="2019-06-26T00:00:00"/>
    <d v="2019-06-26T00:00:00"/>
    <s v="CC00037"/>
    <s v="COHU MALAYSIA SDN. BHD."/>
    <x v="1083"/>
    <x v="1084"/>
    <x v="23"/>
    <n v="97"/>
    <n v="0.6784"/>
    <n v="0"/>
    <n v="97"/>
    <m/>
    <m/>
  </r>
  <r>
    <n v="1360"/>
    <n v="2000005720"/>
    <d v="2019-06-26T00:00:00"/>
    <d v="2019-06-26T00:00:00"/>
    <s v="CC00037"/>
    <s v="COHU MALAYSIA SDN. BHD."/>
    <x v="1084"/>
    <x v="1085"/>
    <x v="23"/>
    <n v="43"/>
    <n v="5.1303999999999998"/>
    <n v="0"/>
    <n v="43"/>
    <m/>
    <m/>
  </r>
  <r>
    <n v="1361"/>
    <n v="2000005720"/>
    <d v="2019-06-26T00:00:00"/>
    <d v="2019-06-26T00:00:00"/>
    <s v="CC00037"/>
    <s v="COHU MALAYSIA SDN. BHD."/>
    <x v="1085"/>
    <x v="1086"/>
    <x v="23"/>
    <n v="61"/>
    <n v="2.2578"/>
    <n v="0"/>
    <n v="61"/>
    <m/>
    <m/>
  </r>
  <r>
    <n v="1362"/>
    <n v="2000005720"/>
    <d v="2019-06-26T00:00:00"/>
    <d v="2019-06-26T00:00:00"/>
    <s v="CC00037"/>
    <s v="COHU MALAYSIA SDN. BHD."/>
    <x v="1086"/>
    <x v="1087"/>
    <x v="23"/>
    <n v="61"/>
    <n v="0.98580000000000001"/>
    <n v="0"/>
    <n v="61"/>
    <m/>
    <m/>
  </r>
  <r>
    <n v="1363"/>
    <n v="2000005720"/>
    <d v="2019-06-26T00:00:00"/>
    <d v="2019-06-26T00:00:00"/>
    <s v="CC00037"/>
    <s v="COHU MALAYSIA SDN. BHD."/>
    <x v="380"/>
    <x v="380"/>
    <x v="23"/>
    <n v="61"/>
    <n v="0.26500000000000001"/>
    <n v="0"/>
    <n v="61"/>
    <m/>
    <m/>
  </r>
  <r>
    <n v="1364"/>
    <n v="2000005720"/>
    <d v="2019-06-26T00:00:00"/>
    <d v="2019-06-26T00:00:00"/>
    <s v="CC00037"/>
    <s v="COHU MALAYSIA SDN. BHD."/>
    <x v="487"/>
    <x v="487"/>
    <x v="23"/>
    <n v="60"/>
    <n v="0.13222"/>
    <n v="0"/>
    <n v="60"/>
    <m/>
    <m/>
  </r>
  <r>
    <n v="1365"/>
    <n v="2000005720"/>
    <d v="2019-06-26T00:00:00"/>
    <d v="2019-06-26T00:00:00"/>
    <s v="CC00037"/>
    <s v="COHU MALAYSIA SDN. BHD."/>
    <x v="1087"/>
    <x v="1088"/>
    <x v="23"/>
    <n v="289"/>
    <n v="1.6854"/>
    <n v="0"/>
    <n v="289"/>
    <m/>
    <m/>
  </r>
  <r>
    <n v="1366"/>
    <n v="2000005720"/>
    <d v="2019-06-26T00:00:00"/>
    <d v="2019-06-26T00:00:00"/>
    <s v="CC00037"/>
    <s v="COHU MALAYSIA SDN. BHD."/>
    <x v="1088"/>
    <x v="1089"/>
    <x v="23"/>
    <n v="289"/>
    <n v="1.6854"/>
    <n v="0"/>
    <n v="289"/>
    <m/>
    <m/>
  </r>
  <r>
    <n v="1367"/>
    <n v="2000005720"/>
    <d v="2019-06-26T00:00:00"/>
    <d v="2019-06-26T00:00:00"/>
    <s v="CC00037"/>
    <s v="COHU MALAYSIA SDN. BHD."/>
    <x v="1089"/>
    <x v="1090"/>
    <x v="23"/>
    <n v="0.6"/>
    <n v="2.09"/>
    <n v="0"/>
    <n v="0.6"/>
    <m/>
    <m/>
  </r>
  <r>
    <n v="1368"/>
    <n v="2000005720"/>
    <d v="2019-06-26T00:00:00"/>
    <d v="2019-06-26T00:00:00"/>
    <s v="CC00037"/>
    <s v="COHU MALAYSIA SDN. BHD."/>
    <x v="1090"/>
    <x v="1091"/>
    <x v="23"/>
    <n v="192"/>
    <n v="23.621780000000001"/>
    <n v="0"/>
    <n v="192"/>
    <m/>
    <m/>
  </r>
  <r>
    <n v="1369"/>
    <n v="2000005720"/>
    <d v="2019-06-26T00:00:00"/>
    <d v="2019-06-26T00:00:00"/>
    <s v="CC00037"/>
    <s v="COHU MALAYSIA SDN. BHD."/>
    <x v="1091"/>
    <x v="1092"/>
    <x v="23"/>
    <n v="48"/>
    <n v="4.9290000000000003"/>
    <n v="0"/>
    <n v="48"/>
    <m/>
    <m/>
  </r>
  <r>
    <n v="1370"/>
    <n v="2000005720"/>
    <d v="2019-06-26T00:00:00"/>
    <d v="2019-06-26T00:00:00"/>
    <s v="CC00037"/>
    <s v="COHU MALAYSIA SDN. BHD."/>
    <x v="1092"/>
    <x v="1093"/>
    <x v="23"/>
    <n v="48"/>
    <n v="4.9290000000000003"/>
    <n v="0"/>
    <n v="48"/>
    <m/>
    <m/>
  </r>
  <r>
    <n v="1371"/>
    <n v="2000005720"/>
    <d v="2019-06-26T00:00:00"/>
    <d v="2019-06-26T00:00:00"/>
    <s v="CC00037"/>
    <s v="COHU MALAYSIA SDN. BHD."/>
    <x v="1093"/>
    <x v="1094"/>
    <x v="23"/>
    <n v="192"/>
    <n v="8.6180120000000002"/>
    <n v="0"/>
    <n v="192"/>
    <m/>
    <m/>
  </r>
  <r>
    <n v="1372"/>
    <n v="2000005720"/>
    <d v="2019-06-26T00:00:00"/>
    <d v="2019-06-26T00:00:00"/>
    <s v="CC00037"/>
    <s v="COHU MALAYSIA SDN. BHD."/>
    <x v="1094"/>
    <x v="1095"/>
    <x v="23"/>
    <n v="96"/>
    <n v="15.730399999999999"/>
    <n v="0"/>
    <n v="96"/>
    <m/>
    <m/>
  </r>
  <r>
    <n v="1373"/>
    <n v="2000005720"/>
    <d v="2019-06-26T00:00:00"/>
    <d v="2019-06-26T00:00:00"/>
    <s v="CC00037"/>
    <s v="COHU MALAYSIA SDN. BHD."/>
    <x v="1095"/>
    <x v="1096"/>
    <x v="23"/>
    <n v="96"/>
    <n v="15.730399999999999"/>
    <n v="0"/>
    <n v="96"/>
    <m/>
    <m/>
  </r>
  <r>
    <n v="1374"/>
    <n v="2000005720"/>
    <d v="2019-06-26T00:00:00"/>
    <d v="2019-06-26T00:00:00"/>
    <s v="CC00037"/>
    <s v="COHU MALAYSIA SDN. BHD."/>
    <x v="1096"/>
    <x v="1097"/>
    <x v="23"/>
    <n v="192"/>
    <n v="4.8876600000000003"/>
    <n v="0"/>
    <n v="192"/>
    <m/>
    <m/>
  </r>
  <r>
    <n v="1375"/>
    <n v="2000005720"/>
    <d v="2019-06-26T00:00:00"/>
    <d v="2019-06-26T00:00:00"/>
    <s v="CC00037"/>
    <s v="COHU MALAYSIA SDN. BHD."/>
    <x v="1097"/>
    <x v="1098"/>
    <x v="23"/>
    <n v="24"/>
    <n v="128.09039999999999"/>
    <n v="0"/>
    <n v="24"/>
    <m/>
    <m/>
  </r>
  <r>
    <n v="1376"/>
    <n v="2000005720"/>
    <d v="2019-06-26T00:00:00"/>
    <d v="2019-06-26T00:00:00"/>
    <s v="CC00037"/>
    <s v="COHU MALAYSIA SDN. BHD."/>
    <x v="1098"/>
    <x v="1099"/>
    <x v="23"/>
    <n v="24"/>
    <n v="179.77600000000001"/>
    <n v="0"/>
    <n v="24"/>
    <m/>
    <m/>
  </r>
  <r>
    <n v="1377"/>
    <n v="2000005720"/>
    <d v="2019-06-26T00:00:00"/>
    <d v="2019-06-26T00:00:00"/>
    <s v="CC00037"/>
    <s v="COHU MALAYSIA SDN. BHD."/>
    <x v="1099"/>
    <x v="1100"/>
    <x v="23"/>
    <n v="192"/>
    <n v="17.489999999999998"/>
    <n v="0"/>
    <n v="192"/>
    <m/>
    <m/>
  </r>
  <r>
    <n v="1378"/>
    <n v="2000005720"/>
    <d v="2019-06-26T00:00:00"/>
    <d v="2019-06-26T00:00:00"/>
    <s v="CC00037"/>
    <s v="COHU MALAYSIA SDN. BHD."/>
    <x v="1100"/>
    <x v="1101"/>
    <x v="23"/>
    <n v="48"/>
    <n v="11.831507999999999"/>
    <n v="0"/>
    <n v="48"/>
    <m/>
    <m/>
  </r>
  <r>
    <n v="1379"/>
    <n v="2000005720"/>
    <d v="2019-06-26T00:00:00"/>
    <d v="2019-06-26T00:00:00"/>
    <s v="CC00037"/>
    <s v="COHU MALAYSIA SDN. BHD."/>
    <x v="1101"/>
    <x v="1102"/>
    <x v="23"/>
    <n v="24"/>
    <n v="37.428801"/>
    <n v="0"/>
    <n v="24"/>
    <m/>
    <m/>
  </r>
  <r>
    <n v="1380"/>
    <n v="2000005720"/>
    <d v="2019-06-26T00:00:00"/>
    <d v="2019-06-26T00:00:00"/>
    <s v="CC00037"/>
    <s v="COHU MALAYSIA SDN. BHD."/>
    <x v="1102"/>
    <x v="1103"/>
    <x v="23"/>
    <n v="24"/>
    <n v="3.0472030000000001"/>
    <n v="0"/>
    <n v="24"/>
    <m/>
    <m/>
  </r>
  <r>
    <n v="1381"/>
    <n v="2000005720"/>
    <d v="2019-06-26T00:00:00"/>
    <d v="2019-06-26T00:00:00"/>
    <s v="CC00037"/>
    <s v="COHU MALAYSIA SDN. BHD."/>
    <x v="1103"/>
    <x v="1104"/>
    <x v="23"/>
    <n v="24"/>
    <n v="64.045199999999994"/>
    <n v="0"/>
    <n v="24"/>
    <m/>
    <m/>
  </r>
  <r>
    <n v="1382"/>
    <n v="2000005720"/>
    <d v="2019-06-26T00:00:00"/>
    <d v="2019-06-26T00:00:00"/>
    <s v="CC00037"/>
    <s v="COHU MALAYSIA SDN. BHD."/>
    <x v="1104"/>
    <x v="1105"/>
    <x v="23"/>
    <n v="48"/>
    <n v="2.4943919999999999"/>
    <n v="0"/>
    <n v="48"/>
    <m/>
    <m/>
  </r>
  <r>
    <n v="1383"/>
    <n v="2000005720"/>
    <d v="2019-06-26T00:00:00"/>
    <d v="2019-06-26T00:00:00"/>
    <s v="CC00037"/>
    <s v="COHU MALAYSIA SDN. BHD."/>
    <x v="1105"/>
    <x v="1106"/>
    <x v="23"/>
    <n v="48"/>
    <n v="2.2359640000000001"/>
    <n v="0"/>
    <n v="48"/>
    <m/>
    <m/>
  </r>
  <r>
    <n v="1384"/>
    <n v="2000005720"/>
    <d v="2019-06-26T00:00:00"/>
    <d v="2019-06-26T00:00:00"/>
    <s v="CC00037"/>
    <s v="COHU MALAYSIA SDN. BHD."/>
    <x v="1106"/>
    <x v="1107"/>
    <x v="23"/>
    <n v="48"/>
    <n v="2.2359640000000001"/>
    <n v="0"/>
    <n v="48"/>
    <m/>
    <m/>
  </r>
  <r>
    <n v="1385"/>
    <n v="2000005720"/>
    <d v="2019-06-26T00:00:00"/>
    <d v="2019-06-26T00:00:00"/>
    <s v="CC00037"/>
    <s v="COHU MALAYSIA SDN. BHD."/>
    <x v="1107"/>
    <x v="1108"/>
    <x v="23"/>
    <n v="48"/>
    <n v="2.2359640000000001"/>
    <n v="0"/>
    <n v="48"/>
    <m/>
    <m/>
  </r>
  <r>
    <n v="1386"/>
    <n v="2000005720"/>
    <d v="2019-06-26T00:00:00"/>
    <d v="2019-06-26T00:00:00"/>
    <s v="CC00037"/>
    <s v="COHU MALAYSIA SDN. BHD."/>
    <x v="1108"/>
    <x v="1109"/>
    <x v="23"/>
    <n v="24"/>
    <n v="213.48400000000001"/>
    <n v="0"/>
    <n v="24"/>
    <m/>
    <m/>
  </r>
  <r>
    <n v="1387"/>
    <n v="2000005720"/>
    <d v="2019-06-26T00:00:00"/>
    <d v="2019-06-26T00:00:00"/>
    <s v="CC00037"/>
    <s v="COHU MALAYSIA SDN. BHD."/>
    <x v="1109"/>
    <x v="1110"/>
    <x v="23"/>
    <n v="24"/>
    <n v="213.48400000000001"/>
    <n v="0"/>
    <n v="24"/>
    <m/>
    <m/>
  </r>
  <r>
    <n v="1388"/>
    <n v="2000005720"/>
    <d v="2019-06-26T00:00:00"/>
    <d v="2019-06-26T00:00:00"/>
    <s v="CC00037"/>
    <s v="COHU MALAYSIA SDN. BHD."/>
    <x v="1110"/>
    <x v="1111"/>
    <x v="23"/>
    <n v="24"/>
    <n v="39.326000000000001"/>
    <n v="0"/>
    <n v="24"/>
    <m/>
    <m/>
  </r>
  <r>
    <n v="1389"/>
    <n v="2000005720"/>
    <d v="2019-06-26T00:00:00"/>
    <d v="2019-06-26T00:00:00"/>
    <s v="CC00037"/>
    <s v="COHU MALAYSIA SDN. BHD."/>
    <x v="1111"/>
    <x v="1112"/>
    <x v="23"/>
    <n v="24"/>
    <n v="35.647799999999997"/>
    <n v="0"/>
    <n v="24"/>
    <m/>
    <m/>
  </r>
  <r>
    <n v="1390"/>
    <n v="2000005720"/>
    <d v="2019-06-26T00:00:00"/>
    <d v="2019-06-26T00:00:00"/>
    <s v="CC00037"/>
    <s v="COHU MALAYSIA SDN. BHD."/>
    <x v="1112"/>
    <x v="1113"/>
    <x v="23"/>
    <n v="24"/>
    <n v="35.647799999999997"/>
    <n v="0"/>
    <n v="24"/>
    <m/>
    <m/>
  </r>
  <r>
    <n v="1391"/>
    <n v="2000005720"/>
    <d v="2019-06-26T00:00:00"/>
    <d v="2019-06-26T00:00:00"/>
    <s v="CC00037"/>
    <s v="COHU MALAYSIA SDN. BHD."/>
    <x v="1113"/>
    <x v="1114"/>
    <x v="23"/>
    <n v="24"/>
    <n v="2.7254040000000002"/>
    <n v="0"/>
    <n v="24"/>
    <m/>
    <m/>
  </r>
  <r>
    <n v="1392"/>
    <n v="2000005720"/>
    <d v="2019-06-26T00:00:00"/>
    <d v="2019-06-26T00:00:00"/>
    <s v="CC00037"/>
    <s v="COHU MALAYSIA SDN. BHD."/>
    <x v="1114"/>
    <x v="1115"/>
    <x v="23"/>
    <n v="24"/>
    <n v="18.561872000000001"/>
    <n v="0"/>
    <n v="24"/>
    <m/>
    <m/>
  </r>
  <r>
    <n v="1393"/>
    <n v="2000005720"/>
    <d v="2019-06-26T00:00:00"/>
    <d v="2019-06-26T00:00:00"/>
    <s v="CC00037"/>
    <s v="COHU MALAYSIA SDN. BHD."/>
    <x v="1115"/>
    <x v="1116"/>
    <x v="23"/>
    <n v="24"/>
    <n v="16.033771999999999"/>
    <n v="0"/>
    <n v="24"/>
    <m/>
    <m/>
  </r>
  <r>
    <n v="1394"/>
    <n v="2000005720"/>
    <d v="2019-06-26T00:00:00"/>
    <d v="2019-06-26T00:00:00"/>
    <s v="CC00037"/>
    <s v="COHU MALAYSIA SDN. BHD."/>
    <x v="1116"/>
    <x v="1117"/>
    <x v="23"/>
    <n v="16"/>
    <n v="63.101376000000002"/>
    <n v="0"/>
    <n v="16"/>
    <m/>
    <m/>
  </r>
  <r>
    <n v="1395"/>
    <n v="2000005720"/>
    <d v="2019-06-26T00:00:00"/>
    <d v="2019-06-26T00:00:00"/>
    <s v="CC00037"/>
    <s v="COHU MALAYSIA SDN. BHD."/>
    <x v="1117"/>
    <x v="1118"/>
    <x v="23"/>
    <n v="24"/>
    <n v="19.292211999999999"/>
    <n v="0"/>
    <n v="24"/>
    <m/>
    <m/>
  </r>
  <r>
    <n v="1396"/>
    <n v="2000005720"/>
    <d v="2019-06-26T00:00:00"/>
    <d v="2019-06-26T00:00:00"/>
    <s v="CC00037"/>
    <s v="COHU MALAYSIA SDN. BHD."/>
    <x v="1118"/>
    <x v="1119"/>
    <x v="23"/>
    <n v="24"/>
    <n v="24.482794999999999"/>
    <n v="0"/>
    <n v="24"/>
    <m/>
    <m/>
  </r>
  <r>
    <n v="1397"/>
    <n v="2000005720"/>
    <d v="2019-06-26T00:00:00"/>
    <d v="2019-06-26T00:00:00"/>
    <s v="CC00037"/>
    <s v="COHU MALAYSIA SDN. BHD."/>
    <x v="1119"/>
    <x v="1120"/>
    <x v="23"/>
    <n v="24"/>
    <n v="24.492007999999998"/>
    <n v="0"/>
    <n v="24"/>
    <m/>
    <m/>
  </r>
  <r>
    <n v="1398"/>
    <n v="2000005720"/>
    <d v="2019-06-26T00:00:00"/>
    <d v="2019-06-26T00:00:00"/>
    <s v="CC00037"/>
    <s v="COHU MALAYSIA SDN. BHD."/>
    <x v="1120"/>
    <x v="1121"/>
    <x v="23"/>
    <n v="48"/>
    <n v="16.175682999999999"/>
    <n v="0"/>
    <n v="48"/>
    <m/>
    <m/>
  </r>
  <r>
    <n v="1399"/>
    <n v="2000005720"/>
    <d v="2019-06-26T00:00:00"/>
    <d v="2019-06-26T00:00:00"/>
    <s v="CC00037"/>
    <s v="COHU MALAYSIA SDN. BHD."/>
    <x v="1121"/>
    <x v="1122"/>
    <x v="23"/>
    <n v="24"/>
    <n v="6.4607000000000001"/>
    <n v="0"/>
    <n v="24"/>
    <m/>
    <m/>
  </r>
  <r>
    <n v="1400"/>
    <n v="2000005720"/>
    <d v="2019-06-26T00:00:00"/>
    <d v="2019-06-26T00:00:00"/>
    <s v="CC00037"/>
    <s v="COHU MALAYSIA SDN. BHD."/>
    <x v="1122"/>
    <x v="1123"/>
    <x v="23"/>
    <n v="24"/>
    <n v="2.5906850000000001"/>
    <n v="0"/>
    <n v="24"/>
    <m/>
    <m/>
  </r>
  <r>
    <n v="1401"/>
    <n v="2000005720"/>
    <d v="2019-06-26T00:00:00"/>
    <d v="2019-06-26T00:00:00"/>
    <s v="CC00037"/>
    <s v="COHU MALAYSIA SDN. BHD."/>
    <x v="1123"/>
    <x v="1124"/>
    <x v="23"/>
    <n v="24"/>
    <n v="3.1997879999999999"/>
    <n v="0"/>
    <n v="24"/>
    <m/>
    <m/>
  </r>
  <r>
    <n v="1402"/>
    <n v="2000005720"/>
    <d v="2019-06-26T00:00:00"/>
    <d v="2019-06-26T00:00:00"/>
    <s v="CC00037"/>
    <s v="COHU MALAYSIA SDN. BHD."/>
    <x v="1124"/>
    <x v="1125"/>
    <x v="23"/>
    <n v="128"/>
    <n v="8.1074479999999998"/>
    <n v="0"/>
    <n v="128"/>
    <m/>
    <m/>
  </r>
  <r>
    <n v="1403"/>
    <n v="2000005720"/>
    <d v="2019-06-26T00:00:00"/>
    <d v="2019-06-26T00:00:00"/>
    <s v="CC00037"/>
    <s v="COHU MALAYSIA SDN. BHD."/>
    <x v="1125"/>
    <x v="1126"/>
    <x v="23"/>
    <n v="128"/>
    <n v="12.370200000000001"/>
    <n v="0"/>
    <n v="128"/>
    <m/>
    <m/>
  </r>
  <r>
    <n v="1404"/>
    <n v="2000005720"/>
    <d v="2019-06-26T00:00:00"/>
    <d v="2019-06-26T00:00:00"/>
    <s v="CC00037"/>
    <s v="COHU MALAYSIA SDN. BHD."/>
    <x v="1126"/>
    <x v="1127"/>
    <x v="23"/>
    <n v="16"/>
    <n v="9.2325999999999997"/>
    <n v="0"/>
    <n v="16"/>
    <m/>
    <m/>
  </r>
  <r>
    <n v="1405"/>
    <n v="2000005720"/>
    <d v="2019-06-26T00:00:00"/>
    <d v="2019-06-26T00:00:00"/>
    <s v="CC00037"/>
    <s v="COHU MALAYSIA SDN. BHD."/>
    <x v="1127"/>
    <x v="1128"/>
    <x v="23"/>
    <n v="192"/>
    <n v="14.6068"/>
    <n v="0"/>
    <n v="192"/>
    <m/>
    <m/>
  </r>
  <r>
    <n v="1406"/>
    <n v="2000005720"/>
    <d v="2019-06-26T00:00:00"/>
    <d v="2019-06-26T00:00:00"/>
    <s v="CC00037"/>
    <s v="COHU MALAYSIA SDN. BHD."/>
    <x v="1128"/>
    <x v="1129"/>
    <x v="23"/>
    <n v="192"/>
    <n v="13.987472"/>
    <n v="0"/>
    <n v="192"/>
    <m/>
    <m/>
  </r>
  <r>
    <n v="1407"/>
    <n v="2000005720"/>
    <d v="2019-06-26T00:00:00"/>
    <d v="2019-06-26T00:00:00"/>
    <s v="CC00037"/>
    <s v="COHU MALAYSIA SDN. BHD."/>
    <x v="1129"/>
    <x v="1130"/>
    <x v="23"/>
    <n v="24"/>
    <n v="9.7528480000000002"/>
    <n v="0"/>
    <n v="24"/>
    <m/>
    <m/>
  </r>
  <r>
    <n v="1408"/>
    <n v="2000005720"/>
    <d v="2019-06-26T00:00:00"/>
    <d v="2019-06-26T00:00:00"/>
    <s v="CC00037"/>
    <s v="COHU MALAYSIA SDN. BHD."/>
    <x v="1130"/>
    <x v="1131"/>
    <x v="23"/>
    <n v="24"/>
    <n v="13.000052"/>
    <n v="0"/>
    <n v="24"/>
    <m/>
    <m/>
  </r>
  <r>
    <n v="1409"/>
    <n v="2000005720"/>
    <d v="2019-06-26T00:00:00"/>
    <d v="2019-06-26T00:00:00"/>
    <s v="CC00037"/>
    <s v="COHU MALAYSIA SDN. BHD."/>
    <x v="1131"/>
    <x v="1132"/>
    <x v="23"/>
    <n v="24"/>
    <n v="129.292652"/>
    <n v="0"/>
    <n v="24"/>
    <m/>
    <m/>
  </r>
  <r>
    <n v="1410"/>
    <n v="2000005720"/>
    <d v="2019-06-26T00:00:00"/>
    <d v="2019-06-26T00:00:00"/>
    <s v="CC00037"/>
    <s v="COHU MALAYSIA SDN. BHD."/>
    <x v="1132"/>
    <x v="1133"/>
    <x v="23"/>
    <n v="24"/>
    <n v="51.685600000000001"/>
    <n v="0"/>
    <n v="24"/>
    <m/>
    <m/>
  </r>
  <r>
    <n v="1411"/>
    <n v="2000005720"/>
    <d v="2019-06-26T00:00:00"/>
    <d v="2019-06-26T00:00:00"/>
    <s v="CC00037"/>
    <s v="COHU MALAYSIA SDN. BHD."/>
    <x v="1133"/>
    <x v="1134"/>
    <x v="23"/>
    <n v="48"/>
    <n v="5.4157520000000003"/>
    <n v="0"/>
    <n v="48"/>
    <m/>
    <m/>
  </r>
  <r>
    <n v="1412"/>
    <n v="2000005720"/>
    <d v="2019-06-26T00:00:00"/>
    <d v="2019-06-26T00:00:00"/>
    <s v="CC00037"/>
    <s v="COHU MALAYSIA SDN. BHD."/>
    <x v="1134"/>
    <x v="1135"/>
    <x v="23"/>
    <n v="24"/>
    <n v="24.101220000000001"/>
    <n v="0"/>
    <n v="24"/>
    <m/>
    <m/>
  </r>
  <r>
    <n v="1413"/>
    <n v="2000005720"/>
    <d v="2019-06-26T00:00:00"/>
    <d v="2019-06-26T00:00:00"/>
    <s v="CC00037"/>
    <s v="COHU MALAYSIA SDN. BHD."/>
    <x v="1135"/>
    <x v="1136"/>
    <x v="23"/>
    <n v="24"/>
    <n v="16.247256"/>
    <n v="0"/>
    <n v="24"/>
    <m/>
    <m/>
  </r>
  <r>
    <n v="1414"/>
    <n v="2000005720"/>
    <d v="2019-06-26T00:00:00"/>
    <d v="2019-06-26T00:00:00"/>
    <s v="CC00037"/>
    <s v="COHU MALAYSIA SDN. BHD."/>
    <x v="1136"/>
    <x v="1137"/>
    <x v="23"/>
    <n v="24"/>
    <n v="4.9607999999999999"/>
    <n v="0"/>
    <n v="24"/>
    <m/>
    <m/>
  </r>
  <r>
    <n v="1415"/>
    <n v="2000005720"/>
    <d v="2019-06-26T00:00:00"/>
    <d v="2019-06-26T00:00:00"/>
    <s v="CC00037"/>
    <s v="COHU MALAYSIA SDN. BHD."/>
    <x v="1137"/>
    <x v="1138"/>
    <x v="23"/>
    <n v="24"/>
    <n v="9.9640000000000004"/>
    <n v="0"/>
    <n v="24"/>
    <m/>
    <m/>
  </r>
  <r>
    <n v="1416"/>
    <n v="2000005720"/>
    <d v="2019-06-26T00:00:00"/>
    <d v="2019-06-26T00:00:00"/>
    <s v="CC00037"/>
    <s v="COHU MALAYSIA SDN. BHD."/>
    <x v="1138"/>
    <x v="1139"/>
    <x v="23"/>
    <n v="24"/>
    <n v="19.3874"/>
    <n v="0"/>
    <n v="24"/>
    <m/>
    <m/>
  </r>
  <r>
    <n v="1417"/>
    <n v="2000005720"/>
    <d v="2019-06-26T00:00:00"/>
    <d v="2019-06-26T00:00:00"/>
    <s v="CC00037"/>
    <s v="COHU MALAYSIA SDN. BHD."/>
    <x v="1139"/>
    <x v="1140"/>
    <x v="23"/>
    <n v="24"/>
    <n v="14.21354"/>
    <n v="0"/>
    <n v="24"/>
    <m/>
    <m/>
  </r>
  <r>
    <n v="1418"/>
    <n v="2000005720"/>
    <d v="2019-06-26T00:00:00"/>
    <d v="2019-06-26T00:00:00"/>
    <s v="CC00037"/>
    <s v="COHU MALAYSIA SDN. BHD."/>
    <x v="1140"/>
    <x v="1141"/>
    <x v="23"/>
    <n v="192"/>
    <n v="7.8651999999999997"/>
    <n v="0"/>
    <n v="192"/>
    <m/>
    <m/>
  </r>
  <r>
    <n v="1419"/>
    <n v="2000005720"/>
    <d v="2019-06-26T00:00:00"/>
    <d v="2019-06-26T00:00:00"/>
    <s v="CC00037"/>
    <s v="COHU MALAYSIA SDN. BHD."/>
    <x v="1141"/>
    <x v="1142"/>
    <x v="23"/>
    <n v="192"/>
    <n v="20.224799999999998"/>
    <n v="0"/>
    <n v="192"/>
    <m/>
    <m/>
  </r>
  <r>
    <n v="1420"/>
    <n v="2000005720"/>
    <d v="2019-06-26T00:00:00"/>
    <d v="2019-06-26T00:00:00"/>
    <s v="CC00037"/>
    <s v="COHU MALAYSIA SDN. BHD."/>
    <x v="1142"/>
    <x v="1143"/>
    <x v="23"/>
    <n v="192"/>
    <n v="4.1128"/>
    <n v="0"/>
    <n v="192"/>
    <m/>
    <m/>
  </r>
  <r>
    <n v="1421"/>
    <n v="2000005720"/>
    <d v="2019-06-26T00:00:00"/>
    <d v="2019-06-26T00:00:00"/>
    <s v="CC00037"/>
    <s v="COHU MALAYSIA SDN. BHD."/>
    <x v="1143"/>
    <x v="1144"/>
    <x v="23"/>
    <n v="192"/>
    <n v="9.5332969999999992"/>
    <n v="0"/>
    <n v="192"/>
    <m/>
    <m/>
  </r>
  <r>
    <n v="1422"/>
    <n v="2000005720"/>
    <d v="2019-06-26T00:00:00"/>
    <d v="2019-06-26T00:00:00"/>
    <s v="CC00037"/>
    <s v="COHU MALAYSIA SDN. BHD."/>
    <x v="1144"/>
    <x v="1145"/>
    <x v="23"/>
    <n v="192"/>
    <n v="8.1014929999999996"/>
    <n v="0"/>
    <n v="192"/>
    <m/>
    <m/>
  </r>
  <r>
    <n v="1423"/>
    <n v="2000005720"/>
    <d v="2019-06-26T00:00:00"/>
    <d v="2019-06-26T00:00:00"/>
    <s v="CC00037"/>
    <s v="COHU MALAYSIA SDN. BHD."/>
    <x v="1145"/>
    <x v="1146"/>
    <x v="23"/>
    <n v="192"/>
    <n v="11.914400000000001"/>
    <n v="0"/>
    <n v="192"/>
    <m/>
    <m/>
  </r>
  <r>
    <n v="1424"/>
    <n v="2000005720"/>
    <d v="2019-06-26T00:00:00"/>
    <d v="2019-06-26T00:00:00"/>
    <s v="CC00037"/>
    <s v="COHU MALAYSIA SDN. BHD."/>
    <x v="1146"/>
    <x v="1147"/>
    <x v="23"/>
    <n v="24"/>
    <n v="63.123848000000002"/>
    <n v="0"/>
    <n v="24"/>
    <m/>
    <m/>
  </r>
  <r>
    <n v="1425"/>
    <n v="2000005720"/>
    <d v="2019-06-26T00:00:00"/>
    <d v="2019-06-26T00:00:00"/>
    <s v="CC00037"/>
    <s v="COHU MALAYSIA SDN. BHD."/>
    <x v="1147"/>
    <x v="1148"/>
    <x v="23"/>
    <n v="24"/>
    <n v="13.4832"/>
    <n v="0"/>
    <n v="24"/>
    <m/>
    <m/>
  </r>
  <r>
    <n v="1426"/>
    <n v="2000005720"/>
    <d v="2019-06-26T00:00:00"/>
    <d v="2019-06-26T00:00:00"/>
    <s v="CC00037"/>
    <s v="COHU MALAYSIA SDN. BHD."/>
    <x v="1148"/>
    <x v="1149"/>
    <x v="23"/>
    <n v="24"/>
    <n v="13.4832"/>
    <n v="0"/>
    <n v="24"/>
    <m/>
    <m/>
  </r>
  <r>
    <n v="1427"/>
    <n v="2000005720"/>
    <d v="2019-06-26T00:00:00"/>
    <d v="2019-06-26T00:00:00"/>
    <s v="CC00037"/>
    <s v="COHU MALAYSIA SDN. BHD."/>
    <x v="4"/>
    <x v="4"/>
    <x v="23"/>
    <n v="600"/>
    <n v="2.12E-2"/>
    <n v="0"/>
    <n v="600"/>
    <m/>
    <m/>
  </r>
  <r>
    <n v="1428"/>
    <n v="2000005720"/>
    <d v="2019-06-26T00:00:00"/>
    <d v="2019-06-26T00:00:00"/>
    <s v="CC00037"/>
    <s v="COHU MALAYSIA SDN. BHD."/>
    <x v="5"/>
    <x v="5"/>
    <x v="23"/>
    <n v="600"/>
    <n v="1.06E-2"/>
    <n v="0"/>
    <n v="600"/>
    <m/>
    <m/>
  </r>
  <r>
    <n v="1429"/>
    <n v="2000005720"/>
    <d v="2019-06-26T00:00:00"/>
    <d v="2019-06-26T00:00:00"/>
    <s v="CC00037"/>
    <s v="COHU MALAYSIA SDN. BHD."/>
    <x v="976"/>
    <x v="974"/>
    <x v="24"/>
    <n v="14"/>
    <n v="1094.9069999999999"/>
    <n v="0"/>
    <n v="14"/>
    <m/>
    <m/>
  </r>
  <r>
    <n v="1430"/>
    <n v="2000005720"/>
    <d v="2019-06-26T00:00:00"/>
    <d v="2019-06-26T00:00:00"/>
    <s v="CC00037"/>
    <s v="COHU MALAYSIA SDN. BHD."/>
    <x v="1000"/>
    <x v="998"/>
    <x v="24"/>
    <n v="12"/>
    <n v="105.82"/>
    <n v="0"/>
    <n v="12"/>
    <m/>
    <m/>
  </r>
  <r>
    <n v="1431"/>
    <n v="2000005720"/>
    <d v="2019-06-26T00:00:00"/>
    <d v="2019-06-26T00:00:00"/>
    <s v="CC00037"/>
    <s v="COHU MALAYSIA SDN. BHD."/>
    <x v="1001"/>
    <x v="999"/>
    <x v="24"/>
    <n v="12"/>
    <n v="19.8"/>
    <n v="0"/>
    <n v="12"/>
    <m/>
    <m/>
  </r>
  <r>
    <n v="1432"/>
    <n v="2000005720"/>
    <d v="2019-06-26T00:00:00"/>
    <d v="2019-06-26T00:00:00"/>
    <s v="CC00037"/>
    <s v="COHU MALAYSIA SDN. BHD."/>
    <x v="1002"/>
    <x v="1000"/>
    <x v="24"/>
    <n v="14"/>
    <n v="24.2"/>
    <n v="0"/>
    <n v="14"/>
    <m/>
    <m/>
  </r>
  <r>
    <n v="1433"/>
    <n v="2000005720"/>
    <d v="2019-06-26T00:00:00"/>
    <d v="2019-06-26T00:00:00"/>
    <s v="CC00037"/>
    <s v="COHU MALAYSIA SDN. BHD."/>
    <x v="232"/>
    <x v="232"/>
    <x v="24"/>
    <n v="24"/>
    <n v="0.23100000000000001"/>
    <n v="0"/>
    <n v="24"/>
    <m/>
    <m/>
  </r>
  <r>
    <n v="1434"/>
    <n v="2000005720"/>
    <d v="2019-06-26T00:00:00"/>
    <d v="2019-06-26T00:00:00"/>
    <s v="CC00037"/>
    <s v="COHU MALAYSIA SDN. BHD."/>
    <x v="1010"/>
    <x v="1009"/>
    <x v="24"/>
    <n v="10"/>
    <n v="158.68600000000001"/>
    <n v="0"/>
    <n v="10"/>
    <m/>
    <m/>
  </r>
  <r>
    <n v="1435"/>
    <n v="2000005720"/>
    <d v="2019-06-26T00:00:00"/>
    <d v="2019-06-26T00:00:00"/>
    <s v="CC00037"/>
    <s v="COHU MALAYSIA SDN. BHD."/>
    <x v="1014"/>
    <x v="1013"/>
    <x v="24"/>
    <n v="12"/>
    <n v="26.62"/>
    <n v="0"/>
    <n v="12"/>
    <m/>
    <m/>
  </r>
  <r>
    <n v="1436"/>
    <n v="2000005720"/>
    <d v="2019-06-26T00:00:00"/>
    <d v="2019-06-26T00:00:00"/>
    <s v="CC00037"/>
    <s v="COHU MALAYSIA SDN. BHD."/>
    <x v="1018"/>
    <x v="1017"/>
    <x v="24"/>
    <n v="10"/>
    <n v="162.20599999999999"/>
    <n v="0"/>
    <n v="10"/>
    <m/>
    <m/>
  </r>
  <r>
    <n v="1437"/>
    <n v="2000005720"/>
    <d v="2019-06-26T00:00:00"/>
    <d v="2019-06-26T00:00:00"/>
    <s v="CC00037"/>
    <s v="COHU MALAYSIA SDN. BHD."/>
    <x v="1019"/>
    <x v="1018"/>
    <x v="24"/>
    <n v="14"/>
    <n v="20.9"/>
    <n v="0"/>
    <n v="14"/>
    <m/>
    <m/>
  </r>
  <r>
    <n v="1438"/>
    <n v="2000005720"/>
    <d v="2019-06-26T00:00:00"/>
    <d v="2019-06-26T00:00:00"/>
    <s v="CC00037"/>
    <s v="COHU MALAYSIA SDN. BHD."/>
    <x v="39"/>
    <x v="39"/>
    <x v="24"/>
    <n v="24"/>
    <n v="3.3000000000000002E-2"/>
    <n v="0"/>
    <n v="24"/>
    <m/>
    <m/>
  </r>
  <r>
    <n v="1439"/>
    <n v="2000005720"/>
    <d v="2019-06-26T00:00:00"/>
    <d v="2019-06-26T00:00:00"/>
    <s v="CC00037"/>
    <s v="COHU MALAYSIA SDN. BHD."/>
    <x v="1021"/>
    <x v="1020"/>
    <x v="24"/>
    <n v="12"/>
    <n v="45.033999999999999"/>
    <n v="0"/>
    <n v="12"/>
    <m/>
    <m/>
  </r>
  <r>
    <n v="1440"/>
    <n v="2000005720"/>
    <d v="2019-06-26T00:00:00"/>
    <d v="2019-06-26T00:00:00"/>
    <s v="CC00037"/>
    <s v="COHU MALAYSIA SDN. BHD."/>
    <x v="1022"/>
    <x v="1021"/>
    <x v="24"/>
    <n v="12"/>
    <n v="47.542000000000002"/>
    <n v="0"/>
    <n v="12"/>
    <m/>
    <m/>
  </r>
  <r>
    <n v="1441"/>
    <n v="2000005720"/>
    <d v="2019-06-26T00:00:00"/>
    <d v="2019-06-26T00:00:00"/>
    <s v="CC00037"/>
    <s v="COHU MALAYSIA SDN. BHD."/>
    <x v="1023"/>
    <x v="1022"/>
    <x v="24"/>
    <n v="14"/>
    <n v="20.9"/>
    <n v="0"/>
    <n v="14"/>
    <m/>
    <m/>
  </r>
  <r>
    <n v="1442"/>
    <n v="2000005720"/>
    <d v="2019-06-26T00:00:00"/>
    <d v="2019-06-26T00:00:00"/>
    <s v="CC00037"/>
    <s v="COHU MALAYSIA SDN. BHD."/>
    <x v="1024"/>
    <x v="1023"/>
    <x v="24"/>
    <n v="14"/>
    <n v="20.9"/>
    <n v="0"/>
    <n v="14"/>
    <m/>
    <m/>
  </r>
  <r>
    <n v="1443"/>
    <n v="2000005720"/>
    <d v="2019-06-26T00:00:00"/>
    <d v="2019-06-26T00:00:00"/>
    <s v="CC00037"/>
    <s v="COHU MALAYSIA SDN. BHD."/>
    <x v="1027"/>
    <x v="1026"/>
    <x v="24"/>
    <n v="10"/>
    <n v="204.78700000000001"/>
    <n v="0"/>
    <n v="10"/>
    <m/>
    <m/>
  </r>
  <r>
    <n v="1444"/>
    <n v="2000005720"/>
    <d v="2019-06-26T00:00:00"/>
    <d v="2019-06-26T00:00:00"/>
    <s v="CC00037"/>
    <s v="COHU MALAYSIA SDN. BHD."/>
    <x v="1029"/>
    <x v="1028"/>
    <x v="24"/>
    <n v="24"/>
    <n v="1.8480000000000001"/>
    <n v="0"/>
    <n v="24"/>
    <m/>
    <m/>
  </r>
  <r>
    <n v="1445"/>
    <n v="2000005720"/>
    <d v="2019-06-26T00:00:00"/>
    <d v="2019-06-26T00:00:00"/>
    <s v="CC00037"/>
    <s v="COHU MALAYSIA SDN. BHD."/>
    <x v="1030"/>
    <x v="1029"/>
    <x v="24"/>
    <n v="14"/>
    <n v="5.3239999999999998"/>
    <n v="0"/>
    <n v="14"/>
    <m/>
    <m/>
  </r>
  <r>
    <n v="1446"/>
    <n v="2000005720"/>
    <d v="2019-06-26T00:00:00"/>
    <d v="2019-06-26T00:00:00"/>
    <s v="CC00037"/>
    <s v="COHU MALAYSIA SDN. BHD."/>
    <x v="1039"/>
    <x v="1038"/>
    <x v="24"/>
    <n v="6"/>
    <n v="78.584000000000003"/>
    <n v="0"/>
    <n v="6"/>
    <m/>
    <m/>
  </r>
  <r>
    <n v="1447"/>
    <n v="2000005720"/>
    <d v="2019-06-26T00:00:00"/>
    <d v="2019-06-26T00:00:00"/>
    <s v="CC00037"/>
    <s v="COHU MALAYSIA SDN. BHD."/>
    <x v="549"/>
    <x v="549"/>
    <x v="24"/>
    <n v="6"/>
    <n v="1.3355999999999999"/>
    <n v="0"/>
    <n v="6"/>
    <m/>
    <m/>
  </r>
  <r>
    <n v="1448"/>
    <n v="2000005720"/>
    <d v="2019-06-26T00:00:00"/>
    <d v="2019-06-26T00:00:00"/>
    <s v="CC00037"/>
    <s v="COHU MALAYSIA SDN. BHD."/>
    <x v="1049"/>
    <x v="1049"/>
    <x v="24"/>
    <n v="14"/>
    <n v="278.476"/>
    <n v="0"/>
    <n v="14"/>
    <m/>
    <m/>
  </r>
  <r>
    <n v="1449"/>
    <n v="2000005720"/>
    <d v="2019-06-26T00:00:00"/>
    <d v="2019-06-26T00:00:00"/>
    <s v="CC00037"/>
    <s v="COHU MALAYSIA SDN. BHD."/>
    <x v="1051"/>
    <x v="1051"/>
    <x v="24"/>
    <n v="10"/>
    <n v="324.72000000000003"/>
    <n v="0"/>
    <n v="10"/>
    <m/>
    <m/>
  </r>
  <r>
    <n v="1450"/>
    <n v="2000005720"/>
    <d v="2019-06-26T00:00:00"/>
    <d v="2019-06-26T00:00:00"/>
    <s v="CC00037"/>
    <s v="COHU MALAYSIA SDN. BHD."/>
    <x v="1052"/>
    <x v="1052"/>
    <x v="24"/>
    <n v="6"/>
    <n v="3.9049999999999998"/>
    <n v="0"/>
    <n v="6"/>
    <m/>
    <m/>
  </r>
  <r>
    <n v="1451"/>
    <n v="2000005720"/>
    <d v="2019-06-26T00:00:00"/>
    <d v="2019-06-26T00:00:00"/>
    <s v="CC00037"/>
    <s v="COHU MALAYSIA SDN. BHD."/>
    <x v="1059"/>
    <x v="1060"/>
    <x v="24"/>
    <n v="14"/>
    <n v="8.25"/>
    <n v="0"/>
    <n v="14"/>
    <m/>
    <m/>
  </r>
  <r>
    <n v="1452"/>
    <n v="2000005720"/>
    <d v="2019-06-26T00:00:00"/>
    <d v="2019-06-26T00:00:00"/>
    <s v="CC00037"/>
    <s v="COHU MALAYSIA SDN. BHD."/>
    <x v="1060"/>
    <x v="1061"/>
    <x v="24"/>
    <n v="14"/>
    <n v="19.8"/>
    <n v="0"/>
    <n v="14"/>
    <m/>
    <m/>
  </r>
  <r>
    <n v="1453"/>
    <n v="2000005720"/>
    <d v="2019-06-26T00:00:00"/>
    <d v="2019-06-26T00:00:00"/>
    <s v="CC00037"/>
    <s v="COHU MALAYSIA SDN. BHD."/>
    <x v="1061"/>
    <x v="1062"/>
    <x v="24"/>
    <n v="14"/>
    <n v="17.974"/>
    <n v="0"/>
    <n v="14"/>
    <m/>
    <m/>
  </r>
  <r>
    <n v="1454"/>
    <n v="2000005720"/>
    <d v="2019-06-26T00:00:00"/>
    <d v="2019-06-26T00:00:00"/>
    <s v="CC00037"/>
    <s v="COHU MALAYSIA SDN. BHD."/>
    <x v="1062"/>
    <x v="1063"/>
    <x v="24"/>
    <n v="14"/>
    <n v="36.299999999999997"/>
    <n v="0"/>
    <n v="14"/>
    <m/>
    <m/>
  </r>
  <r>
    <n v="1455"/>
    <n v="2000005720"/>
    <d v="2019-06-26T00:00:00"/>
    <d v="2019-06-26T00:00:00"/>
    <s v="CC00037"/>
    <s v="COHU MALAYSIA SDN. BHD."/>
    <x v="1063"/>
    <x v="1064"/>
    <x v="24"/>
    <n v="14"/>
    <n v="36.299999999999997"/>
    <n v="0"/>
    <n v="14"/>
    <m/>
    <m/>
  </r>
  <r>
    <n v="1456"/>
    <n v="2000005720"/>
    <d v="2019-06-26T00:00:00"/>
    <d v="2019-06-26T00:00:00"/>
    <s v="CC00037"/>
    <s v="COHU MALAYSIA SDN. BHD."/>
    <x v="1070"/>
    <x v="1071"/>
    <x v="24"/>
    <n v="28"/>
    <n v="6.1379999999999999"/>
    <n v="0"/>
    <n v="28"/>
    <m/>
    <m/>
  </r>
  <r>
    <n v="1457"/>
    <n v="2000005720"/>
    <d v="2019-06-26T00:00:00"/>
    <d v="2019-06-26T00:00:00"/>
    <s v="CC00037"/>
    <s v="COHU MALAYSIA SDN. BHD."/>
    <x v="1071"/>
    <x v="1072"/>
    <x v="24"/>
    <n v="28"/>
    <n v="6.3250000000000002"/>
    <n v="0"/>
    <n v="28"/>
    <m/>
    <m/>
  </r>
  <r>
    <n v="1458"/>
    <n v="2000005720"/>
    <d v="2019-06-26T00:00:00"/>
    <d v="2019-06-26T00:00:00"/>
    <s v="CC00037"/>
    <s v="COHU MALAYSIA SDN. BHD."/>
    <x v="1073"/>
    <x v="1074"/>
    <x v="24"/>
    <n v="14"/>
    <n v="19.701000000000001"/>
    <n v="0"/>
    <n v="14"/>
    <m/>
    <m/>
  </r>
  <r>
    <n v="1459"/>
    <n v="2000005720"/>
    <d v="2019-06-26T00:00:00"/>
    <d v="2019-06-26T00:00:00"/>
    <s v="CC00037"/>
    <s v="COHU MALAYSIA SDN. BHD."/>
    <x v="1074"/>
    <x v="1075"/>
    <x v="24"/>
    <n v="14"/>
    <n v="19.701000000000001"/>
    <n v="0"/>
    <n v="14"/>
    <m/>
    <m/>
  </r>
  <r>
    <n v="1460"/>
    <n v="2000005720"/>
    <d v="2019-06-26T00:00:00"/>
    <d v="2019-06-26T00:00:00"/>
    <s v="CC00037"/>
    <s v="COHU MALAYSIA SDN. BHD."/>
    <x v="1075"/>
    <x v="1076"/>
    <x v="24"/>
    <n v="14"/>
    <n v="12.023"/>
    <n v="0"/>
    <n v="14"/>
    <m/>
    <m/>
  </r>
  <r>
    <n v="1461"/>
    <n v="2000005720"/>
    <d v="2019-06-26T00:00:00"/>
    <d v="2019-06-26T00:00:00"/>
    <s v="CC00037"/>
    <s v="COHU MALAYSIA SDN. BHD."/>
    <x v="1077"/>
    <x v="1078"/>
    <x v="24"/>
    <n v="14"/>
    <n v="3.9489999999999998"/>
    <n v="0"/>
    <n v="14"/>
    <m/>
    <m/>
  </r>
  <r>
    <n v="1462"/>
    <n v="2000005720"/>
    <d v="2019-06-26T00:00:00"/>
    <d v="2019-06-26T00:00:00"/>
    <s v="CC00037"/>
    <s v="COHU MALAYSIA SDN. BHD."/>
    <x v="1082"/>
    <x v="1083"/>
    <x v="24"/>
    <n v="4"/>
    <n v="385"/>
    <n v="0"/>
    <n v="4"/>
    <m/>
    <m/>
  </r>
  <r>
    <n v="1463"/>
    <n v="2000005720"/>
    <d v="2019-06-26T00:00:00"/>
    <d v="2019-06-26T00:00:00"/>
    <s v="CC00037"/>
    <s v="COHU MALAYSIA SDN. BHD."/>
    <x v="1083"/>
    <x v="1084"/>
    <x v="24"/>
    <n v="24"/>
    <n v="0.6784"/>
    <n v="0"/>
    <n v="24"/>
    <m/>
    <m/>
  </r>
  <r>
    <n v="1464"/>
    <n v="2000005720"/>
    <d v="2019-06-26T00:00:00"/>
    <d v="2019-06-26T00:00:00"/>
    <s v="CC00037"/>
    <s v="COHU MALAYSIA SDN. BHD."/>
    <x v="1084"/>
    <x v="1085"/>
    <x v="24"/>
    <n v="6"/>
    <n v="5.1303999999999998"/>
    <n v="0"/>
    <n v="6"/>
    <m/>
    <m/>
  </r>
  <r>
    <n v="1465"/>
    <n v="2000005720"/>
    <d v="2019-06-26T00:00:00"/>
    <d v="2019-06-26T00:00:00"/>
    <s v="CC00037"/>
    <s v="COHU MALAYSIA SDN. BHD."/>
    <x v="1085"/>
    <x v="1086"/>
    <x v="24"/>
    <n v="12"/>
    <n v="2.2578"/>
    <n v="0"/>
    <n v="12"/>
    <m/>
    <m/>
  </r>
  <r>
    <n v="1466"/>
    <n v="2000005720"/>
    <d v="2019-06-26T00:00:00"/>
    <d v="2019-06-26T00:00:00"/>
    <s v="CC00037"/>
    <s v="COHU MALAYSIA SDN. BHD."/>
    <x v="1086"/>
    <x v="1087"/>
    <x v="24"/>
    <n v="12"/>
    <n v="0.98580000000000001"/>
    <n v="0"/>
    <n v="12"/>
    <m/>
    <m/>
  </r>
  <r>
    <n v="1467"/>
    <n v="2000005720"/>
    <d v="2019-06-26T00:00:00"/>
    <d v="2019-06-26T00:00:00"/>
    <s v="CC00037"/>
    <s v="COHU MALAYSIA SDN. BHD."/>
    <x v="380"/>
    <x v="380"/>
    <x v="24"/>
    <n v="12"/>
    <n v="0.26500000000000001"/>
    <n v="0"/>
    <n v="12"/>
    <m/>
    <m/>
  </r>
  <r>
    <n v="1468"/>
    <n v="2000005732"/>
    <d v="2019-06-28T00:00:00"/>
    <d v="2019-06-28T00:00:00"/>
    <s v="CC00037"/>
    <s v="COHU MALAYSIA SDN. BHD."/>
    <x v="971"/>
    <x v="65"/>
    <x v="25"/>
    <n v="1"/>
    <n v="1806.12"/>
    <n v="0"/>
    <n v="1"/>
    <m/>
    <m/>
  </r>
  <r>
    <n v="1469"/>
    <n v="2000005732"/>
    <d v="2019-06-28T00:00:00"/>
    <d v="2019-06-28T00:00:00"/>
    <s v="CC00037"/>
    <s v="COHU MALAYSIA SDN. BHD."/>
    <x v="722"/>
    <x v="722"/>
    <x v="25"/>
    <n v="1"/>
    <n v="37864.35"/>
    <n v="0"/>
    <n v="1"/>
    <m/>
    <m/>
  </r>
  <r>
    <n v="1470"/>
    <n v="2000005732"/>
    <d v="2019-06-28T00:00:00"/>
    <d v="2019-06-28T00:00:00"/>
    <s v="CC00037"/>
    <s v="COHU MALAYSIA SDN. BHD."/>
    <x v="970"/>
    <x v="970"/>
    <x v="25"/>
    <n v="1"/>
    <n v="781.92"/>
    <n v="0"/>
    <n v="1"/>
    <m/>
    <m/>
  </r>
  <r>
    <n v="1471"/>
    <n v="2000005738"/>
    <d v="2019-06-28T00:00:00"/>
    <d v="2019-07-18T00:00:00"/>
    <s v="CC00037"/>
    <s v="COHU MALAYSIA SDN. BHD."/>
    <x v="1149"/>
    <x v="1150"/>
    <x v="26"/>
    <n v="1"/>
    <n v="10058.73"/>
    <n v="0"/>
    <n v="1"/>
    <m/>
    <m/>
  </r>
  <r>
    <n v="1472"/>
    <n v="2000005738"/>
    <d v="2019-06-28T00:00:00"/>
    <d v="2019-07-18T00:00:00"/>
    <s v="CC00037"/>
    <s v="COHU MALAYSIA SDN. BHD."/>
    <x v="1150"/>
    <x v="1151"/>
    <x v="26"/>
    <n v="1"/>
    <n v="10504.25"/>
    <n v="0"/>
    <n v="1"/>
    <m/>
    <m/>
  </r>
  <r>
    <n v="1473"/>
    <n v="2000005749"/>
    <d v="2019-07-02T00:00:00"/>
    <d v="2019-07-10T00:00:00"/>
    <s v="CC00037"/>
    <s v="COHU MALAYSIA SDN. BHD."/>
    <x v="1149"/>
    <x v="1150"/>
    <x v="27"/>
    <n v="2"/>
    <n v="10058.73"/>
    <n v="0"/>
    <n v="2"/>
    <m/>
    <m/>
  </r>
  <r>
    <n v="1474"/>
    <n v="2000005749"/>
    <d v="2019-07-02T00:00:00"/>
    <d v="2019-07-10T00:00:00"/>
    <s v="CC00037"/>
    <s v="COHU MALAYSIA SDN. BHD."/>
    <x v="1150"/>
    <x v="1151"/>
    <x v="27"/>
    <n v="1"/>
    <n v="10504.25"/>
    <n v="0"/>
    <n v="1"/>
    <m/>
    <m/>
  </r>
  <r>
    <n v="1475"/>
    <n v="2000005749"/>
    <d v="2019-07-02T00:00:00"/>
    <d v="2019-07-10T00:00:00"/>
    <s v="CC00037"/>
    <s v="COHU MALAYSIA SDN. BHD."/>
    <x v="1150"/>
    <x v="1151"/>
    <x v="27"/>
    <n v="1"/>
    <n v="10504.25"/>
    <n v="0"/>
    <n v="1"/>
    <m/>
    <m/>
  </r>
  <r>
    <n v="1476"/>
    <n v="2000005782"/>
    <d v="2019-07-03T00:00:00"/>
    <d v="2019-07-29T00:00:00"/>
    <s v="CC00037"/>
    <s v="COHU MALAYSIA SDN. BHD."/>
    <x v="1149"/>
    <x v="1150"/>
    <x v="28"/>
    <n v="2"/>
    <n v="10058.73"/>
    <n v="0"/>
    <n v="2"/>
    <m/>
    <m/>
  </r>
  <r>
    <n v="1477"/>
    <n v="2000005782"/>
    <d v="2019-07-03T00:00:00"/>
    <d v="2019-07-29T00:00:00"/>
    <s v="CC00037"/>
    <s v="COHU MALAYSIA SDN. BHD."/>
    <x v="1150"/>
    <x v="1151"/>
    <x v="28"/>
    <n v="1"/>
    <n v="10504.25"/>
    <n v="0"/>
    <n v="1"/>
    <m/>
    <m/>
  </r>
  <r>
    <n v="1478"/>
    <n v="2000005783"/>
    <d v="2019-07-03T00:00:00"/>
    <d v="2019-07-22T00:00:00"/>
    <s v="CC00037"/>
    <s v="COHU MALAYSIA SDN. BHD."/>
    <x v="1149"/>
    <x v="1150"/>
    <x v="29"/>
    <n v="4"/>
    <n v="10058.73"/>
    <n v="0"/>
    <n v="4"/>
    <m/>
    <m/>
  </r>
  <r>
    <n v="1479"/>
    <n v="2000005783"/>
    <d v="2019-07-03T00:00:00"/>
    <d v="2019-07-22T00:00:00"/>
    <s v="CC00037"/>
    <s v="COHU MALAYSIA SDN. BHD."/>
    <x v="1150"/>
    <x v="1151"/>
    <x v="29"/>
    <n v="2"/>
    <n v="10504.25"/>
    <n v="0"/>
    <n v="2"/>
    <m/>
    <m/>
  </r>
  <r>
    <n v="1480"/>
    <n v="2000005784"/>
    <d v="2019-07-05T00:00:00"/>
    <d v="2019-07-29T00:00:00"/>
    <s v="CC00037"/>
    <s v="COHU MALAYSIA SDN. BHD."/>
    <x v="1149"/>
    <x v="1150"/>
    <x v="30"/>
    <n v="2"/>
    <n v="10058.73"/>
    <n v="0"/>
    <n v="2"/>
    <m/>
    <m/>
  </r>
  <r>
    <n v="1481"/>
    <n v="2000005784"/>
    <d v="2019-07-05T00:00:00"/>
    <d v="2019-07-29T00:00:00"/>
    <s v="CC00037"/>
    <s v="COHU MALAYSIA SDN. BHD."/>
    <x v="1149"/>
    <x v="1150"/>
    <x v="30"/>
    <n v="4"/>
    <n v="10058.73"/>
    <n v="0"/>
    <n v="4"/>
    <m/>
    <m/>
  </r>
  <r>
    <n v="1482"/>
    <n v="2000005784"/>
    <d v="2019-07-05T00:00:00"/>
    <d v="2019-07-29T00:00:00"/>
    <s v="CC00037"/>
    <s v="COHU MALAYSIA SDN. BHD."/>
    <x v="1150"/>
    <x v="1151"/>
    <x v="30"/>
    <n v="1"/>
    <n v="10504.25"/>
    <n v="0"/>
    <n v="1"/>
    <m/>
    <m/>
  </r>
  <r>
    <n v="1483"/>
    <n v="2000005784"/>
    <d v="2019-07-05T00:00:00"/>
    <d v="2019-07-29T00:00:00"/>
    <s v="CC00037"/>
    <s v="COHU MALAYSIA SDN. BHD."/>
    <x v="1150"/>
    <x v="1151"/>
    <x v="30"/>
    <n v="2"/>
    <n v="10504.25"/>
    <n v="0"/>
    <n v="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3"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5" firstHeaderRow="1" firstDataRow="1" firstDataCol="2" rowPageCount="1" colPageCount="1"/>
  <pivotFields count="15">
    <pivotField showAll="0"/>
    <pivotField showAll="0"/>
    <pivotField numFmtId="14" showAll="0"/>
    <pivotField numFmtId="14" showAll="0"/>
    <pivotField showAll="0"/>
    <pivotField showAll="0"/>
    <pivotField axis="axisRow" outline="0" showAll="0" defaultSubtotal="0">
      <items count="1152">
        <item x="966"/>
        <item m="1" x="1151"/>
        <item x="65"/>
        <item x="680"/>
        <item x="114"/>
        <item x="326"/>
        <item x="329"/>
        <item x="93"/>
        <item x="219"/>
        <item x="342"/>
        <item x="343"/>
        <item x="449"/>
        <item x="334"/>
        <item x="451"/>
        <item x="335"/>
        <item x="346"/>
        <item x="218"/>
        <item x="345"/>
        <item x="348"/>
        <item x="798"/>
        <item x="185"/>
        <item x="1"/>
        <item x="378"/>
        <item x="373"/>
        <item x="370"/>
        <item x="377"/>
        <item x="430"/>
        <item x="371"/>
        <item x="1003"/>
        <item x="1012"/>
        <item x="379"/>
        <item x="374"/>
        <item x="403"/>
        <item x="995"/>
        <item x="1031"/>
        <item x="808"/>
        <item x="807"/>
        <item x="132"/>
        <item x="130"/>
        <item x="119"/>
        <item x="127"/>
        <item x="552"/>
        <item x="128"/>
        <item x="129"/>
        <item x="731"/>
        <item x="726"/>
        <item x="730"/>
        <item x="113"/>
        <item x="357"/>
        <item x="360"/>
        <item x="1015"/>
        <item x="1008"/>
        <item x="1007"/>
        <item x="364"/>
        <item x="363"/>
        <item x="95"/>
        <item x="182"/>
        <item x="789"/>
        <item x="790"/>
        <item x="787"/>
        <item x="791"/>
        <item x="201"/>
        <item x="202"/>
        <item x="747"/>
        <item x="405"/>
        <item x="207"/>
        <item x="453"/>
        <item x="189"/>
        <item x="181"/>
        <item x="10"/>
        <item x="125"/>
        <item x="70"/>
        <item x="197"/>
        <item x="167"/>
        <item x="195"/>
        <item x="192"/>
        <item x="166"/>
        <item x="452"/>
        <item x="460"/>
        <item x="199"/>
        <item x="179"/>
        <item x="350"/>
        <item x="174"/>
        <item x="176"/>
        <item x="73"/>
        <item x="198"/>
        <item x="352"/>
        <item x="89"/>
        <item x="184"/>
        <item x="75"/>
        <item x="77"/>
        <item x="168"/>
        <item x="208"/>
        <item x="206"/>
        <item x="1064"/>
        <item x="1059"/>
        <item x="1060"/>
        <item x="1077"/>
        <item x="1062"/>
        <item x="1075"/>
        <item x="1070"/>
        <item x="1069"/>
        <item x="1061"/>
        <item x="1063"/>
        <item x="1073"/>
        <item x="1074"/>
        <item x="1018"/>
        <item x="1010"/>
        <item x="1027"/>
        <item x="1051"/>
        <item x="1002"/>
        <item x="1023"/>
        <item x="1024"/>
        <item x="1019"/>
        <item x="1082"/>
        <item x="1071"/>
        <item x="413"/>
        <item x="683"/>
        <item x="684"/>
        <item x="685"/>
        <item x="331"/>
        <item x="183"/>
        <item x="412"/>
        <item x="411"/>
        <item x="375"/>
        <item x="376"/>
        <item x="540"/>
        <item x="387"/>
        <item x="694"/>
        <item x="793"/>
        <item x="416"/>
        <item x="407"/>
        <item x="818"/>
        <item x="233"/>
        <item x="200"/>
        <item x="235"/>
        <item x="118"/>
        <item x="259"/>
        <item x="239"/>
        <item x="366"/>
        <item x="203"/>
        <item x="752"/>
        <item x="746"/>
        <item x="885"/>
        <item x="919"/>
        <item x="933"/>
        <item x="884"/>
        <item x="882"/>
        <item x="883"/>
        <item x="915"/>
        <item x="916"/>
        <item x="902"/>
        <item x="931"/>
        <item x="900"/>
        <item x="901"/>
        <item x="913"/>
        <item x="914"/>
        <item x="899"/>
        <item x="911"/>
        <item x="912"/>
        <item x="920"/>
        <item x="918"/>
        <item x="888"/>
        <item x="889"/>
        <item x="890"/>
        <item x="891"/>
        <item x="892"/>
        <item x="893"/>
        <item x="894"/>
        <item x="895"/>
        <item x="896"/>
        <item x="934"/>
        <item x="935"/>
        <item x="936"/>
        <item x="937"/>
        <item x="938"/>
        <item x="907"/>
        <item x="908"/>
        <item x="909"/>
        <item x="910"/>
        <item x="939"/>
        <item x="917"/>
        <item x="947"/>
        <item x="948"/>
        <item x="949"/>
        <item x="950"/>
        <item x="904"/>
        <item x="905"/>
        <item x="906"/>
        <item x="897"/>
        <item x="898"/>
        <item x="751"/>
        <item x="886"/>
        <item x="887"/>
        <item x="972"/>
        <item x="25"/>
        <item x="4"/>
        <item x="525"/>
        <item x="1080"/>
        <item x="745"/>
        <item x="564"/>
        <item x="408"/>
        <item x="367"/>
        <item x="324"/>
        <item x="369"/>
        <item x="804"/>
        <item x="359"/>
        <item x="358"/>
        <item x="22"/>
        <item x="23"/>
        <item x="1052"/>
        <item x="1053"/>
        <item x="801"/>
        <item x="276"/>
        <item x="279"/>
        <item x="266"/>
        <item x="267"/>
        <item x="80"/>
        <item x="269"/>
        <item x="85"/>
        <item x="275"/>
        <item x="785"/>
        <item x="837"/>
        <item x="516"/>
        <item x="288"/>
        <item x="286"/>
        <item x="296"/>
        <item x="298"/>
        <item x="307"/>
        <item x="515"/>
        <item x="280"/>
        <item x="72"/>
        <item x="310"/>
        <item x="312"/>
        <item x="18"/>
        <item x="314"/>
        <item x="291"/>
        <item x="313"/>
        <item x="311"/>
        <item x="299"/>
        <item x="306"/>
        <item x="303"/>
        <item x="304"/>
        <item x="302"/>
        <item x="317"/>
        <item x="316"/>
        <item x="289"/>
        <item x="292"/>
        <item x="285"/>
        <item x="272"/>
        <item x="32"/>
        <item x="281"/>
        <item x="82"/>
        <item x="175"/>
        <item x="420"/>
        <item x="839"/>
        <item x="305"/>
        <item x="301"/>
        <item x="270"/>
        <item x="271"/>
        <item x="104"/>
        <item x="454"/>
        <item x="284"/>
        <item x="274"/>
        <item x="282"/>
        <item x="293"/>
        <item x="529"/>
        <item x="558"/>
        <item x="16"/>
        <item x="283"/>
        <item x="390"/>
        <item x="315"/>
        <item x="228"/>
        <item x="245"/>
        <item x="230"/>
        <item x="232"/>
        <item x="278"/>
        <item x="277"/>
        <item x="255"/>
        <item x="87"/>
        <item x="287"/>
        <item x="88"/>
        <item x="290"/>
        <item x="295"/>
        <item x="297"/>
        <item x="384"/>
        <item x="427"/>
        <item x="788"/>
        <item x="217"/>
        <item x="421"/>
        <item x="17"/>
        <item x="353"/>
        <item x="426"/>
        <item x="423"/>
        <item x="535"/>
        <item x="84"/>
        <item x="541"/>
        <item x="46"/>
        <item x="425"/>
        <item x="273"/>
        <item x="521"/>
        <item x="522"/>
        <item x="120"/>
        <item x="81"/>
        <item x="422"/>
        <item x="538"/>
        <item x="419"/>
        <item x="330"/>
        <item x="319"/>
        <item x="321"/>
        <item x="19"/>
        <item x="406"/>
        <item x="415"/>
        <item x="417"/>
        <item x="830"/>
        <item x="829"/>
        <item x="3"/>
        <item x="27"/>
        <item x="134"/>
        <item x="116"/>
        <item x="194"/>
        <item x="157"/>
        <item x="737"/>
        <item x="554"/>
        <item x="59"/>
        <item x="60"/>
        <item x="53"/>
        <item x="54"/>
        <item x="56"/>
        <item x="57"/>
        <item x="55"/>
        <item x="58"/>
        <item x="577"/>
        <item x="356"/>
        <item x="712"/>
        <item x="689"/>
        <item x="711"/>
        <item x="695"/>
        <item x="714"/>
        <item x="713"/>
        <item x="110"/>
        <item x="108"/>
        <item x="109"/>
        <item x="609"/>
        <item x="610"/>
        <item x="611"/>
        <item x="612"/>
        <item x="615"/>
        <item x="613"/>
        <item x="614"/>
        <item x="616"/>
        <item x="646"/>
        <item x="599"/>
        <item x="603"/>
        <item x="604"/>
        <item x="593"/>
        <item x="595"/>
        <item x="602"/>
        <item x="594"/>
        <item x="617"/>
        <item x="618"/>
        <item x="619"/>
        <item x="620"/>
        <item x="621"/>
        <item x="622"/>
        <item x="623"/>
        <item x="624"/>
        <item x="625"/>
        <item x="626"/>
        <item x="627"/>
        <item x="628"/>
        <item x="629"/>
        <item x="630"/>
        <item x="633"/>
        <item x="631"/>
        <item x="632"/>
        <item x="634"/>
        <item x="635"/>
        <item x="644"/>
        <item x="645"/>
        <item x="643"/>
        <item x="719"/>
        <item x="720"/>
        <item x="651"/>
        <item x="652"/>
        <item x="653"/>
        <item x="662"/>
        <item x="663"/>
        <item x="1011"/>
        <item x="1006"/>
        <item x="707"/>
        <item x="686"/>
        <item x="687"/>
        <item x="691"/>
        <item x="690"/>
        <item x="709"/>
        <item x="710"/>
        <item x="715"/>
        <item x="61"/>
        <item x="62"/>
        <item x="578"/>
        <item x="582"/>
        <item x="581"/>
        <item x="583"/>
        <item x="584"/>
        <item x="592"/>
        <item x="606"/>
        <item x="607"/>
        <item x="608"/>
        <item x="597"/>
        <item x="598"/>
        <item x="605"/>
        <item x="600"/>
        <item x="596"/>
        <item x="601"/>
        <item x="588"/>
        <item x="589"/>
        <item x="590"/>
        <item x="591"/>
        <item x="642"/>
        <item x="672"/>
        <item x="671"/>
        <item x="673"/>
        <item x="648"/>
        <item x="647"/>
        <item x="654"/>
        <item x="655"/>
        <item x="656"/>
        <item x="657"/>
        <item x="658"/>
        <item x="659"/>
        <item x="660"/>
        <item x="661"/>
        <item x="649"/>
        <item x="650"/>
        <item x="665"/>
        <item x="666"/>
        <item x="667"/>
        <item x="668"/>
        <item x="669"/>
        <item x="664"/>
        <item x="670"/>
        <item x="721"/>
        <item x="676"/>
        <item x="674"/>
        <item x="675"/>
        <item x="679"/>
        <item x="681"/>
        <item x="682"/>
        <item x="677"/>
        <item x="678"/>
        <item x="1129"/>
        <item x="1121"/>
        <item x="1136"/>
        <item x="1137"/>
        <item x="1123"/>
        <item x="1133"/>
        <item x="1122"/>
        <item x="1102"/>
        <item x="1113"/>
        <item x="1142"/>
        <item x="1134"/>
        <item x="1131"/>
        <item x="1101"/>
        <item x="1103"/>
        <item x="1089"/>
        <item x="1088"/>
        <item x="1087"/>
        <item x="1099"/>
        <item x="575"/>
        <item x="576"/>
        <item x="579"/>
        <item x="580"/>
        <item x="636"/>
        <item x="637"/>
        <item x="638"/>
        <item x="639"/>
        <item x="640"/>
        <item x="641"/>
        <item x="968"/>
        <item x="585"/>
        <item x="586"/>
        <item x="587"/>
        <item x="688"/>
        <item x="1093"/>
        <item x="1110"/>
        <item x="1111"/>
        <item x="1112"/>
        <item x="1141"/>
        <item x="1124"/>
        <item x="1144"/>
        <item x="1095"/>
        <item x="1094"/>
        <item x="1090"/>
        <item x="1135"/>
        <item x="1143"/>
        <item x="1096"/>
        <item x="1118"/>
        <item x="1119"/>
        <item x="1097"/>
        <item x="1098"/>
        <item x="1139"/>
        <item x="1091"/>
        <item x="1092"/>
        <item x="1146"/>
        <item x="1116"/>
        <item x="1114"/>
        <item x="1115"/>
        <item x="1147"/>
        <item x="1148"/>
        <item x="1132"/>
        <item x="1100"/>
        <item x="1130"/>
        <item x="1120"/>
        <item x="1138"/>
        <item x="1117"/>
        <item x="1033"/>
        <item x="1128"/>
        <item x="1140"/>
        <item x="1001"/>
        <item x="1127"/>
        <item x="1104"/>
        <item x="1105"/>
        <item x="1106"/>
        <item x="1107"/>
        <item x="1108"/>
        <item x="1109"/>
        <item x="1126"/>
        <item x="1125"/>
        <item x="1145"/>
        <item x="768"/>
        <item x="520"/>
        <item x="381"/>
        <item x="393"/>
        <item x="816"/>
        <item x="91"/>
        <item x="392"/>
        <item x="97"/>
        <item x="391"/>
        <item x="817"/>
        <item x="1036"/>
        <item x="963"/>
        <item x="1079"/>
        <item x="1037"/>
        <item x="1041"/>
        <item x="982"/>
        <item x="1048"/>
        <item x="546"/>
        <item x="547"/>
        <item x="824"/>
        <item x="819"/>
        <item x="822"/>
        <item x="964"/>
        <item x="961"/>
        <item x="962"/>
        <item x="823"/>
        <item x="825"/>
        <item x="826"/>
        <item x="832"/>
        <item x="955"/>
        <item x="810"/>
        <item x="813"/>
        <item x="836"/>
        <item x="835"/>
        <item x="960"/>
        <item x="828"/>
        <item x="821"/>
        <item x="537"/>
        <item x="542"/>
        <item x="380"/>
        <item x="400"/>
        <item x="410"/>
        <item x="386"/>
        <item x="26"/>
        <item x="382"/>
        <item x="396"/>
        <item x="397"/>
        <item x="90"/>
        <item x="383"/>
        <item x="94"/>
        <item x="399"/>
        <item x="536"/>
        <item x="539"/>
        <item x="545"/>
        <item x="543"/>
        <item x="544"/>
        <item x="395"/>
        <item x="92"/>
        <item x="952"/>
        <item x="956"/>
        <item x="111"/>
        <item x="385"/>
        <item x="706"/>
        <item x="1081"/>
        <item x="796"/>
        <item x="562"/>
        <item x="729"/>
        <item x="728"/>
        <item x="833"/>
        <item x="978"/>
        <item x="409"/>
        <item x="519"/>
        <item x="984"/>
        <item x="332"/>
        <item x="794"/>
        <item x="528"/>
        <item x="439"/>
        <item x="431"/>
        <item x="432"/>
        <item x="260"/>
        <item x="263"/>
        <item x="1025"/>
        <item x="448"/>
        <item x="69"/>
        <item x="96"/>
        <item x="735"/>
        <item x="220"/>
        <item x="534"/>
        <item x="333"/>
        <item x="531"/>
        <item x="20"/>
        <item x="336"/>
        <item x="337"/>
        <item x="338"/>
        <item x="339"/>
        <item x="340"/>
        <item x="341"/>
        <item x="700"/>
        <item x="717"/>
        <item x="347"/>
        <item x="718"/>
        <item x="701"/>
        <item x="532"/>
        <item x="216"/>
        <item x="327"/>
        <item x="943"/>
        <item x="6"/>
        <item x="404"/>
        <item x="814"/>
        <item x="1044"/>
        <item x="253"/>
        <item x="227"/>
        <item x="977"/>
        <item x="320"/>
        <item x="322"/>
        <item x="325"/>
        <item x="945"/>
        <item x="946"/>
        <item x="944"/>
        <item x="792"/>
        <item x="240"/>
        <item x="12"/>
        <item x="236"/>
        <item x="760"/>
        <item x="761"/>
        <item x="13"/>
        <item x="527"/>
        <item x="512"/>
        <item x="510"/>
        <item x="147"/>
        <item x="159"/>
        <item x="223"/>
        <item x="775"/>
        <item x="755"/>
        <item x="244"/>
        <item x="344"/>
        <item x="170"/>
        <item x="8"/>
        <item x="699"/>
        <item x="987"/>
        <item x="989"/>
        <item x="990"/>
        <item x="999"/>
        <item x="993"/>
        <item x="979"/>
        <item x="805"/>
        <item x="705"/>
        <item x="703"/>
        <item x="702"/>
        <item x="704"/>
        <item x="165"/>
        <item x="976"/>
        <item x="1049"/>
        <item x="1039"/>
        <item x="923"/>
        <item x="924"/>
        <item x="903"/>
        <item x="929"/>
        <item x="951"/>
        <item x="64"/>
        <item x="102"/>
        <item x="524"/>
        <item x="308"/>
        <item x="548"/>
        <item x="394"/>
        <item x="418"/>
        <item x="389"/>
        <item x="809"/>
        <item x="820"/>
        <item x="126"/>
        <item x="368"/>
        <item x="29"/>
        <item x="231"/>
        <item x="1017"/>
        <item x="555"/>
        <item x="763"/>
        <item x="242"/>
        <item x="523"/>
        <item x="779"/>
        <item x="773"/>
        <item x="772"/>
        <item x="797"/>
        <item x="777"/>
        <item x="300"/>
        <item x="117"/>
        <item x="997"/>
        <item x="1005"/>
        <item x="1086"/>
        <item x="445"/>
        <item x="444"/>
        <item x="137"/>
        <item x="76"/>
        <item x="138"/>
        <item x="736"/>
        <item x="115"/>
        <item x="209"/>
        <item x="210"/>
        <item x="211"/>
        <item x="1021"/>
        <item x="1000"/>
        <item x="1022"/>
        <item x="932"/>
        <item x="750"/>
        <item x="748"/>
        <item x="749"/>
        <item x="754"/>
        <item x="739"/>
        <item x="1038"/>
        <item x="991"/>
        <item x="63"/>
        <item x="697"/>
        <item x="753"/>
        <item x="550"/>
        <item x="959"/>
        <item x="827"/>
        <item x="811"/>
        <item x="834"/>
        <item x="153"/>
        <item x="156"/>
        <item x="152"/>
        <item x="151"/>
        <item x="517"/>
        <item x="150"/>
        <item x="149"/>
        <item x="142"/>
        <item x="154"/>
        <item x="161"/>
        <item x="144"/>
        <item x="139"/>
        <item x="141"/>
        <item x="143"/>
        <item x="988"/>
        <item x="442"/>
        <item x="7"/>
        <item x="744"/>
        <item x="204"/>
        <item x="806"/>
        <item x="843"/>
        <item x="846"/>
        <item x="841"/>
        <item x="435"/>
        <item x="447"/>
        <item x="1050"/>
        <item x="1068"/>
        <item x="429"/>
        <item x="434"/>
        <item x="428"/>
        <item x="424"/>
        <item x="436"/>
        <item x="433"/>
        <item x="840"/>
        <item x="983"/>
        <item x="1009"/>
        <item x="41"/>
        <item x="871"/>
        <item x="507"/>
        <item x="101"/>
        <item x="858"/>
        <item x="503"/>
        <item x="482"/>
        <item x="43"/>
        <item x="250"/>
        <item x="866"/>
        <item x="481"/>
        <item x="869"/>
        <item x="1047"/>
        <item x="238"/>
        <item x="33"/>
        <item x="508"/>
        <item x="35"/>
        <item x="39"/>
        <item x="495"/>
        <item x="484"/>
        <item x="849"/>
        <item x="486"/>
        <item x="483"/>
        <item x="98"/>
        <item x="36"/>
        <item x="854"/>
        <item x="860"/>
        <item x="492"/>
        <item x="493"/>
        <item x="856"/>
        <item x="45"/>
        <item x="867"/>
        <item x="502"/>
        <item x="499"/>
        <item x="38"/>
        <item x="852"/>
        <item x="37"/>
        <item x="42"/>
        <item x="489"/>
        <item x="349"/>
        <item x="351"/>
        <item x="268"/>
        <item x="765"/>
        <item x="870"/>
        <item x="872"/>
        <item x="862"/>
        <item x="561"/>
        <item x="497"/>
        <item x="491"/>
        <item x="509"/>
        <item x="480"/>
        <item x="767"/>
        <item x="878"/>
        <item x="851"/>
        <item x="868"/>
        <item x="570"/>
        <item x="254"/>
        <item x="762"/>
        <item x="771"/>
        <item x="248"/>
        <item x="229"/>
        <item x="205"/>
        <item x="222"/>
        <item x="226"/>
        <item x="251"/>
        <item x="256"/>
        <item x="48"/>
        <item x="876"/>
        <item x="877"/>
        <item x="530"/>
        <item x="1020"/>
        <item x="859"/>
        <item x="848"/>
        <item x="513"/>
        <item x="556"/>
        <item x="249"/>
        <item x="557"/>
        <item x="485"/>
        <item x="863"/>
        <item x="99"/>
        <item x="873"/>
        <item x="874"/>
        <item x="494"/>
        <item x="504"/>
        <item x="40"/>
        <item x="14"/>
        <item x="857"/>
        <item x="567"/>
        <item x="34"/>
        <item x="487"/>
        <item x="855"/>
        <item x="506"/>
        <item x="880"/>
        <item x="100"/>
        <item x="496"/>
        <item x="241"/>
        <item x="258"/>
        <item x="1066"/>
        <item x="488"/>
        <item x="568"/>
        <item x="500"/>
        <item x="498"/>
        <item x="501"/>
        <item x="490"/>
        <item x="864"/>
        <item x="853"/>
        <item x="569"/>
        <item x="875"/>
        <item x="881"/>
        <item x="1083"/>
        <item x="1014"/>
        <item x="566"/>
        <item x="1055"/>
        <item x="1054"/>
        <item x="1072"/>
        <item x="996"/>
        <item x="1076"/>
        <item x="985"/>
        <item x="1026"/>
        <item x="850"/>
        <item x="1042"/>
        <item x="998"/>
        <item x="44"/>
        <item x="861"/>
        <item x="526"/>
        <item x="865"/>
        <item x="879"/>
        <item x="505"/>
        <item x="776"/>
        <item x="769"/>
        <item x="780"/>
        <item x="770"/>
        <item x="782"/>
        <item x="781"/>
        <item x="252"/>
        <item x="323"/>
        <item x="372"/>
        <item x="354"/>
        <item x="21"/>
        <item x="365"/>
        <item x="1084"/>
        <item x="1030"/>
        <item x="802"/>
        <item x="803"/>
        <item x="799"/>
        <item x="800"/>
        <item x="441"/>
        <item x="696"/>
        <item x="133"/>
        <item x="135"/>
        <item x="136"/>
        <item x="121"/>
        <item x="124"/>
        <item x="309"/>
        <item x="734"/>
        <item x="328"/>
        <item x="443"/>
        <item x="440"/>
        <item x="437"/>
        <item x="559"/>
        <item x="355"/>
        <item x="446"/>
        <item x="1085"/>
        <item x="1016"/>
        <item x="980"/>
        <item x="981"/>
        <item x="1029"/>
        <item x="1004"/>
        <item x="842"/>
        <item x="844"/>
        <item x="1028"/>
        <item x="957"/>
        <item x="563"/>
        <item x="795"/>
        <item x="738"/>
        <item x="815"/>
        <item x="786"/>
        <item x="838"/>
        <item x="784"/>
        <item x="1043"/>
        <item x="213"/>
        <item x="212"/>
        <item x="845"/>
        <item x="549"/>
        <item x="551"/>
        <item x="28"/>
        <item x="398"/>
        <item x="401"/>
        <item x="388"/>
        <item x="716"/>
        <item x="414"/>
        <item x="402"/>
        <item x="2"/>
        <item x="727"/>
        <item x="941"/>
        <item x="942"/>
        <item x="930"/>
        <item x="723"/>
        <item x="692"/>
        <item x="693"/>
        <item x="361"/>
        <item x="362"/>
        <item x="741"/>
        <item x="812"/>
        <item x="742"/>
        <item x="743"/>
        <item x="74"/>
        <item x="49"/>
        <item x="196"/>
        <item x="162"/>
        <item x="177"/>
        <item x="163"/>
        <item x="155"/>
        <item x="71"/>
        <item x="146"/>
        <item x="103"/>
        <item x="958"/>
        <item x="1058"/>
        <item x="994"/>
        <item x="565"/>
        <item x="553"/>
        <item x="0"/>
        <item x="122"/>
        <item x="178"/>
        <item x="158"/>
        <item x="533"/>
        <item x="514"/>
        <item x="9"/>
        <item x="708"/>
        <item x="67"/>
        <item x="68"/>
        <item x="66"/>
        <item x="47"/>
        <item x="145"/>
        <item x="740"/>
        <item x="164"/>
        <item x="455"/>
        <item x="191"/>
        <item x="831"/>
        <item x="724"/>
        <item x="725"/>
        <item x="5"/>
        <item x="169"/>
        <item x="83"/>
        <item x="86"/>
        <item x="123"/>
        <item x="131"/>
        <item x="140"/>
        <item x="294"/>
        <item x="954"/>
        <item x="953"/>
        <item x="733"/>
        <item x="732"/>
        <item x="474"/>
        <item x="571"/>
        <item x="573"/>
        <item x="572"/>
        <item x="574"/>
        <item x="965"/>
        <item x="1034"/>
        <item x="921"/>
        <item x="922"/>
        <item x="15"/>
        <item x="264"/>
        <item x="265"/>
        <item x="1046"/>
        <item x="1035"/>
        <item x="1045"/>
        <item x="318"/>
        <item x="79"/>
        <item x="518"/>
        <item x="925"/>
        <item x="926"/>
        <item x="927"/>
        <item x="928"/>
        <item x="783"/>
        <item x="986"/>
        <item x="1065"/>
        <item x="1013"/>
        <item x="1032"/>
        <item x="992"/>
        <item x="511"/>
        <item x="757"/>
        <item x="764"/>
        <item x="778"/>
        <item x="774"/>
        <item x="756"/>
        <item x="466"/>
        <item x="468"/>
        <item x="470"/>
        <item x="471"/>
        <item x="172"/>
        <item x="171"/>
        <item x="188"/>
        <item x="190"/>
        <item x="187"/>
        <item x="459"/>
        <item x="180"/>
        <item x="472"/>
        <item x="476"/>
        <item x="479"/>
        <item x="477"/>
        <item x="461"/>
        <item x="463"/>
        <item x="464"/>
        <item x="148"/>
        <item x="160"/>
        <item x="193"/>
        <item x="186"/>
        <item x="467"/>
        <item x="465"/>
        <item x="173"/>
        <item x="475"/>
        <item x="462"/>
        <item x="457"/>
        <item x="456"/>
        <item x="215"/>
        <item x="214"/>
        <item x="473"/>
        <item x="458"/>
        <item x="469"/>
        <item x="478"/>
        <item x="940"/>
        <item x="847"/>
        <item x="221"/>
        <item x="1040"/>
        <item x="758"/>
        <item x="759"/>
        <item x="1056"/>
        <item x="30"/>
        <item x="50"/>
        <item x="51"/>
        <item x="106"/>
        <item x="107"/>
        <item x="560"/>
        <item x="224"/>
        <item x="78"/>
        <item x="246"/>
        <item x="234"/>
        <item x="11"/>
        <item x="450"/>
        <item x="31"/>
        <item x="1078"/>
        <item x="247"/>
        <item x="52"/>
        <item x="438"/>
        <item x="257"/>
        <item x="237"/>
        <item x="243"/>
        <item x="766"/>
        <item x="225"/>
        <item x="262"/>
        <item x="261"/>
        <item x="105"/>
        <item x="698"/>
        <item x="967"/>
        <item x="973"/>
        <item x="112"/>
        <item x="722"/>
        <item x="971"/>
        <item x="1149"/>
        <item x="1150"/>
        <item x="974"/>
        <item x="975"/>
        <item x="969"/>
        <item x="1057"/>
        <item x="1067"/>
        <item x="24"/>
        <item x="970"/>
      </items>
    </pivotField>
    <pivotField axis="axisRow" showAll="0">
      <items count="1153">
        <item x="956"/>
        <item x="541"/>
        <item x="215"/>
        <item x="248"/>
        <item x="214"/>
        <item x="104"/>
        <item x="776"/>
        <item x="137"/>
        <item x="1094"/>
        <item x="93"/>
        <item x="418"/>
        <item x="1086"/>
        <item x="334"/>
        <item x="408"/>
        <item x="318"/>
        <item x="921"/>
        <item x="922"/>
        <item x="940"/>
        <item x="972"/>
        <item x="808"/>
        <item x="553"/>
        <item x="1037"/>
        <item x="769"/>
        <item x="989"/>
        <item x="204"/>
        <item x="269"/>
        <item x="321"/>
        <item x="1111"/>
        <item x="1112"/>
        <item x="1113"/>
        <item x="1057"/>
        <item x="1068"/>
        <item x="393"/>
        <item x="619"/>
        <item x="620"/>
        <item x="1142"/>
        <item x="1125"/>
        <item x="1145"/>
        <item x="1096"/>
        <item x="1095"/>
        <item x="1091"/>
        <item x="672"/>
        <item x="671"/>
        <item x="371"/>
        <item x="378"/>
        <item x="373"/>
        <item x="1011"/>
        <item x="1001"/>
        <item x="379"/>
        <item x="370"/>
        <item x="806"/>
        <item x="665"/>
        <item x="364"/>
        <item x="363"/>
        <item x="1014"/>
        <item x="659"/>
        <item x="616"/>
        <item x="656"/>
        <item x="356"/>
        <item x="518"/>
        <item x="120"/>
        <item x="655"/>
        <item x="796"/>
        <item x="797"/>
        <item x="579"/>
        <item x="1130"/>
        <item x="1122"/>
        <item x="1052"/>
        <item x="1136"/>
        <item x="1137"/>
        <item x="1138"/>
        <item x="646"/>
        <item x="53"/>
        <item x="54"/>
        <item x="581"/>
        <item x="96"/>
        <item x="62"/>
        <item x="582"/>
        <item x="642"/>
        <item x="627"/>
        <item x="57"/>
        <item x="56"/>
        <item x="629"/>
        <item x="61"/>
        <item x="660"/>
        <item x="578"/>
        <item x="95"/>
        <item x="668"/>
        <item x="669"/>
        <item x="652"/>
        <item x="653"/>
        <item x="377"/>
        <item x="636"/>
        <item x="640"/>
        <item x="584"/>
        <item x="608"/>
        <item x="607"/>
        <item x="605"/>
        <item x="623"/>
        <item x="622"/>
        <item x="108"/>
        <item x="587"/>
        <item x="109"/>
        <item x="110"/>
        <item x="601"/>
        <item x="600"/>
        <item x="688"/>
        <item x="374"/>
        <item x="7"/>
        <item x="993"/>
        <item x="1030"/>
        <item x="372"/>
        <item x="807"/>
        <item x="570"/>
        <item x="1065"/>
        <item x="189"/>
        <item x="70"/>
        <item x="73"/>
        <item x="166"/>
        <item x="184"/>
        <item x="452"/>
        <item x="453"/>
        <item x="176"/>
        <item x="181"/>
        <item x="89"/>
        <item x="1072"/>
        <item x="917"/>
        <item x="971"/>
        <item x="947"/>
        <item x="948"/>
        <item x="949"/>
        <item x="950"/>
        <item x="904"/>
        <item x="905"/>
        <item x="906"/>
        <item x="897"/>
        <item x="898"/>
        <item x="1060"/>
        <item x="885"/>
        <item x="919"/>
        <item x="933"/>
        <item x="884"/>
        <item x="882"/>
        <item x="883"/>
        <item x="915"/>
        <item x="916"/>
        <item x="902"/>
        <item x="1061"/>
        <item x="931"/>
        <item x="900"/>
        <item x="901"/>
        <item x="913"/>
        <item x="914"/>
        <item x="1078"/>
        <item x="899"/>
        <item x="911"/>
        <item x="912"/>
        <item x="1063"/>
        <item x="1076"/>
        <item x="1071"/>
        <item x="1070"/>
        <item x="1062"/>
        <item x="920"/>
        <item x="918"/>
        <item x="888"/>
        <item x="889"/>
        <item x="890"/>
        <item x="891"/>
        <item x="892"/>
        <item x="893"/>
        <item x="894"/>
        <item x="895"/>
        <item x="896"/>
        <item x="934"/>
        <item x="935"/>
        <item x="936"/>
        <item x="937"/>
        <item x="938"/>
        <item x="907"/>
        <item x="908"/>
        <item x="909"/>
        <item x="910"/>
        <item x="1064"/>
        <item x="939"/>
        <item x="167"/>
        <item x="199"/>
        <item x="174"/>
        <item x="58"/>
        <item x="667"/>
        <item x="195"/>
        <item x="751"/>
        <item x="192"/>
        <item x="198"/>
        <item x="197"/>
        <item x="77"/>
        <item x="10"/>
        <item x="179"/>
        <item x="745"/>
        <item x="460"/>
        <item x="752"/>
        <item x="746"/>
        <item x="208"/>
        <item x="206"/>
        <item x="75"/>
        <item x="168"/>
        <item x="183"/>
        <item x="613"/>
        <item x="650"/>
        <item x="326"/>
        <item x="301"/>
        <item x="780"/>
        <item x="125"/>
        <item x="130"/>
        <item x="132"/>
        <item x="1144"/>
        <item x="1124"/>
        <item x="1097"/>
        <item x="1134"/>
        <item x="654"/>
        <item x="635"/>
        <item x="634"/>
        <item x="217"/>
        <item x="1046"/>
        <item x="802"/>
        <item x="842"/>
        <item x="451"/>
        <item x="789"/>
        <item x="785"/>
        <item x="267"/>
        <item x="18"/>
        <item x="529"/>
        <item x="314"/>
        <item x="290"/>
        <item x="289"/>
        <item x="291"/>
        <item x="292"/>
        <item x="558"/>
        <item x="313"/>
        <item x="310"/>
        <item x="266"/>
        <item x="285"/>
        <item x="88"/>
        <item x="288"/>
        <item x="287"/>
        <item x="286"/>
        <item x="270"/>
        <item x="272"/>
        <item x="16"/>
        <item x="32"/>
        <item x="454"/>
        <item x="787"/>
        <item x="631"/>
        <item x="284"/>
        <item x="311"/>
        <item x="297"/>
        <item x="299"/>
        <item x="296"/>
        <item x="298"/>
        <item x="306"/>
        <item x="303"/>
        <item x="304"/>
        <item x="302"/>
        <item x="295"/>
        <item x="307"/>
        <item x="317"/>
        <item x="316"/>
        <item x="305"/>
        <item x="312"/>
        <item x="516"/>
        <item x="790"/>
        <item x="87"/>
        <item x="274"/>
        <item x="275"/>
        <item x="276"/>
        <item x="279"/>
        <item x="281"/>
        <item x="280"/>
        <item x="82"/>
        <item x="283"/>
        <item x="515"/>
        <item x="791"/>
        <item x="837"/>
        <item x="838"/>
        <item x="46"/>
        <item x="535"/>
        <item x="421"/>
        <item x="81"/>
        <item x="521"/>
        <item x="425"/>
        <item x="84"/>
        <item x="419"/>
        <item x="423"/>
        <item x="273"/>
        <item x="422"/>
        <item x="522"/>
        <item x="17"/>
        <item x="353"/>
        <item x="426"/>
        <item x="615"/>
        <item x="614"/>
        <item x="612"/>
        <item x="352"/>
        <item x="350"/>
        <item x="126"/>
        <item x="367"/>
        <item x="368"/>
        <item x="804"/>
        <item x="369"/>
        <item x="645"/>
        <item x="319"/>
        <item x="633"/>
        <item x="585"/>
        <item x="662"/>
        <item x="658"/>
        <item x="670"/>
        <item x="602"/>
        <item x="673"/>
        <item x="330"/>
        <item x="294"/>
        <item x="973"/>
        <item x="415"/>
        <item x="417"/>
        <item x="829"/>
        <item x="27"/>
        <item x="406"/>
        <item x="830"/>
        <item x="1015"/>
        <item x="413"/>
        <item x="113"/>
        <item x="233"/>
        <item x="1016"/>
        <item x="242"/>
        <item x="1006"/>
        <item x="1005"/>
        <item x="1119"/>
        <item x="1120"/>
        <item x="712"/>
        <item x="689"/>
        <item x="945"/>
        <item x="946"/>
        <item x="737"/>
        <item x="358"/>
        <item x="359"/>
        <item x="23"/>
        <item x="661"/>
        <item x="22"/>
        <item x="801"/>
        <item x="969"/>
        <item x="721"/>
        <item x="348"/>
        <item x="816"/>
        <item x="824"/>
        <item x="819"/>
        <item x="822"/>
        <item x="91"/>
        <item x="48"/>
        <item x="546"/>
        <item x="97"/>
        <item x="963"/>
        <item x="964"/>
        <item x="961"/>
        <item x="962"/>
        <item x="823"/>
        <item x="547"/>
        <item x="825"/>
        <item x="826"/>
        <item x="1080"/>
        <item x="392"/>
        <item x="817"/>
        <item x="1035"/>
        <item x="827"/>
        <item x="448"/>
        <item x="552"/>
        <item x="630"/>
        <item x="200"/>
        <item x="1074"/>
        <item x="1075"/>
        <item x="1082"/>
        <item x="954"/>
        <item x="953"/>
        <item x="154"/>
        <item x="517"/>
        <item x="152"/>
        <item x="151"/>
        <item x="150"/>
        <item x="153"/>
        <item x="149"/>
        <item x="385"/>
        <item x="111"/>
        <item x="706"/>
        <item x="1027"/>
        <item x="94"/>
        <item x="520"/>
        <item x="400"/>
        <item x="381"/>
        <item x="410"/>
        <item x="386"/>
        <item x="1036"/>
        <item x="1041"/>
        <item x="399"/>
        <item x="26"/>
        <item x="955"/>
        <item x="980"/>
        <item x="382"/>
        <item x="396"/>
        <item x="397"/>
        <item x="810"/>
        <item x="90"/>
        <item x="383"/>
        <item x="813"/>
        <item x="832"/>
        <item x="380"/>
        <item x="1043"/>
        <item x="1123"/>
        <item x="649"/>
        <item x="59"/>
        <item x="1103"/>
        <item x="1114"/>
        <item x="651"/>
        <item x="610"/>
        <item x="664"/>
        <item x="403"/>
        <item x="260"/>
        <item x="738"/>
        <item x="952"/>
        <item x="599"/>
        <item x="1098"/>
        <item x="1099"/>
        <item x="592"/>
        <item x="729"/>
        <item x="562"/>
        <item x="728"/>
        <item x="538"/>
        <item x="446"/>
        <item x="409"/>
        <item x="833"/>
        <item x="335"/>
        <item x="344"/>
        <item x="346"/>
        <item x="519"/>
        <item x="982"/>
        <item x="332"/>
        <item x="794"/>
        <item x="550"/>
        <item x="235"/>
        <item x="698"/>
        <item x="1143"/>
        <item x="1140"/>
        <item x="657"/>
        <item x="647"/>
        <item x="632"/>
        <item x="439"/>
        <item x="432"/>
        <item x="528"/>
        <item x="534"/>
        <item x="533"/>
        <item x="191"/>
        <item x="831"/>
        <item x="708"/>
        <item x="249"/>
        <item x="118"/>
        <item x="254"/>
        <item x="680"/>
        <item x="1024"/>
        <item x="271"/>
        <item x="300"/>
        <item x="644"/>
        <item x="603"/>
        <item x="293"/>
        <item x="586"/>
        <item x="282"/>
        <item x="788"/>
        <item x="1092"/>
        <item x="1093"/>
        <item x="414"/>
        <item x="739"/>
        <item x="1147"/>
        <item x="1117"/>
        <item x="1115"/>
        <item x="1116"/>
        <item x="69"/>
        <item x="815"/>
        <item x="13"/>
        <item x="722"/>
        <item x="735"/>
        <item x="784"/>
        <item x="309"/>
        <item x="524"/>
        <item x="112"/>
        <item x="65"/>
        <item x="340"/>
        <item x="6"/>
        <item x="532"/>
        <item x="700"/>
        <item x="339"/>
        <item x="336"/>
        <item x="717"/>
        <item x="701"/>
        <item x="333"/>
        <item x="337"/>
        <item x="531"/>
        <item x="20"/>
        <item x="341"/>
        <item x="216"/>
        <item x="943"/>
        <item x="718"/>
        <item x="795"/>
        <item x="525"/>
        <item x="1148"/>
        <item x="1149"/>
        <item x="220"/>
        <item x="253"/>
        <item x="711"/>
        <item x="252"/>
        <item x="134"/>
        <item x="557"/>
        <item x="611"/>
        <item x="750"/>
        <item x="748"/>
        <item x="749"/>
        <item x="209"/>
        <item x="932"/>
        <item x="754"/>
        <item x="753"/>
        <item x="1020"/>
        <item x="998"/>
        <item x="1021"/>
        <item x="1053"/>
        <item x="347"/>
        <item x="970"/>
        <item x="147"/>
        <item x="244"/>
        <item x="219"/>
        <item x="345"/>
        <item x="218"/>
        <item x="161"/>
        <item x="139"/>
        <item x="144"/>
        <item x="141"/>
        <item x="156"/>
        <item x="185"/>
        <item x="142"/>
        <item x="143"/>
        <item x="140"/>
        <item x="981"/>
        <item x="1008"/>
        <item x="221"/>
        <item x="1048"/>
        <item x="975"/>
        <item x="227"/>
        <item x="1133"/>
        <item x="814"/>
        <item x="412"/>
        <item x="1044"/>
        <item x="1101"/>
        <item x="404"/>
        <item x="123"/>
        <item x="733"/>
        <item x="732"/>
        <item x="431"/>
        <item x="990"/>
        <item x="102"/>
        <item x="1131"/>
        <item x="1135"/>
        <item x="679"/>
        <item x="628"/>
        <item x="707"/>
        <item x="331"/>
        <item x="320"/>
        <item x="886"/>
        <item x="887"/>
        <item x="1017"/>
        <item x="1009"/>
        <item x="1026"/>
        <item x="1051"/>
        <item x="1121"/>
        <item x="1139"/>
        <item x="1118"/>
        <item x="792"/>
        <item x="325"/>
        <item x="324"/>
        <item x="322"/>
        <item x="944"/>
        <item x="25"/>
        <item x="390"/>
        <item x="563"/>
        <item x="549"/>
        <item x="411"/>
        <item x="761"/>
        <item x="510"/>
        <item x="755"/>
        <item x="223"/>
        <item x="159"/>
        <item x="240"/>
        <item x="527"/>
        <item x="512"/>
        <item x="236"/>
        <item x="775"/>
        <item x="760"/>
        <item x="12"/>
        <item x="666"/>
        <item x="682"/>
        <item x="1032"/>
        <item x="442"/>
        <item x="985"/>
        <item x="987"/>
        <item x="170"/>
        <item x="988"/>
        <item x="354"/>
        <item x="639"/>
        <item x="598"/>
        <item x="590"/>
        <item x="625"/>
        <item x="595"/>
        <item x="597"/>
        <item x="593"/>
        <item x="594"/>
        <item x="596"/>
        <item x="621"/>
        <item x="604"/>
        <item x="588"/>
        <item x="674"/>
        <item x="675"/>
        <item x="589"/>
        <item x="624"/>
        <item x="315"/>
        <item x="703"/>
        <item x="695"/>
        <item x="702"/>
        <item x="923"/>
        <item x="924"/>
        <item x="903"/>
        <item x="929"/>
        <item x="951"/>
        <item x="342"/>
        <item x="343"/>
        <item x="727"/>
        <item x="551"/>
        <item x="723"/>
        <item x="263"/>
        <item x="80"/>
        <item x="278"/>
        <item x="277"/>
        <item x="228"/>
        <item x="231"/>
        <item x="245"/>
        <item x="230"/>
        <item x="232"/>
        <item x="763"/>
        <item x="555"/>
        <item x="259"/>
        <item x="779"/>
        <item x="523"/>
        <item x="1129"/>
        <item x="677"/>
        <item x="678"/>
        <item x="375"/>
        <item x="376"/>
        <item x="638"/>
        <item x="637"/>
        <item x="583"/>
        <item x="60"/>
        <item x="564"/>
        <item x="1141"/>
        <item x="548"/>
        <item x="389"/>
        <item x="540"/>
        <item x="384"/>
        <item x="308"/>
        <item x="809"/>
        <item x="394"/>
        <item x="387"/>
        <item x="820"/>
        <item x="576"/>
        <item x="1150"/>
        <item x="1151"/>
        <item x="575"/>
        <item x="138"/>
        <item x="76"/>
        <item x="736"/>
        <item x="1010"/>
        <item x="692"/>
        <item x="693"/>
        <item x="361"/>
        <item x="362"/>
        <item x="1004"/>
        <item x="686"/>
        <item x="999"/>
        <item x="687"/>
        <item x="691"/>
        <item x="690"/>
        <item x="968"/>
        <item x="974"/>
        <item x="1049"/>
        <item x="1038"/>
        <item x="705"/>
        <item x="704"/>
        <item x="694"/>
        <item x="696"/>
        <item x="63"/>
        <item x="211"/>
        <item x="210"/>
        <item x="697"/>
        <item x="29"/>
        <item x="427"/>
        <item x="839"/>
        <item x="420"/>
        <item x="786"/>
        <item x="116"/>
        <item x="537"/>
        <item x="542"/>
        <item x="959"/>
        <item x="811"/>
        <item x="115"/>
        <item x="805"/>
        <item x="213"/>
        <item x="212"/>
        <item x="997"/>
        <item x="834"/>
        <item x="991"/>
        <item x="699"/>
        <item x="986"/>
        <item x="793"/>
        <item x="744"/>
        <item x="1"/>
        <item x="258"/>
        <item x="858"/>
        <item x="239"/>
        <item x="853"/>
        <item x="566"/>
        <item x="851"/>
        <item x="850"/>
        <item x="1084"/>
        <item x="40"/>
        <item x="503"/>
        <item x="1013"/>
        <item x="482"/>
        <item x="1055"/>
        <item x="509"/>
        <item x="43"/>
        <item x="229"/>
        <item x="1054"/>
        <item x="226"/>
        <item x="250"/>
        <item x="481"/>
        <item x="1047"/>
        <item x="33"/>
        <item x="567"/>
        <item x="34"/>
        <item x="1073"/>
        <item x="35"/>
        <item x="1058"/>
        <item x="994"/>
        <item x="39"/>
        <item x="484"/>
        <item x="849"/>
        <item x="38"/>
        <item x="486"/>
        <item x="852"/>
        <item x="1007"/>
        <item x="483"/>
        <item x="98"/>
        <item x="1039"/>
        <item x="848"/>
        <item x="37"/>
        <item x="36"/>
        <item x="854"/>
        <item x="1019"/>
        <item x="485"/>
        <item x="1077"/>
        <item x="487"/>
        <item x="860"/>
        <item x="42"/>
        <item x="491"/>
        <item x="492"/>
        <item x="494"/>
        <item x="489"/>
        <item x="561"/>
        <item x="857"/>
        <item x="765"/>
        <item x="493"/>
        <item x="782"/>
        <item x="781"/>
        <item x="859"/>
        <item x="855"/>
        <item x="856"/>
        <item x="863"/>
        <item x="45"/>
        <item x="867"/>
        <item x="502"/>
        <item x="870"/>
        <item x="496"/>
        <item x="499"/>
        <item x="872"/>
        <item x="99"/>
        <item x="497"/>
        <item x="866"/>
        <item x="868"/>
        <item x="869"/>
        <item x="862"/>
        <item x="238"/>
        <item x="480"/>
        <item x="874"/>
        <item x="877"/>
        <item x="504"/>
        <item x="100"/>
        <item x="876"/>
        <item x="873"/>
        <item x="530"/>
        <item x="556"/>
        <item x="880"/>
        <item x="508"/>
        <item x="506"/>
        <item x="983"/>
        <item x="513"/>
        <item x="222"/>
        <item x="14"/>
        <item x="1025"/>
        <item x="767"/>
        <item x="878"/>
        <item x="490"/>
        <item x="488"/>
        <item x="498"/>
        <item x="864"/>
        <item x="500"/>
        <item x="569"/>
        <item x="568"/>
        <item x="996"/>
        <item x="1067"/>
        <item x="44"/>
        <item x="861"/>
        <item x="526"/>
        <item x="865"/>
        <item x="501"/>
        <item x="875"/>
        <item x="879"/>
        <item x="881"/>
        <item x="505"/>
        <item x="977"/>
        <item x="617"/>
        <item x="449"/>
        <item x="441"/>
        <item x="1083"/>
        <item x="716"/>
        <item x="930"/>
        <item x="1000"/>
        <item x="1022"/>
        <item x="1023"/>
        <item x="1018"/>
        <item x="388"/>
        <item x="398"/>
        <item x="401"/>
        <item x="2"/>
        <item x="24"/>
        <item x="28"/>
        <item x="402"/>
        <item x="941"/>
        <item x="942"/>
        <item x="251"/>
        <item x="762"/>
        <item x="241"/>
        <item x="771"/>
        <item x="366"/>
        <item x="1128"/>
        <item x="709"/>
        <item x="710"/>
        <item x="21"/>
        <item x="365"/>
        <item x="803"/>
        <item x="1105"/>
        <item x="1106"/>
        <item x="1107"/>
        <item x="1108"/>
        <item x="1085"/>
        <item x="1029"/>
        <item x="799"/>
        <item x="715"/>
        <item x="800"/>
        <item x="255"/>
        <item x="1132"/>
        <item x="55"/>
        <item x="1102"/>
        <item x="1104"/>
        <item x="663"/>
        <item x="995"/>
        <item x="1090"/>
        <item x="1003"/>
        <item x="1089"/>
        <item x="1088"/>
        <item x="1100"/>
        <item x="1087"/>
        <item x="438"/>
        <item x="648"/>
        <item x="1042"/>
        <item x="768"/>
        <item x="256"/>
        <item x="812"/>
        <item x="67"/>
        <item x="676"/>
        <item x="1109"/>
        <item x="1110"/>
        <item x="145"/>
        <item x="455"/>
        <item x="0"/>
        <item x="68"/>
        <item x="724"/>
        <item x="66"/>
        <item x="122"/>
        <item x="725"/>
        <item x="158"/>
        <item x="957"/>
        <item x="349"/>
        <item x="268"/>
        <item x="351"/>
        <item x="41"/>
        <item x="495"/>
        <item x="871"/>
        <item x="507"/>
        <item x="101"/>
        <item x="8"/>
        <item x="445"/>
        <item x="444"/>
        <item x="846"/>
        <item x="841"/>
        <item x="430"/>
        <item x="843"/>
        <item x="681"/>
        <item x="19"/>
        <item x="976"/>
        <item x="845"/>
        <item x="979"/>
        <item x="440"/>
        <item x="437"/>
        <item x="1028"/>
        <item x="559"/>
        <item x="1002"/>
        <item x="978"/>
        <item x="684"/>
        <item x="683"/>
        <item x="685"/>
        <item x="117"/>
        <item x="1050"/>
        <item x="436"/>
        <item x="424"/>
        <item x="433"/>
        <item x="429"/>
        <item x="434"/>
        <item x="1069"/>
        <item x="428"/>
        <item x="840"/>
        <item x="435"/>
        <item x="447"/>
        <item x="606"/>
        <item x="772"/>
        <item x="773"/>
        <item x="626"/>
        <item x="747"/>
        <item x="47"/>
        <item x="85"/>
        <item x="328"/>
        <item x="641"/>
        <item x="577"/>
        <item x="355"/>
        <item x="202"/>
        <item x="201"/>
        <item x="591"/>
        <item x="165"/>
        <item x="770"/>
        <item x="327"/>
        <item x="124"/>
        <item x="121"/>
        <item x="133"/>
        <item x="416"/>
        <item x="3"/>
        <item x="136"/>
        <item x="135"/>
        <item x="734"/>
        <item x="405"/>
        <item x="965"/>
        <item x="777"/>
        <item x="574"/>
        <item x="714"/>
        <item x="64"/>
        <item x="713"/>
        <item x="407"/>
        <item x="818"/>
        <item x="835"/>
        <item x="92"/>
        <item x="960"/>
        <item x="836"/>
        <item x="571"/>
        <item x="572"/>
        <item x="573"/>
        <item x="129"/>
        <item x="114"/>
        <item x="731"/>
        <item x="127"/>
        <item x="128"/>
        <item x="726"/>
        <item x="730"/>
        <item x="119"/>
        <item x="83"/>
        <item x="86"/>
        <item x="131"/>
        <item x="1127"/>
        <item x="360"/>
        <item x="357"/>
        <item x="1126"/>
        <item x="1146"/>
        <item x="323"/>
        <item x="609"/>
        <item x="798"/>
        <item x="719"/>
        <item x="720"/>
        <item x="1059"/>
        <item x="103"/>
        <item x="742"/>
        <item x="958"/>
        <item x="74"/>
        <item x="49"/>
        <item x="196"/>
        <item x="9"/>
        <item x="741"/>
        <item x="992"/>
        <item x="162"/>
        <item x="743"/>
        <item x="178"/>
        <item x="177"/>
        <item x="740"/>
        <item x="164"/>
        <item x="163"/>
        <item x="565"/>
        <item x="155"/>
        <item x="514"/>
        <item x="146"/>
        <item x="71"/>
        <item x="643"/>
        <item x="175"/>
        <item x="5"/>
        <item x="1081"/>
        <item x="4"/>
        <item x="72"/>
        <item x="169"/>
        <item x="536"/>
        <item x="545"/>
        <item x="543"/>
        <item x="544"/>
        <item x="539"/>
        <item x="391"/>
        <item x="828"/>
        <item x="395"/>
        <item x="203"/>
        <item x="205"/>
        <item x="207"/>
        <item x="329"/>
        <item x="1033"/>
        <item x="1034"/>
        <item x="264"/>
        <item x="79"/>
        <item x="265"/>
        <item x="925"/>
        <item x="926"/>
        <item x="927"/>
        <item x="928"/>
        <item x="580"/>
        <item x="783"/>
        <item x="1045"/>
        <item x="15"/>
        <item x="338"/>
        <item x="511"/>
        <item x="1056"/>
        <item x="257"/>
        <item x="764"/>
        <item x="778"/>
        <item x="234"/>
        <item x="1079"/>
        <item x="243"/>
        <item x="247"/>
        <item x="237"/>
        <item x="11"/>
        <item x="78"/>
        <item x="224"/>
        <item x="766"/>
        <item x="1040"/>
        <item x="225"/>
        <item x="757"/>
        <item x="758"/>
        <item x="759"/>
        <item x="560"/>
        <item x="450"/>
        <item x="105"/>
        <item x="1066"/>
        <item x="30"/>
        <item x="50"/>
        <item x="51"/>
        <item x="52"/>
        <item x="106"/>
        <item x="107"/>
        <item x="31"/>
        <item x="1012"/>
        <item x="774"/>
        <item x="756"/>
        <item x="246"/>
        <item x="984"/>
        <item x="262"/>
        <item x="261"/>
        <item x="443"/>
        <item x="844"/>
        <item x="467"/>
        <item x="465"/>
        <item x="466"/>
        <item x="468"/>
        <item x="470"/>
        <item x="471"/>
        <item x="172"/>
        <item x="171"/>
        <item x="173"/>
        <item x="469"/>
        <item x="473"/>
        <item x="472"/>
        <item x="188"/>
        <item x="190"/>
        <item x="476"/>
        <item x="479"/>
        <item x="478"/>
        <item x="477"/>
        <item x="187"/>
        <item x="475"/>
        <item x="847"/>
        <item x="461"/>
        <item x="463"/>
        <item x="462"/>
        <item x="464"/>
        <item x="459"/>
        <item x="458"/>
        <item x="182"/>
        <item x="148"/>
        <item x="194"/>
        <item x="157"/>
        <item x="160"/>
        <item x="554"/>
        <item x="193"/>
        <item x="186"/>
        <item x="618"/>
        <item x="180"/>
        <item x="474"/>
        <item x="457"/>
        <item x="456"/>
        <item x="1031"/>
        <item x="966"/>
        <item x="967"/>
        <item x="821"/>
        <item t="default"/>
      </items>
    </pivotField>
    <pivotField axis="axisPage" multipleItemSelectionAllowed="1" showAll="0">
      <items count="32">
        <item x="4"/>
        <item x="5"/>
        <item x="6"/>
        <item x="7"/>
        <item x="8"/>
        <item x="9"/>
        <item x="14"/>
        <item x="25"/>
        <item x="17"/>
        <item x="16"/>
        <item x="13"/>
        <item x="12"/>
        <item x="15"/>
        <item x="18"/>
        <item x="19"/>
        <item x="20"/>
        <item x="21"/>
        <item x="22"/>
        <item x="26"/>
        <item x="27"/>
        <item x="29"/>
        <item x="28"/>
        <item x="30"/>
        <item h="1" x="0"/>
        <item h="1" x="3"/>
        <item h="1" x="1"/>
        <item h="1" x="2"/>
        <item h="1" x="10"/>
        <item h="1" x="11"/>
        <item h="1" x="24"/>
        <item h="1" x="23"/>
        <item t="default"/>
      </items>
    </pivotField>
    <pivotField showAll="0"/>
    <pivotField showAll="0"/>
    <pivotField showAll="0"/>
    <pivotField dataField="1" showAll="0"/>
    <pivotField showAll="0"/>
    <pivotField showAll="0"/>
  </pivotFields>
  <rowFields count="2">
    <field x="6"/>
    <field x="7"/>
  </rowFields>
  <rowItems count="12">
    <i>
      <x v="194"/>
      <x v="127"/>
    </i>
    <i>
      <x v="1138"/>
      <x v="1150"/>
    </i>
    <i>
      <x v="1139"/>
      <x v="1149"/>
    </i>
    <i>
      <x v="1140"/>
      <x v="488"/>
    </i>
    <i>
      <x v="1141"/>
      <x v="483"/>
    </i>
    <i>
      <x v="1142"/>
      <x v="489"/>
    </i>
    <i>
      <x v="1143"/>
      <x v="674"/>
    </i>
    <i>
      <x v="1144"/>
      <x v="675"/>
    </i>
    <i>
      <x v="1145"/>
      <x v="18"/>
    </i>
    <i>
      <x v="1146"/>
      <x v="319"/>
    </i>
    <i>
      <x v="1151"/>
      <x v="529"/>
    </i>
    <i t="grand">
      <x/>
    </i>
  </rowItems>
  <colItems count="1">
    <i/>
  </colItems>
  <pageFields count="1">
    <pageField fld="8" hier="-1"/>
  </pageFields>
  <dataFields count="1">
    <dataField name="Sum of Remaining Open Quantity"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 displayName="Milestones" ref="C7:R55" totalsRowShown="0" headerRowDxfId="65" headerRowBorderDxfId="64">
  <autoFilter ref="C7:R55" xr:uid="{00000000-0009-0000-0100-000001000000}">
    <filterColumn colId="0">
      <filters blank="1">
        <filter val="JLP"/>
        <filter val="JTP"/>
        <filter val="OLB"/>
        <filter val="PNP I/O"/>
        <filter val="PNP T"/>
        <filter val="XT"/>
        <filter val="XTA"/>
      </filters>
    </filterColumn>
    <filterColumn colId="11">
      <filters blank="1">
        <filter val="Goal"/>
        <filter val="Low Risk"/>
        <filter val="Med Risk"/>
        <filter val="On Track"/>
      </filters>
    </filterColumn>
  </autoFilter>
  <tableColumns count="16">
    <tableColumn id="1" xr3:uid="{00000000-0010-0000-0000-000001000000}" name="PROJECT" dataDxfId="63"/>
    <tableColumn id="9" xr3:uid="{00000000-0010-0000-0000-000009000000}" name="PROJECT PN" dataDxfId="62"/>
    <tableColumn id="14" xr3:uid="{00000000-0010-0000-0000-00000E000000}" name="PROJECT SAP PN" dataDxfId="61"/>
    <tableColumn id="7" xr3:uid="{00000000-0010-0000-0000-000007000000}" name="PROJECT DESCRIPTION" dataDxfId="60"/>
    <tableColumn id="16" xr3:uid="{00000000-0010-0000-0000-000010000000}" name="PLANNER" dataDxfId="59"/>
    <tableColumn id="8" xr3:uid="{00000000-0010-0000-0000-000008000000}" name="PROJECT NO" dataDxfId="58"/>
    <tableColumn id="3" xr3:uid="{00000000-0010-0000-0000-000003000000}" name="BUILD QTY" dataDxfId="57"/>
    <tableColumn id="5" xr3:uid="{00000000-0010-0000-0000-000005000000}" name="START BUILD DATE" dataCellStyle="Date"/>
    <tableColumn id="17" xr3:uid="{00000000-0010-0000-0000-000011000000}" name="TARGET COMPLETION" dataDxfId="56" dataCellStyle="Date">
      <calculatedColumnFormula>+Milestones[[#This Row],[START BUILD DATE]]+Milestones[[#This Row],[No. Days]]</calculatedColumnFormula>
    </tableColumn>
    <tableColumn id="13" xr3:uid="{00000000-0010-0000-0000-00000D000000}" name="ACTUAL COMPLETION" dataDxfId="55" dataCellStyle="Date"/>
    <tableColumn id="10" xr3:uid="{00000000-0010-0000-0000-00000A000000}" name="TARGET SHIP DATE" dataDxfId="54" dataCellStyle="Date"/>
    <tableColumn id="2" xr3:uid="{00000000-0010-0000-0000-000002000000}" name="STATUS" dataDxfId="53" dataCellStyle="Date"/>
    <tableColumn id="4" xr3:uid="{00000000-0010-0000-0000-000004000000}" name="MATERIAL COMPLETION" dataDxfId="52" dataCellStyle="Percent"/>
    <tableColumn id="12" xr3:uid="{00000000-0010-0000-0000-00000C000000}" name="BUILD STATUS" dataDxfId="51" dataCellStyle="Percent"/>
    <tableColumn id="15" xr3:uid="{00000000-0010-0000-0000-00000F000000}" name="REMARKS" dataDxfId="50" dataCellStyle="Date"/>
    <tableColumn id="6" xr3:uid="{00000000-0010-0000-0000-000006000000}"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Z57"/>
  <sheetViews>
    <sheetView showGridLines="0" showRuler="0" topLeftCell="B1" zoomScale="75" zoomScaleNormal="75" zoomScalePageLayoutView="70" workbookViewId="0">
      <pane xSplit="9" ySplit="7" topLeftCell="K8" activePane="bottomRight" state="frozen"/>
      <selection activeCell="B1" sqref="B1"/>
      <selection pane="topRight" activeCell="J1" sqref="J1"/>
      <selection pane="bottomLeft" activeCell="B8" sqref="B8"/>
      <selection pane="bottomRight" activeCell="O53" sqref="O53"/>
    </sheetView>
  </sheetViews>
  <sheetFormatPr defaultRowHeight="30" customHeight="1"/>
  <cols>
    <col min="1" max="2" width="2.6640625" style="6" customWidth="1"/>
    <col min="3" max="3" width="9.6640625" customWidth="1"/>
    <col min="4" max="4" width="12.5546875" hidden="1" customWidth="1"/>
    <col min="5" max="5" width="21.5546875" customWidth="1"/>
    <col min="6" max="6" width="35.88671875" hidden="1" customWidth="1"/>
    <col min="7" max="7" width="15.5546875" customWidth="1"/>
    <col min="8" max="8" width="14.6640625" customWidth="1"/>
    <col min="9" max="9" width="15.44140625" customWidth="1"/>
    <col min="10" max="10" width="13.6640625" customWidth="1"/>
    <col min="11" max="11" width="13.33203125" customWidth="1"/>
    <col min="12" max="12" width="13.88671875" customWidth="1"/>
    <col min="13" max="13" width="13.88671875" style="2" customWidth="1"/>
    <col min="14" max="14" width="10" style="2" customWidth="1"/>
    <col min="15" max="16" width="13.6640625" style="2" customWidth="1"/>
    <col min="17" max="17" width="57.33203125" style="68" customWidth="1"/>
    <col min="18" max="18" width="10.6640625" customWidth="1"/>
    <col min="19" max="19" width="2" customWidth="1"/>
    <col min="20" max="20" width="2.6640625" style="74" customWidth="1"/>
    <col min="21" max="21" width="3.33203125" customWidth="1"/>
    <col min="22" max="22" width="2.6640625" customWidth="1"/>
    <col min="23" max="23" width="2.88671875" customWidth="1"/>
    <col min="24" max="24" width="2.6640625" customWidth="1"/>
    <col min="25" max="25" width="3.33203125" customWidth="1"/>
    <col min="26" max="26" width="3.6640625" customWidth="1"/>
    <col min="27" max="27" width="2.6640625" customWidth="1"/>
    <col min="28" max="28" width="3.44140625" customWidth="1"/>
    <col min="29" max="29" width="3.5546875" customWidth="1"/>
    <col min="30" max="30" width="2.6640625" customWidth="1"/>
    <col min="31" max="78" width="3.5546875" customWidth="1"/>
    <col min="83" max="84" width="10.33203125"/>
  </cols>
  <sheetData>
    <row r="1" spans="1:75" ht="30" customHeight="1">
      <c r="A1" s="7" t="s">
        <v>16</v>
      </c>
      <c r="B1" s="7"/>
      <c r="C1" s="9" t="s">
        <v>89</v>
      </c>
      <c r="D1" s="9"/>
      <c r="E1" s="9"/>
      <c r="F1" s="9"/>
      <c r="G1" s="9"/>
      <c r="H1" s="9"/>
      <c r="I1" s="9"/>
      <c r="M1"/>
      <c r="N1" s="9"/>
      <c r="O1"/>
      <c r="P1"/>
      <c r="R1" s="4"/>
      <c r="T1" s="37" t="s">
        <v>7</v>
      </c>
      <c r="U1" s="5"/>
      <c r="V1" s="38"/>
      <c r="W1" s="38"/>
      <c r="X1" s="38"/>
      <c r="Y1" s="38"/>
      <c r="Z1" s="38"/>
      <c r="AA1" s="38"/>
      <c r="AB1" s="38"/>
      <c r="AC1" s="38"/>
      <c r="AD1" s="38"/>
      <c r="AE1" s="38"/>
      <c r="AF1" s="38"/>
      <c r="AG1" s="38"/>
      <c r="AH1" s="38"/>
      <c r="AI1" s="38"/>
      <c r="AJ1" s="38"/>
      <c r="AK1" s="38"/>
      <c r="AL1" s="38"/>
      <c r="AM1" s="38"/>
      <c r="AN1" s="38"/>
      <c r="AO1" s="38"/>
      <c r="AP1" s="38"/>
      <c r="AQ1" s="38"/>
    </row>
    <row r="2" spans="1:75" ht="22.2" customHeight="1">
      <c r="A2" s="7" t="s">
        <v>10</v>
      </c>
      <c r="B2" s="7"/>
      <c r="C2" s="39" t="s">
        <v>19</v>
      </c>
      <c r="D2" s="10"/>
      <c r="E2" s="10"/>
      <c r="F2" s="10"/>
      <c r="G2" s="10"/>
      <c r="H2" s="10"/>
      <c r="I2" s="10"/>
      <c r="J2" s="14"/>
      <c r="K2" s="14"/>
      <c r="L2" s="14"/>
      <c r="M2" s="14"/>
      <c r="N2" s="10"/>
      <c r="O2"/>
      <c r="P2"/>
      <c r="Q2" s="69"/>
      <c r="R2" s="12"/>
      <c r="T2" s="1063" t="s">
        <v>6</v>
      </c>
      <c r="U2" s="1063"/>
      <c r="V2" s="1063"/>
      <c r="W2" s="1063"/>
      <c r="X2" s="38"/>
      <c r="Y2" s="1064" t="s">
        <v>4</v>
      </c>
      <c r="Z2" s="1064"/>
      <c r="AA2" s="1064"/>
      <c r="AB2" s="1064"/>
      <c r="AC2" s="38"/>
      <c r="AD2" s="1065" t="s">
        <v>3</v>
      </c>
      <c r="AE2" s="1065"/>
      <c r="AF2" s="1065"/>
      <c r="AG2" s="1065"/>
      <c r="AH2" s="38"/>
      <c r="AI2" s="1061" t="s">
        <v>5</v>
      </c>
      <c r="AJ2" s="1061"/>
      <c r="AK2" s="1061"/>
      <c r="AL2" s="1061"/>
      <c r="AM2" s="38"/>
      <c r="AN2" s="1062" t="s">
        <v>8</v>
      </c>
      <c r="AO2" s="1062"/>
      <c r="AP2" s="1062"/>
      <c r="AQ2" s="1062"/>
    </row>
    <row r="3" spans="1:75" ht="22.2" customHeight="1">
      <c r="A3" s="7" t="s">
        <v>17</v>
      </c>
      <c r="B3" s="7"/>
      <c r="C3" s="67" t="s">
        <v>208</v>
      </c>
      <c r="D3" s="11"/>
      <c r="E3" s="11"/>
      <c r="F3" s="11"/>
      <c r="G3" s="11"/>
      <c r="H3" s="11"/>
      <c r="I3" s="11"/>
      <c r="J3" s="78">
        <v>43703</v>
      </c>
      <c r="K3" s="79"/>
      <c r="L3" s="79"/>
      <c r="M3" s="79"/>
      <c r="N3" s="11"/>
      <c r="O3" s="36"/>
      <c r="P3" s="36"/>
      <c r="Q3" s="81"/>
      <c r="R3" s="80"/>
      <c r="S3" s="13"/>
      <c r="T3"/>
    </row>
    <row r="4" spans="1:75" ht="20.399999999999999" customHeight="1">
      <c r="A4" s="7" t="s">
        <v>11</v>
      </c>
      <c r="B4" s="7"/>
      <c r="J4" s="28">
        <v>0</v>
      </c>
      <c r="K4" s="21"/>
      <c r="L4" s="21"/>
      <c r="M4" s="21"/>
      <c r="N4"/>
      <c r="O4" s="36"/>
      <c r="P4" s="36"/>
      <c r="Q4" s="70"/>
      <c r="T4" s="27" t="str">
        <f ca="1">TEXT(T5,"mmmm")</f>
        <v>August</v>
      </c>
      <c r="U4" s="27"/>
      <c r="V4" s="27"/>
      <c r="W4" s="27"/>
      <c r="X4" s="27"/>
      <c r="Y4" s="27"/>
      <c r="Z4" s="27"/>
      <c r="AA4" s="27" t="str">
        <f ca="1">IF(TEXT(AA5,"mmmm")=T4,"",TEXT(AA5,"mmmm"))</f>
        <v>September</v>
      </c>
      <c r="AB4" s="27"/>
      <c r="AC4" s="27"/>
      <c r="AD4" s="27"/>
      <c r="AE4" s="27"/>
      <c r="AF4" s="27"/>
      <c r="AG4" s="27"/>
      <c r="AH4" s="27" t="str">
        <f ca="1">IF(OR(TEXT(AH5,"mmmm")=AA4,TEXT(AH5,"mmmm")=T4),"",TEXT(AH5,"mmmm"))</f>
        <v/>
      </c>
      <c r="AI4" s="27"/>
      <c r="AJ4" s="27"/>
      <c r="AK4" s="27"/>
      <c r="AL4" s="27"/>
      <c r="AM4" s="27"/>
      <c r="AN4" s="27"/>
      <c r="AO4" s="27" t="str">
        <f ca="1">IF(OR(TEXT(AO5,"mmmm")=AH4,TEXT(AO5,"mmmm")=AA4,TEXT(AO5,"mmmm")=T4),"",TEXT(AO5,"mmmm"))</f>
        <v/>
      </c>
      <c r="AP4" s="27"/>
      <c r="AQ4" s="27"/>
      <c r="AR4" s="27"/>
      <c r="AS4" s="27"/>
      <c r="AT4" s="27"/>
      <c r="AU4" s="27"/>
      <c r="AV4" s="27" t="str">
        <f ca="1">IF(OR(TEXT(AV5,"mmmm")=AO4,TEXT(AV5,"mmmm")=AH4,TEXT(AV5,"mmmm")=AA4,TEXT(AV5,"mmmm")=T4),"",TEXT(AV5,"mmmm"))</f>
        <v/>
      </c>
      <c r="AW4" s="27"/>
      <c r="AX4" s="27"/>
      <c r="AY4" s="27"/>
      <c r="AZ4" s="27"/>
      <c r="BA4" s="27"/>
      <c r="BB4" s="27"/>
      <c r="BC4" s="27" t="str">
        <f ca="1">IF(OR(TEXT(BC5,"mmmm")=AV4,TEXT(BC5,"mmmm")=AO4,TEXT(BC5,"mmmm")=AH4,TEXT(BC5,"mmmm")=AA4),"",TEXT(BC5,"mmmm"))</f>
        <v/>
      </c>
      <c r="BD4" s="27"/>
      <c r="BE4" s="27"/>
      <c r="BF4" s="27"/>
      <c r="BG4" s="27"/>
      <c r="BH4" s="27"/>
      <c r="BI4" s="27"/>
      <c r="BJ4" s="27" t="str">
        <f ca="1">IF(OR(TEXT(BJ5,"mmmm")=BC4,TEXT(BJ5,"mmmm")=AV4,TEXT(BJ5,"mmmm")=AO4,TEXT(BJ5,"mmmm")=AH4),"",TEXT(BJ5,"mmmm"))</f>
        <v>October</v>
      </c>
      <c r="BK4" s="27"/>
      <c r="BL4" s="27"/>
      <c r="BM4" s="27"/>
      <c r="BN4" s="27"/>
      <c r="BO4" s="27"/>
      <c r="BP4" s="27"/>
      <c r="BQ4" s="27" t="str">
        <f ca="1">IF(OR(TEXT(BQ5,"mmmm")=BJ4,TEXT(BQ5,"mmmm")=BC4,TEXT(BQ5,"mmmm")=AV4,TEXT(BQ5,"mmmm")=AO4),"",TEXT(BQ5,"mmmm"))</f>
        <v/>
      </c>
      <c r="BR4" s="27"/>
      <c r="BS4" s="27"/>
      <c r="BT4" s="27"/>
      <c r="BU4" s="27"/>
      <c r="BV4" s="27"/>
      <c r="BW4" s="27"/>
    </row>
    <row r="5" spans="1:75" ht="15" customHeight="1">
      <c r="A5" s="7" t="s">
        <v>12</v>
      </c>
      <c r="B5" s="7"/>
      <c r="M5"/>
      <c r="N5"/>
      <c r="O5"/>
      <c r="P5"/>
      <c r="T5" s="32">
        <f ca="1">IFERROR(Project_Start+Scrolling_Increment,TODAY())</f>
        <v>43703</v>
      </c>
      <c r="U5" s="33">
        <f ca="1">T5+1</f>
        <v>43704</v>
      </c>
      <c r="V5" s="33">
        <f t="shared" ref="V5:BI5" ca="1" si="0">U5+1</f>
        <v>43705</v>
      </c>
      <c r="W5" s="33">
        <f t="shared" ca="1" si="0"/>
        <v>43706</v>
      </c>
      <c r="X5" s="33">
        <f t="shared" ca="1" si="0"/>
        <v>43707</v>
      </c>
      <c r="Y5" s="33">
        <f t="shared" ca="1" si="0"/>
        <v>43708</v>
      </c>
      <c r="Z5" s="34">
        <f t="shared" ca="1" si="0"/>
        <v>43709</v>
      </c>
      <c r="AA5" s="32">
        <f ca="1">Z5+1</f>
        <v>43710</v>
      </c>
      <c r="AB5" s="33">
        <f ca="1">AA5+1</f>
        <v>43711</v>
      </c>
      <c r="AC5" s="33">
        <f t="shared" ca="1" si="0"/>
        <v>43712</v>
      </c>
      <c r="AD5" s="33">
        <f t="shared" ca="1" si="0"/>
        <v>43713</v>
      </c>
      <c r="AE5" s="33">
        <f t="shared" ca="1" si="0"/>
        <v>43714</v>
      </c>
      <c r="AF5" s="33">
        <f t="shared" ca="1" si="0"/>
        <v>43715</v>
      </c>
      <c r="AG5" s="34">
        <f t="shared" ca="1" si="0"/>
        <v>43716</v>
      </c>
      <c r="AH5" s="32">
        <f ca="1">AG5+1</f>
        <v>43717</v>
      </c>
      <c r="AI5" s="33">
        <f ca="1">AH5+1</f>
        <v>43718</v>
      </c>
      <c r="AJ5" s="33">
        <f t="shared" ca="1" si="0"/>
        <v>43719</v>
      </c>
      <c r="AK5" s="33">
        <f t="shared" ca="1" si="0"/>
        <v>43720</v>
      </c>
      <c r="AL5" s="33">
        <f t="shared" ca="1" si="0"/>
        <v>43721</v>
      </c>
      <c r="AM5" s="33">
        <f t="shared" ca="1" si="0"/>
        <v>43722</v>
      </c>
      <c r="AN5" s="34">
        <f t="shared" ca="1" si="0"/>
        <v>43723</v>
      </c>
      <c r="AO5" s="32">
        <f ca="1">AN5+1</f>
        <v>43724</v>
      </c>
      <c r="AP5" s="33">
        <f ca="1">AO5+1</f>
        <v>43725</v>
      </c>
      <c r="AQ5" s="33">
        <f t="shared" ca="1" si="0"/>
        <v>43726</v>
      </c>
      <c r="AR5" s="33">
        <f t="shared" ca="1" si="0"/>
        <v>43727</v>
      </c>
      <c r="AS5" s="33">
        <f t="shared" ca="1" si="0"/>
        <v>43728</v>
      </c>
      <c r="AT5" s="33">
        <f t="shared" ca="1" si="0"/>
        <v>43729</v>
      </c>
      <c r="AU5" s="34">
        <f t="shared" ca="1" si="0"/>
        <v>43730</v>
      </c>
      <c r="AV5" s="32">
        <f ca="1">AU5+1</f>
        <v>43731</v>
      </c>
      <c r="AW5" s="33">
        <f ca="1">AV5+1</f>
        <v>43732</v>
      </c>
      <c r="AX5" s="33">
        <f t="shared" ca="1" si="0"/>
        <v>43733</v>
      </c>
      <c r="AY5" s="33">
        <f t="shared" ca="1" si="0"/>
        <v>43734</v>
      </c>
      <c r="AZ5" s="33">
        <f t="shared" ca="1" si="0"/>
        <v>43735</v>
      </c>
      <c r="BA5" s="33">
        <f t="shared" ca="1" si="0"/>
        <v>43736</v>
      </c>
      <c r="BB5" s="34">
        <f t="shared" ca="1" si="0"/>
        <v>43737</v>
      </c>
      <c r="BC5" s="32">
        <f ca="1">BB5+1</f>
        <v>43738</v>
      </c>
      <c r="BD5" s="33">
        <f ca="1">BC5+1</f>
        <v>43739</v>
      </c>
      <c r="BE5" s="33">
        <f t="shared" ca="1" si="0"/>
        <v>43740</v>
      </c>
      <c r="BF5" s="33">
        <f t="shared" ca="1" si="0"/>
        <v>43741</v>
      </c>
      <c r="BG5" s="33">
        <f t="shared" ca="1" si="0"/>
        <v>43742</v>
      </c>
      <c r="BH5" s="33">
        <f t="shared" ca="1" si="0"/>
        <v>43743</v>
      </c>
      <c r="BI5" s="34">
        <f t="shared" ca="1" si="0"/>
        <v>43744</v>
      </c>
      <c r="BJ5" s="32">
        <f t="shared" ref="BJ5:BW5" ca="1" si="1">BI5+1</f>
        <v>43745</v>
      </c>
      <c r="BK5" s="33">
        <f t="shared" ca="1" si="1"/>
        <v>43746</v>
      </c>
      <c r="BL5" s="33">
        <f t="shared" ca="1" si="1"/>
        <v>43747</v>
      </c>
      <c r="BM5" s="33">
        <f t="shared" ca="1" si="1"/>
        <v>43748</v>
      </c>
      <c r="BN5" s="33">
        <f t="shared" ca="1" si="1"/>
        <v>43749</v>
      </c>
      <c r="BO5" s="33">
        <f t="shared" ca="1" si="1"/>
        <v>43750</v>
      </c>
      <c r="BP5" s="34">
        <f t="shared" ca="1" si="1"/>
        <v>43751</v>
      </c>
      <c r="BQ5" s="32">
        <f t="shared" ca="1" si="1"/>
        <v>43752</v>
      </c>
      <c r="BR5" s="33">
        <f t="shared" ca="1" si="1"/>
        <v>43753</v>
      </c>
      <c r="BS5" s="33">
        <f t="shared" ca="1" si="1"/>
        <v>43754</v>
      </c>
      <c r="BT5" s="33">
        <f t="shared" ca="1" si="1"/>
        <v>43755</v>
      </c>
      <c r="BU5" s="33">
        <f t="shared" ca="1" si="1"/>
        <v>43756</v>
      </c>
      <c r="BV5" s="33">
        <f t="shared" ca="1" si="1"/>
        <v>43757</v>
      </c>
      <c r="BW5" s="34">
        <f t="shared" ca="1" si="1"/>
        <v>43758</v>
      </c>
    </row>
    <row r="6" spans="1:75" ht="25.2" customHeight="1">
      <c r="A6" s="7" t="s">
        <v>13</v>
      </c>
      <c r="B6" s="7"/>
      <c r="M6"/>
      <c r="N6"/>
      <c r="O6" s="50" t="s">
        <v>77</v>
      </c>
      <c r="P6" s="51" t="s">
        <v>76</v>
      </c>
      <c r="T6" s="29"/>
      <c r="U6" s="30"/>
      <c r="V6" s="30"/>
      <c r="W6" s="30"/>
      <c r="X6" s="30"/>
      <c r="Y6" s="30"/>
      <c r="Z6" s="31"/>
      <c r="AA6" s="29"/>
      <c r="AB6" s="30"/>
      <c r="AC6" s="30"/>
      <c r="AD6" s="30"/>
      <c r="AE6" s="30"/>
      <c r="AF6" s="30"/>
      <c r="AG6" s="31"/>
      <c r="AH6" s="29"/>
      <c r="AI6" s="30"/>
      <c r="AJ6" s="30"/>
      <c r="AK6" s="30"/>
      <c r="AL6" s="30"/>
      <c r="AM6" s="30"/>
      <c r="AN6" s="31"/>
      <c r="AO6" s="29"/>
      <c r="AP6" s="30"/>
      <c r="AQ6" s="30"/>
      <c r="AR6" s="30"/>
      <c r="AS6" s="30"/>
      <c r="AT6" s="30"/>
      <c r="AU6" s="31"/>
      <c r="AV6" s="29"/>
      <c r="AW6" s="30"/>
      <c r="AX6" s="30"/>
      <c r="AY6" s="30"/>
      <c r="AZ6" s="30"/>
      <c r="BA6" s="30"/>
      <c r="BB6" s="31"/>
      <c r="BC6" s="29"/>
      <c r="BD6" s="30"/>
      <c r="BE6" s="30"/>
      <c r="BF6" s="30"/>
      <c r="BG6" s="30"/>
      <c r="BH6" s="30"/>
      <c r="BI6" s="31"/>
      <c r="BJ6" s="29"/>
      <c r="BK6" s="30"/>
      <c r="BL6" s="30"/>
      <c r="BM6" s="30"/>
      <c r="BN6" s="30"/>
      <c r="BO6" s="30"/>
      <c r="BP6" s="31"/>
      <c r="BQ6" s="29"/>
      <c r="BR6" s="30"/>
      <c r="BS6" s="30"/>
      <c r="BT6" s="30"/>
      <c r="BU6" s="30"/>
      <c r="BV6" s="30"/>
      <c r="BW6" s="31"/>
    </row>
    <row r="7" spans="1:75" ht="30.9" customHeight="1">
      <c r="A7" s="7" t="s">
        <v>14</v>
      </c>
      <c r="B7" s="7"/>
      <c r="C7" s="53" t="s">
        <v>22</v>
      </c>
      <c r="D7" s="53" t="s">
        <v>23</v>
      </c>
      <c r="E7" s="53" t="s">
        <v>79</v>
      </c>
      <c r="F7" s="53" t="s">
        <v>24</v>
      </c>
      <c r="G7" s="52" t="s">
        <v>74</v>
      </c>
      <c r="H7" s="53" t="s">
        <v>25</v>
      </c>
      <c r="I7" s="52" t="s">
        <v>58</v>
      </c>
      <c r="J7" s="52" t="s">
        <v>141</v>
      </c>
      <c r="K7" s="52" t="s">
        <v>80</v>
      </c>
      <c r="L7" s="52" t="s">
        <v>78</v>
      </c>
      <c r="M7" s="52" t="s">
        <v>134</v>
      </c>
      <c r="N7" s="52" t="s">
        <v>73</v>
      </c>
      <c r="O7" s="52" t="s">
        <v>148</v>
      </c>
      <c r="P7" s="52" t="s">
        <v>75</v>
      </c>
      <c r="Q7" s="52" t="s">
        <v>90</v>
      </c>
      <c r="R7" s="52" t="s">
        <v>1</v>
      </c>
      <c r="S7" s="17"/>
      <c r="T7" s="47" t="str">
        <f t="shared" ref="T7:AY7" ca="1" si="2">LEFT(TEXT(T5,"ddd"),1)</f>
        <v>M</v>
      </c>
      <c r="U7" s="47" t="str">
        <f t="shared" ca="1" si="2"/>
        <v>T</v>
      </c>
      <c r="V7" s="47" t="str">
        <f t="shared" ca="1" si="2"/>
        <v>W</v>
      </c>
      <c r="W7" s="47" t="str">
        <f t="shared" ca="1" si="2"/>
        <v>T</v>
      </c>
      <c r="X7" s="47" t="str">
        <f t="shared" ca="1" si="2"/>
        <v>F</v>
      </c>
      <c r="Y7" s="47" t="str">
        <f t="shared" ca="1" si="2"/>
        <v>S</v>
      </c>
      <c r="Z7" s="47" t="str">
        <f t="shared" ca="1" si="2"/>
        <v>S</v>
      </c>
      <c r="AA7" s="47" t="str">
        <f t="shared" ca="1" si="2"/>
        <v>M</v>
      </c>
      <c r="AB7" s="47" t="str">
        <f t="shared" ca="1" si="2"/>
        <v>T</v>
      </c>
      <c r="AC7" s="47" t="str">
        <f t="shared" ca="1" si="2"/>
        <v>W</v>
      </c>
      <c r="AD7" s="47" t="str">
        <f t="shared" ca="1" si="2"/>
        <v>T</v>
      </c>
      <c r="AE7" s="47" t="str">
        <f t="shared" ca="1" si="2"/>
        <v>F</v>
      </c>
      <c r="AF7" s="47" t="str">
        <f t="shared" ca="1" si="2"/>
        <v>S</v>
      </c>
      <c r="AG7" s="47" t="str">
        <f t="shared" ca="1" si="2"/>
        <v>S</v>
      </c>
      <c r="AH7" s="47" t="str">
        <f t="shared" ca="1" si="2"/>
        <v>M</v>
      </c>
      <c r="AI7" s="47" t="str">
        <f t="shared" ca="1" si="2"/>
        <v>T</v>
      </c>
      <c r="AJ7" s="47" t="str">
        <f t="shared" ca="1" si="2"/>
        <v>W</v>
      </c>
      <c r="AK7" s="47" t="str">
        <f t="shared" ca="1" si="2"/>
        <v>T</v>
      </c>
      <c r="AL7" s="47" t="str">
        <f t="shared" ca="1" si="2"/>
        <v>F</v>
      </c>
      <c r="AM7" s="47" t="str">
        <f t="shared" ca="1" si="2"/>
        <v>S</v>
      </c>
      <c r="AN7" s="47" t="str">
        <f t="shared" ca="1" si="2"/>
        <v>S</v>
      </c>
      <c r="AO7" s="47" t="str">
        <f t="shared" ca="1" si="2"/>
        <v>M</v>
      </c>
      <c r="AP7" s="47" t="str">
        <f t="shared" ca="1" si="2"/>
        <v>T</v>
      </c>
      <c r="AQ7" s="47" t="str">
        <f t="shared" ca="1" si="2"/>
        <v>W</v>
      </c>
      <c r="AR7" s="47" t="str">
        <f t="shared" ca="1" si="2"/>
        <v>T</v>
      </c>
      <c r="AS7" s="47" t="str">
        <f t="shared" ca="1" si="2"/>
        <v>F</v>
      </c>
      <c r="AT7" s="47" t="str">
        <f t="shared" ca="1" si="2"/>
        <v>S</v>
      </c>
      <c r="AU7" s="47" t="str">
        <f t="shared" ca="1" si="2"/>
        <v>S</v>
      </c>
      <c r="AV7" s="47" t="str">
        <f t="shared" ca="1" si="2"/>
        <v>M</v>
      </c>
      <c r="AW7" s="47" t="str">
        <f t="shared" ca="1" si="2"/>
        <v>T</v>
      </c>
      <c r="AX7" s="47" t="str">
        <f t="shared" ca="1" si="2"/>
        <v>W</v>
      </c>
      <c r="AY7" s="47" t="str">
        <f t="shared" ca="1" si="2"/>
        <v>T</v>
      </c>
      <c r="AZ7" s="47" t="str">
        <f t="shared" ref="AZ7:BW7" ca="1" si="3">LEFT(TEXT(AZ5,"ddd"),1)</f>
        <v>F</v>
      </c>
      <c r="BA7" s="47" t="str">
        <f t="shared" ca="1" si="3"/>
        <v>S</v>
      </c>
      <c r="BB7" s="47" t="str">
        <f t="shared" ca="1" si="3"/>
        <v>S</v>
      </c>
      <c r="BC7" s="47" t="str">
        <f t="shared" ca="1" si="3"/>
        <v>M</v>
      </c>
      <c r="BD7" s="47" t="str">
        <f t="shared" ca="1" si="3"/>
        <v>T</v>
      </c>
      <c r="BE7" s="47" t="str">
        <f t="shared" ca="1" si="3"/>
        <v>W</v>
      </c>
      <c r="BF7" s="47" t="str">
        <f t="shared" ca="1" si="3"/>
        <v>T</v>
      </c>
      <c r="BG7" s="47" t="str">
        <f t="shared" ca="1" si="3"/>
        <v>F</v>
      </c>
      <c r="BH7" s="47" t="str">
        <f t="shared" ca="1" si="3"/>
        <v>S</v>
      </c>
      <c r="BI7" s="47" t="str">
        <f t="shared" ca="1" si="3"/>
        <v>S</v>
      </c>
      <c r="BJ7" s="47" t="str">
        <f t="shared" ca="1" si="3"/>
        <v>M</v>
      </c>
      <c r="BK7" s="47" t="str">
        <f t="shared" ca="1" si="3"/>
        <v>T</v>
      </c>
      <c r="BL7" s="47" t="str">
        <f t="shared" ca="1" si="3"/>
        <v>W</v>
      </c>
      <c r="BM7" s="47" t="str">
        <f t="shared" ca="1" si="3"/>
        <v>T</v>
      </c>
      <c r="BN7" s="47" t="str">
        <f t="shared" ca="1" si="3"/>
        <v>F</v>
      </c>
      <c r="BO7" s="47" t="str">
        <f t="shared" ca="1" si="3"/>
        <v>S</v>
      </c>
      <c r="BP7" s="47" t="str">
        <f t="shared" ca="1" si="3"/>
        <v>S</v>
      </c>
      <c r="BQ7" s="47" t="str">
        <f t="shared" ca="1" si="3"/>
        <v>M</v>
      </c>
      <c r="BR7" s="47" t="str">
        <f t="shared" ca="1" si="3"/>
        <v>T</v>
      </c>
      <c r="BS7" s="47" t="str">
        <f t="shared" ca="1" si="3"/>
        <v>W</v>
      </c>
      <c r="BT7" s="47" t="str">
        <f t="shared" ca="1" si="3"/>
        <v>T</v>
      </c>
      <c r="BU7" s="47" t="str">
        <f t="shared" ca="1" si="3"/>
        <v>F</v>
      </c>
      <c r="BV7" s="47" t="str">
        <f t="shared" ca="1" si="3"/>
        <v>S</v>
      </c>
      <c r="BW7" s="47" t="str">
        <f t="shared" ca="1" si="3"/>
        <v>S</v>
      </c>
    </row>
    <row r="8" spans="1:75" s="1" customFormat="1" ht="25.95" hidden="1" customHeight="1">
      <c r="A8" s="7" t="s">
        <v>15</v>
      </c>
      <c r="B8" s="7"/>
      <c r="C8" s="52" t="s">
        <v>26</v>
      </c>
      <c r="D8" s="52">
        <v>100006503</v>
      </c>
      <c r="E8" s="52" t="s">
        <v>63</v>
      </c>
      <c r="F8" s="76" t="s">
        <v>20</v>
      </c>
      <c r="G8" s="41" t="s">
        <v>21</v>
      </c>
      <c r="H8" s="77" t="s">
        <v>27</v>
      </c>
      <c r="I8" s="42">
        <v>1</v>
      </c>
      <c r="J8" s="43">
        <v>43619</v>
      </c>
      <c r="K8" s="43">
        <f>+Milestones[[#This Row],[START BUILD DATE]]+Milestones[[#This Row],[No. Days]]</f>
        <v>43634</v>
      </c>
      <c r="L8" s="43"/>
      <c r="M8" s="43">
        <v>43633</v>
      </c>
      <c r="N8" s="41" t="s">
        <v>81</v>
      </c>
      <c r="O8" s="49">
        <v>1</v>
      </c>
      <c r="P8" s="48">
        <v>1</v>
      </c>
      <c r="Q8" s="66" t="s">
        <v>137</v>
      </c>
      <c r="R8" s="44">
        <v>15</v>
      </c>
      <c r="S8" s="16"/>
      <c r="T8" s="46" t="str">
        <f t="shared" ref="T8:AC22" ca="1" si="4">IF(AND($N8="Goal",T$5&gt;=$J8,T$5&lt;=$J8+$R8-1),2,IF(AND($N8="Milestone",T$5&gt;=$J8,T$5&lt;=$J8+$R8-1),1,""))</f>
        <v/>
      </c>
      <c r="U8" s="46" t="str">
        <f t="shared" ca="1" si="4"/>
        <v/>
      </c>
      <c r="V8" s="46" t="str">
        <f t="shared" ca="1" si="4"/>
        <v/>
      </c>
      <c r="W8" s="46" t="str">
        <f t="shared" ca="1" si="4"/>
        <v/>
      </c>
      <c r="X8" s="46" t="str">
        <f t="shared" ca="1" si="4"/>
        <v/>
      </c>
      <c r="Y8" s="46" t="str">
        <f t="shared" ca="1" si="4"/>
        <v/>
      </c>
      <c r="Z8" s="46" t="str">
        <f t="shared" ca="1" si="4"/>
        <v/>
      </c>
      <c r="AA8" s="46" t="str">
        <f t="shared" ca="1" si="4"/>
        <v/>
      </c>
      <c r="AB8" s="46" t="str">
        <f t="shared" ca="1" si="4"/>
        <v/>
      </c>
      <c r="AC8" s="46" t="str">
        <f t="shared" ca="1" si="4"/>
        <v/>
      </c>
      <c r="AD8" s="46" t="str">
        <f t="shared" ref="AD8:AM22" ca="1" si="5">IF(AND($N8="Goal",AD$5&gt;=$J8,AD$5&lt;=$J8+$R8-1),2,IF(AND($N8="Milestone",AD$5&gt;=$J8,AD$5&lt;=$J8+$R8-1),1,""))</f>
        <v/>
      </c>
      <c r="AE8" s="46" t="str">
        <f t="shared" ca="1" si="5"/>
        <v/>
      </c>
      <c r="AF8" s="46" t="str">
        <f t="shared" ca="1" si="5"/>
        <v/>
      </c>
      <c r="AG8" s="46" t="str">
        <f t="shared" ca="1" si="5"/>
        <v/>
      </c>
      <c r="AH8" s="46" t="str">
        <f t="shared" ca="1" si="5"/>
        <v/>
      </c>
      <c r="AI8" s="46" t="str">
        <f t="shared" ca="1" si="5"/>
        <v/>
      </c>
      <c r="AJ8" s="46" t="str">
        <f t="shared" ca="1" si="5"/>
        <v/>
      </c>
      <c r="AK8" s="46" t="str">
        <f t="shared" ca="1" si="5"/>
        <v/>
      </c>
      <c r="AL8" s="46" t="str">
        <f t="shared" ca="1" si="5"/>
        <v/>
      </c>
      <c r="AM8" s="46" t="str">
        <f t="shared" ca="1" si="5"/>
        <v/>
      </c>
      <c r="AN8" s="46" t="str">
        <f t="shared" ref="AN8:AW22" ca="1" si="6">IF(AND($N8="Goal",AN$5&gt;=$J8,AN$5&lt;=$J8+$R8-1),2,IF(AND($N8="Milestone",AN$5&gt;=$J8,AN$5&lt;=$J8+$R8-1),1,""))</f>
        <v/>
      </c>
      <c r="AO8" s="46" t="str">
        <f t="shared" ca="1" si="6"/>
        <v/>
      </c>
      <c r="AP8" s="46" t="str">
        <f t="shared" ca="1" si="6"/>
        <v/>
      </c>
      <c r="AQ8" s="46" t="str">
        <f t="shared" ca="1" si="6"/>
        <v/>
      </c>
      <c r="AR8" s="46" t="str">
        <f t="shared" ca="1" si="6"/>
        <v/>
      </c>
      <c r="AS8" s="46" t="str">
        <f t="shared" ca="1" si="6"/>
        <v/>
      </c>
      <c r="AT8" s="46" t="str">
        <f t="shared" ca="1" si="6"/>
        <v/>
      </c>
      <c r="AU8" s="46" t="str">
        <f t="shared" ca="1" si="6"/>
        <v/>
      </c>
      <c r="AV8" s="46" t="str">
        <f t="shared" ca="1" si="6"/>
        <v/>
      </c>
      <c r="AW8" s="46" t="str">
        <f t="shared" ca="1" si="6"/>
        <v/>
      </c>
      <c r="AX8" s="46" t="str">
        <f t="shared" ref="AX8:BG22" ca="1" si="7">IF(AND($N8="Goal",AX$5&gt;=$J8,AX$5&lt;=$J8+$R8-1),2,IF(AND($N8="Milestone",AX$5&gt;=$J8,AX$5&lt;=$J8+$R8-1),1,""))</f>
        <v/>
      </c>
      <c r="AY8" s="46" t="str">
        <f t="shared" ca="1" si="7"/>
        <v/>
      </c>
      <c r="AZ8" s="46" t="str">
        <f t="shared" ca="1" si="7"/>
        <v/>
      </c>
      <c r="BA8" s="46" t="str">
        <f t="shared" ca="1" si="7"/>
        <v/>
      </c>
      <c r="BB8" s="46" t="str">
        <f t="shared" ca="1" si="7"/>
        <v/>
      </c>
      <c r="BC8" s="46" t="str">
        <f t="shared" ca="1" si="7"/>
        <v/>
      </c>
      <c r="BD8" s="46" t="str">
        <f t="shared" ca="1" si="7"/>
        <v/>
      </c>
      <c r="BE8" s="46" t="str">
        <f t="shared" ca="1" si="7"/>
        <v/>
      </c>
      <c r="BF8" s="46" t="str">
        <f t="shared" ca="1" si="7"/>
        <v/>
      </c>
      <c r="BG8" s="46" t="str">
        <f t="shared" ca="1" si="7"/>
        <v/>
      </c>
      <c r="BH8" s="46" t="str">
        <f t="shared" ref="BH8:BQ22" ca="1" si="8">IF(AND($N8="Goal",BH$5&gt;=$J8,BH$5&lt;=$J8+$R8-1),2,IF(AND($N8="Milestone",BH$5&gt;=$J8,BH$5&lt;=$J8+$R8-1),1,""))</f>
        <v/>
      </c>
      <c r="BI8" s="46" t="str">
        <f t="shared" ca="1" si="8"/>
        <v/>
      </c>
      <c r="BJ8" s="46" t="str">
        <f t="shared" ca="1" si="8"/>
        <v/>
      </c>
      <c r="BK8" s="46" t="str">
        <f t="shared" ca="1" si="8"/>
        <v/>
      </c>
      <c r="BL8" s="46" t="str">
        <f t="shared" ca="1" si="8"/>
        <v/>
      </c>
      <c r="BM8" s="46" t="str">
        <f t="shared" ca="1" si="8"/>
        <v/>
      </c>
      <c r="BN8" s="46" t="str">
        <f t="shared" ca="1" si="8"/>
        <v/>
      </c>
      <c r="BO8" s="46" t="str">
        <f t="shared" ca="1" si="8"/>
        <v/>
      </c>
      <c r="BP8" s="46" t="str">
        <f t="shared" ca="1" si="8"/>
        <v/>
      </c>
      <c r="BQ8" s="46" t="str">
        <f t="shared" ca="1" si="8"/>
        <v/>
      </c>
      <c r="BR8" s="46" t="str">
        <f t="shared" ref="BR8:BW22" ca="1" si="9">IF(AND($N8="Goal",BR$5&gt;=$J8,BR$5&lt;=$J8+$R8-1),2,IF(AND($N8="Milestone",BR$5&gt;=$J8,BR$5&lt;=$J8+$R8-1),1,""))</f>
        <v/>
      </c>
      <c r="BS8" s="46" t="str">
        <f t="shared" ca="1" si="9"/>
        <v/>
      </c>
      <c r="BT8" s="46" t="str">
        <f t="shared" ca="1" si="9"/>
        <v/>
      </c>
      <c r="BU8" s="46" t="str">
        <f t="shared" ca="1" si="9"/>
        <v/>
      </c>
      <c r="BV8" s="46" t="str">
        <f t="shared" ca="1" si="9"/>
        <v/>
      </c>
      <c r="BW8" s="41" t="str">
        <f t="shared" ca="1" si="9"/>
        <v/>
      </c>
    </row>
    <row r="9" spans="1:75" s="1" customFormat="1" ht="28.8" hidden="1">
      <c r="A9" s="7"/>
      <c r="B9" s="7"/>
      <c r="C9" s="52" t="s">
        <v>26</v>
      </c>
      <c r="D9" s="52">
        <v>100006503</v>
      </c>
      <c r="E9" s="52" t="s">
        <v>63</v>
      </c>
      <c r="F9" s="76" t="s">
        <v>20</v>
      </c>
      <c r="G9" s="41" t="s">
        <v>21</v>
      </c>
      <c r="H9" s="77" t="s">
        <v>28</v>
      </c>
      <c r="I9" s="42">
        <v>1</v>
      </c>
      <c r="J9" s="43">
        <v>43630</v>
      </c>
      <c r="K9" s="43">
        <f>+Milestones[[#This Row],[START BUILD DATE]]+Milestones[[#This Row],[No. Days]]-1</f>
        <v>43643</v>
      </c>
      <c r="L9" s="43">
        <v>43675</v>
      </c>
      <c r="M9" s="43">
        <v>43675</v>
      </c>
      <c r="N9" s="41" t="s">
        <v>81</v>
      </c>
      <c r="O9" s="49">
        <v>1</v>
      </c>
      <c r="P9" s="48">
        <v>1</v>
      </c>
      <c r="Q9" s="66" t="s">
        <v>146</v>
      </c>
      <c r="R9" s="44">
        <v>14</v>
      </c>
      <c r="S9" s="16"/>
      <c r="T9" s="41" t="str">
        <f t="shared" ca="1" si="4"/>
        <v/>
      </c>
      <c r="U9" s="41" t="str">
        <f t="shared" ca="1" si="4"/>
        <v/>
      </c>
      <c r="V9" s="41" t="str">
        <f t="shared" ca="1" si="4"/>
        <v/>
      </c>
      <c r="W9" s="41" t="str">
        <f t="shared" ca="1" si="4"/>
        <v/>
      </c>
      <c r="X9" s="41" t="str">
        <f t="shared" ca="1" si="4"/>
        <v/>
      </c>
      <c r="Y9" s="41" t="str">
        <f t="shared" ca="1" si="4"/>
        <v/>
      </c>
      <c r="Z9" s="41" t="str">
        <f t="shared" ca="1" si="4"/>
        <v/>
      </c>
      <c r="AA9" s="41" t="str">
        <f t="shared" ca="1" si="4"/>
        <v/>
      </c>
      <c r="AB9" s="41" t="str">
        <f t="shared" ca="1" si="4"/>
        <v/>
      </c>
      <c r="AC9" s="41" t="str">
        <f t="shared" ca="1" si="4"/>
        <v/>
      </c>
      <c r="AD9" s="41" t="str">
        <f t="shared" ca="1" si="5"/>
        <v/>
      </c>
      <c r="AE9" s="41" t="str">
        <f t="shared" ca="1" si="5"/>
        <v/>
      </c>
      <c r="AF9" s="41" t="str">
        <f t="shared" ca="1" si="5"/>
        <v/>
      </c>
      <c r="AG9" s="41" t="str">
        <f t="shared" ca="1" si="5"/>
        <v/>
      </c>
      <c r="AH9" s="41" t="str">
        <f t="shared" ca="1" si="5"/>
        <v/>
      </c>
      <c r="AI9" s="41" t="str">
        <f t="shared" ca="1" si="5"/>
        <v/>
      </c>
      <c r="AJ9" s="41" t="str">
        <f t="shared" ca="1" si="5"/>
        <v/>
      </c>
      <c r="AK9" s="41" t="str">
        <f t="shared" ca="1" si="5"/>
        <v/>
      </c>
      <c r="AL9" s="41" t="str">
        <f t="shared" ca="1" si="5"/>
        <v/>
      </c>
      <c r="AM9" s="41" t="str">
        <f t="shared" ca="1" si="5"/>
        <v/>
      </c>
      <c r="AN9" s="41" t="str">
        <f t="shared" ca="1" si="6"/>
        <v/>
      </c>
      <c r="AO9" s="41" t="str">
        <f t="shared" ca="1" si="6"/>
        <v/>
      </c>
      <c r="AP9" s="41" t="str">
        <f t="shared" ca="1" si="6"/>
        <v/>
      </c>
      <c r="AQ9" s="41" t="str">
        <f t="shared" ca="1" si="6"/>
        <v/>
      </c>
      <c r="AR9" s="41" t="str">
        <f t="shared" ca="1" si="6"/>
        <v/>
      </c>
      <c r="AS9" s="41" t="str">
        <f t="shared" ca="1" si="6"/>
        <v/>
      </c>
      <c r="AT9" s="41" t="str">
        <f t="shared" ca="1" si="6"/>
        <v/>
      </c>
      <c r="AU9" s="41" t="str">
        <f t="shared" ca="1" si="6"/>
        <v/>
      </c>
      <c r="AV9" s="41" t="str">
        <f t="shared" ca="1" si="6"/>
        <v/>
      </c>
      <c r="AW9" s="41" t="str">
        <f t="shared" ca="1" si="6"/>
        <v/>
      </c>
      <c r="AX9" s="41" t="str">
        <f t="shared" ca="1" si="7"/>
        <v/>
      </c>
      <c r="AY9" s="41" t="str">
        <f t="shared" ca="1" si="7"/>
        <v/>
      </c>
      <c r="AZ9" s="41" t="str">
        <f t="shared" ca="1" si="7"/>
        <v/>
      </c>
      <c r="BA9" s="41" t="str">
        <f t="shared" ca="1" si="7"/>
        <v/>
      </c>
      <c r="BB9" s="41" t="str">
        <f t="shared" ca="1" si="7"/>
        <v/>
      </c>
      <c r="BC9" s="41" t="str">
        <f t="shared" ca="1" si="7"/>
        <v/>
      </c>
      <c r="BD9" s="41" t="str">
        <f t="shared" ca="1" si="7"/>
        <v/>
      </c>
      <c r="BE9" s="41" t="str">
        <f t="shared" ca="1" si="7"/>
        <v/>
      </c>
      <c r="BF9" s="41" t="str">
        <f t="shared" ca="1" si="7"/>
        <v/>
      </c>
      <c r="BG9" s="41" t="str">
        <f t="shared" ca="1" si="7"/>
        <v/>
      </c>
      <c r="BH9" s="41" t="str">
        <f t="shared" ca="1" si="8"/>
        <v/>
      </c>
      <c r="BI9" s="41" t="str">
        <f t="shared" ca="1" si="8"/>
        <v/>
      </c>
      <c r="BJ9" s="41" t="str">
        <f t="shared" ca="1" si="8"/>
        <v/>
      </c>
      <c r="BK9" s="41" t="str">
        <f t="shared" ca="1" si="8"/>
        <v/>
      </c>
      <c r="BL9" s="41" t="str">
        <f t="shared" ca="1" si="8"/>
        <v/>
      </c>
      <c r="BM9" s="41" t="str">
        <f t="shared" ca="1" si="8"/>
        <v/>
      </c>
      <c r="BN9" s="41" t="str">
        <f t="shared" ca="1" si="8"/>
        <v/>
      </c>
      <c r="BO9" s="41" t="str">
        <f t="shared" ca="1" si="8"/>
        <v/>
      </c>
      <c r="BP9" s="41" t="str">
        <f t="shared" ca="1" si="8"/>
        <v/>
      </c>
      <c r="BQ9" s="41" t="str">
        <f t="shared" ca="1" si="8"/>
        <v/>
      </c>
      <c r="BR9" s="41" t="str">
        <f t="shared" ca="1" si="9"/>
        <v/>
      </c>
      <c r="BS9" s="41" t="str">
        <f t="shared" ca="1" si="9"/>
        <v/>
      </c>
      <c r="BT9" s="41" t="str">
        <f t="shared" ca="1" si="9"/>
        <v/>
      </c>
      <c r="BU9" s="41" t="str">
        <f t="shared" ca="1" si="9"/>
        <v/>
      </c>
      <c r="BV9" s="41" t="str">
        <f t="shared" ca="1" si="9"/>
        <v/>
      </c>
      <c r="BW9" s="41" t="str">
        <f t="shared" ca="1" si="9"/>
        <v/>
      </c>
    </row>
    <row r="10" spans="1:75" s="1" customFormat="1" ht="28.8" hidden="1">
      <c r="A10" s="7"/>
      <c r="B10" s="7"/>
      <c r="C10" s="52" t="s">
        <v>26</v>
      </c>
      <c r="D10" s="52">
        <v>100006503</v>
      </c>
      <c r="E10" s="52" t="s">
        <v>63</v>
      </c>
      <c r="F10" s="76" t="s">
        <v>20</v>
      </c>
      <c r="G10" s="41" t="s">
        <v>21</v>
      </c>
      <c r="H10" s="77" t="s">
        <v>29</v>
      </c>
      <c r="I10" s="42">
        <v>1</v>
      </c>
      <c r="J10" s="43">
        <v>43630</v>
      </c>
      <c r="K10" s="43">
        <f>+Milestones[[#This Row],[START BUILD DATE]]+Milestones[[#This Row],[No. Days]]-1</f>
        <v>43649</v>
      </c>
      <c r="L10" s="43">
        <v>43650</v>
      </c>
      <c r="M10" s="43">
        <v>43650</v>
      </c>
      <c r="N10" s="41" t="s">
        <v>81</v>
      </c>
      <c r="O10" s="49">
        <v>1</v>
      </c>
      <c r="P10" s="48">
        <v>1</v>
      </c>
      <c r="Q10" s="66" t="s">
        <v>147</v>
      </c>
      <c r="R10" s="44">
        <f>+Milestones[[#This Row],[TARGET SHIP DATE]]-Milestones[[#This Row],[START BUILD DATE]]</f>
        <v>20</v>
      </c>
      <c r="S10" s="16"/>
      <c r="T10" s="41" t="str">
        <f t="shared" ca="1" si="4"/>
        <v/>
      </c>
      <c r="U10" s="41" t="str">
        <f t="shared" ca="1" si="4"/>
        <v/>
      </c>
      <c r="V10" s="41" t="str">
        <f t="shared" ca="1" si="4"/>
        <v/>
      </c>
      <c r="W10" s="41" t="str">
        <f t="shared" ca="1" si="4"/>
        <v/>
      </c>
      <c r="X10" s="41" t="str">
        <f t="shared" ca="1" si="4"/>
        <v/>
      </c>
      <c r="Y10" s="41" t="str">
        <f t="shared" ca="1" si="4"/>
        <v/>
      </c>
      <c r="Z10" s="41" t="str">
        <f t="shared" ca="1" si="4"/>
        <v/>
      </c>
      <c r="AA10" s="41" t="str">
        <f t="shared" ca="1" si="4"/>
        <v/>
      </c>
      <c r="AB10" s="41" t="str">
        <f t="shared" ca="1" si="4"/>
        <v/>
      </c>
      <c r="AC10" s="41" t="str">
        <f t="shared" ca="1" si="4"/>
        <v/>
      </c>
      <c r="AD10" s="41" t="str">
        <f t="shared" ca="1" si="5"/>
        <v/>
      </c>
      <c r="AE10" s="41" t="str">
        <f t="shared" ca="1" si="5"/>
        <v/>
      </c>
      <c r="AF10" s="41" t="str">
        <f t="shared" ca="1" si="5"/>
        <v/>
      </c>
      <c r="AG10" s="41" t="str">
        <f t="shared" ca="1" si="5"/>
        <v/>
      </c>
      <c r="AH10" s="41" t="str">
        <f t="shared" ca="1" si="5"/>
        <v/>
      </c>
      <c r="AI10" s="41" t="str">
        <f t="shared" ca="1" si="5"/>
        <v/>
      </c>
      <c r="AJ10" s="41" t="str">
        <f t="shared" ca="1" si="5"/>
        <v/>
      </c>
      <c r="AK10" s="41" t="str">
        <f t="shared" ca="1" si="5"/>
        <v/>
      </c>
      <c r="AL10" s="41" t="str">
        <f t="shared" ca="1" si="5"/>
        <v/>
      </c>
      <c r="AM10" s="41" t="str">
        <f t="shared" ca="1" si="5"/>
        <v/>
      </c>
      <c r="AN10" s="41" t="str">
        <f t="shared" ca="1" si="6"/>
        <v/>
      </c>
      <c r="AO10" s="41" t="str">
        <f t="shared" ca="1" si="6"/>
        <v/>
      </c>
      <c r="AP10" s="41" t="str">
        <f t="shared" ca="1" si="6"/>
        <v/>
      </c>
      <c r="AQ10" s="41" t="str">
        <f t="shared" ca="1" si="6"/>
        <v/>
      </c>
      <c r="AR10" s="41" t="str">
        <f t="shared" ca="1" si="6"/>
        <v/>
      </c>
      <c r="AS10" s="41" t="str">
        <f t="shared" ca="1" si="6"/>
        <v/>
      </c>
      <c r="AT10" s="41" t="str">
        <f t="shared" ca="1" si="6"/>
        <v/>
      </c>
      <c r="AU10" s="41" t="str">
        <f t="shared" ca="1" si="6"/>
        <v/>
      </c>
      <c r="AV10" s="41" t="str">
        <f t="shared" ca="1" si="6"/>
        <v/>
      </c>
      <c r="AW10" s="41" t="str">
        <f t="shared" ca="1" si="6"/>
        <v/>
      </c>
      <c r="AX10" s="41" t="str">
        <f t="shared" ca="1" si="7"/>
        <v/>
      </c>
      <c r="AY10" s="41" t="str">
        <f t="shared" ca="1" si="7"/>
        <v/>
      </c>
      <c r="AZ10" s="41" t="str">
        <f t="shared" ca="1" si="7"/>
        <v/>
      </c>
      <c r="BA10" s="41" t="str">
        <f t="shared" ca="1" si="7"/>
        <v/>
      </c>
      <c r="BB10" s="41" t="str">
        <f t="shared" ca="1" si="7"/>
        <v/>
      </c>
      <c r="BC10" s="41" t="str">
        <f t="shared" ca="1" si="7"/>
        <v/>
      </c>
      <c r="BD10" s="41" t="str">
        <f t="shared" ca="1" si="7"/>
        <v/>
      </c>
      <c r="BE10" s="41" t="str">
        <f t="shared" ca="1" si="7"/>
        <v/>
      </c>
      <c r="BF10" s="41" t="str">
        <f t="shared" ca="1" si="7"/>
        <v/>
      </c>
      <c r="BG10" s="41" t="str">
        <f t="shared" ca="1" si="7"/>
        <v/>
      </c>
      <c r="BH10" s="41" t="str">
        <f t="shared" ca="1" si="8"/>
        <v/>
      </c>
      <c r="BI10" s="41" t="str">
        <f t="shared" ca="1" si="8"/>
        <v/>
      </c>
      <c r="BJ10" s="41" t="str">
        <f t="shared" ca="1" si="8"/>
        <v/>
      </c>
      <c r="BK10" s="41" t="str">
        <f t="shared" ca="1" si="8"/>
        <v/>
      </c>
      <c r="BL10" s="41" t="str">
        <f t="shared" ca="1" si="8"/>
        <v/>
      </c>
      <c r="BM10" s="41" t="str">
        <f t="shared" ca="1" si="8"/>
        <v/>
      </c>
      <c r="BN10" s="41" t="str">
        <f t="shared" ca="1" si="8"/>
        <v/>
      </c>
      <c r="BO10" s="41" t="str">
        <f t="shared" ca="1" si="8"/>
        <v/>
      </c>
      <c r="BP10" s="41" t="str">
        <f t="shared" ca="1" si="8"/>
        <v/>
      </c>
      <c r="BQ10" s="41" t="str">
        <f t="shared" ca="1" si="8"/>
        <v/>
      </c>
      <c r="BR10" s="41" t="str">
        <f t="shared" ca="1" si="9"/>
        <v/>
      </c>
      <c r="BS10" s="41" t="str">
        <f t="shared" ca="1" si="9"/>
        <v/>
      </c>
      <c r="BT10" s="41" t="str">
        <f t="shared" ca="1" si="9"/>
        <v/>
      </c>
      <c r="BU10" s="41" t="str">
        <f t="shared" ca="1" si="9"/>
        <v/>
      </c>
      <c r="BV10" s="41" t="str">
        <f t="shared" ca="1" si="9"/>
        <v/>
      </c>
      <c r="BW10" s="41" t="str">
        <f t="shared" ca="1" si="9"/>
        <v/>
      </c>
    </row>
    <row r="11" spans="1:75" s="1" customFormat="1" ht="14.4">
      <c r="A11" s="7"/>
      <c r="B11" s="7"/>
      <c r="C11" s="52" t="s">
        <v>26</v>
      </c>
      <c r="D11" s="52">
        <v>100006503</v>
      </c>
      <c r="E11" s="52" t="s">
        <v>63</v>
      </c>
      <c r="F11" s="76" t="s">
        <v>20</v>
      </c>
      <c r="G11" s="41" t="s">
        <v>21</v>
      </c>
      <c r="H11" s="77" t="s">
        <v>133</v>
      </c>
      <c r="I11" s="42">
        <v>1</v>
      </c>
      <c r="J11" s="43">
        <v>43703</v>
      </c>
      <c r="K11" s="43">
        <f>+Milestones[[#This Row],[START BUILD DATE]]+Milestones[[#This Row],[No. Days]]-1</f>
        <v>43716</v>
      </c>
      <c r="L11" s="43"/>
      <c r="M11" s="43">
        <v>43728</v>
      </c>
      <c r="N11" s="41" t="s">
        <v>6</v>
      </c>
      <c r="O11" s="49">
        <v>0.98</v>
      </c>
      <c r="P11" s="48">
        <v>0</v>
      </c>
      <c r="Q11" s="66" t="s">
        <v>207</v>
      </c>
      <c r="R11" s="44">
        <v>14</v>
      </c>
      <c r="S11" s="16"/>
      <c r="T11" s="41" t="str">
        <f t="shared" ca="1" si="4"/>
        <v/>
      </c>
      <c r="U11" s="41" t="str">
        <f t="shared" ca="1" si="4"/>
        <v/>
      </c>
      <c r="V11" s="41" t="str">
        <f t="shared" ca="1" si="4"/>
        <v/>
      </c>
      <c r="W11" s="41" t="str">
        <f t="shared" ca="1" si="4"/>
        <v/>
      </c>
      <c r="X11" s="41" t="str">
        <f t="shared" ca="1" si="4"/>
        <v/>
      </c>
      <c r="Y11" s="41" t="str">
        <f t="shared" ca="1" si="4"/>
        <v/>
      </c>
      <c r="Z11" s="41" t="str">
        <f t="shared" ca="1" si="4"/>
        <v/>
      </c>
      <c r="AA11" s="41" t="str">
        <f t="shared" ca="1" si="4"/>
        <v/>
      </c>
      <c r="AB11" s="41" t="str">
        <f t="shared" ca="1" si="4"/>
        <v/>
      </c>
      <c r="AC11" s="41" t="str">
        <f t="shared" ca="1" si="4"/>
        <v/>
      </c>
      <c r="AD11" s="41" t="str">
        <f t="shared" ca="1" si="5"/>
        <v/>
      </c>
      <c r="AE11" s="41" t="str">
        <f t="shared" ca="1" si="5"/>
        <v/>
      </c>
      <c r="AF11" s="41" t="str">
        <f t="shared" ca="1" si="5"/>
        <v/>
      </c>
      <c r="AG11" s="41" t="str">
        <f t="shared" ca="1" si="5"/>
        <v/>
      </c>
      <c r="AH11" s="41" t="str">
        <f t="shared" ca="1" si="5"/>
        <v/>
      </c>
      <c r="AI11" s="41" t="str">
        <f t="shared" ca="1" si="5"/>
        <v/>
      </c>
      <c r="AJ11" s="41" t="str">
        <f t="shared" ca="1" si="5"/>
        <v/>
      </c>
      <c r="AK11" s="41" t="str">
        <f t="shared" ca="1" si="5"/>
        <v/>
      </c>
      <c r="AL11" s="41" t="str">
        <f t="shared" ca="1" si="5"/>
        <v/>
      </c>
      <c r="AM11" s="41" t="str">
        <f t="shared" ca="1" si="5"/>
        <v/>
      </c>
      <c r="AN11" s="41" t="str">
        <f t="shared" ca="1" si="6"/>
        <v/>
      </c>
      <c r="AO11" s="41" t="str">
        <f t="shared" ca="1" si="6"/>
        <v/>
      </c>
      <c r="AP11" s="41" t="str">
        <f t="shared" ca="1" si="6"/>
        <v/>
      </c>
      <c r="AQ11" s="41" t="str">
        <f t="shared" ca="1" si="6"/>
        <v/>
      </c>
      <c r="AR11" s="41" t="str">
        <f t="shared" ca="1" si="6"/>
        <v/>
      </c>
      <c r="AS11" s="41" t="str">
        <f t="shared" ca="1" si="6"/>
        <v/>
      </c>
      <c r="AT11" s="41" t="str">
        <f t="shared" ca="1" si="6"/>
        <v/>
      </c>
      <c r="AU11" s="41" t="str">
        <f t="shared" ca="1" si="6"/>
        <v/>
      </c>
      <c r="AV11" s="41" t="str">
        <f t="shared" ca="1" si="6"/>
        <v/>
      </c>
      <c r="AW11" s="41" t="str">
        <f t="shared" ca="1" si="6"/>
        <v/>
      </c>
      <c r="AX11" s="41" t="str">
        <f t="shared" ca="1" si="7"/>
        <v/>
      </c>
      <c r="AY11" s="41" t="str">
        <f t="shared" ca="1" si="7"/>
        <v/>
      </c>
      <c r="AZ11" s="41" t="str">
        <f t="shared" ca="1" si="7"/>
        <v/>
      </c>
      <c r="BA11" s="41" t="str">
        <f t="shared" ca="1" si="7"/>
        <v/>
      </c>
      <c r="BB11" s="41" t="str">
        <f t="shared" ca="1" si="7"/>
        <v/>
      </c>
      <c r="BC11" s="41" t="str">
        <f t="shared" ca="1" si="7"/>
        <v/>
      </c>
      <c r="BD11" s="41" t="str">
        <f t="shared" ca="1" si="7"/>
        <v/>
      </c>
      <c r="BE11" s="41" t="str">
        <f t="shared" ca="1" si="7"/>
        <v/>
      </c>
      <c r="BF11" s="41" t="str">
        <f t="shared" ca="1" si="7"/>
        <v/>
      </c>
      <c r="BG11" s="41" t="str">
        <f t="shared" ca="1" si="7"/>
        <v/>
      </c>
      <c r="BH11" s="41" t="str">
        <f t="shared" ca="1" si="8"/>
        <v/>
      </c>
      <c r="BI11" s="41" t="str">
        <f t="shared" ca="1" si="8"/>
        <v/>
      </c>
      <c r="BJ11" s="41" t="str">
        <f t="shared" ca="1" si="8"/>
        <v/>
      </c>
      <c r="BK11" s="41" t="str">
        <f t="shared" ca="1" si="8"/>
        <v/>
      </c>
      <c r="BL11" s="41" t="str">
        <f t="shared" ca="1" si="8"/>
        <v/>
      </c>
      <c r="BM11" s="41" t="str">
        <f t="shared" ca="1" si="8"/>
        <v/>
      </c>
      <c r="BN11" s="41" t="str">
        <f t="shared" ca="1" si="8"/>
        <v/>
      </c>
      <c r="BO11" s="41" t="str">
        <f t="shared" ca="1" si="8"/>
        <v/>
      </c>
      <c r="BP11" s="41" t="str">
        <f t="shared" ca="1" si="8"/>
        <v/>
      </c>
      <c r="BQ11" s="41" t="str">
        <f t="shared" ca="1" si="8"/>
        <v/>
      </c>
      <c r="BR11" s="41" t="str">
        <f t="shared" ca="1" si="9"/>
        <v/>
      </c>
      <c r="BS11" s="41" t="str">
        <f t="shared" ca="1" si="9"/>
        <v/>
      </c>
      <c r="BT11" s="41" t="str">
        <f t="shared" ca="1" si="9"/>
        <v/>
      </c>
      <c r="BU11" s="41" t="str">
        <f t="shared" ca="1" si="9"/>
        <v/>
      </c>
      <c r="BV11" s="41" t="str">
        <f t="shared" ca="1" si="9"/>
        <v/>
      </c>
      <c r="BW11" s="41" t="str">
        <f t="shared" ca="1" si="9"/>
        <v/>
      </c>
    </row>
    <row r="12" spans="1:75" s="1" customFormat="1" ht="15.6" hidden="1" customHeight="1">
      <c r="A12" s="6"/>
      <c r="B12" s="6"/>
      <c r="C12" s="52" t="s">
        <v>30</v>
      </c>
      <c r="D12" s="52">
        <v>8337800001</v>
      </c>
      <c r="E12" s="52" t="s">
        <v>64</v>
      </c>
      <c r="F12" s="76" t="s">
        <v>31</v>
      </c>
      <c r="G12" s="41" t="s">
        <v>33</v>
      </c>
      <c r="H12" s="77" t="s">
        <v>32</v>
      </c>
      <c r="I12" s="42">
        <v>5</v>
      </c>
      <c r="J12" s="43">
        <v>43619</v>
      </c>
      <c r="K12" s="43">
        <f>+Milestones[[#This Row],[START BUILD DATE]]+Milestones[[#This Row],[No. Days]]-1</f>
        <v>43628</v>
      </c>
      <c r="L12" s="43">
        <v>43628</v>
      </c>
      <c r="M12" s="43">
        <v>43629</v>
      </c>
      <c r="N12" s="41" t="s">
        <v>81</v>
      </c>
      <c r="O12" s="49">
        <v>1</v>
      </c>
      <c r="P12" s="48">
        <v>1</v>
      </c>
      <c r="Q12" s="66" t="s">
        <v>98</v>
      </c>
      <c r="R12" s="44">
        <v>10</v>
      </c>
      <c r="S12" s="16"/>
      <c r="T12" s="41" t="str">
        <f t="shared" ca="1" si="4"/>
        <v/>
      </c>
      <c r="U12" s="41" t="str">
        <f t="shared" ca="1" si="4"/>
        <v/>
      </c>
      <c r="V12" s="41" t="str">
        <f t="shared" ca="1" si="4"/>
        <v/>
      </c>
      <c r="W12" s="41" t="str">
        <f t="shared" ca="1" si="4"/>
        <v/>
      </c>
      <c r="X12" s="41" t="str">
        <f t="shared" ca="1" si="4"/>
        <v/>
      </c>
      <c r="Y12" s="41" t="str">
        <f t="shared" ca="1" si="4"/>
        <v/>
      </c>
      <c r="Z12" s="41" t="str">
        <f t="shared" ca="1" si="4"/>
        <v/>
      </c>
      <c r="AA12" s="41" t="str">
        <f t="shared" ca="1" si="4"/>
        <v/>
      </c>
      <c r="AB12" s="41" t="str">
        <f t="shared" ca="1" si="4"/>
        <v/>
      </c>
      <c r="AC12" s="41" t="str">
        <f t="shared" ca="1" si="4"/>
        <v/>
      </c>
      <c r="AD12" s="41" t="str">
        <f t="shared" ca="1" si="5"/>
        <v/>
      </c>
      <c r="AE12" s="41" t="str">
        <f t="shared" ca="1" si="5"/>
        <v/>
      </c>
      <c r="AF12" s="41" t="str">
        <f t="shared" ca="1" si="5"/>
        <v/>
      </c>
      <c r="AG12" s="41" t="str">
        <f t="shared" ca="1" si="5"/>
        <v/>
      </c>
      <c r="AH12" s="41" t="str">
        <f t="shared" ca="1" si="5"/>
        <v/>
      </c>
      <c r="AI12" s="41" t="str">
        <f t="shared" ca="1" si="5"/>
        <v/>
      </c>
      <c r="AJ12" s="41" t="str">
        <f t="shared" ca="1" si="5"/>
        <v/>
      </c>
      <c r="AK12" s="41" t="str">
        <f t="shared" ca="1" si="5"/>
        <v/>
      </c>
      <c r="AL12" s="41" t="str">
        <f t="shared" ca="1" si="5"/>
        <v/>
      </c>
      <c r="AM12" s="41" t="str">
        <f t="shared" ca="1" si="5"/>
        <v/>
      </c>
      <c r="AN12" s="41" t="str">
        <f t="shared" ca="1" si="6"/>
        <v/>
      </c>
      <c r="AO12" s="41" t="str">
        <f t="shared" ca="1" si="6"/>
        <v/>
      </c>
      <c r="AP12" s="41" t="str">
        <f t="shared" ca="1" si="6"/>
        <v/>
      </c>
      <c r="AQ12" s="41" t="str">
        <f t="shared" ca="1" si="6"/>
        <v/>
      </c>
      <c r="AR12" s="41" t="str">
        <f t="shared" ca="1" si="6"/>
        <v/>
      </c>
      <c r="AS12" s="41" t="str">
        <f t="shared" ca="1" si="6"/>
        <v/>
      </c>
      <c r="AT12" s="41" t="str">
        <f t="shared" ca="1" si="6"/>
        <v/>
      </c>
      <c r="AU12" s="41" t="str">
        <f t="shared" ca="1" si="6"/>
        <v/>
      </c>
      <c r="AV12" s="41" t="str">
        <f t="shared" ca="1" si="6"/>
        <v/>
      </c>
      <c r="AW12" s="41" t="str">
        <f t="shared" ca="1" si="6"/>
        <v/>
      </c>
      <c r="AX12" s="41" t="str">
        <f t="shared" ca="1" si="7"/>
        <v/>
      </c>
      <c r="AY12" s="41" t="str">
        <f t="shared" ca="1" si="7"/>
        <v/>
      </c>
      <c r="AZ12" s="41" t="str">
        <f t="shared" ca="1" si="7"/>
        <v/>
      </c>
      <c r="BA12" s="41" t="str">
        <f t="shared" ca="1" si="7"/>
        <v/>
      </c>
      <c r="BB12" s="41" t="str">
        <f t="shared" ca="1" si="7"/>
        <v/>
      </c>
      <c r="BC12" s="41" t="str">
        <f t="shared" ca="1" si="7"/>
        <v/>
      </c>
      <c r="BD12" s="41" t="str">
        <f t="shared" ca="1" si="7"/>
        <v/>
      </c>
      <c r="BE12" s="41" t="str">
        <f t="shared" ca="1" si="7"/>
        <v/>
      </c>
      <c r="BF12" s="41" t="str">
        <f t="shared" ca="1" si="7"/>
        <v/>
      </c>
      <c r="BG12" s="41" t="str">
        <f t="shared" ca="1" si="7"/>
        <v/>
      </c>
      <c r="BH12" s="41" t="str">
        <f t="shared" ca="1" si="8"/>
        <v/>
      </c>
      <c r="BI12" s="41" t="str">
        <f t="shared" ca="1" si="8"/>
        <v/>
      </c>
      <c r="BJ12" s="41" t="str">
        <f t="shared" ca="1" si="8"/>
        <v/>
      </c>
      <c r="BK12" s="41" t="str">
        <f t="shared" ca="1" si="8"/>
        <v/>
      </c>
      <c r="BL12" s="41" t="str">
        <f t="shared" ca="1" si="8"/>
        <v/>
      </c>
      <c r="BM12" s="41" t="str">
        <f t="shared" ca="1" si="8"/>
        <v/>
      </c>
      <c r="BN12" s="41" t="str">
        <f t="shared" ca="1" si="8"/>
        <v/>
      </c>
      <c r="BO12" s="41" t="str">
        <f t="shared" ca="1" si="8"/>
        <v/>
      </c>
      <c r="BP12" s="41" t="str">
        <f t="shared" ca="1" si="8"/>
        <v/>
      </c>
      <c r="BQ12" s="41" t="str">
        <f t="shared" ca="1" si="8"/>
        <v/>
      </c>
      <c r="BR12" s="41" t="str">
        <f t="shared" ca="1" si="9"/>
        <v/>
      </c>
      <c r="BS12" s="41" t="str">
        <f t="shared" ca="1" si="9"/>
        <v/>
      </c>
      <c r="BT12" s="41" t="str">
        <f t="shared" ca="1" si="9"/>
        <v/>
      </c>
      <c r="BU12" s="41" t="str">
        <f t="shared" ca="1" si="9"/>
        <v/>
      </c>
      <c r="BV12" s="41" t="str">
        <f t="shared" ca="1" si="9"/>
        <v/>
      </c>
      <c r="BW12" s="41" t="str">
        <f t="shared" ca="1" si="9"/>
        <v/>
      </c>
    </row>
    <row r="13" spans="1:75" s="21" customFormat="1" ht="14.4" hidden="1">
      <c r="A13" s="75"/>
      <c r="B13" s="75"/>
      <c r="C13" s="52" t="s">
        <v>30</v>
      </c>
      <c r="D13" s="52">
        <v>8337800001</v>
      </c>
      <c r="E13" s="52" t="s">
        <v>64</v>
      </c>
      <c r="F13" s="76" t="s">
        <v>31</v>
      </c>
      <c r="G13" s="41" t="s">
        <v>33</v>
      </c>
      <c r="H13" s="77" t="s">
        <v>34</v>
      </c>
      <c r="I13" s="42">
        <v>5</v>
      </c>
      <c r="J13" s="43">
        <v>43626</v>
      </c>
      <c r="K13" s="43">
        <f>+Milestones[[#This Row],[START BUILD DATE]]+Milestones[[#This Row],[No. Days]]-1</f>
        <v>43635</v>
      </c>
      <c r="L13" s="43">
        <v>43636</v>
      </c>
      <c r="M13" s="43">
        <v>43636</v>
      </c>
      <c r="N13" s="41" t="s">
        <v>81</v>
      </c>
      <c r="O13" s="49">
        <v>1</v>
      </c>
      <c r="P13" s="48">
        <v>1</v>
      </c>
      <c r="Q13" s="66" t="s">
        <v>98</v>
      </c>
      <c r="R13" s="44">
        <v>10</v>
      </c>
      <c r="S13" s="16"/>
      <c r="T13" s="41" t="str">
        <f t="shared" ca="1" si="4"/>
        <v/>
      </c>
      <c r="U13" s="41" t="str">
        <f t="shared" ca="1" si="4"/>
        <v/>
      </c>
      <c r="V13" s="41" t="str">
        <f t="shared" ca="1" si="4"/>
        <v/>
      </c>
      <c r="W13" s="41" t="str">
        <f t="shared" ca="1" si="4"/>
        <v/>
      </c>
      <c r="X13" s="41" t="str">
        <f t="shared" ca="1" si="4"/>
        <v/>
      </c>
      <c r="Y13" s="41" t="str">
        <f t="shared" ca="1" si="4"/>
        <v/>
      </c>
      <c r="Z13" s="41" t="str">
        <f t="shared" ca="1" si="4"/>
        <v/>
      </c>
      <c r="AA13" s="41" t="str">
        <f t="shared" ca="1" si="4"/>
        <v/>
      </c>
      <c r="AB13" s="41" t="str">
        <f t="shared" ca="1" si="4"/>
        <v/>
      </c>
      <c r="AC13" s="41" t="str">
        <f t="shared" ca="1" si="4"/>
        <v/>
      </c>
      <c r="AD13" s="41" t="str">
        <f t="shared" ca="1" si="5"/>
        <v/>
      </c>
      <c r="AE13" s="41" t="str">
        <f t="shared" ca="1" si="5"/>
        <v/>
      </c>
      <c r="AF13" s="41" t="str">
        <f t="shared" ca="1" si="5"/>
        <v/>
      </c>
      <c r="AG13" s="41" t="str">
        <f t="shared" ca="1" si="5"/>
        <v/>
      </c>
      <c r="AH13" s="41" t="str">
        <f t="shared" ca="1" si="5"/>
        <v/>
      </c>
      <c r="AI13" s="41" t="str">
        <f t="shared" ca="1" si="5"/>
        <v/>
      </c>
      <c r="AJ13" s="41" t="str">
        <f t="shared" ca="1" si="5"/>
        <v/>
      </c>
      <c r="AK13" s="41" t="str">
        <f t="shared" ca="1" si="5"/>
        <v/>
      </c>
      <c r="AL13" s="41" t="str">
        <f t="shared" ca="1" si="5"/>
        <v/>
      </c>
      <c r="AM13" s="41" t="str">
        <f t="shared" ca="1" si="5"/>
        <v/>
      </c>
      <c r="AN13" s="41" t="str">
        <f t="shared" ca="1" si="6"/>
        <v/>
      </c>
      <c r="AO13" s="41" t="str">
        <f t="shared" ca="1" si="6"/>
        <v/>
      </c>
      <c r="AP13" s="41" t="str">
        <f t="shared" ca="1" si="6"/>
        <v/>
      </c>
      <c r="AQ13" s="41" t="str">
        <f t="shared" ca="1" si="6"/>
        <v/>
      </c>
      <c r="AR13" s="41" t="str">
        <f t="shared" ca="1" si="6"/>
        <v/>
      </c>
      <c r="AS13" s="41" t="str">
        <f t="shared" ca="1" si="6"/>
        <v/>
      </c>
      <c r="AT13" s="41" t="str">
        <f t="shared" ca="1" si="6"/>
        <v/>
      </c>
      <c r="AU13" s="41" t="str">
        <f t="shared" ca="1" si="6"/>
        <v/>
      </c>
      <c r="AV13" s="41" t="str">
        <f t="shared" ca="1" si="6"/>
        <v/>
      </c>
      <c r="AW13" s="41" t="str">
        <f t="shared" ca="1" si="6"/>
        <v/>
      </c>
      <c r="AX13" s="41" t="str">
        <f t="shared" ca="1" si="7"/>
        <v/>
      </c>
      <c r="AY13" s="41" t="str">
        <f t="shared" ca="1" si="7"/>
        <v/>
      </c>
      <c r="AZ13" s="41" t="str">
        <f t="shared" ca="1" si="7"/>
        <v/>
      </c>
      <c r="BA13" s="41" t="str">
        <f t="shared" ca="1" si="7"/>
        <v/>
      </c>
      <c r="BB13" s="41" t="str">
        <f t="shared" ca="1" si="7"/>
        <v/>
      </c>
      <c r="BC13" s="41" t="str">
        <f t="shared" ca="1" si="7"/>
        <v/>
      </c>
      <c r="BD13" s="41" t="str">
        <f t="shared" ca="1" si="7"/>
        <v/>
      </c>
      <c r="BE13" s="41" t="str">
        <f t="shared" ca="1" si="7"/>
        <v/>
      </c>
      <c r="BF13" s="41" t="str">
        <f t="shared" ca="1" si="7"/>
        <v/>
      </c>
      <c r="BG13" s="41" t="str">
        <f t="shared" ca="1" si="7"/>
        <v/>
      </c>
      <c r="BH13" s="41" t="str">
        <f t="shared" ca="1" si="8"/>
        <v/>
      </c>
      <c r="BI13" s="41" t="str">
        <f t="shared" ca="1" si="8"/>
        <v/>
      </c>
      <c r="BJ13" s="41" t="str">
        <f t="shared" ca="1" si="8"/>
        <v/>
      </c>
      <c r="BK13" s="41" t="str">
        <f t="shared" ca="1" si="8"/>
        <v/>
      </c>
      <c r="BL13" s="41" t="str">
        <f t="shared" ca="1" si="8"/>
        <v/>
      </c>
      <c r="BM13" s="41" t="str">
        <f t="shared" ca="1" si="8"/>
        <v/>
      </c>
      <c r="BN13" s="41" t="str">
        <f t="shared" ca="1" si="8"/>
        <v/>
      </c>
      <c r="BO13" s="41" t="str">
        <f t="shared" ca="1" si="8"/>
        <v/>
      </c>
      <c r="BP13" s="41" t="str">
        <f t="shared" ca="1" si="8"/>
        <v/>
      </c>
      <c r="BQ13" s="41" t="str">
        <f t="shared" ca="1" si="8"/>
        <v/>
      </c>
      <c r="BR13" s="41" t="str">
        <f t="shared" ca="1" si="9"/>
        <v/>
      </c>
      <c r="BS13" s="41" t="str">
        <f t="shared" ca="1" si="9"/>
        <v/>
      </c>
      <c r="BT13" s="41" t="str">
        <f t="shared" ca="1" si="9"/>
        <v/>
      </c>
      <c r="BU13" s="41" t="str">
        <f t="shared" ca="1" si="9"/>
        <v/>
      </c>
      <c r="BV13" s="41" t="str">
        <f t="shared" ca="1" si="9"/>
        <v/>
      </c>
      <c r="BW13" s="41" t="str">
        <f t="shared" ca="1" si="9"/>
        <v/>
      </c>
    </row>
    <row r="14" spans="1:75" s="1" customFormat="1" ht="69" hidden="1" customHeight="1">
      <c r="A14" s="6"/>
      <c r="B14" s="6"/>
      <c r="C14" s="52" t="s">
        <v>30</v>
      </c>
      <c r="D14" s="52">
        <v>8337800001</v>
      </c>
      <c r="E14" s="52" t="s">
        <v>64</v>
      </c>
      <c r="F14" s="76" t="s">
        <v>31</v>
      </c>
      <c r="G14" s="41" t="s">
        <v>33</v>
      </c>
      <c r="H14" s="77" t="s">
        <v>35</v>
      </c>
      <c r="I14" s="42">
        <v>5</v>
      </c>
      <c r="J14" s="43">
        <v>43647</v>
      </c>
      <c r="K14" s="43">
        <f>+Milestones[[#This Row],[START BUILD DATE]]+Milestones[[#This Row],[No. Days]]-1</f>
        <v>43656</v>
      </c>
      <c r="L14" s="43"/>
      <c r="M14" s="43">
        <v>43657</v>
      </c>
      <c r="N14" s="41" t="s">
        <v>81</v>
      </c>
      <c r="O14" s="49">
        <v>1</v>
      </c>
      <c r="P14" s="48">
        <v>1</v>
      </c>
      <c r="Q14" s="66" t="s">
        <v>170</v>
      </c>
      <c r="R14" s="44">
        <v>10</v>
      </c>
      <c r="S14" s="16"/>
      <c r="T14" s="41" t="str">
        <f t="shared" ca="1" si="4"/>
        <v/>
      </c>
      <c r="U14" s="41" t="str">
        <f t="shared" ca="1" si="4"/>
        <v/>
      </c>
      <c r="V14" s="41" t="str">
        <f t="shared" ca="1" si="4"/>
        <v/>
      </c>
      <c r="W14" s="41" t="str">
        <f t="shared" ca="1" si="4"/>
        <v/>
      </c>
      <c r="X14" s="41" t="str">
        <f t="shared" ca="1" si="4"/>
        <v/>
      </c>
      <c r="Y14" s="41" t="str">
        <f t="shared" ca="1" si="4"/>
        <v/>
      </c>
      <c r="Z14" s="41" t="str">
        <f t="shared" ca="1" si="4"/>
        <v/>
      </c>
      <c r="AA14" s="41" t="str">
        <f t="shared" ca="1" si="4"/>
        <v/>
      </c>
      <c r="AB14" s="41" t="str">
        <f t="shared" ca="1" si="4"/>
        <v/>
      </c>
      <c r="AC14" s="41" t="str">
        <f t="shared" ca="1" si="4"/>
        <v/>
      </c>
      <c r="AD14" s="41" t="str">
        <f t="shared" ca="1" si="5"/>
        <v/>
      </c>
      <c r="AE14" s="41" t="str">
        <f t="shared" ca="1" si="5"/>
        <v/>
      </c>
      <c r="AF14" s="41" t="str">
        <f t="shared" ca="1" si="5"/>
        <v/>
      </c>
      <c r="AG14" s="41" t="str">
        <f t="shared" ca="1" si="5"/>
        <v/>
      </c>
      <c r="AH14" s="41" t="str">
        <f t="shared" ca="1" si="5"/>
        <v/>
      </c>
      <c r="AI14" s="41" t="str">
        <f t="shared" ca="1" si="5"/>
        <v/>
      </c>
      <c r="AJ14" s="41" t="str">
        <f t="shared" ca="1" si="5"/>
        <v/>
      </c>
      <c r="AK14" s="41" t="str">
        <f t="shared" ca="1" si="5"/>
        <v/>
      </c>
      <c r="AL14" s="41" t="str">
        <f t="shared" ca="1" si="5"/>
        <v/>
      </c>
      <c r="AM14" s="41" t="str">
        <f t="shared" ca="1" si="5"/>
        <v/>
      </c>
      <c r="AN14" s="41" t="str">
        <f t="shared" ca="1" si="6"/>
        <v/>
      </c>
      <c r="AO14" s="41" t="str">
        <f t="shared" ca="1" si="6"/>
        <v/>
      </c>
      <c r="AP14" s="41" t="str">
        <f t="shared" ca="1" si="6"/>
        <v/>
      </c>
      <c r="AQ14" s="41" t="str">
        <f t="shared" ca="1" si="6"/>
        <v/>
      </c>
      <c r="AR14" s="41" t="str">
        <f t="shared" ca="1" si="6"/>
        <v/>
      </c>
      <c r="AS14" s="41" t="str">
        <f t="shared" ca="1" si="6"/>
        <v/>
      </c>
      <c r="AT14" s="41" t="str">
        <f t="shared" ca="1" si="6"/>
        <v/>
      </c>
      <c r="AU14" s="41" t="str">
        <f t="shared" ca="1" si="6"/>
        <v/>
      </c>
      <c r="AV14" s="41" t="str">
        <f t="shared" ca="1" si="6"/>
        <v/>
      </c>
      <c r="AW14" s="41" t="str">
        <f t="shared" ca="1" si="6"/>
        <v/>
      </c>
      <c r="AX14" s="41" t="str">
        <f t="shared" ca="1" si="7"/>
        <v/>
      </c>
      <c r="AY14" s="41" t="str">
        <f t="shared" ca="1" si="7"/>
        <v/>
      </c>
      <c r="AZ14" s="41" t="str">
        <f t="shared" ca="1" si="7"/>
        <v/>
      </c>
      <c r="BA14" s="41" t="str">
        <f t="shared" ca="1" si="7"/>
        <v/>
      </c>
      <c r="BB14" s="41" t="str">
        <f t="shared" ca="1" si="7"/>
        <v/>
      </c>
      <c r="BC14" s="41" t="str">
        <f t="shared" ca="1" si="7"/>
        <v/>
      </c>
      <c r="BD14" s="41" t="str">
        <f t="shared" ca="1" si="7"/>
        <v/>
      </c>
      <c r="BE14" s="41" t="str">
        <f t="shared" ca="1" si="7"/>
        <v/>
      </c>
      <c r="BF14" s="41" t="str">
        <f t="shared" ca="1" si="7"/>
        <v/>
      </c>
      <c r="BG14" s="41" t="str">
        <f t="shared" ca="1" si="7"/>
        <v/>
      </c>
      <c r="BH14" s="41" t="str">
        <f t="shared" ca="1" si="8"/>
        <v/>
      </c>
      <c r="BI14" s="41" t="str">
        <f t="shared" ca="1" si="8"/>
        <v/>
      </c>
      <c r="BJ14" s="41" t="str">
        <f t="shared" ca="1" si="8"/>
        <v/>
      </c>
      <c r="BK14" s="41" t="str">
        <f t="shared" ca="1" si="8"/>
        <v/>
      </c>
      <c r="BL14" s="41" t="str">
        <f t="shared" ca="1" si="8"/>
        <v/>
      </c>
      <c r="BM14" s="41" t="str">
        <f t="shared" ca="1" si="8"/>
        <v/>
      </c>
      <c r="BN14" s="41" t="str">
        <f t="shared" ca="1" si="8"/>
        <v/>
      </c>
      <c r="BO14" s="41" t="str">
        <f t="shared" ca="1" si="8"/>
        <v/>
      </c>
      <c r="BP14" s="41" t="str">
        <f t="shared" ca="1" si="8"/>
        <v/>
      </c>
      <c r="BQ14" s="41" t="str">
        <f t="shared" ca="1" si="8"/>
        <v/>
      </c>
      <c r="BR14" s="41" t="str">
        <f t="shared" ca="1" si="9"/>
        <v/>
      </c>
      <c r="BS14" s="41" t="str">
        <f t="shared" ca="1" si="9"/>
        <v/>
      </c>
      <c r="BT14" s="41" t="str">
        <f t="shared" ca="1" si="9"/>
        <v/>
      </c>
      <c r="BU14" s="41" t="str">
        <f t="shared" ca="1" si="9"/>
        <v/>
      </c>
      <c r="BV14" s="41" t="str">
        <f t="shared" ca="1" si="9"/>
        <v/>
      </c>
      <c r="BW14" s="41" t="str">
        <f t="shared" ca="1" si="9"/>
        <v/>
      </c>
    </row>
    <row r="15" spans="1:75" s="1" customFormat="1" ht="28.8" hidden="1">
      <c r="A15" s="7"/>
      <c r="B15" s="7"/>
      <c r="C15" s="52" t="s">
        <v>30</v>
      </c>
      <c r="D15" s="52">
        <v>8337800001</v>
      </c>
      <c r="E15" s="52" t="s">
        <v>64</v>
      </c>
      <c r="F15" s="76" t="s">
        <v>31</v>
      </c>
      <c r="G15" s="41" t="s">
        <v>33</v>
      </c>
      <c r="H15" s="77" t="s">
        <v>171</v>
      </c>
      <c r="I15" s="42">
        <v>5</v>
      </c>
      <c r="J15" s="43">
        <v>43654</v>
      </c>
      <c r="K15" s="43">
        <f>+Milestones[[#This Row],[START BUILD DATE]]+Milestones[[#This Row],[No. Days]]-1</f>
        <v>43663</v>
      </c>
      <c r="L15" s="43"/>
      <c r="M15" s="43">
        <v>43664</v>
      </c>
      <c r="N15" s="41" t="s">
        <v>81</v>
      </c>
      <c r="O15" s="49">
        <v>1</v>
      </c>
      <c r="P15" s="48">
        <v>0.9</v>
      </c>
      <c r="Q15" s="66" t="s">
        <v>169</v>
      </c>
      <c r="R15" s="44">
        <v>10</v>
      </c>
      <c r="S15" s="16"/>
      <c r="T15" s="41" t="str">
        <f t="shared" ca="1" si="4"/>
        <v/>
      </c>
      <c r="U15" s="41" t="str">
        <f t="shared" ca="1" si="4"/>
        <v/>
      </c>
      <c r="V15" s="41" t="str">
        <f t="shared" ca="1" si="4"/>
        <v/>
      </c>
      <c r="W15" s="41" t="str">
        <f t="shared" ca="1" si="4"/>
        <v/>
      </c>
      <c r="X15" s="41" t="str">
        <f t="shared" ca="1" si="4"/>
        <v/>
      </c>
      <c r="Y15" s="41" t="str">
        <f t="shared" ca="1" si="4"/>
        <v/>
      </c>
      <c r="Z15" s="41" t="str">
        <f t="shared" ca="1" si="4"/>
        <v/>
      </c>
      <c r="AA15" s="41" t="str">
        <f t="shared" ca="1" si="4"/>
        <v/>
      </c>
      <c r="AB15" s="41" t="str">
        <f t="shared" ca="1" si="4"/>
        <v/>
      </c>
      <c r="AC15" s="41" t="str">
        <f t="shared" ca="1" si="4"/>
        <v/>
      </c>
      <c r="AD15" s="41" t="str">
        <f t="shared" ca="1" si="5"/>
        <v/>
      </c>
      <c r="AE15" s="41" t="str">
        <f t="shared" ca="1" si="5"/>
        <v/>
      </c>
      <c r="AF15" s="41" t="str">
        <f t="shared" ca="1" si="5"/>
        <v/>
      </c>
      <c r="AG15" s="41" t="str">
        <f t="shared" ca="1" si="5"/>
        <v/>
      </c>
      <c r="AH15" s="41" t="str">
        <f t="shared" ca="1" si="5"/>
        <v/>
      </c>
      <c r="AI15" s="41" t="str">
        <f t="shared" ca="1" si="5"/>
        <v/>
      </c>
      <c r="AJ15" s="41" t="str">
        <f t="shared" ca="1" si="5"/>
        <v/>
      </c>
      <c r="AK15" s="41" t="str">
        <f t="shared" ca="1" si="5"/>
        <v/>
      </c>
      <c r="AL15" s="41" t="str">
        <f t="shared" ca="1" si="5"/>
        <v/>
      </c>
      <c r="AM15" s="41" t="str">
        <f t="shared" ca="1" si="5"/>
        <v/>
      </c>
      <c r="AN15" s="41" t="str">
        <f t="shared" ca="1" si="6"/>
        <v/>
      </c>
      <c r="AO15" s="41" t="str">
        <f t="shared" ca="1" si="6"/>
        <v/>
      </c>
      <c r="AP15" s="41" t="str">
        <f t="shared" ca="1" si="6"/>
        <v/>
      </c>
      <c r="AQ15" s="41" t="str">
        <f t="shared" ca="1" si="6"/>
        <v/>
      </c>
      <c r="AR15" s="41" t="str">
        <f t="shared" ca="1" si="6"/>
        <v/>
      </c>
      <c r="AS15" s="41" t="str">
        <f t="shared" ca="1" si="6"/>
        <v/>
      </c>
      <c r="AT15" s="41" t="str">
        <f t="shared" ca="1" si="6"/>
        <v/>
      </c>
      <c r="AU15" s="41" t="str">
        <f t="shared" ca="1" si="6"/>
        <v/>
      </c>
      <c r="AV15" s="41" t="str">
        <f t="shared" ca="1" si="6"/>
        <v/>
      </c>
      <c r="AW15" s="41" t="str">
        <f t="shared" ca="1" si="6"/>
        <v/>
      </c>
      <c r="AX15" s="41" t="str">
        <f t="shared" ca="1" si="7"/>
        <v/>
      </c>
      <c r="AY15" s="41" t="str">
        <f t="shared" ca="1" si="7"/>
        <v/>
      </c>
      <c r="AZ15" s="41" t="str">
        <f t="shared" ca="1" si="7"/>
        <v/>
      </c>
      <c r="BA15" s="41" t="str">
        <f t="shared" ca="1" si="7"/>
        <v/>
      </c>
      <c r="BB15" s="41" t="str">
        <f t="shared" ca="1" si="7"/>
        <v/>
      </c>
      <c r="BC15" s="41" t="str">
        <f t="shared" ca="1" si="7"/>
        <v/>
      </c>
      <c r="BD15" s="41" t="str">
        <f t="shared" ca="1" si="7"/>
        <v/>
      </c>
      <c r="BE15" s="41" t="str">
        <f t="shared" ca="1" si="7"/>
        <v/>
      </c>
      <c r="BF15" s="41" t="str">
        <f t="shared" ca="1" si="7"/>
        <v/>
      </c>
      <c r="BG15" s="41" t="str">
        <f t="shared" ca="1" si="7"/>
        <v/>
      </c>
      <c r="BH15" s="41" t="str">
        <f t="shared" ca="1" si="8"/>
        <v/>
      </c>
      <c r="BI15" s="41" t="str">
        <f t="shared" ca="1" si="8"/>
        <v/>
      </c>
      <c r="BJ15" s="41" t="str">
        <f t="shared" ca="1" si="8"/>
        <v/>
      </c>
      <c r="BK15" s="41" t="str">
        <f t="shared" ca="1" si="8"/>
        <v/>
      </c>
      <c r="BL15" s="41" t="str">
        <f t="shared" ca="1" si="8"/>
        <v/>
      </c>
      <c r="BM15" s="41" t="str">
        <f t="shared" ca="1" si="8"/>
        <v/>
      </c>
      <c r="BN15" s="41" t="str">
        <f t="shared" ca="1" si="8"/>
        <v/>
      </c>
      <c r="BO15" s="41" t="str">
        <f t="shared" ca="1" si="8"/>
        <v/>
      </c>
      <c r="BP15" s="41" t="str">
        <f t="shared" ca="1" si="8"/>
        <v/>
      </c>
      <c r="BQ15" s="41" t="str">
        <f t="shared" ca="1" si="8"/>
        <v/>
      </c>
      <c r="BR15" s="41" t="str">
        <f t="shared" ca="1" si="9"/>
        <v/>
      </c>
      <c r="BS15" s="41" t="str">
        <f t="shared" ca="1" si="9"/>
        <v/>
      </c>
      <c r="BT15" s="41" t="str">
        <f t="shared" ca="1" si="9"/>
        <v/>
      </c>
      <c r="BU15" s="41" t="str">
        <f t="shared" ca="1" si="9"/>
        <v/>
      </c>
      <c r="BV15" s="41" t="str">
        <f t="shared" ca="1" si="9"/>
        <v/>
      </c>
      <c r="BW15" s="41" t="str">
        <f t="shared" ca="1" si="9"/>
        <v/>
      </c>
    </row>
    <row r="16" spans="1:75" s="1" customFormat="1" ht="14.4" hidden="1">
      <c r="A16" s="7"/>
      <c r="B16" s="7"/>
      <c r="C16" s="52" t="s">
        <v>30</v>
      </c>
      <c r="D16" s="52">
        <v>8337800001</v>
      </c>
      <c r="E16" s="52" t="s">
        <v>64</v>
      </c>
      <c r="F16" s="76" t="s">
        <v>31</v>
      </c>
      <c r="G16" s="41" t="s">
        <v>33</v>
      </c>
      <c r="H16" s="77" t="s">
        <v>142</v>
      </c>
      <c r="I16" s="42">
        <v>5</v>
      </c>
      <c r="J16" s="43">
        <v>43675</v>
      </c>
      <c r="K16" s="43">
        <f>+Milestones[[#This Row],[START BUILD DATE]]+Milestones[[#This Row],[No. Days]]-1</f>
        <v>43684</v>
      </c>
      <c r="L16" s="43">
        <v>43684</v>
      </c>
      <c r="M16" s="43">
        <v>43685</v>
      </c>
      <c r="N16" s="41" t="s">
        <v>81</v>
      </c>
      <c r="O16" s="49">
        <v>1</v>
      </c>
      <c r="P16" s="48">
        <v>1</v>
      </c>
      <c r="Q16" s="66" t="s">
        <v>192</v>
      </c>
      <c r="R16" s="44">
        <v>10</v>
      </c>
      <c r="S16" s="16"/>
      <c r="T16" s="41" t="str">
        <f t="shared" ca="1" si="4"/>
        <v/>
      </c>
      <c r="U16" s="41" t="str">
        <f t="shared" ca="1" si="4"/>
        <v/>
      </c>
      <c r="V16" s="41" t="str">
        <f t="shared" ca="1" si="4"/>
        <v/>
      </c>
      <c r="W16" s="41" t="str">
        <f t="shared" ca="1" si="4"/>
        <v/>
      </c>
      <c r="X16" s="41" t="str">
        <f t="shared" ca="1" si="4"/>
        <v/>
      </c>
      <c r="Y16" s="41" t="str">
        <f t="shared" ca="1" si="4"/>
        <v/>
      </c>
      <c r="Z16" s="41" t="str">
        <f t="shared" ca="1" si="4"/>
        <v/>
      </c>
      <c r="AA16" s="41" t="str">
        <f t="shared" ca="1" si="4"/>
        <v/>
      </c>
      <c r="AB16" s="41" t="str">
        <f t="shared" ca="1" si="4"/>
        <v/>
      </c>
      <c r="AC16" s="41" t="str">
        <f t="shared" ca="1" si="4"/>
        <v/>
      </c>
      <c r="AD16" s="41" t="str">
        <f t="shared" ca="1" si="5"/>
        <v/>
      </c>
      <c r="AE16" s="41" t="str">
        <f t="shared" ca="1" si="5"/>
        <v/>
      </c>
      <c r="AF16" s="41" t="str">
        <f t="shared" ca="1" si="5"/>
        <v/>
      </c>
      <c r="AG16" s="41" t="str">
        <f t="shared" ca="1" si="5"/>
        <v/>
      </c>
      <c r="AH16" s="41" t="str">
        <f t="shared" ca="1" si="5"/>
        <v/>
      </c>
      <c r="AI16" s="41" t="str">
        <f t="shared" ca="1" si="5"/>
        <v/>
      </c>
      <c r="AJ16" s="41" t="str">
        <f t="shared" ca="1" si="5"/>
        <v/>
      </c>
      <c r="AK16" s="41" t="str">
        <f t="shared" ca="1" si="5"/>
        <v/>
      </c>
      <c r="AL16" s="41" t="str">
        <f t="shared" ca="1" si="5"/>
        <v/>
      </c>
      <c r="AM16" s="41" t="str">
        <f t="shared" ca="1" si="5"/>
        <v/>
      </c>
      <c r="AN16" s="41" t="str">
        <f t="shared" ca="1" si="6"/>
        <v/>
      </c>
      <c r="AO16" s="41" t="str">
        <f t="shared" ca="1" si="6"/>
        <v/>
      </c>
      <c r="AP16" s="41" t="str">
        <f t="shared" ca="1" si="6"/>
        <v/>
      </c>
      <c r="AQ16" s="41" t="str">
        <f t="shared" ca="1" si="6"/>
        <v/>
      </c>
      <c r="AR16" s="41" t="str">
        <f t="shared" ca="1" si="6"/>
        <v/>
      </c>
      <c r="AS16" s="41" t="str">
        <f t="shared" ca="1" si="6"/>
        <v/>
      </c>
      <c r="AT16" s="41" t="str">
        <f t="shared" ca="1" si="6"/>
        <v/>
      </c>
      <c r="AU16" s="41" t="str">
        <f t="shared" ca="1" si="6"/>
        <v/>
      </c>
      <c r="AV16" s="41" t="str">
        <f t="shared" ca="1" si="6"/>
        <v/>
      </c>
      <c r="AW16" s="41" t="str">
        <f t="shared" ca="1" si="6"/>
        <v/>
      </c>
      <c r="AX16" s="41" t="str">
        <f t="shared" ca="1" si="7"/>
        <v/>
      </c>
      <c r="AY16" s="41" t="str">
        <f t="shared" ca="1" si="7"/>
        <v/>
      </c>
      <c r="AZ16" s="41" t="str">
        <f t="shared" ca="1" si="7"/>
        <v/>
      </c>
      <c r="BA16" s="41" t="str">
        <f t="shared" ca="1" si="7"/>
        <v/>
      </c>
      <c r="BB16" s="41" t="str">
        <f t="shared" ca="1" si="7"/>
        <v/>
      </c>
      <c r="BC16" s="41" t="str">
        <f t="shared" ca="1" si="7"/>
        <v/>
      </c>
      <c r="BD16" s="41" t="str">
        <f t="shared" ca="1" si="7"/>
        <v/>
      </c>
      <c r="BE16" s="41" t="str">
        <f t="shared" ca="1" si="7"/>
        <v/>
      </c>
      <c r="BF16" s="41" t="str">
        <f t="shared" ca="1" si="7"/>
        <v/>
      </c>
      <c r="BG16" s="41" t="str">
        <f t="shared" ca="1" si="7"/>
        <v/>
      </c>
      <c r="BH16" s="41" t="str">
        <f t="shared" ca="1" si="8"/>
        <v/>
      </c>
      <c r="BI16" s="41" t="str">
        <f t="shared" ca="1" si="8"/>
        <v/>
      </c>
      <c r="BJ16" s="41" t="str">
        <f t="shared" ca="1" si="8"/>
        <v/>
      </c>
      <c r="BK16" s="41" t="str">
        <f t="shared" ca="1" si="8"/>
        <v/>
      </c>
      <c r="BL16" s="41" t="str">
        <f t="shared" ca="1" si="8"/>
        <v/>
      </c>
      <c r="BM16" s="41" t="str">
        <f t="shared" ca="1" si="8"/>
        <v/>
      </c>
      <c r="BN16" s="41" t="str">
        <f t="shared" ca="1" si="8"/>
        <v/>
      </c>
      <c r="BO16" s="41" t="str">
        <f t="shared" ca="1" si="8"/>
        <v/>
      </c>
      <c r="BP16" s="41" t="str">
        <f t="shared" ca="1" si="8"/>
        <v/>
      </c>
      <c r="BQ16" s="41" t="str">
        <f t="shared" ca="1" si="8"/>
        <v/>
      </c>
      <c r="BR16" s="41" t="str">
        <f t="shared" ca="1" si="9"/>
        <v/>
      </c>
      <c r="BS16" s="41" t="str">
        <f t="shared" ca="1" si="9"/>
        <v/>
      </c>
      <c r="BT16" s="41" t="str">
        <f t="shared" ca="1" si="9"/>
        <v/>
      </c>
      <c r="BU16" s="41" t="str">
        <f t="shared" ca="1" si="9"/>
        <v/>
      </c>
      <c r="BV16" s="41" t="str">
        <f t="shared" ca="1" si="9"/>
        <v/>
      </c>
      <c r="BW16" s="41" t="str">
        <f t="shared" ca="1" si="9"/>
        <v/>
      </c>
    </row>
    <row r="17" spans="1:75" s="1" customFormat="1" ht="57.6" hidden="1">
      <c r="A17" s="7"/>
      <c r="B17" s="7"/>
      <c r="C17" s="52" t="s">
        <v>30</v>
      </c>
      <c r="D17" s="52">
        <v>8337800001</v>
      </c>
      <c r="E17" s="52" t="s">
        <v>64</v>
      </c>
      <c r="F17" s="76" t="s">
        <v>31</v>
      </c>
      <c r="G17" s="41" t="s">
        <v>33</v>
      </c>
      <c r="H17" s="77" t="s">
        <v>176</v>
      </c>
      <c r="I17" s="42">
        <v>5</v>
      </c>
      <c r="J17" s="43">
        <v>43682</v>
      </c>
      <c r="K17" s="43">
        <f>+Milestones[[#This Row],[START BUILD DATE]]+Milestones[[#This Row],[No. Days]]-1</f>
        <v>43691</v>
      </c>
      <c r="L17" s="43"/>
      <c r="M17" s="43" t="s">
        <v>55</v>
      </c>
      <c r="N17" s="41" t="s">
        <v>81</v>
      </c>
      <c r="O17" s="49">
        <v>1</v>
      </c>
      <c r="P17" s="48">
        <v>1</v>
      </c>
      <c r="Q17" s="66" t="s">
        <v>193</v>
      </c>
      <c r="R17" s="44">
        <v>10</v>
      </c>
      <c r="S17" s="16"/>
      <c r="T17" s="41" t="str">
        <f t="shared" ca="1" si="4"/>
        <v/>
      </c>
      <c r="U17" s="41" t="str">
        <f t="shared" ca="1" si="4"/>
        <v/>
      </c>
      <c r="V17" s="41" t="str">
        <f t="shared" ca="1" si="4"/>
        <v/>
      </c>
      <c r="W17" s="41" t="str">
        <f t="shared" ca="1" si="4"/>
        <v/>
      </c>
      <c r="X17" s="41" t="str">
        <f t="shared" ca="1" si="4"/>
        <v/>
      </c>
      <c r="Y17" s="41" t="str">
        <f t="shared" ca="1" si="4"/>
        <v/>
      </c>
      <c r="Z17" s="41" t="str">
        <f t="shared" ca="1" si="4"/>
        <v/>
      </c>
      <c r="AA17" s="41" t="str">
        <f t="shared" ca="1" si="4"/>
        <v/>
      </c>
      <c r="AB17" s="41" t="str">
        <f t="shared" ca="1" si="4"/>
        <v/>
      </c>
      <c r="AC17" s="41" t="str">
        <f t="shared" ca="1" si="4"/>
        <v/>
      </c>
      <c r="AD17" s="41" t="str">
        <f t="shared" ca="1" si="5"/>
        <v/>
      </c>
      <c r="AE17" s="41" t="str">
        <f t="shared" ca="1" si="5"/>
        <v/>
      </c>
      <c r="AF17" s="41" t="str">
        <f t="shared" ca="1" si="5"/>
        <v/>
      </c>
      <c r="AG17" s="41" t="str">
        <f t="shared" ca="1" si="5"/>
        <v/>
      </c>
      <c r="AH17" s="41" t="str">
        <f t="shared" ca="1" si="5"/>
        <v/>
      </c>
      <c r="AI17" s="41" t="str">
        <f t="shared" ca="1" si="5"/>
        <v/>
      </c>
      <c r="AJ17" s="41" t="str">
        <f t="shared" ca="1" si="5"/>
        <v/>
      </c>
      <c r="AK17" s="41" t="str">
        <f t="shared" ca="1" si="5"/>
        <v/>
      </c>
      <c r="AL17" s="41" t="str">
        <f t="shared" ca="1" si="5"/>
        <v/>
      </c>
      <c r="AM17" s="41" t="str">
        <f t="shared" ca="1" si="5"/>
        <v/>
      </c>
      <c r="AN17" s="41" t="str">
        <f t="shared" ca="1" si="6"/>
        <v/>
      </c>
      <c r="AO17" s="41" t="str">
        <f t="shared" ca="1" si="6"/>
        <v/>
      </c>
      <c r="AP17" s="41" t="str">
        <f t="shared" ca="1" si="6"/>
        <v/>
      </c>
      <c r="AQ17" s="41" t="str">
        <f t="shared" ca="1" si="6"/>
        <v/>
      </c>
      <c r="AR17" s="41" t="str">
        <f t="shared" ca="1" si="6"/>
        <v/>
      </c>
      <c r="AS17" s="41" t="str">
        <f t="shared" ca="1" si="6"/>
        <v/>
      </c>
      <c r="AT17" s="41" t="str">
        <f t="shared" ca="1" si="6"/>
        <v/>
      </c>
      <c r="AU17" s="41" t="str">
        <f t="shared" ca="1" si="6"/>
        <v/>
      </c>
      <c r="AV17" s="41" t="str">
        <f t="shared" ca="1" si="6"/>
        <v/>
      </c>
      <c r="AW17" s="41" t="str">
        <f t="shared" ca="1" si="6"/>
        <v/>
      </c>
      <c r="AX17" s="41" t="str">
        <f t="shared" ca="1" si="7"/>
        <v/>
      </c>
      <c r="AY17" s="41" t="str">
        <f t="shared" ca="1" si="7"/>
        <v/>
      </c>
      <c r="AZ17" s="41" t="str">
        <f t="shared" ca="1" si="7"/>
        <v/>
      </c>
      <c r="BA17" s="41" t="str">
        <f t="shared" ca="1" si="7"/>
        <v/>
      </c>
      <c r="BB17" s="41" t="str">
        <f t="shared" ca="1" si="7"/>
        <v/>
      </c>
      <c r="BC17" s="41" t="str">
        <f t="shared" ca="1" si="7"/>
        <v/>
      </c>
      <c r="BD17" s="41" t="str">
        <f t="shared" ca="1" si="7"/>
        <v/>
      </c>
      <c r="BE17" s="41" t="str">
        <f t="shared" ca="1" si="7"/>
        <v/>
      </c>
      <c r="BF17" s="41" t="str">
        <f t="shared" ca="1" si="7"/>
        <v/>
      </c>
      <c r="BG17" s="41" t="str">
        <f t="shared" ca="1" si="7"/>
        <v/>
      </c>
      <c r="BH17" s="41" t="str">
        <f t="shared" ca="1" si="8"/>
        <v/>
      </c>
      <c r="BI17" s="41" t="str">
        <f t="shared" ca="1" si="8"/>
        <v/>
      </c>
      <c r="BJ17" s="41" t="str">
        <f t="shared" ca="1" si="8"/>
        <v/>
      </c>
      <c r="BK17" s="41" t="str">
        <f t="shared" ca="1" si="8"/>
        <v/>
      </c>
      <c r="BL17" s="41" t="str">
        <f t="shared" ca="1" si="8"/>
        <v/>
      </c>
      <c r="BM17" s="41" t="str">
        <f t="shared" ca="1" si="8"/>
        <v/>
      </c>
      <c r="BN17" s="41" t="str">
        <f t="shared" ca="1" si="8"/>
        <v/>
      </c>
      <c r="BO17" s="41" t="str">
        <f t="shared" ca="1" si="8"/>
        <v/>
      </c>
      <c r="BP17" s="41" t="str">
        <f t="shared" ca="1" si="8"/>
        <v/>
      </c>
      <c r="BQ17" s="41" t="str">
        <f t="shared" ca="1" si="8"/>
        <v/>
      </c>
      <c r="BR17" s="41" t="str">
        <f t="shared" ca="1" si="9"/>
        <v/>
      </c>
      <c r="BS17" s="41" t="str">
        <f t="shared" ca="1" si="9"/>
        <v/>
      </c>
      <c r="BT17" s="41" t="str">
        <f t="shared" ca="1" si="9"/>
        <v/>
      </c>
      <c r="BU17" s="41" t="str">
        <f t="shared" ca="1" si="9"/>
        <v/>
      </c>
      <c r="BV17" s="41" t="str">
        <f t="shared" ca="1" si="9"/>
        <v/>
      </c>
      <c r="BW17" s="41" t="str">
        <f t="shared" ca="1" si="9"/>
        <v/>
      </c>
    </row>
    <row r="18" spans="1:75" s="1" customFormat="1" ht="28.8">
      <c r="A18" s="7"/>
      <c r="B18" s="7"/>
      <c r="C18" s="52" t="s">
        <v>30</v>
      </c>
      <c r="D18" s="52">
        <v>8337800001</v>
      </c>
      <c r="E18" s="52" t="s">
        <v>64</v>
      </c>
      <c r="F18" s="76" t="s">
        <v>31</v>
      </c>
      <c r="G18" s="41" t="s">
        <v>33</v>
      </c>
      <c r="H18" s="77" t="s">
        <v>177</v>
      </c>
      <c r="I18" s="42">
        <v>5</v>
      </c>
      <c r="J18" s="43">
        <v>43696</v>
      </c>
      <c r="K18" s="43">
        <f>+Milestones[[#This Row],[START BUILD DATE]]+Milestones[[#This Row],[No. Days]]-1</f>
        <v>43705</v>
      </c>
      <c r="L18" s="43"/>
      <c r="M18" s="43" t="s">
        <v>55</v>
      </c>
      <c r="N18" s="41" t="s">
        <v>3</v>
      </c>
      <c r="O18" s="49">
        <v>0.98209999999999997</v>
      </c>
      <c r="P18" s="48">
        <v>0</v>
      </c>
      <c r="Q18" s="88" t="s">
        <v>205</v>
      </c>
      <c r="R18" s="44">
        <v>10</v>
      </c>
      <c r="S18" s="16"/>
      <c r="T18" s="41" t="str">
        <f t="shared" ca="1" si="4"/>
        <v/>
      </c>
      <c r="U18" s="41" t="str">
        <f t="shared" ca="1" si="4"/>
        <v/>
      </c>
      <c r="V18" s="41" t="str">
        <f t="shared" ca="1" si="4"/>
        <v/>
      </c>
      <c r="W18" s="41" t="str">
        <f t="shared" ca="1" si="4"/>
        <v/>
      </c>
      <c r="X18" s="41" t="str">
        <f t="shared" ca="1" si="4"/>
        <v/>
      </c>
      <c r="Y18" s="41" t="str">
        <f t="shared" ca="1" si="4"/>
        <v/>
      </c>
      <c r="Z18" s="41" t="str">
        <f t="shared" ca="1" si="4"/>
        <v/>
      </c>
      <c r="AA18" s="41" t="str">
        <f t="shared" ca="1" si="4"/>
        <v/>
      </c>
      <c r="AB18" s="41" t="str">
        <f t="shared" ca="1" si="4"/>
        <v/>
      </c>
      <c r="AC18" s="41" t="str">
        <f t="shared" ca="1" si="4"/>
        <v/>
      </c>
      <c r="AD18" s="41" t="str">
        <f t="shared" ca="1" si="5"/>
        <v/>
      </c>
      <c r="AE18" s="41" t="str">
        <f t="shared" ca="1" si="5"/>
        <v/>
      </c>
      <c r="AF18" s="41" t="str">
        <f t="shared" ca="1" si="5"/>
        <v/>
      </c>
      <c r="AG18" s="41" t="str">
        <f t="shared" ca="1" si="5"/>
        <v/>
      </c>
      <c r="AH18" s="41" t="str">
        <f t="shared" ca="1" si="5"/>
        <v/>
      </c>
      <c r="AI18" s="41" t="str">
        <f t="shared" ca="1" si="5"/>
        <v/>
      </c>
      <c r="AJ18" s="41" t="str">
        <f t="shared" ca="1" si="5"/>
        <v/>
      </c>
      <c r="AK18" s="41" t="str">
        <f t="shared" ca="1" si="5"/>
        <v/>
      </c>
      <c r="AL18" s="41" t="str">
        <f t="shared" ca="1" si="5"/>
        <v/>
      </c>
      <c r="AM18" s="41" t="str">
        <f t="shared" ca="1" si="5"/>
        <v/>
      </c>
      <c r="AN18" s="41" t="str">
        <f t="shared" ca="1" si="6"/>
        <v/>
      </c>
      <c r="AO18" s="41" t="str">
        <f t="shared" ca="1" si="6"/>
        <v/>
      </c>
      <c r="AP18" s="41" t="str">
        <f t="shared" ca="1" si="6"/>
        <v/>
      </c>
      <c r="AQ18" s="41" t="str">
        <f t="shared" ca="1" si="6"/>
        <v/>
      </c>
      <c r="AR18" s="41" t="str">
        <f t="shared" ca="1" si="6"/>
        <v/>
      </c>
      <c r="AS18" s="41" t="str">
        <f t="shared" ca="1" si="6"/>
        <v/>
      </c>
      <c r="AT18" s="41" t="str">
        <f t="shared" ca="1" si="6"/>
        <v/>
      </c>
      <c r="AU18" s="41" t="str">
        <f t="shared" ca="1" si="6"/>
        <v/>
      </c>
      <c r="AV18" s="41" t="str">
        <f t="shared" ca="1" si="6"/>
        <v/>
      </c>
      <c r="AW18" s="41" t="str">
        <f t="shared" ca="1" si="6"/>
        <v/>
      </c>
      <c r="AX18" s="41" t="str">
        <f t="shared" ca="1" si="7"/>
        <v/>
      </c>
      <c r="AY18" s="41" t="str">
        <f t="shared" ca="1" si="7"/>
        <v/>
      </c>
      <c r="AZ18" s="41" t="str">
        <f t="shared" ca="1" si="7"/>
        <v/>
      </c>
      <c r="BA18" s="41" t="str">
        <f t="shared" ca="1" si="7"/>
        <v/>
      </c>
      <c r="BB18" s="41" t="str">
        <f t="shared" ca="1" si="7"/>
        <v/>
      </c>
      <c r="BC18" s="41" t="str">
        <f t="shared" ca="1" si="7"/>
        <v/>
      </c>
      <c r="BD18" s="41" t="str">
        <f t="shared" ca="1" si="7"/>
        <v/>
      </c>
      <c r="BE18" s="41" t="str">
        <f t="shared" ca="1" si="7"/>
        <v/>
      </c>
      <c r="BF18" s="41" t="str">
        <f t="shared" ca="1" si="7"/>
        <v/>
      </c>
      <c r="BG18" s="41" t="str">
        <f t="shared" ca="1" si="7"/>
        <v/>
      </c>
      <c r="BH18" s="41" t="str">
        <f t="shared" ca="1" si="8"/>
        <v/>
      </c>
      <c r="BI18" s="41" t="str">
        <f t="shared" ca="1" si="8"/>
        <v/>
      </c>
      <c r="BJ18" s="41" t="str">
        <f t="shared" ca="1" si="8"/>
        <v/>
      </c>
      <c r="BK18" s="41" t="str">
        <f t="shared" ca="1" si="8"/>
        <v/>
      </c>
      <c r="BL18" s="41" t="str">
        <f t="shared" ca="1" si="8"/>
        <v/>
      </c>
      <c r="BM18" s="41" t="str">
        <f t="shared" ca="1" si="8"/>
        <v/>
      </c>
      <c r="BN18" s="41" t="str">
        <f t="shared" ca="1" si="8"/>
        <v/>
      </c>
      <c r="BO18" s="41" t="str">
        <f t="shared" ca="1" si="8"/>
        <v/>
      </c>
      <c r="BP18" s="41" t="str">
        <f t="shared" ca="1" si="8"/>
        <v/>
      </c>
      <c r="BQ18" s="41" t="str">
        <f t="shared" ca="1" si="8"/>
        <v/>
      </c>
      <c r="BR18" s="41" t="str">
        <f t="shared" ca="1" si="9"/>
        <v/>
      </c>
      <c r="BS18" s="41" t="str">
        <f t="shared" ca="1" si="9"/>
        <v/>
      </c>
      <c r="BT18" s="41" t="str">
        <f t="shared" ca="1" si="9"/>
        <v/>
      </c>
      <c r="BU18" s="41" t="str">
        <f t="shared" ca="1" si="9"/>
        <v/>
      </c>
      <c r="BV18" s="41" t="str">
        <f t="shared" ca="1" si="9"/>
        <v/>
      </c>
      <c r="BW18" s="41" t="str">
        <f t="shared" ca="1" si="9"/>
        <v/>
      </c>
    </row>
    <row r="19" spans="1:75" s="1" customFormat="1" ht="14.4" hidden="1">
      <c r="A19" s="7"/>
      <c r="B19" s="7"/>
      <c r="C19" s="52" t="s">
        <v>36</v>
      </c>
      <c r="D19" s="52">
        <v>8332104901</v>
      </c>
      <c r="E19" s="52" t="s">
        <v>65</v>
      </c>
      <c r="F19" s="76" t="s">
        <v>39</v>
      </c>
      <c r="G19" s="41" t="s">
        <v>33</v>
      </c>
      <c r="H19" s="41" t="s">
        <v>135</v>
      </c>
      <c r="I19" s="42">
        <v>10</v>
      </c>
      <c r="J19" s="43">
        <v>43619</v>
      </c>
      <c r="K19" s="43">
        <f>+Milestones[[#This Row],[START BUILD DATE]]+Milestones[[#This Row],[No. Days]]-1</f>
        <v>43628</v>
      </c>
      <c r="L19" s="43">
        <v>43628</v>
      </c>
      <c r="M19" s="43">
        <v>43629</v>
      </c>
      <c r="N19" s="41" t="s">
        <v>81</v>
      </c>
      <c r="O19" s="49">
        <v>1</v>
      </c>
      <c r="P19" s="48">
        <v>1</v>
      </c>
      <c r="Q19" s="66" t="s">
        <v>98</v>
      </c>
      <c r="R19" s="44">
        <v>10</v>
      </c>
      <c r="S19" s="16"/>
      <c r="T19" s="41" t="str">
        <f t="shared" ca="1" si="4"/>
        <v/>
      </c>
      <c r="U19" s="41" t="str">
        <f t="shared" ca="1" si="4"/>
        <v/>
      </c>
      <c r="V19" s="41" t="str">
        <f t="shared" ca="1" si="4"/>
        <v/>
      </c>
      <c r="W19" s="41" t="str">
        <f t="shared" ca="1" si="4"/>
        <v/>
      </c>
      <c r="X19" s="41" t="str">
        <f t="shared" ca="1" si="4"/>
        <v/>
      </c>
      <c r="Y19" s="41" t="str">
        <f t="shared" ca="1" si="4"/>
        <v/>
      </c>
      <c r="Z19" s="41" t="str">
        <f t="shared" ca="1" si="4"/>
        <v/>
      </c>
      <c r="AA19" s="41" t="str">
        <f t="shared" ca="1" si="4"/>
        <v/>
      </c>
      <c r="AB19" s="41" t="str">
        <f t="shared" ca="1" si="4"/>
        <v/>
      </c>
      <c r="AC19" s="41" t="str">
        <f t="shared" ca="1" si="4"/>
        <v/>
      </c>
      <c r="AD19" s="41" t="str">
        <f t="shared" ca="1" si="5"/>
        <v/>
      </c>
      <c r="AE19" s="41" t="str">
        <f t="shared" ca="1" si="5"/>
        <v/>
      </c>
      <c r="AF19" s="41" t="str">
        <f t="shared" ca="1" si="5"/>
        <v/>
      </c>
      <c r="AG19" s="41" t="str">
        <f t="shared" ca="1" si="5"/>
        <v/>
      </c>
      <c r="AH19" s="41" t="str">
        <f t="shared" ca="1" si="5"/>
        <v/>
      </c>
      <c r="AI19" s="41" t="str">
        <f t="shared" ca="1" si="5"/>
        <v/>
      </c>
      <c r="AJ19" s="41" t="str">
        <f t="shared" ca="1" si="5"/>
        <v/>
      </c>
      <c r="AK19" s="41" t="str">
        <f t="shared" ca="1" si="5"/>
        <v/>
      </c>
      <c r="AL19" s="41" t="str">
        <f t="shared" ca="1" si="5"/>
        <v/>
      </c>
      <c r="AM19" s="41" t="str">
        <f t="shared" ca="1" si="5"/>
        <v/>
      </c>
      <c r="AN19" s="41" t="str">
        <f t="shared" ca="1" si="6"/>
        <v/>
      </c>
      <c r="AO19" s="41" t="str">
        <f t="shared" ca="1" si="6"/>
        <v/>
      </c>
      <c r="AP19" s="41" t="str">
        <f t="shared" ca="1" si="6"/>
        <v/>
      </c>
      <c r="AQ19" s="41" t="str">
        <f t="shared" ca="1" si="6"/>
        <v/>
      </c>
      <c r="AR19" s="41" t="str">
        <f t="shared" ca="1" si="6"/>
        <v/>
      </c>
      <c r="AS19" s="41" t="str">
        <f t="shared" ca="1" si="6"/>
        <v/>
      </c>
      <c r="AT19" s="41" t="str">
        <f t="shared" ca="1" si="6"/>
        <v/>
      </c>
      <c r="AU19" s="41" t="str">
        <f t="shared" ca="1" si="6"/>
        <v/>
      </c>
      <c r="AV19" s="41" t="str">
        <f t="shared" ca="1" si="6"/>
        <v/>
      </c>
      <c r="AW19" s="41" t="str">
        <f t="shared" ca="1" si="6"/>
        <v/>
      </c>
      <c r="AX19" s="41" t="str">
        <f t="shared" ca="1" si="7"/>
        <v/>
      </c>
      <c r="AY19" s="41" t="str">
        <f t="shared" ca="1" si="7"/>
        <v/>
      </c>
      <c r="AZ19" s="41" t="str">
        <f t="shared" ca="1" si="7"/>
        <v/>
      </c>
      <c r="BA19" s="41" t="str">
        <f t="shared" ca="1" si="7"/>
        <v/>
      </c>
      <c r="BB19" s="41" t="str">
        <f t="shared" ca="1" si="7"/>
        <v/>
      </c>
      <c r="BC19" s="41" t="str">
        <f t="shared" ca="1" si="7"/>
        <v/>
      </c>
      <c r="BD19" s="41" t="str">
        <f t="shared" ca="1" si="7"/>
        <v/>
      </c>
      <c r="BE19" s="41" t="str">
        <f t="shared" ca="1" si="7"/>
        <v/>
      </c>
      <c r="BF19" s="41" t="str">
        <f t="shared" ca="1" si="7"/>
        <v/>
      </c>
      <c r="BG19" s="41" t="str">
        <f t="shared" ca="1" si="7"/>
        <v/>
      </c>
      <c r="BH19" s="41" t="str">
        <f t="shared" ca="1" si="8"/>
        <v/>
      </c>
      <c r="BI19" s="41" t="str">
        <f t="shared" ca="1" si="8"/>
        <v/>
      </c>
      <c r="BJ19" s="41" t="str">
        <f t="shared" ca="1" si="8"/>
        <v/>
      </c>
      <c r="BK19" s="41" t="str">
        <f t="shared" ca="1" si="8"/>
        <v/>
      </c>
      <c r="BL19" s="41" t="str">
        <f t="shared" ca="1" si="8"/>
        <v/>
      </c>
      <c r="BM19" s="41" t="str">
        <f t="shared" ca="1" si="8"/>
        <v/>
      </c>
      <c r="BN19" s="41" t="str">
        <f t="shared" ca="1" si="8"/>
        <v/>
      </c>
      <c r="BO19" s="41" t="str">
        <f t="shared" ca="1" si="8"/>
        <v/>
      </c>
      <c r="BP19" s="41" t="str">
        <f t="shared" ca="1" si="8"/>
        <v/>
      </c>
      <c r="BQ19" s="41" t="str">
        <f t="shared" ca="1" si="8"/>
        <v/>
      </c>
      <c r="BR19" s="41" t="str">
        <f t="shared" ca="1" si="9"/>
        <v/>
      </c>
      <c r="BS19" s="41" t="str">
        <f t="shared" ca="1" si="9"/>
        <v/>
      </c>
      <c r="BT19" s="41" t="str">
        <f t="shared" ca="1" si="9"/>
        <v/>
      </c>
      <c r="BU19" s="41" t="str">
        <f t="shared" ca="1" si="9"/>
        <v/>
      </c>
      <c r="BV19" s="41" t="str">
        <f t="shared" ca="1" si="9"/>
        <v/>
      </c>
      <c r="BW19" s="41" t="str">
        <f t="shared" ca="1" si="9"/>
        <v/>
      </c>
    </row>
    <row r="20" spans="1:75" s="1" customFormat="1" ht="14.4" hidden="1">
      <c r="A20" s="7"/>
      <c r="B20" s="7"/>
      <c r="C20" s="52" t="s">
        <v>36</v>
      </c>
      <c r="D20" s="52">
        <v>8332104901</v>
      </c>
      <c r="E20" s="52" t="s">
        <v>65</v>
      </c>
      <c r="F20" s="76" t="s">
        <v>39</v>
      </c>
      <c r="G20" s="41" t="s">
        <v>33</v>
      </c>
      <c r="H20" s="41" t="s">
        <v>136</v>
      </c>
      <c r="I20" s="42">
        <v>10</v>
      </c>
      <c r="J20" s="43">
        <v>43640</v>
      </c>
      <c r="K20" s="43">
        <f>+Milestones[[#This Row],[START BUILD DATE]]+Milestones[[#This Row],[No. Days]]-1</f>
        <v>43653</v>
      </c>
      <c r="L20" s="43">
        <v>43653</v>
      </c>
      <c r="M20" s="43" t="s">
        <v>55</v>
      </c>
      <c r="N20" s="41" t="s">
        <v>81</v>
      </c>
      <c r="O20" s="49">
        <v>1</v>
      </c>
      <c r="P20" s="48">
        <v>1</v>
      </c>
      <c r="Q20" s="66" t="s">
        <v>98</v>
      </c>
      <c r="R20" s="44">
        <v>14</v>
      </c>
      <c r="S20" s="16"/>
      <c r="T20" s="41" t="str">
        <f t="shared" ca="1" si="4"/>
        <v/>
      </c>
      <c r="U20" s="41" t="str">
        <f t="shared" ca="1" si="4"/>
        <v/>
      </c>
      <c r="V20" s="41" t="str">
        <f t="shared" ca="1" si="4"/>
        <v/>
      </c>
      <c r="W20" s="41" t="str">
        <f t="shared" ca="1" si="4"/>
        <v/>
      </c>
      <c r="X20" s="41" t="str">
        <f t="shared" ca="1" si="4"/>
        <v/>
      </c>
      <c r="Y20" s="41" t="str">
        <f t="shared" ca="1" si="4"/>
        <v/>
      </c>
      <c r="Z20" s="41" t="str">
        <f t="shared" ca="1" si="4"/>
        <v/>
      </c>
      <c r="AA20" s="41" t="str">
        <f t="shared" ca="1" si="4"/>
        <v/>
      </c>
      <c r="AB20" s="41" t="str">
        <f t="shared" ca="1" si="4"/>
        <v/>
      </c>
      <c r="AC20" s="41" t="str">
        <f t="shared" ca="1" si="4"/>
        <v/>
      </c>
      <c r="AD20" s="41" t="str">
        <f t="shared" ca="1" si="5"/>
        <v/>
      </c>
      <c r="AE20" s="41" t="str">
        <f t="shared" ca="1" si="5"/>
        <v/>
      </c>
      <c r="AF20" s="41" t="str">
        <f t="shared" ca="1" si="5"/>
        <v/>
      </c>
      <c r="AG20" s="41" t="str">
        <f t="shared" ca="1" si="5"/>
        <v/>
      </c>
      <c r="AH20" s="41" t="str">
        <f t="shared" ca="1" si="5"/>
        <v/>
      </c>
      <c r="AI20" s="41" t="str">
        <f t="shared" ca="1" si="5"/>
        <v/>
      </c>
      <c r="AJ20" s="41" t="str">
        <f t="shared" ca="1" si="5"/>
        <v/>
      </c>
      <c r="AK20" s="41" t="str">
        <f t="shared" ca="1" si="5"/>
        <v/>
      </c>
      <c r="AL20" s="41" t="str">
        <f t="shared" ca="1" si="5"/>
        <v/>
      </c>
      <c r="AM20" s="41" t="str">
        <f t="shared" ca="1" si="5"/>
        <v/>
      </c>
      <c r="AN20" s="41" t="str">
        <f t="shared" ca="1" si="6"/>
        <v/>
      </c>
      <c r="AO20" s="41" t="str">
        <f t="shared" ca="1" si="6"/>
        <v/>
      </c>
      <c r="AP20" s="41" t="str">
        <f t="shared" ca="1" si="6"/>
        <v/>
      </c>
      <c r="AQ20" s="41" t="str">
        <f t="shared" ca="1" si="6"/>
        <v/>
      </c>
      <c r="AR20" s="41" t="str">
        <f t="shared" ca="1" si="6"/>
        <v/>
      </c>
      <c r="AS20" s="41" t="str">
        <f t="shared" ca="1" si="6"/>
        <v/>
      </c>
      <c r="AT20" s="41" t="str">
        <f t="shared" ca="1" si="6"/>
        <v/>
      </c>
      <c r="AU20" s="41" t="str">
        <f t="shared" ca="1" si="6"/>
        <v/>
      </c>
      <c r="AV20" s="41" t="str">
        <f t="shared" ca="1" si="6"/>
        <v/>
      </c>
      <c r="AW20" s="41" t="str">
        <f t="shared" ca="1" si="6"/>
        <v/>
      </c>
      <c r="AX20" s="41" t="str">
        <f t="shared" ca="1" si="7"/>
        <v/>
      </c>
      <c r="AY20" s="41" t="str">
        <f t="shared" ca="1" si="7"/>
        <v/>
      </c>
      <c r="AZ20" s="41" t="str">
        <f t="shared" ca="1" si="7"/>
        <v/>
      </c>
      <c r="BA20" s="41" t="str">
        <f t="shared" ca="1" si="7"/>
        <v/>
      </c>
      <c r="BB20" s="41" t="str">
        <f t="shared" ca="1" si="7"/>
        <v/>
      </c>
      <c r="BC20" s="41" t="str">
        <f t="shared" ca="1" si="7"/>
        <v/>
      </c>
      <c r="BD20" s="41" t="str">
        <f t="shared" ca="1" si="7"/>
        <v/>
      </c>
      <c r="BE20" s="41" t="str">
        <f t="shared" ca="1" si="7"/>
        <v/>
      </c>
      <c r="BF20" s="41" t="str">
        <f t="shared" ca="1" si="7"/>
        <v/>
      </c>
      <c r="BG20" s="41" t="str">
        <f t="shared" ca="1" si="7"/>
        <v/>
      </c>
      <c r="BH20" s="41" t="str">
        <f t="shared" ca="1" si="8"/>
        <v/>
      </c>
      <c r="BI20" s="41" t="str">
        <f t="shared" ca="1" si="8"/>
        <v/>
      </c>
      <c r="BJ20" s="41" t="str">
        <f t="shared" ca="1" si="8"/>
        <v/>
      </c>
      <c r="BK20" s="41" t="str">
        <f t="shared" ca="1" si="8"/>
        <v/>
      </c>
      <c r="BL20" s="41" t="str">
        <f t="shared" ca="1" si="8"/>
        <v/>
      </c>
      <c r="BM20" s="41" t="str">
        <f t="shared" ca="1" si="8"/>
        <v/>
      </c>
      <c r="BN20" s="41" t="str">
        <f t="shared" ca="1" si="8"/>
        <v/>
      </c>
      <c r="BO20" s="41" t="str">
        <f t="shared" ca="1" si="8"/>
        <v/>
      </c>
      <c r="BP20" s="41" t="str">
        <f t="shared" ca="1" si="8"/>
        <v/>
      </c>
      <c r="BQ20" s="41" t="str">
        <f t="shared" ca="1" si="8"/>
        <v/>
      </c>
      <c r="BR20" s="41" t="str">
        <f t="shared" ca="1" si="9"/>
        <v/>
      </c>
      <c r="BS20" s="41" t="str">
        <f t="shared" ca="1" si="9"/>
        <v/>
      </c>
      <c r="BT20" s="41" t="str">
        <f t="shared" ca="1" si="9"/>
        <v/>
      </c>
      <c r="BU20" s="41" t="str">
        <f t="shared" ca="1" si="9"/>
        <v/>
      </c>
      <c r="BV20" s="41" t="str">
        <f t="shared" ca="1" si="9"/>
        <v/>
      </c>
      <c r="BW20" s="41" t="str">
        <f t="shared" ca="1" si="9"/>
        <v/>
      </c>
    </row>
    <row r="21" spans="1:75" s="1" customFormat="1" ht="14.4" hidden="1">
      <c r="A21" s="7"/>
      <c r="B21" s="7"/>
      <c r="C21" s="52" t="s">
        <v>36</v>
      </c>
      <c r="D21" s="52">
        <v>8332104901</v>
      </c>
      <c r="E21" s="52" t="s">
        <v>65</v>
      </c>
      <c r="F21" s="76" t="s">
        <v>39</v>
      </c>
      <c r="G21" s="41" t="s">
        <v>33</v>
      </c>
      <c r="H21" s="41" t="s">
        <v>149</v>
      </c>
      <c r="I21" s="42">
        <v>5</v>
      </c>
      <c r="J21" s="43">
        <v>43654</v>
      </c>
      <c r="K21" s="43">
        <f>+Milestones[[#This Row],[START BUILD DATE]]+Milestones[[#This Row],[No. Days]]-1</f>
        <v>43667</v>
      </c>
      <c r="L21" s="43"/>
      <c r="M21" s="43" t="s">
        <v>55</v>
      </c>
      <c r="N21" s="41" t="s">
        <v>81</v>
      </c>
      <c r="O21" s="49">
        <v>1</v>
      </c>
      <c r="P21" s="48">
        <v>1</v>
      </c>
      <c r="Q21" s="66" t="s">
        <v>98</v>
      </c>
      <c r="R21" s="44">
        <v>14</v>
      </c>
      <c r="S21" s="16"/>
      <c r="T21" s="41" t="str">
        <f t="shared" ca="1" si="4"/>
        <v/>
      </c>
      <c r="U21" s="41" t="str">
        <f t="shared" ca="1" si="4"/>
        <v/>
      </c>
      <c r="V21" s="41" t="str">
        <f t="shared" ca="1" si="4"/>
        <v/>
      </c>
      <c r="W21" s="41" t="str">
        <f t="shared" ca="1" si="4"/>
        <v/>
      </c>
      <c r="X21" s="41" t="str">
        <f t="shared" ca="1" si="4"/>
        <v/>
      </c>
      <c r="Y21" s="41" t="str">
        <f t="shared" ca="1" si="4"/>
        <v/>
      </c>
      <c r="Z21" s="41" t="str">
        <f t="shared" ca="1" si="4"/>
        <v/>
      </c>
      <c r="AA21" s="41" t="str">
        <f t="shared" ca="1" si="4"/>
        <v/>
      </c>
      <c r="AB21" s="41" t="str">
        <f t="shared" ca="1" si="4"/>
        <v/>
      </c>
      <c r="AC21" s="41" t="str">
        <f t="shared" ca="1" si="4"/>
        <v/>
      </c>
      <c r="AD21" s="41" t="str">
        <f t="shared" ca="1" si="5"/>
        <v/>
      </c>
      <c r="AE21" s="41" t="str">
        <f t="shared" ca="1" si="5"/>
        <v/>
      </c>
      <c r="AF21" s="41" t="str">
        <f t="shared" ca="1" si="5"/>
        <v/>
      </c>
      <c r="AG21" s="41" t="str">
        <f t="shared" ca="1" si="5"/>
        <v/>
      </c>
      <c r="AH21" s="41" t="str">
        <f t="shared" ca="1" si="5"/>
        <v/>
      </c>
      <c r="AI21" s="41" t="str">
        <f t="shared" ca="1" si="5"/>
        <v/>
      </c>
      <c r="AJ21" s="41" t="str">
        <f t="shared" ca="1" si="5"/>
        <v/>
      </c>
      <c r="AK21" s="41" t="str">
        <f t="shared" ca="1" si="5"/>
        <v/>
      </c>
      <c r="AL21" s="41" t="str">
        <f t="shared" ca="1" si="5"/>
        <v/>
      </c>
      <c r="AM21" s="41" t="str">
        <f t="shared" ca="1" si="5"/>
        <v/>
      </c>
      <c r="AN21" s="41" t="str">
        <f t="shared" ca="1" si="6"/>
        <v/>
      </c>
      <c r="AO21" s="41" t="str">
        <f t="shared" ca="1" si="6"/>
        <v/>
      </c>
      <c r="AP21" s="41" t="str">
        <f t="shared" ca="1" si="6"/>
        <v/>
      </c>
      <c r="AQ21" s="41" t="str">
        <f t="shared" ca="1" si="6"/>
        <v/>
      </c>
      <c r="AR21" s="41" t="str">
        <f t="shared" ca="1" si="6"/>
        <v/>
      </c>
      <c r="AS21" s="41" t="str">
        <f t="shared" ca="1" si="6"/>
        <v/>
      </c>
      <c r="AT21" s="41" t="str">
        <f t="shared" ca="1" si="6"/>
        <v/>
      </c>
      <c r="AU21" s="41" t="str">
        <f t="shared" ca="1" si="6"/>
        <v/>
      </c>
      <c r="AV21" s="41" t="str">
        <f t="shared" ca="1" si="6"/>
        <v/>
      </c>
      <c r="AW21" s="41" t="str">
        <f t="shared" ca="1" si="6"/>
        <v/>
      </c>
      <c r="AX21" s="41" t="str">
        <f t="shared" ca="1" si="7"/>
        <v/>
      </c>
      <c r="AY21" s="41" t="str">
        <f t="shared" ca="1" si="7"/>
        <v/>
      </c>
      <c r="AZ21" s="41" t="str">
        <f t="shared" ca="1" si="7"/>
        <v/>
      </c>
      <c r="BA21" s="41" t="str">
        <f t="shared" ca="1" si="7"/>
        <v/>
      </c>
      <c r="BB21" s="41" t="str">
        <f t="shared" ca="1" si="7"/>
        <v/>
      </c>
      <c r="BC21" s="41" t="str">
        <f t="shared" ca="1" si="7"/>
        <v/>
      </c>
      <c r="BD21" s="41" t="str">
        <f t="shared" ca="1" si="7"/>
        <v/>
      </c>
      <c r="BE21" s="41" t="str">
        <f t="shared" ca="1" si="7"/>
        <v/>
      </c>
      <c r="BF21" s="41" t="str">
        <f t="shared" ca="1" si="7"/>
        <v/>
      </c>
      <c r="BG21" s="41" t="str">
        <f t="shared" ca="1" si="7"/>
        <v/>
      </c>
      <c r="BH21" s="41" t="str">
        <f t="shared" ca="1" si="8"/>
        <v/>
      </c>
      <c r="BI21" s="41" t="str">
        <f t="shared" ca="1" si="8"/>
        <v/>
      </c>
      <c r="BJ21" s="41" t="str">
        <f t="shared" ca="1" si="8"/>
        <v/>
      </c>
      <c r="BK21" s="41" t="str">
        <f t="shared" ca="1" si="8"/>
        <v/>
      </c>
      <c r="BL21" s="41" t="str">
        <f t="shared" ca="1" si="8"/>
        <v/>
      </c>
      <c r="BM21" s="41" t="str">
        <f t="shared" ca="1" si="8"/>
        <v/>
      </c>
      <c r="BN21" s="41" t="str">
        <f t="shared" ca="1" si="8"/>
        <v/>
      </c>
      <c r="BO21" s="41" t="str">
        <f t="shared" ca="1" si="8"/>
        <v/>
      </c>
      <c r="BP21" s="41" t="str">
        <f t="shared" ca="1" si="8"/>
        <v/>
      </c>
      <c r="BQ21" s="41" t="str">
        <f t="shared" ca="1" si="8"/>
        <v/>
      </c>
      <c r="BR21" s="41" t="str">
        <f t="shared" ca="1" si="9"/>
        <v/>
      </c>
      <c r="BS21" s="41" t="str">
        <f t="shared" ca="1" si="9"/>
        <v/>
      </c>
      <c r="BT21" s="41" t="str">
        <f t="shared" ca="1" si="9"/>
        <v/>
      </c>
      <c r="BU21" s="41" t="str">
        <f t="shared" ca="1" si="9"/>
        <v/>
      </c>
      <c r="BV21" s="41" t="str">
        <f t="shared" ca="1" si="9"/>
        <v/>
      </c>
      <c r="BW21" s="41" t="str">
        <f t="shared" ca="1" si="9"/>
        <v/>
      </c>
    </row>
    <row r="22" spans="1:75" s="1" customFormat="1" ht="14.4" hidden="1">
      <c r="A22" s="7"/>
      <c r="B22" s="7"/>
      <c r="C22" s="52" t="s">
        <v>36</v>
      </c>
      <c r="D22" s="52">
        <v>8332104901</v>
      </c>
      <c r="E22" s="52" t="s">
        <v>65</v>
      </c>
      <c r="F22" s="76" t="s">
        <v>39</v>
      </c>
      <c r="G22" s="41" t="s">
        <v>33</v>
      </c>
      <c r="H22" s="41" t="s">
        <v>206</v>
      </c>
      <c r="I22" s="42">
        <v>5</v>
      </c>
      <c r="J22" s="43">
        <v>43703</v>
      </c>
      <c r="K22" s="43">
        <f>+Milestones[[#This Row],[START BUILD DATE]]+Milestones[[#This Row],[No. Days]]-1</f>
        <v>43716</v>
      </c>
      <c r="L22" s="43"/>
      <c r="M22" s="43" t="s">
        <v>55</v>
      </c>
      <c r="N22" s="41" t="s">
        <v>81</v>
      </c>
      <c r="O22" s="49">
        <v>1</v>
      </c>
      <c r="P22" s="48">
        <v>1</v>
      </c>
      <c r="Q22" s="66" t="s">
        <v>98</v>
      </c>
      <c r="R22" s="44">
        <v>14</v>
      </c>
      <c r="S22" s="16"/>
      <c r="T22" s="41">
        <f t="shared" ca="1" si="4"/>
        <v>1</v>
      </c>
      <c r="U22" s="41">
        <f t="shared" ca="1" si="4"/>
        <v>1</v>
      </c>
      <c r="V22" s="41">
        <f t="shared" ca="1" si="4"/>
        <v>1</v>
      </c>
      <c r="W22" s="41">
        <f t="shared" ca="1" si="4"/>
        <v>1</v>
      </c>
      <c r="X22" s="41">
        <f t="shared" ca="1" si="4"/>
        <v>1</v>
      </c>
      <c r="Y22" s="41">
        <f t="shared" ca="1" si="4"/>
        <v>1</v>
      </c>
      <c r="Z22" s="41">
        <f t="shared" ca="1" si="4"/>
        <v>1</v>
      </c>
      <c r="AA22" s="41">
        <f t="shared" ca="1" si="4"/>
        <v>1</v>
      </c>
      <c r="AB22" s="41">
        <f t="shared" ca="1" si="4"/>
        <v>1</v>
      </c>
      <c r="AC22" s="41">
        <f t="shared" ca="1" si="4"/>
        <v>1</v>
      </c>
      <c r="AD22" s="41">
        <f t="shared" ca="1" si="5"/>
        <v>1</v>
      </c>
      <c r="AE22" s="41">
        <f t="shared" ca="1" si="5"/>
        <v>1</v>
      </c>
      <c r="AF22" s="41">
        <f t="shared" ca="1" si="5"/>
        <v>1</v>
      </c>
      <c r="AG22" s="41">
        <f t="shared" ca="1" si="5"/>
        <v>1</v>
      </c>
      <c r="AH22" s="41" t="str">
        <f t="shared" ca="1" si="5"/>
        <v/>
      </c>
      <c r="AI22" s="41" t="str">
        <f t="shared" ca="1" si="5"/>
        <v/>
      </c>
      <c r="AJ22" s="41" t="str">
        <f t="shared" ca="1" si="5"/>
        <v/>
      </c>
      <c r="AK22" s="41" t="str">
        <f t="shared" ca="1" si="5"/>
        <v/>
      </c>
      <c r="AL22" s="41" t="str">
        <f t="shared" ca="1" si="5"/>
        <v/>
      </c>
      <c r="AM22" s="41" t="str">
        <f t="shared" ca="1" si="5"/>
        <v/>
      </c>
      <c r="AN22" s="41" t="str">
        <f t="shared" ca="1" si="6"/>
        <v/>
      </c>
      <c r="AO22" s="41" t="str">
        <f t="shared" ca="1" si="6"/>
        <v/>
      </c>
      <c r="AP22" s="41" t="str">
        <f t="shared" ca="1" si="6"/>
        <v/>
      </c>
      <c r="AQ22" s="41" t="str">
        <f t="shared" ca="1" si="6"/>
        <v/>
      </c>
      <c r="AR22" s="41" t="str">
        <f t="shared" ca="1" si="6"/>
        <v/>
      </c>
      <c r="AS22" s="41" t="str">
        <f t="shared" ca="1" si="6"/>
        <v/>
      </c>
      <c r="AT22" s="41" t="str">
        <f t="shared" ca="1" si="6"/>
        <v/>
      </c>
      <c r="AU22" s="41" t="str">
        <f t="shared" ca="1" si="6"/>
        <v/>
      </c>
      <c r="AV22" s="41" t="str">
        <f t="shared" ca="1" si="6"/>
        <v/>
      </c>
      <c r="AW22" s="41" t="str">
        <f t="shared" ca="1" si="6"/>
        <v/>
      </c>
      <c r="AX22" s="41" t="str">
        <f t="shared" ca="1" si="7"/>
        <v/>
      </c>
      <c r="AY22" s="41" t="str">
        <f t="shared" ca="1" si="7"/>
        <v/>
      </c>
      <c r="AZ22" s="41" t="str">
        <f t="shared" ca="1" si="7"/>
        <v/>
      </c>
      <c r="BA22" s="41" t="str">
        <f t="shared" ca="1" si="7"/>
        <v/>
      </c>
      <c r="BB22" s="41" t="str">
        <f t="shared" ca="1" si="7"/>
        <v/>
      </c>
      <c r="BC22" s="41" t="str">
        <f t="shared" ca="1" si="7"/>
        <v/>
      </c>
      <c r="BD22" s="41" t="str">
        <f t="shared" ca="1" si="7"/>
        <v/>
      </c>
      <c r="BE22" s="41" t="str">
        <f t="shared" ca="1" si="7"/>
        <v/>
      </c>
      <c r="BF22" s="41" t="str">
        <f t="shared" ca="1" si="7"/>
        <v/>
      </c>
      <c r="BG22" s="41" t="str">
        <f t="shared" ca="1" si="7"/>
        <v/>
      </c>
      <c r="BH22" s="41" t="str">
        <f t="shared" ca="1" si="8"/>
        <v/>
      </c>
      <c r="BI22" s="41" t="str">
        <f t="shared" ca="1" si="8"/>
        <v/>
      </c>
      <c r="BJ22" s="41" t="str">
        <f t="shared" ca="1" si="8"/>
        <v/>
      </c>
      <c r="BK22" s="41" t="str">
        <f t="shared" ca="1" si="8"/>
        <v/>
      </c>
      <c r="BL22" s="41" t="str">
        <f t="shared" ca="1" si="8"/>
        <v/>
      </c>
      <c r="BM22" s="41" t="str">
        <f t="shared" ca="1" si="8"/>
        <v/>
      </c>
      <c r="BN22" s="41" t="str">
        <f t="shared" ca="1" si="8"/>
        <v/>
      </c>
      <c r="BO22" s="41" t="str">
        <f t="shared" ca="1" si="8"/>
        <v/>
      </c>
      <c r="BP22" s="41" t="str">
        <f t="shared" ca="1" si="8"/>
        <v/>
      </c>
      <c r="BQ22" s="41" t="str">
        <f t="shared" ca="1" si="8"/>
        <v/>
      </c>
      <c r="BR22" s="41" t="str">
        <f t="shared" ca="1" si="9"/>
        <v/>
      </c>
      <c r="BS22" s="41" t="str">
        <f t="shared" ca="1" si="9"/>
        <v/>
      </c>
      <c r="BT22" s="41" t="str">
        <f t="shared" ca="1" si="9"/>
        <v/>
      </c>
      <c r="BU22" s="41" t="str">
        <f t="shared" ca="1" si="9"/>
        <v/>
      </c>
      <c r="BV22" s="41" t="str">
        <f t="shared" ca="1" si="9"/>
        <v/>
      </c>
      <c r="BW22" s="41" t="str">
        <f t="shared" ca="1" si="9"/>
        <v/>
      </c>
    </row>
    <row r="23" spans="1:75" s="1" customFormat="1" ht="14.4" hidden="1">
      <c r="A23" s="6"/>
      <c r="B23" s="6"/>
      <c r="C23" s="52" t="s">
        <v>37</v>
      </c>
      <c r="D23" s="52">
        <v>8335499901</v>
      </c>
      <c r="E23" s="52" t="s">
        <v>66</v>
      </c>
      <c r="F23" s="76" t="s">
        <v>40</v>
      </c>
      <c r="G23" s="41" t="s">
        <v>33</v>
      </c>
      <c r="H23" s="77" t="s">
        <v>180</v>
      </c>
      <c r="I23" s="42">
        <v>5</v>
      </c>
      <c r="J23" s="43">
        <v>43619</v>
      </c>
      <c r="K23" s="43">
        <f>+Milestones[[#This Row],[START BUILD DATE]]+Milestones[[#This Row],[No. Days]]-1</f>
        <v>43628</v>
      </c>
      <c r="L23" s="43">
        <v>43628</v>
      </c>
      <c r="M23" s="43">
        <v>43643</v>
      </c>
      <c r="N23" s="41" t="s">
        <v>81</v>
      </c>
      <c r="O23" s="49">
        <v>1</v>
      </c>
      <c r="P23" s="48">
        <v>1</v>
      </c>
      <c r="Q23" s="66" t="s">
        <v>98</v>
      </c>
      <c r="R23" s="44">
        <v>10</v>
      </c>
      <c r="S23" s="16"/>
      <c r="T23" s="41" t="str">
        <f t="shared" ref="T23:AC47" ca="1" si="10">IF(AND($N23="Goal",T$5&gt;=$J23,T$5&lt;=$J23+$R23-1),2,IF(AND($N23="Milestone",T$5&gt;=$J23,T$5&lt;=$J23+$R23-1),1,""))</f>
        <v/>
      </c>
      <c r="U23" s="41" t="str">
        <f t="shared" ca="1" si="10"/>
        <v/>
      </c>
      <c r="V23" s="41" t="str">
        <f t="shared" ca="1" si="10"/>
        <v/>
      </c>
      <c r="W23" s="41" t="str">
        <f t="shared" ca="1" si="10"/>
        <v/>
      </c>
      <c r="X23" s="41" t="str">
        <f t="shared" ca="1" si="10"/>
        <v/>
      </c>
      <c r="Y23" s="41" t="str">
        <f t="shared" ca="1" si="10"/>
        <v/>
      </c>
      <c r="Z23" s="41" t="str">
        <f t="shared" ca="1" si="10"/>
        <v/>
      </c>
      <c r="AA23" s="41" t="str">
        <f t="shared" ca="1" si="10"/>
        <v/>
      </c>
      <c r="AB23" s="41" t="str">
        <f t="shared" ca="1" si="10"/>
        <v/>
      </c>
      <c r="AC23" s="41" t="str">
        <f t="shared" ca="1" si="10"/>
        <v/>
      </c>
      <c r="AD23" s="41" t="str">
        <f t="shared" ref="AD23:AM47" ca="1" si="11">IF(AND($N23="Goal",AD$5&gt;=$J23,AD$5&lt;=$J23+$R23-1),2,IF(AND($N23="Milestone",AD$5&gt;=$J23,AD$5&lt;=$J23+$R23-1),1,""))</f>
        <v/>
      </c>
      <c r="AE23" s="41" t="str">
        <f t="shared" ca="1" si="11"/>
        <v/>
      </c>
      <c r="AF23" s="41" t="str">
        <f t="shared" ca="1" si="11"/>
        <v/>
      </c>
      <c r="AG23" s="41" t="str">
        <f t="shared" ca="1" si="11"/>
        <v/>
      </c>
      <c r="AH23" s="41" t="str">
        <f t="shared" ca="1" si="11"/>
        <v/>
      </c>
      <c r="AI23" s="41" t="str">
        <f t="shared" ca="1" si="11"/>
        <v/>
      </c>
      <c r="AJ23" s="41" t="str">
        <f t="shared" ca="1" si="11"/>
        <v/>
      </c>
      <c r="AK23" s="41" t="str">
        <f t="shared" ca="1" si="11"/>
        <v/>
      </c>
      <c r="AL23" s="41" t="str">
        <f t="shared" ca="1" si="11"/>
        <v/>
      </c>
      <c r="AM23" s="41" t="str">
        <f t="shared" ca="1" si="11"/>
        <v/>
      </c>
      <c r="AN23" s="41" t="str">
        <f t="shared" ref="AN23:AW47" ca="1" si="12">IF(AND($N23="Goal",AN$5&gt;=$J23,AN$5&lt;=$J23+$R23-1),2,IF(AND($N23="Milestone",AN$5&gt;=$J23,AN$5&lt;=$J23+$R23-1),1,""))</f>
        <v/>
      </c>
      <c r="AO23" s="41" t="str">
        <f t="shared" ca="1" si="12"/>
        <v/>
      </c>
      <c r="AP23" s="41" t="str">
        <f t="shared" ca="1" si="12"/>
        <v/>
      </c>
      <c r="AQ23" s="41" t="str">
        <f t="shared" ca="1" si="12"/>
        <v/>
      </c>
      <c r="AR23" s="41" t="str">
        <f t="shared" ca="1" si="12"/>
        <v/>
      </c>
      <c r="AS23" s="41" t="str">
        <f t="shared" ca="1" si="12"/>
        <v/>
      </c>
      <c r="AT23" s="41" t="str">
        <f t="shared" ca="1" si="12"/>
        <v/>
      </c>
      <c r="AU23" s="41" t="str">
        <f t="shared" ca="1" si="12"/>
        <v/>
      </c>
      <c r="AV23" s="41" t="str">
        <f t="shared" ca="1" si="12"/>
        <v/>
      </c>
      <c r="AW23" s="41" t="str">
        <f t="shared" ca="1" si="12"/>
        <v/>
      </c>
      <c r="AX23" s="41" t="str">
        <f t="shared" ref="AX23:BG47" ca="1" si="13">IF(AND($N23="Goal",AX$5&gt;=$J23,AX$5&lt;=$J23+$R23-1),2,IF(AND($N23="Milestone",AX$5&gt;=$J23,AX$5&lt;=$J23+$R23-1),1,""))</f>
        <v/>
      </c>
      <c r="AY23" s="41" t="str">
        <f t="shared" ca="1" si="13"/>
        <v/>
      </c>
      <c r="AZ23" s="41" t="str">
        <f t="shared" ca="1" si="13"/>
        <v/>
      </c>
      <c r="BA23" s="41" t="str">
        <f t="shared" ca="1" si="13"/>
        <v/>
      </c>
      <c r="BB23" s="41" t="str">
        <f t="shared" ca="1" si="13"/>
        <v/>
      </c>
      <c r="BC23" s="41" t="str">
        <f t="shared" ca="1" si="13"/>
        <v/>
      </c>
      <c r="BD23" s="41" t="str">
        <f t="shared" ca="1" si="13"/>
        <v/>
      </c>
      <c r="BE23" s="41" t="str">
        <f t="shared" ca="1" si="13"/>
        <v/>
      </c>
      <c r="BF23" s="41" t="str">
        <f t="shared" ca="1" si="13"/>
        <v/>
      </c>
      <c r="BG23" s="41" t="str">
        <f t="shared" ca="1" si="13"/>
        <v/>
      </c>
      <c r="BH23" s="41" t="str">
        <f t="shared" ref="BH23:BQ47" ca="1" si="14">IF(AND($N23="Goal",BH$5&gt;=$J23,BH$5&lt;=$J23+$R23-1),2,IF(AND($N23="Milestone",BH$5&gt;=$J23,BH$5&lt;=$J23+$R23-1),1,""))</f>
        <v/>
      </c>
      <c r="BI23" s="41" t="str">
        <f t="shared" ca="1" si="14"/>
        <v/>
      </c>
      <c r="BJ23" s="41" t="str">
        <f t="shared" ca="1" si="14"/>
        <v/>
      </c>
      <c r="BK23" s="41" t="str">
        <f t="shared" ca="1" si="14"/>
        <v/>
      </c>
      <c r="BL23" s="41" t="str">
        <f t="shared" ca="1" si="14"/>
        <v/>
      </c>
      <c r="BM23" s="41" t="str">
        <f t="shared" ca="1" si="14"/>
        <v/>
      </c>
      <c r="BN23" s="41" t="str">
        <f t="shared" ca="1" si="14"/>
        <v/>
      </c>
      <c r="BO23" s="41" t="str">
        <f t="shared" ca="1" si="14"/>
        <v/>
      </c>
      <c r="BP23" s="41" t="str">
        <f t="shared" ca="1" si="14"/>
        <v/>
      </c>
      <c r="BQ23" s="41" t="str">
        <f t="shared" ca="1" si="14"/>
        <v/>
      </c>
      <c r="BR23" s="41" t="str">
        <f t="shared" ref="BR23:BW47" ca="1" si="15">IF(AND($N23="Goal",BR$5&gt;=$J23,BR$5&lt;=$J23+$R23-1),2,IF(AND($N23="Milestone",BR$5&gt;=$J23,BR$5&lt;=$J23+$R23-1),1,""))</f>
        <v/>
      </c>
      <c r="BS23" s="41" t="str">
        <f t="shared" ca="1" si="15"/>
        <v/>
      </c>
      <c r="BT23" s="41" t="str">
        <f t="shared" ca="1" si="15"/>
        <v/>
      </c>
      <c r="BU23" s="41" t="str">
        <f t="shared" ca="1" si="15"/>
        <v/>
      </c>
      <c r="BV23" s="41" t="str">
        <f t="shared" ca="1" si="15"/>
        <v/>
      </c>
      <c r="BW23" s="41" t="str">
        <f t="shared" ca="1" si="15"/>
        <v/>
      </c>
    </row>
    <row r="24" spans="1:75" s="1" customFormat="1" ht="14.4" hidden="1">
      <c r="A24" s="6"/>
      <c r="B24" s="6"/>
      <c r="C24" s="52" t="s">
        <v>37</v>
      </c>
      <c r="D24" s="52">
        <v>8335499901</v>
      </c>
      <c r="E24" s="52" t="s">
        <v>66</v>
      </c>
      <c r="F24" s="76" t="s">
        <v>40</v>
      </c>
      <c r="G24" s="41" t="s">
        <v>33</v>
      </c>
      <c r="H24" s="77" t="s">
        <v>179</v>
      </c>
      <c r="I24" s="42">
        <v>5</v>
      </c>
      <c r="J24" s="43">
        <v>43640</v>
      </c>
      <c r="K24" s="43">
        <f>+Milestones[[#This Row],[START BUILD DATE]]+Milestones[[#This Row],[No. Days]]-1</f>
        <v>43649</v>
      </c>
      <c r="L24" s="43">
        <v>43649</v>
      </c>
      <c r="M24" s="43" t="s">
        <v>55</v>
      </c>
      <c r="N24" s="41" t="s">
        <v>81</v>
      </c>
      <c r="O24" s="49">
        <v>1</v>
      </c>
      <c r="P24" s="48">
        <v>1</v>
      </c>
      <c r="Q24" s="66" t="s">
        <v>98</v>
      </c>
      <c r="R24" s="44">
        <v>10</v>
      </c>
      <c r="S24" s="16"/>
      <c r="T24" s="41" t="str">
        <f t="shared" ca="1" si="10"/>
        <v/>
      </c>
      <c r="U24" s="41" t="str">
        <f t="shared" ca="1" si="10"/>
        <v/>
      </c>
      <c r="V24" s="41" t="str">
        <f t="shared" ca="1" si="10"/>
        <v/>
      </c>
      <c r="W24" s="41" t="str">
        <f t="shared" ca="1" si="10"/>
        <v/>
      </c>
      <c r="X24" s="41" t="str">
        <f t="shared" ca="1" si="10"/>
        <v/>
      </c>
      <c r="Y24" s="41" t="str">
        <f t="shared" ca="1" si="10"/>
        <v/>
      </c>
      <c r="Z24" s="41" t="str">
        <f t="shared" ca="1" si="10"/>
        <v/>
      </c>
      <c r="AA24" s="41" t="str">
        <f t="shared" ca="1" si="10"/>
        <v/>
      </c>
      <c r="AB24" s="41" t="str">
        <f t="shared" ca="1" si="10"/>
        <v/>
      </c>
      <c r="AC24" s="41" t="str">
        <f t="shared" ca="1" si="10"/>
        <v/>
      </c>
      <c r="AD24" s="41" t="str">
        <f t="shared" ca="1" si="11"/>
        <v/>
      </c>
      <c r="AE24" s="41" t="str">
        <f t="shared" ca="1" si="11"/>
        <v/>
      </c>
      <c r="AF24" s="41" t="str">
        <f t="shared" ca="1" si="11"/>
        <v/>
      </c>
      <c r="AG24" s="41" t="str">
        <f t="shared" ca="1" si="11"/>
        <v/>
      </c>
      <c r="AH24" s="41" t="str">
        <f t="shared" ca="1" si="11"/>
        <v/>
      </c>
      <c r="AI24" s="41" t="str">
        <f t="shared" ca="1" si="11"/>
        <v/>
      </c>
      <c r="AJ24" s="41" t="str">
        <f t="shared" ca="1" si="11"/>
        <v/>
      </c>
      <c r="AK24" s="41" t="str">
        <f t="shared" ca="1" si="11"/>
        <v/>
      </c>
      <c r="AL24" s="41" t="str">
        <f t="shared" ca="1" si="11"/>
        <v/>
      </c>
      <c r="AM24" s="41" t="str">
        <f t="shared" ca="1" si="11"/>
        <v/>
      </c>
      <c r="AN24" s="41" t="str">
        <f t="shared" ca="1" si="12"/>
        <v/>
      </c>
      <c r="AO24" s="41" t="str">
        <f t="shared" ca="1" si="12"/>
        <v/>
      </c>
      <c r="AP24" s="41" t="str">
        <f t="shared" ca="1" si="12"/>
        <v/>
      </c>
      <c r="AQ24" s="41" t="str">
        <f t="shared" ca="1" si="12"/>
        <v/>
      </c>
      <c r="AR24" s="41" t="str">
        <f t="shared" ca="1" si="12"/>
        <v/>
      </c>
      <c r="AS24" s="41" t="str">
        <f t="shared" ca="1" si="12"/>
        <v/>
      </c>
      <c r="AT24" s="41" t="str">
        <f t="shared" ca="1" si="12"/>
        <v/>
      </c>
      <c r="AU24" s="41" t="str">
        <f t="shared" ca="1" si="12"/>
        <v/>
      </c>
      <c r="AV24" s="41" t="str">
        <f t="shared" ca="1" si="12"/>
        <v/>
      </c>
      <c r="AW24" s="41" t="str">
        <f t="shared" ca="1" si="12"/>
        <v/>
      </c>
      <c r="AX24" s="41" t="str">
        <f t="shared" ca="1" si="13"/>
        <v/>
      </c>
      <c r="AY24" s="41" t="str">
        <f t="shared" ca="1" si="13"/>
        <v/>
      </c>
      <c r="AZ24" s="41" t="str">
        <f t="shared" ca="1" si="13"/>
        <v/>
      </c>
      <c r="BA24" s="41" t="str">
        <f t="shared" ca="1" si="13"/>
        <v/>
      </c>
      <c r="BB24" s="41" t="str">
        <f t="shared" ca="1" si="13"/>
        <v/>
      </c>
      <c r="BC24" s="41" t="str">
        <f t="shared" ca="1" si="13"/>
        <v/>
      </c>
      <c r="BD24" s="41" t="str">
        <f t="shared" ca="1" si="13"/>
        <v/>
      </c>
      <c r="BE24" s="41" t="str">
        <f t="shared" ca="1" si="13"/>
        <v/>
      </c>
      <c r="BF24" s="41" t="str">
        <f t="shared" ca="1" si="13"/>
        <v/>
      </c>
      <c r="BG24" s="41" t="str">
        <f t="shared" ca="1" si="13"/>
        <v/>
      </c>
      <c r="BH24" s="41" t="str">
        <f t="shared" ca="1" si="14"/>
        <v/>
      </c>
      <c r="BI24" s="41" t="str">
        <f t="shared" ca="1" si="14"/>
        <v/>
      </c>
      <c r="BJ24" s="41" t="str">
        <f t="shared" ca="1" si="14"/>
        <v/>
      </c>
      <c r="BK24" s="41" t="str">
        <f t="shared" ca="1" si="14"/>
        <v/>
      </c>
      <c r="BL24" s="41" t="str">
        <f t="shared" ca="1" si="14"/>
        <v/>
      </c>
      <c r="BM24" s="41" t="str">
        <f t="shared" ca="1" si="14"/>
        <v/>
      </c>
      <c r="BN24" s="41" t="str">
        <f t="shared" ca="1" si="14"/>
        <v/>
      </c>
      <c r="BO24" s="41" t="str">
        <f t="shared" ca="1" si="14"/>
        <v/>
      </c>
      <c r="BP24" s="41" t="str">
        <f t="shared" ca="1" si="14"/>
        <v/>
      </c>
      <c r="BQ24" s="41" t="str">
        <f t="shared" ca="1" si="14"/>
        <v/>
      </c>
      <c r="BR24" s="41" t="str">
        <f t="shared" ca="1" si="15"/>
        <v/>
      </c>
      <c r="BS24" s="41" t="str">
        <f t="shared" ca="1" si="15"/>
        <v/>
      </c>
      <c r="BT24" s="41" t="str">
        <f t="shared" ca="1" si="15"/>
        <v/>
      </c>
      <c r="BU24" s="41" t="str">
        <f t="shared" ca="1" si="15"/>
        <v/>
      </c>
      <c r="BV24" s="41" t="str">
        <f t="shared" ca="1" si="15"/>
        <v/>
      </c>
      <c r="BW24" s="41" t="str">
        <f t="shared" ca="1" si="15"/>
        <v/>
      </c>
    </row>
    <row r="25" spans="1:75" s="1" customFormat="1" ht="14.4" hidden="1">
      <c r="A25" s="6"/>
      <c r="B25" s="6"/>
      <c r="C25" s="52" t="s">
        <v>37</v>
      </c>
      <c r="D25" s="52">
        <v>8335499901</v>
      </c>
      <c r="E25" s="52" t="s">
        <v>66</v>
      </c>
      <c r="F25" s="76" t="s">
        <v>40</v>
      </c>
      <c r="G25" s="41" t="s">
        <v>33</v>
      </c>
      <c r="H25" s="77" t="s">
        <v>57</v>
      </c>
      <c r="I25" s="42">
        <v>1</v>
      </c>
      <c r="J25" s="43">
        <v>43696</v>
      </c>
      <c r="K25" s="43">
        <f>+Milestones[[#This Row],[START BUILD DATE]]+Milestones[[#This Row],[No. Days]]-1</f>
        <v>43705</v>
      </c>
      <c r="L25" s="43"/>
      <c r="M25" s="43" t="s">
        <v>55</v>
      </c>
      <c r="N25" s="41" t="s">
        <v>81</v>
      </c>
      <c r="O25" s="49">
        <v>1</v>
      </c>
      <c r="P25" s="48">
        <v>0</v>
      </c>
      <c r="Q25" s="66" t="s">
        <v>212</v>
      </c>
      <c r="R25" s="44">
        <v>10</v>
      </c>
      <c r="S25" s="16"/>
      <c r="T25" s="41">
        <f t="shared" ca="1" si="10"/>
        <v>1</v>
      </c>
      <c r="U25" s="41">
        <f t="shared" ca="1" si="10"/>
        <v>1</v>
      </c>
      <c r="V25" s="41">
        <f t="shared" ca="1" si="10"/>
        <v>1</v>
      </c>
      <c r="W25" s="41" t="str">
        <f t="shared" ca="1" si="10"/>
        <v/>
      </c>
      <c r="X25" s="41" t="str">
        <f t="shared" ca="1" si="10"/>
        <v/>
      </c>
      <c r="Y25" s="41" t="str">
        <f t="shared" ca="1" si="10"/>
        <v/>
      </c>
      <c r="Z25" s="41" t="str">
        <f t="shared" ca="1" si="10"/>
        <v/>
      </c>
      <c r="AA25" s="41" t="str">
        <f t="shared" ca="1" si="10"/>
        <v/>
      </c>
      <c r="AB25" s="41" t="str">
        <f t="shared" ca="1" si="10"/>
        <v/>
      </c>
      <c r="AC25" s="41" t="str">
        <f t="shared" ca="1" si="10"/>
        <v/>
      </c>
      <c r="AD25" s="41" t="str">
        <f t="shared" ca="1" si="11"/>
        <v/>
      </c>
      <c r="AE25" s="41" t="str">
        <f t="shared" ca="1" si="11"/>
        <v/>
      </c>
      <c r="AF25" s="41" t="str">
        <f t="shared" ca="1" si="11"/>
        <v/>
      </c>
      <c r="AG25" s="41" t="str">
        <f t="shared" ca="1" si="11"/>
        <v/>
      </c>
      <c r="AH25" s="41" t="str">
        <f t="shared" ca="1" si="11"/>
        <v/>
      </c>
      <c r="AI25" s="41" t="str">
        <f t="shared" ca="1" si="11"/>
        <v/>
      </c>
      <c r="AJ25" s="41" t="str">
        <f t="shared" ca="1" si="11"/>
        <v/>
      </c>
      <c r="AK25" s="41" t="str">
        <f t="shared" ca="1" si="11"/>
        <v/>
      </c>
      <c r="AL25" s="41" t="str">
        <f t="shared" ca="1" si="11"/>
        <v/>
      </c>
      <c r="AM25" s="41" t="str">
        <f t="shared" ca="1" si="11"/>
        <v/>
      </c>
      <c r="AN25" s="41" t="str">
        <f t="shared" ca="1" si="12"/>
        <v/>
      </c>
      <c r="AO25" s="41" t="str">
        <f t="shared" ca="1" si="12"/>
        <v/>
      </c>
      <c r="AP25" s="41" t="str">
        <f t="shared" ca="1" si="12"/>
        <v/>
      </c>
      <c r="AQ25" s="41" t="str">
        <f t="shared" ca="1" si="12"/>
        <v/>
      </c>
      <c r="AR25" s="41" t="str">
        <f t="shared" ca="1" si="12"/>
        <v/>
      </c>
      <c r="AS25" s="41" t="str">
        <f t="shared" ca="1" si="12"/>
        <v/>
      </c>
      <c r="AT25" s="41" t="str">
        <f t="shared" ca="1" si="12"/>
        <v/>
      </c>
      <c r="AU25" s="41" t="str">
        <f t="shared" ca="1" si="12"/>
        <v/>
      </c>
      <c r="AV25" s="41" t="str">
        <f t="shared" ca="1" si="12"/>
        <v/>
      </c>
      <c r="AW25" s="41" t="str">
        <f t="shared" ca="1" si="12"/>
        <v/>
      </c>
      <c r="AX25" s="41" t="str">
        <f t="shared" ca="1" si="13"/>
        <v/>
      </c>
      <c r="AY25" s="41" t="str">
        <f t="shared" ca="1" si="13"/>
        <v/>
      </c>
      <c r="AZ25" s="41" t="str">
        <f t="shared" ca="1" si="13"/>
        <v/>
      </c>
      <c r="BA25" s="41" t="str">
        <f t="shared" ca="1" si="13"/>
        <v/>
      </c>
      <c r="BB25" s="41" t="str">
        <f t="shared" ca="1" si="13"/>
        <v/>
      </c>
      <c r="BC25" s="41" t="str">
        <f t="shared" ca="1" si="13"/>
        <v/>
      </c>
      <c r="BD25" s="41" t="str">
        <f t="shared" ca="1" si="13"/>
        <v/>
      </c>
      <c r="BE25" s="41" t="str">
        <f t="shared" ca="1" si="13"/>
        <v/>
      </c>
      <c r="BF25" s="41" t="str">
        <f t="shared" ca="1" si="13"/>
        <v/>
      </c>
      <c r="BG25" s="41" t="str">
        <f t="shared" ca="1" si="13"/>
        <v/>
      </c>
      <c r="BH25" s="41" t="str">
        <f t="shared" ca="1" si="14"/>
        <v/>
      </c>
      <c r="BI25" s="41" t="str">
        <f t="shared" ca="1" si="14"/>
        <v/>
      </c>
      <c r="BJ25" s="41" t="str">
        <f t="shared" ca="1" si="14"/>
        <v/>
      </c>
      <c r="BK25" s="41" t="str">
        <f t="shared" ca="1" si="14"/>
        <v/>
      </c>
      <c r="BL25" s="41" t="str">
        <f t="shared" ca="1" si="14"/>
        <v/>
      </c>
      <c r="BM25" s="41" t="str">
        <f t="shared" ca="1" si="14"/>
        <v/>
      </c>
      <c r="BN25" s="41" t="str">
        <f t="shared" ca="1" si="14"/>
        <v/>
      </c>
      <c r="BO25" s="41" t="str">
        <f t="shared" ca="1" si="14"/>
        <v/>
      </c>
      <c r="BP25" s="41" t="str">
        <f t="shared" ca="1" si="14"/>
        <v/>
      </c>
      <c r="BQ25" s="41" t="str">
        <f t="shared" ca="1" si="14"/>
        <v/>
      </c>
      <c r="BR25" s="41" t="str">
        <f t="shared" ca="1" si="15"/>
        <v/>
      </c>
      <c r="BS25" s="41" t="str">
        <f t="shared" ca="1" si="15"/>
        <v/>
      </c>
      <c r="BT25" s="41" t="str">
        <f t="shared" ca="1" si="15"/>
        <v/>
      </c>
      <c r="BU25" s="41" t="str">
        <f t="shared" ca="1" si="15"/>
        <v/>
      </c>
      <c r="BV25" s="41" t="str">
        <f t="shared" ca="1" si="15"/>
        <v/>
      </c>
      <c r="BW25" s="41" t="str">
        <f t="shared" ca="1" si="15"/>
        <v/>
      </c>
    </row>
    <row r="26" spans="1:75" s="1" customFormat="1" ht="14.4" hidden="1">
      <c r="A26" s="6"/>
      <c r="B26" s="6"/>
      <c r="C26" s="52" t="s">
        <v>38</v>
      </c>
      <c r="D26" s="52">
        <v>8333454901</v>
      </c>
      <c r="E26" s="52" t="s">
        <v>67</v>
      </c>
      <c r="F26" s="76" t="s">
        <v>41</v>
      </c>
      <c r="G26" s="41" t="s">
        <v>33</v>
      </c>
      <c r="H26" s="77" t="s">
        <v>138</v>
      </c>
      <c r="I26" s="42">
        <v>3</v>
      </c>
      <c r="J26" s="43">
        <v>43661</v>
      </c>
      <c r="K26" s="43">
        <f>+Milestones[[#This Row],[START BUILD DATE]]+Milestones[[#This Row],[No. Days]]-1</f>
        <v>43670</v>
      </c>
      <c r="L26" s="43"/>
      <c r="M26" s="43" t="s">
        <v>55</v>
      </c>
      <c r="N26" s="41" t="s">
        <v>81</v>
      </c>
      <c r="O26" s="49">
        <v>1</v>
      </c>
      <c r="P26" s="48">
        <v>1</v>
      </c>
      <c r="Q26" s="66"/>
      <c r="R26" s="44">
        <v>10</v>
      </c>
      <c r="S26" s="16"/>
      <c r="T26" s="41" t="str">
        <f t="shared" ca="1" si="10"/>
        <v/>
      </c>
      <c r="U26" s="41" t="str">
        <f t="shared" ca="1" si="10"/>
        <v/>
      </c>
      <c r="V26" s="41" t="str">
        <f t="shared" ca="1" si="10"/>
        <v/>
      </c>
      <c r="W26" s="41" t="str">
        <f t="shared" ca="1" si="10"/>
        <v/>
      </c>
      <c r="X26" s="41" t="str">
        <f t="shared" ca="1" si="10"/>
        <v/>
      </c>
      <c r="Y26" s="41" t="str">
        <f t="shared" ca="1" si="10"/>
        <v/>
      </c>
      <c r="Z26" s="41" t="str">
        <f t="shared" ca="1" si="10"/>
        <v/>
      </c>
      <c r="AA26" s="41" t="str">
        <f t="shared" ca="1" si="10"/>
        <v/>
      </c>
      <c r="AB26" s="41" t="str">
        <f t="shared" ca="1" si="10"/>
        <v/>
      </c>
      <c r="AC26" s="41" t="str">
        <f t="shared" ca="1" si="10"/>
        <v/>
      </c>
      <c r="AD26" s="41" t="str">
        <f t="shared" ca="1" si="11"/>
        <v/>
      </c>
      <c r="AE26" s="41" t="str">
        <f t="shared" ca="1" si="11"/>
        <v/>
      </c>
      <c r="AF26" s="41" t="str">
        <f t="shared" ca="1" si="11"/>
        <v/>
      </c>
      <c r="AG26" s="41" t="str">
        <f t="shared" ca="1" si="11"/>
        <v/>
      </c>
      <c r="AH26" s="41" t="str">
        <f t="shared" ca="1" si="11"/>
        <v/>
      </c>
      <c r="AI26" s="41" t="str">
        <f t="shared" ca="1" si="11"/>
        <v/>
      </c>
      <c r="AJ26" s="41" t="str">
        <f t="shared" ca="1" si="11"/>
        <v/>
      </c>
      <c r="AK26" s="41" t="str">
        <f t="shared" ca="1" si="11"/>
        <v/>
      </c>
      <c r="AL26" s="41" t="str">
        <f t="shared" ca="1" si="11"/>
        <v/>
      </c>
      <c r="AM26" s="41" t="str">
        <f t="shared" ca="1" si="11"/>
        <v/>
      </c>
      <c r="AN26" s="41" t="str">
        <f t="shared" ca="1" si="12"/>
        <v/>
      </c>
      <c r="AO26" s="41" t="str">
        <f t="shared" ca="1" si="12"/>
        <v/>
      </c>
      <c r="AP26" s="41" t="str">
        <f t="shared" ca="1" si="12"/>
        <v/>
      </c>
      <c r="AQ26" s="41" t="str">
        <f t="shared" ca="1" si="12"/>
        <v/>
      </c>
      <c r="AR26" s="41" t="str">
        <f t="shared" ca="1" si="12"/>
        <v/>
      </c>
      <c r="AS26" s="41" t="str">
        <f t="shared" ca="1" si="12"/>
        <v/>
      </c>
      <c r="AT26" s="41" t="str">
        <f t="shared" ca="1" si="12"/>
        <v/>
      </c>
      <c r="AU26" s="41" t="str">
        <f t="shared" ca="1" si="12"/>
        <v/>
      </c>
      <c r="AV26" s="41" t="str">
        <f t="shared" ca="1" si="12"/>
        <v/>
      </c>
      <c r="AW26" s="41" t="str">
        <f t="shared" ca="1" si="12"/>
        <v/>
      </c>
      <c r="AX26" s="41" t="str">
        <f t="shared" ca="1" si="13"/>
        <v/>
      </c>
      <c r="AY26" s="41" t="str">
        <f t="shared" ca="1" si="13"/>
        <v/>
      </c>
      <c r="AZ26" s="41" t="str">
        <f t="shared" ca="1" si="13"/>
        <v/>
      </c>
      <c r="BA26" s="41" t="str">
        <f t="shared" ca="1" si="13"/>
        <v/>
      </c>
      <c r="BB26" s="41" t="str">
        <f t="shared" ca="1" si="13"/>
        <v/>
      </c>
      <c r="BC26" s="41" t="str">
        <f t="shared" ca="1" si="13"/>
        <v/>
      </c>
      <c r="BD26" s="41" t="str">
        <f t="shared" ca="1" si="13"/>
        <v/>
      </c>
      <c r="BE26" s="41" t="str">
        <f t="shared" ca="1" si="13"/>
        <v/>
      </c>
      <c r="BF26" s="41" t="str">
        <f t="shared" ca="1" si="13"/>
        <v/>
      </c>
      <c r="BG26" s="41" t="str">
        <f t="shared" ca="1" si="13"/>
        <v/>
      </c>
      <c r="BH26" s="41" t="str">
        <f t="shared" ca="1" si="14"/>
        <v/>
      </c>
      <c r="BI26" s="41" t="str">
        <f t="shared" ca="1" si="14"/>
        <v/>
      </c>
      <c r="BJ26" s="41" t="str">
        <f t="shared" ca="1" si="14"/>
        <v/>
      </c>
      <c r="BK26" s="41" t="str">
        <f t="shared" ca="1" si="14"/>
        <v/>
      </c>
      <c r="BL26" s="41" t="str">
        <f t="shared" ca="1" si="14"/>
        <v/>
      </c>
      <c r="BM26" s="41" t="str">
        <f t="shared" ca="1" si="14"/>
        <v/>
      </c>
      <c r="BN26" s="41" t="str">
        <f t="shared" ca="1" si="14"/>
        <v/>
      </c>
      <c r="BO26" s="41" t="str">
        <f t="shared" ca="1" si="14"/>
        <v/>
      </c>
      <c r="BP26" s="41" t="str">
        <f t="shared" ca="1" si="14"/>
        <v/>
      </c>
      <c r="BQ26" s="41" t="str">
        <f t="shared" ca="1" si="14"/>
        <v/>
      </c>
      <c r="BR26" s="41" t="str">
        <f t="shared" ca="1" si="15"/>
        <v/>
      </c>
      <c r="BS26" s="41" t="str">
        <f t="shared" ca="1" si="15"/>
        <v/>
      </c>
      <c r="BT26" s="41" t="str">
        <f t="shared" ca="1" si="15"/>
        <v/>
      </c>
      <c r="BU26" s="41" t="str">
        <f t="shared" ca="1" si="15"/>
        <v/>
      </c>
      <c r="BV26" s="41" t="str">
        <f t="shared" ca="1" si="15"/>
        <v/>
      </c>
      <c r="BW26" s="41" t="str">
        <f t="shared" ca="1" si="15"/>
        <v/>
      </c>
    </row>
    <row r="27" spans="1:75" s="1" customFormat="1" ht="14.4" hidden="1">
      <c r="A27" s="6"/>
      <c r="B27" s="6"/>
      <c r="C27" s="52" t="s">
        <v>38</v>
      </c>
      <c r="D27" s="52">
        <v>8333454901</v>
      </c>
      <c r="E27" s="52" t="s">
        <v>67</v>
      </c>
      <c r="F27" s="76" t="s">
        <v>41</v>
      </c>
      <c r="G27" s="41" t="s">
        <v>33</v>
      </c>
      <c r="H27" s="77" t="s">
        <v>210</v>
      </c>
      <c r="I27" s="42">
        <v>2</v>
      </c>
      <c r="J27" s="43">
        <v>43710</v>
      </c>
      <c r="K27" s="43">
        <f>+Milestones[[#This Row],[START BUILD DATE]]+Milestones[[#This Row],[No. Days]]-1</f>
        <v>43719</v>
      </c>
      <c r="L27" s="43"/>
      <c r="M27" s="43" t="s">
        <v>55</v>
      </c>
      <c r="N27" s="41" t="s">
        <v>81</v>
      </c>
      <c r="O27" s="49">
        <v>0.97689999999999999</v>
      </c>
      <c r="P27" s="48">
        <v>0</v>
      </c>
      <c r="Q27" s="66" t="s">
        <v>211</v>
      </c>
      <c r="R27" s="44">
        <v>10</v>
      </c>
      <c r="S27" s="16"/>
      <c r="T27" s="41" t="str">
        <f t="shared" ca="1" si="10"/>
        <v/>
      </c>
      <c r="U27" s="41" t="str">
        <f t="shared" ca="1" si="10"/>
        <v/>
      </c>
      <c r="V27" s="41" t="str">
        <f t="shared" ca="1" si="10"/>
        <v/>
      </c>
      <c r="W27" s="41" t="str">
        <f t="shared" ca="1" si="10"/>
        <v/>
      </c>
      <c r="X27" s="41" t="str">
        <f t="shared" ca="1" si="10"/>
        <v/>
      </c>
      <c r="Y27" s="41" t="str">
        <f t="shared" ca="1" si="10"/>
        <v/>
      </c>
      <c r="Z27" s="41" t="str">
        <f t="shared" ca="1" si="10"/>
        <v/>
      </c>
      <c r="AA27" s="41">
        <f t="shared" ca="1" si="10"/>
        <v>1</v>
      </c>
      <c r="AB27" s="41">
        <f t="shared" ca="1" si="10"/>
        <v>1</v>
      </c>
      <c r="AC27" s="41">
        <f t="shared" ca="1" si="10"/>
        <v>1</v>
      </c>
      <c r="AD27" s="41">
        <f t="shared" ca="1" si="11"/>
        <v>1</v>
      </c>
      <c r="AE27" s="41">
        <f t="shared" ca="1" si="11"/>
        <v>1</v>
      </c>
      <c r="AF27" s="41">
        <f t="shared" ca="1" si="11"/>
        <v>1</v>
      </c>
      <c r="AG27" s="41">
        <f t="shared" ca="1" si="11"/>
        <v>1</v>
      </c>
      <c r="AH27" s="41">
        <f t="shared" ca="1" si="11"/>
        <v>1</v>
      </c>
      <c r="AI27" s="41">
        <f t="shared" ca="1" si="11"/>
        <v>1</v>
      </c>
      <c r="AJ27" s="41">
        <f t="shared" ca="1" si="11"/>
        <v>1</v>
      </c>
      <c r="AK27" s="41" t="str">
        <f t="shared" ca="1" si="11"/>
        <v/>
      </c>
      <c r="AL27" s="41" t="str">
        <f t="shared" ca="1" si="11"/>
        <v/>
      </c>
      <c r="AM27" s="41" t="str">
        <f t="shared" ca="1" si="11"/>
        <v/>
      </c>
      <c r="AN27" s="41" t="str">
        <f t="shared" ca="1" si="12"/>
        <v/>
      </c>
      <c r="AO27" s="41" t="str">
        <f t="shared" ca="1" si="12"/>
        <v/>
      </c>
      <c r="AP27" s="41" t="str">
        <f t="shared" ca="1" si="12"/>
        <v/>
      </c>
      <c r="AQ27" s="41" t="str">
        <f t="shared" ca="1" si="12"/>
        <v/>
      </c>
      <c r="AR27" s="41" t="str">
        <f t="shared" ca="1" si="12"/>
        <v/>
      </c>
      <c r="AS27" s="41" t="str">
        <f t="shared" ca="1" si="12"/>
        <v/>
      </c>
      <c r="AT27" s="41" t="str">
        <f t="shared" ca="1" si="12"/>
        <v/>
      </c>
      <c r="AU27" s="41" t="str">
        <f t="shared" ca="1" si="12"/>
        <v/>
      </c>
      <c r="AV27" s="41" t="str">
        <f t="shared" ca="1" si="12"/>
        <v/>
      </c>
      <c r="AW27" s="41" t="str">
        <f t="shared" ca="1" si="12"/>
        <v/>
      </c>
      <c r="AX27" s="41" t="str">
        <f t="shared" ca="1" si="13"/>
        <v/>
      </c>
      <c r="AY27" s="41" t="str">
        <f t="shared" ca="1" si="13"/>
        <v/>
      </c>
      <c r="AZ27" s="41" t="str">
        <f t="shared" ca="1" si="13"/>
        <v/>
      </c>
      <c r="BA27" s="41" t="str">
        <f t="shared" ca="1" si="13"/>
        <v/>
      </c>
      <c r="BB27" s="41" t="str">
        <f t="shared" ca="1" si="13"/>
        <v/>
      </c>
      <c r="BC27" s="41" t="str">
        <f t="shared" ca="1" si="13"/>
        <v/>
      </c>
      <c r="BD27" s="41" t="str">
        <f t="shared" ca="1" si="13"/>
        <v/>
      </c>
      <c r="BE27" s="41" t="str">
        <f t="shared" ca="1" si="13"/>
        <v/>
      </c>
      <c r="BF27" s="41" t="str">
        <f t="shared" ca="1" si="13"/>
        <v/>
      </c>
      <c r="BG27" s="41" t="str">
        <f t="shared" ca="1" si="13"/>
        <v/>
      </c>
      <c r="BH27" s="41" t="str">
        <f t="shared" ca="1" si="14"/>
        <v/>
      </c>
      <c r="BI27" s="41" t="str">
        <f t="shared" ca="1" si="14"/>
        <v/>
      </c>
      <c r="BJ27" s="41" t="str">
        <f t="shared" ca="1" si="14"/>
        <v/>
      </c>
      <c r="BK27" s="41" t="str">
        <f t="shared" ca="1" si="14"/>
        <v/>
      </c>
      <c r="BL27" s="41" t="str">
        <f t="shared" ca="1" si="14"/>
        <v/>
      </c>
      <c r="BM27" s="41" t="str">
        <f t="shared" ca="1" si="14"/>
        <v/>
      </c>
      <c r="BN27" s="41" t="str">
        <f t="shared" ca="1" si="14"/>
        <v/>
      </c>
      <c r="BO27" s="41" t="str">
        <f t="shared" ca="1" si="14"/>
        <v/>
      </c>
      <c r="BP27" s="41" t="str">
        <f t="shared" ca="1" si="14"/>
        <v/>
      </c>
      <c r="BQ27" s="41" t="str">
        <f t="shared" ca="1" si="14"/>
        <v/>
      </c>
      <c r="BR27" s="41" t="str">
        <f t="shared" ca="1" si="15"/>
        <v/>
      </c>
      <c r="BS27" s="41" t="str">
        <f t="shared" ca="1" si="15"/>
        <v/>
      </c>
      <c r="BT27" s="41" t="str">
        <f t="shared" ca="1" si="15"/>
        <v/>
      </c>
      <c r="BU27" s="41" t="str">
        <f t="shared" ca="1" si="15"/>
        <v/>
      </c>
      <c r="BV27" s="41" t="str">
        <f t="shared" ca="1" si="15"/>
        <v/>
      </c>
      <c r="BW27" s="41" t="str">
        <f t="shared" ca="1" si="15"/>
        <v/>
      </c>
    </row>
    <row r="28" spans="1:75" s="1" customFormat="1" ht="14.4" hidden="1">
      <c r="A28" s="6"/>
      <c r="B28" s="6"/>
      <c r="C28" s="52" t="s">
        <v>42</v>
      </c>
      <c r="D28" s="52">
        <v>8330201001</v>
      </c>
      <c r="E28" s="52" t="s">
        <v>68</v>
      </c>
      <c r="F28" s="76" t="s">
        <v>20</v>
      </c>
      <c r="G28" s="41" t="s">
        <v>33</v>
      </c>
      <c r="H28" s="77" t="s">
        <v>43</v>
      </c>
      <c r="I28" s="42">
        <v>1</v>
      </c>
      <c r="J28" s="43">
        <v>43612</v>
      </c>
      <c r="K28" s="43">
        <f>+Milestones[[#This Row],[START BUILD DATE]]+Milestones[[#This Row],[No. Days]]-1</f>
        <v>43625</v>
      </c>
      <c r="L28" s="43">
        <v>43626</v>
      </c>
      <c r="M28" s="43">
        <v>43626</v>
      </c>
      <c r="N28" s="41" t="s">
        <v>81</v>
      </c>
      <c r="O28" s="49">
        <v>1</v>
      </c>
      <c r="P28" s="48">
        <v>1</v>
      </c>
      <c r="Q28" s="66" t="s">
        <v>98</v>
      </c>
      <c r="R28" s="44">
        <v>14</v>
      </c>
      <c r="S28" s="16"/>
      <c r="T28" s="41" t="str">
        <f t="shared" ca="1" si="10"/>
        <v/>
      </c>
      <c r="U28" s="41" t="str">
        <f t="shared" ca="1" si="10"/>
        <v/>
      </c>
      <c r="V28" s="41" t="str">
        <f t="shared" ca="1" si="10"/>
        <v/>
      </c>
      <c r="W28" s="41" t="str">
        <f t="shared" ca="1" si="10"/>
        <v/>
      </c>
      <c r="X28" s="41" t="str">
        <f t="shared" ca="1" si="10"/>
        <v/>
      </c>
      <c r="Y28" s="41" t="str">
        <f t="shared" ca="1" si="10"/>
        <v/>
      </c>
      <c r="Z28" s="41" t="str">
        <f t="shared" ca="1" si="10"/>
        <v/>
      </c>
      <c r="AA28" s="41" t="str">
        <f t="shared" ca="1" si="10"/>
        <v/>
      </c>
      <c r="AB28" s="41" t="str">
        <f t="shared" ca="1" si="10"/>
        <v/>
      </c>
      <c r="AC28" s="41" t="str">
        <f t="shared" ca="1" si="10"/>
        <v/>
      </c>
      <c r="AD28" s="41" t="str">
        <f t="shared" ca="1" si="11"/>
        <v/>
      </c>
      <c r="AE28" s="41" t="str">
        <f t="shared" ca="1" si="11"/>
        <v/>
      </c>
      <c r="AF28" s="41" t="str">
        <f t="shared" ca="1" si="11"/>
        <v/>
      </c>
      <c r="AG28" s="41" t="str">
        <f t="shared" ca="1" si="11"/>
        <v/>
      </c>
      <c r="AH28" s="41" t="str">
        <f t="shared" ca="1" si="11"/>
        <v/>
      </c>
      <c r="AI28" s="41" t="str">
        <f t="shared" ca="1" si="11"/>
        <v/>
      </c>
      <c r="AJ28" s="41" t="str">
        <f t="shared" ca="1" si="11"/>
        <v/>
      </c>
      <c r="AK28" s="41" t="str">
        <f t="shared" ca="1" si="11"/>
        <v/>
      </c>
      <c r="AL28" s="41" t="str">
        <f t="shared" ca="1" si="11"/>
        <v/>
      </c>
      <c r="AM28" s="41" t="str">
        <f t="shared" ca="1" si="11"/>
        <v/>
      </c>
      <c r="AN28" s="41" t="str">
        <f t="shared" ca="1" si="12"/>
        <v/>
      </c>
      <c r="AO28" s="41" t="str">
        <f t="shared" ca="1" si="12"/>
        <v/>
      </c>
      <c r="AP28" s="41" t="str">
        <f t="shared" ca="1" si="12"/>
        <v/>
      </c>
      <c r="AQ28" s="41" t="str">
        <f t="shared" ca="1" si="12"/>
        <v/>
      </c>
      <c r="AR28" s="41" t="str">
        <f t="shared" ca="1" si="12"/>
        <v/>
      </c>
      <c r="AS28" s="41" t="str">
        <f t="shared" ca="1" si="12"/>
        <v/>
      </c>
      <c r="AT28" s="41" t="str">
        <f t="shared" ca="1" si="12"/>
        <v/>
      </c>
      <c r="AU28" s="41" t="str">
        <f t="shared" ca="1" si="12"/>
        <v/>
      </c>
      <c r="AV28" s="41" t="str">
        <f t="shared" ca="1" si="12"/>
        <v/>
      </c>
      <c r="AW28" s="41" t="str">
        <f t="shared" ca="1" si="12"/>
        <v/>
      </c>
      <c r="AX28" s="41" t="str">
        <f t="shared" ca="1" si="13"/>
        <v/>
      </c>
      <c r="AY28" s="41" t="str">
        <f t="shared" ca="1" si="13"/>
        <v/>
      </c>
      <c r="AZ28" s="41" t="str">
        <f t="shared" ca="1" si="13"/>
        <v/>
      </c>
      <c r="BA28" s="41" t="str">
        <f t="shared" ca="1" si="13"/>
        <v/>
      </c>
      <c r="BB28" s="41" t="str">
        <f t="shared" ca="1" si="13"/>
        <v/>
      </c>
      <c r="BC28" s="41" t="str">
        <f t="shared" ca="1" si="13"/>
        <v/>
      </c>
      <c r="BD28" s="41" t="str">
        <f t="shared" ca="1" si="13"/>
        <v/>
      </c>
      <c r="BE28" s="41" t="str">
        <f t="shared" ca="1" si="13"/>
        <v/>
      </c>
      <c r="BF28" s="41" t="str">
        <f t="shared" ca="1" si="13"/>
        <v/>
      </c>
      <c r="BG28" s="41" t="str">
        <f t="shared" ca="1" si="13"/>
        <v/>
      </c>
      <c r="BH28" s="41" t="str">
        <f t="shared" ca="1" si="14"/>
        <v/>
      </c>
      <c r="BI28" s="41" t="str">
        <f t="shared" ca="1" si="14"/>
        <v/>
      </c>
      <c r="BJ28" s="41" t="str">
        <f t="shared" ca="1" si="14"/>
        <v/>
      </c>
      <c r="BK28" s="41" t="str">
        <f t="shared" ca="1" si="14"/>
        <v/>
      </c>
      <c r="BL28" s="41" t="str">
        <f t="shared" ca="1" si="14"/>
        <v/>
      </c>
      <c r="BM28" s="41" t="str">
        <f t="shared" ca="1" si="14"/>
        <v/>
      </c>
      <c r="BN28" s="41" t="str">
        <f t="shared" ca="1" si="14"/>
        <v/>
      </c>
      <c r="BO28" s="41" t="str">
        <f t="shared" ca="1" si="14"/>
        <v/>
      </c>
      <c r="BP28" s="41" t="str">
        <f t="shared" ca="1" si="14"/>
        <v/>
      </c>
      <c r="BQ28" s="41" t="str">
        <f t="shared" ca="1" si="14"/>
        <v/>
      </c>
      <c r="BR28" s="41" t="str">
        <f t="shared" ca="1" si="15"/>
        <v/>
      </c>
      <c r="BS28" s="41" t="str">
        <f t="shared" ca="1" si="15"/>
        <v/>
      </c>
      <c r="BT28" s="41" t="str">
        <f t="shared" ca="1" si="15"/>
        <v/>
      </c>
      <c r="BU28" s="41" t="str">
        <f t="shared" ca="1" si="15"/>
        <v/>
      </c>
      <c r="BV28" s="41" t="str">
        <f t="shared" ca="1" si="15"/>
        <v/>
      </c>
      <c r="BW28" s="41" t="str">
        <f t="shared" ca="1" si="15"/>
        <v/>
      </c>
    </row>
    <row r="29" spans="1:75" s="1" customFormat="1" ht="14.4">
      <c r="A29" s="6"/>
      <c r="B29" s="6"/>
      <c r="C29" s="52" t="s">
        <v>42</v>
      </c>
      <c r="D29" s="52">
        <v>8330201001</v>
      </c>
      <c r="E29" s="52" t="s">
        <v>68</v>
      </c>
      <c r="F29" s="76" t="s">
        <v>20</v>
      </c>
      <c r="G29" s="41" t="s">
        <v>33</v>
      </c>
      <c r="H29" s="77" t="s">
        <v>178</v>
      </c>
      <c r="I29" s="42">
        <v>1</v>
      </c>
      <c r="J29" s="43">
        <v>43714</v>
      </c>
      <c r="K29" s="43">
        <f>+Milestones[[#This Row],[START BUILD DATE]]+Milestones[[#This Row],[No. Days]]-1</f>
        <v>43727</v>
      </c>
      <c r="L29" s="43"/>
      <c r="M29" s="43">
        <v>43733</v>
      </c>
      <c r="N29" s="41" t="s">
        <v>2</v>
      </c>
      <c r="O29" s="49">
        <v>0.83</v>
      </c>
      <c r="P29" s="48">
        <v>0</v>
      </c>
      <c r="Q29" s="66" t="s">
        <v>183</v>
      </c>
      <c r="R29" s="44">
        <v>14</v>
      </c>
      <c r="S29" s="16"/>
      <c r="T29" s="41" t="str">
        <f t="shared" ca="1" si="10"/>
        <v/>
      </c>
      <c r="U29" s="41" t="str">
        <f t="shared" ca="1" si="10"/>
        <v/>
      </c>
      <c r="V29" s="41" t="str">
        <f t="shared" ca="1" si="10"/>
        <v/>
      </c>
      <c r="W29" s="41" t="str">
        <f t="shared" ca="1" si="10"/>
        <v/>
      </c>
      <c r="X29" s="41" t="str">
        <f t="shared" ca="1" si="10"/>
        <v/>
      </c>
      <c r="Y29" s="41" t="str">
        <f t="shared" ca="1" si="10"/>
        <v/>
      </c>
      <c r="Z29" s="41" t="str">
        <f t="shared" ca="1" si="10"/>
        <v/>
      </c>
      <c r="AA29" s="41" t="str">
        <f t="shared" ca="1" si="10"/>
        <v/>
      </c>
      <c r="AB29" s="41" t="str">
        <f t="shared" ca="1" si="10"/>
        <v/>
      </c>
      <c r="AC29" s="41" t="str">
        <f t="shared" ca="1" si="10"/>
        <v/>
      </c>
      <c r="AD29" s="41" t="str">
        <f t="shared" ca="1" si="11"/>
        <v/>
      </c>
      <c r="AE29" s="41">
        <f t="shared" ca="1" si="11"/>
        <v>2</v>
      </c>
      <c r="AF29" s="41">
        <f t="shared" ca="1" si="11"/>
        <v>2</v>
      </c>
      <c r="AG29" s="41">
        <f t="shared" ca="1" si="11"/>
        <v>2</v>
      </c>
      <c r="AH29" s="41">
        <f t="shared" ca="1" si="11"/>
        <v>2</v>
      </c>
      <c r="AI29" s="41">
        <f t="shared" ca="1" si="11"/>
        <v>2</v>
      </c>
      <c r="AJ29" s="41">
        <f t="shared" ca="1" si="11"/>
        <v>2</v>
      </c>
      <c r="AK29" s="41">
        <f t="shared" ca="1" si="11"/>
        <v>2</v>
      </c>
      <c r="AL29" s="41">
        <f t="shared" ca="1" si="11"/>
        <v>2</v>
      </c>
      <c r="AM29" s="41">
        <f t="shared" ca="1" si="11"/>
        <v>2</v>
      </c>
      <c r="AN29" s="41">
        <f t="shared" ca="1" si="12"/>
        <v>2</v>
      </c>
      <c r="AO29" s="41">
        <f t="shared" ca="1" si="12"/>
        <v>2</v>
      </c>
      <c r="AP29" s="41">
        <f t="shared" ca="1" si="12"/>
        <v>2</v>
      </c>
      <c r="AQ29" s="41">
        <f t="shared" ca="1" si="12"/>
        <v>2</v>
      </c>
      <c r="AR29" s="41">
        <f t="shared" ca="1" si="12"/>
        <v>2</v>
      </c>
      <c r="AS29" s="41" t="str">
        <f t="shared" ca="1" si="12"/>
        <v/>
      </c>
      <c r="AT29" s="41" t="str">
        <f t="shared" ca="1" si="12"/>
        <v/>
      </c>
      <c r="AU29" s="41" t="str">
        <f t="shared" ca="1" si="12"/>
        <v/>
      </c>
      <c r="AV29" s="41" t="str">
        <f t="shared" ca="1" si="12"/>
        <v/>
      </c>
      <c r="AW29" s="41" t="str">
        <f t="shared" ca="1" si="12"/>
        <v/>
      </c>
      <c r="AX29" s="41" t="str">
        <f t="shared" ca="1" si="13"/>
        <v/>
      </c>
      <c r="AY29" s="41" t="str">
        <f t="shared" ca="1" si="13"/>
        <v/>
      </c>
      <c r="AZ29" s="41" t="str">
        <f t="shared" ca="1" si="13"/>
        <v/>
      </c>
      <c r="BA29" s="41" t="str">
        <f t="shared" ca="1" si="13"/>
        <v/>
      </c>
      <c r="BB29" s="41" t="str">
        <f t="shared" ca="1" si="13"/>
        <v/>
      </c>
      <c r="BC29" s="41" t="str">
        <f t="shared" ca="1" si="13"/>
        <v/>
      </c>
      <c r="BD29" s="41" t="str">
        <f t="shared" ca="1" si="13"/>
        <v/>
      </c>
      <c r="BE29" s="41" t="str">
        <f t="shared" ca="1" si="13"/>
        <v/>
      </c>
      <c r="BF29" s="41" t="str">
        <f t="shared" ca="1" si="13"/>
        <v/>
      </c>
      <c r="BG29" s="41" t="str">
        <f t="shared" ca="1" si="13"/>
        <v/>
      </c>
      <c r="BH29" s="41" t="str">
        <f t="shared" ca="1" si="14"/>
        <v/>
      </c>
      <c r="BI29" s="41" t="str">
        <f t="shared" ca="1" si="14"/>
        <v/>
      </c>
      <c r="BJ29" s="41" t="str">
        <f t="shared" ca="1" si="14"/>
        <v/>
      </c>
      <c r="BK29" s="41" t="str">
        <f t="shared" ca="1" si="14"/>
        <v/>
      </c>
      <c r="BL29" s="41" t="str">
        <f t="shared" ca="1" si="14"/>
        <v/>
      </c>
      <c r="BM29" s="41" t="str">
        <f t="shared" ca="1" si="14"/>
        <v/>
      </c>
      <c r="BN29" s="41" t="str">
        <f t="shared" ca="1" si="14"/>
        <v/>
      </c>
      <c r="BO29" s="41" t="str">
        <f t="shared" ca="1" si="14"/>
        <v/>
      </c>
      <c r="BP29" s="41" t="str">
        <f t="shared" ca="1" si="14"/>
        <v/>
      </c>
      <c r="BQ29" s="41" t="str">
        <f t="shared" ca="1" si="14"/>
        <v/>
      </c>
      <c r="BR29" s="41" t="str">
        <f t="shared" ca="1" si="15"/>
        <v/>
      </c>
      <c r="BS29" s="41" t="str">
        <f t="shared" ca="1" si="15"/>
        <v/>
      </c>
      <c r="BT29" s="41" t="str">
        <f t="shared" ca="1" si="15"/>
        <v/>
      </c>
      <c r="BU29" s="41" t="str">
        <f t="shared" ca="1" si="15"/>
        <v/>
      </c>
      <c r="BV29" s="41" t="str">
        <f t="shared" ca="1" si="15"/>
        <v/>
      </c>
      <c r="BW29" s="41" t="str">
        <f t="shared" ca="1" si="15"/>
        <v/>
      </c>
    </row>
    <row r="30" spans="1:75" s="1" customFormat="1" ht="28.8" hidden="1">
      <c r="A30" s="6"/>
      <c r="B30" s="6"/>
      <c r="C30" s="52" t="s">
        <v>44</v>
      </c>
      <c r="D30" s="52">
        <v>8334633901</v>
      </c>
      <c r="E30" s="52" t="s">
        <v>69</v>
      </c>
      <c r="F30" s="76" t="s">
        <v>48</v>
      </c>
      <c r="G30" s="41" t="s">
        <v>33</v>
      </c>
      <c r="H30" s="77" t="s">
        <v>52</v>
      </c>
      <c r="I30" s="42">
        <v>1</v>
      </c>
      <c r="J30" s="43">
        <v>43647</v>
      </c>
      <c r="K30" s="43">
        <f>+Milestones[[#This Row],[START BUILD DATE]]+Milestones[[#This Row],[No. Days]]-1</f>
        <v>43660</v>
      </c>
      <c r="L30" s="43"/>
      <c r="M30" s="43">
        <v>43668</v>
      </c>
      <c r="N30" s="41" t="s">
        <v>81</v>
      </c>
      <c r="O30" s="49">
        <v>1</v>
      </c>
      <c r="P30" s="48">
        <v>1</v>
      </c>
      <c r="Q30" s="66" t="s">
        <v>172</v>
      </c>
      <c r="R30" s="44">
        <v>14</v>
      </c>
      <c r="S30" s="16"/>
      <c r="T30" s="41" t="str">
        <f t="shared" ca="1" si="10"/>
        <v/>
      </c>
      <c r="U30" s="41" t="str">
        <f t="shared" ca="1" si="10"/>
        <v/>
      </c>
      <c r="V30" s="41" t="str">
        <f t="shared" ca="1" si="10"/>
        <v/>
      </c>
      <c r="W30" s="41" t="str">
        <f t="shared" ca="1" si="10"/>
        <v/>
      </c>
      <c r="X30" s="41" t="str">
        <f t="shared" ca="1" si="10"/>
        <v/>
      </c>
      <c r="Y30" s="41" t="str">
        <f t="shared" ca="1" si="10"/>
        <v/>
      </c>
      <c r="Z30" s="41" t="str">
        <f t="shared" ca="1" si="10"/>
        <v/>
      </c>
      <c r="AA30" s="41" t="str">
        <f t="shared" ca="1" si="10"/>
        <v/>
      </c>
      <c r="AB30" s="41" t="str">
        <f t="shared" ca="1" si="10"/>
        <v/>
      </c>
      <c r="AC30" s="41" t="str">
        <f t="shared" ca="1" si="10"/>
        <v/>
      </c>
      <c r="AD30" s="41" t="str">
        <f t="shared" ca="1" si="11"/>
        <v/>
      </c>
      <c r="AE30" s="41" t="str">
        <f t="shared" ca="1" si="11"/>
        <v/>
      </c>
      <c r="AF30" s="41" t="str">
        <f t="shared" ca="1" si="11"/>
        <v/>
      </c>
      <c r="AG30" s="41" t="str">
        <f t="shared" ca="1" si="11"/>
        <v/>
      </c>
      <c r="AH30" s="41" t="str">
        <f t="shared" ca="1" si="11"/>
        <v/>
      </c>
      <c r="AI30" s="41" t="str">
        <f t="shared" ca="1" si="11"/>
        <v/>
      </c>
      <c r="AJ30" s="41" t="str">
        <f t="shared" ca="1" si="11"/>
        <v/>
      </c>
      <c r="AK30" s="41" t="str">
        <f t="shared" ca="1" si="11"/>
        <v/>
      </c>
      <c r="AL30" s="41" t="str">
        <f t="shared" ca="1" si="11"/>
        <v/>
      </c>
      <c r="AM30" s="41" t="str">
        <f t="shared" ca="1" si="11"/>
        <v/>
      </c>
      <c r="AN30" s="41" t="str">
        <f t="shared" ca="1" si="12"/>
        <v/>
      </c>
      <c r="AO30" s="41" t="str">
        <f t="shared" ca="1" si="12"/>
        <v/>
      </c>
      <c r="AP30" s="41" t="str">
        <f t="shared" ca="1" si="12"/>
        <v/>
      </c>
      <c r="AQ30" s="41" t="str">
        <f t="shared" ca="1" si="12"/>
        <v/>
      </c>
      <c r="AR30" s="41" t="str">
        <f t="shared" ca="1" si="12"/>
        <v/>
      </c>
      <c r="AS30" s="41" t="str">
        <f t="shared" ca="1" si="12"/>
        <v/>
      </c>
      <c r="AT30" s="41" t="str">
        <f t="shared" ca="1" si="12"/>
        <v/>
      </c>
      <c r="AU30" s="41" t="str">
        <f t="shared" ca="1" si="12"/>
        <v/>
      </c>
      <c r="AV30" s="41" t="str">
        <f t="shared" ca="1" si="12"/>
        <v/>
      </c>
      <c r="AW30" s="41" t="str">
        <f t="shared" ca="1" si="12"/>
        <v/>
      </c>
      <c r="AX30" s="41" t="str">
        <f t="shared" ca="1" si="13"/>
        <v/>
      </c>
      <c r="AY30" s="41" t="str">
        <f t="shared" ca="1" si="13"/>
        <v/>
      </c>
      <c r="AZ30" s="41" t="str">
        <f t="shared" ca="1" si="13"/>
        <v/>
      </c>
      <c r="BA30" s="41" t="str">
        <f t="shared" ca="1" si="13"/>
        <v/>
      </c>
      <c r="BB30" s="41" t="str">
        <f t="shared" ca="1" si="13"/>
        <v/>
      </c>
      <c r="BC30" s="41" t="str">
        <f t="shared" ca="1" si="13"/>
        <v/>
      </c>
      <c r="BD30" s="41" t="str">
        <f t="shared" ca="1" si="13"/>
        <v/>
      </c>
      <c r="BE30" s="41" t="str">
        <f t="shared" ca="1" si="13"/>
        <v/>
      </c>
      <c r="BF30" s="41" t="str">
        <f t="shared" ca="1" si="13"/>
        <v/>
      </c>
      <c r="BG30" s="41" t="str">
        <f t="shared" ca="1" si="13"/>
        <v/>
      </c>
      <c r="BH30" s="41" t="str">
        <f t="shared" ca="1" si="14"/>
        <v/>
      </c>
      <c r="BI30" s="41" t="str">
        <f t="shared" ca="1" si="14"/>
        <v/>
      </c>
      <c r="BJ30" s="41" t="str">
        <f t="shared" ca="1" si="14"/>
        <v/>
      </c>
      <c r="BK30" s="41" t="str">
        <f t="shared" ca="1" si="14"/>
        <v/>
      </c>
      <c r="BL30" s="41" t="str">
        <f t="shared" ca="1" si="14"/>
        <v/>
      </c>
      <c r="BM30" s="41" t="str">
        <f t="shared" ca="1" si="14"/>
        <v/>
      </c>
      <c r="BN30" s="41" t="str">
        <f t="shared" ca="1" si="14"/>
        <v/>
      </c>
      <c r="BO30" s="41" t="str">
        <f t="shared" ca="1" si="14"/>
        <v/>
      </c>
      <c r="BP30" s="41" t="str">
        <f t="shared" ca="1" si="14"/>
        <v/>
      </c>
      <c r="BQ30" s="41" t="str">
        <f t="shared" ca="1" si="14"/>
        <v/>
      </c>
      <c r="BR30" s="41" t="str">
        <f t="shared" ca="1" si="15"/>
        <v/>
      </c>
      <c r="BS30" s="41" t="str">
        <f t="shared" ca="1" si="15"/>
        <v/>
      </c>
      <c r="BT30" s="41" t="str">
        <f t="shared" ca="1" si="15"/>
        <v/>
      </c>
      <c r="BU30" s="41" t="str">
        <f t="shared" ca="1" si="15"/>
        <v/>
      </c>
      <c r="BV30" s="41" t="str">
        <f t="shared" ca="1" si="15"/>
        <v/>
      </c>
      <c r="BW30" s="41" t="str">
        <f t="shared" ca="1" si="15"/>
        <v/>
      </c>
    </row>
    <row r="31" spans="1:75" s="1" customFormat="1" ht="57.6" hidden="1">
      <c r="A31" s="6"/>
      <c r="B31" s="6"/>
      <c r="C31" s="52" t="s">
        <v>44</v>
      </c>
      <c r="D31" s="52">
        <v>8334633901</v>
      </c>
      <c r="E31" s="52" t="s">
        <v>69</v>
      </c>
      <c r="F31" s="76" t="s">
        <v>48</v>
      </c>
      <c r="G31" s="41" t="s">
        <v>33</v>
      </c>
      <c r="H31" s="77" t="s">
        <v>53</v>
      </c>
      <c r="I31" s="42">
        <v>1</v>
      </c>
      <c r="J31" s="43">
        <v>43647</v>
      </c>
      <c r="K31" s="43">
        <f>+Milestones[[#This Row],[START BUILD DATE]]+Milestones[[#This Row],[No. Days]]-1</f>
        <v>43660</v>
      </c>
      <c r="L31" s="43"/>
      <c r="M31" s="43" t="s">
        <v>55</v>
      </c>
      <c r="N31" s="41" t="s">
        <v>81</v>
      </c>
      <c r="O31" s="49">
        <v>1</v>
      </c>
      <c r="P31" s="48">
        <v>1</v>
      </c>
      <c r="Q31" s="66" t="s">
        <v>173</v>
      </c>
      <c r="R31" s="44">
        <v>14</v>
      </c>
      <c r="S31" s="16"/>
      <c r="T31" s="41" t="str">
        <f t="shared" ca="1" si="10"/>
        <v/>
      </c>
      <c r="U31" s="41" t="str">
        <f t="shared" ca="1" si="10"/>
        <v/>
      </c>
      <c r="V31" s="41" t="str">
        <f t="shared" ca="1" si="10"/>
        <v/>
      </c>
      <c r="W31" s="41" t="str">
        <f t="shared" ca="1" si="10"/>
        <v/>
      </c>
      <c r="X31" s="41" t="str">
        <f t="shared" ca="1" si="10"/>
        <v/>
      </c>
      <c r="Y31" s="41" t="str">
        <f t="shared" ca="1" si="10"/>
        <v/>
      </c>
      <c r="Z31" s="41" t="str">
        <f t="shared" ca="1" si="10"/>
        <v/>
      </c>
      <c r="AA31" s="41" t="str">
        <f t="shared" ca="1" si="10"/>
        <v/>
      </c>
      <c r="AB31" s="41" t="str">
        <f t="shared" ca="1" si="10"/>
        <v/>
      </c>
      <c r="AC31" s="41" t="str">
        <f t="shared" ca="1" si="10"/>
        <v/>
      </c>
      <c r="AD31" s="41" t="str">
        <f t="shared" ca="1" si="11"/>
        <v/>
      </c>
      <c r="AE31" s="41" t="str">
        <f t="shared" ca="1" si="11"/>
        <v/>
      </c>
      <c r="AF31" s="41" t="str">
        <f t="shared" ca="1" si="11"/>
        <v/>
      </c>
      <c r="AG31" s="41" t="str">
        <f t="shared" ca="1" si="11"/>
        <v/>
      </c>
      <c r="AH31" s="41" t="str">
        <f t="shared" ca="1" si="11"/>
        <v/>
      </c>
      <c r="AI31" s="41" t="str">
        <f t="shared" ca="1" si="11"/>
        <v/>
      </c>
      <c r="AJ31" s="41" t="str">
        <f t="shared" ca="1" si="11"/>
        <v/>
      </c>
      <c r="AK31" s="41" t="str">
        <f t="shared" ca="1" si="11"/>
        <v/>
      </c>
      <c r="AL31" s="41" t="str">
        <f t="shared" ca="1" si="11"/>
        <v/>
      </c>
      <c r="AM31" s="41" t="str">
        <f t="shared" ca="1" si="11"/>
        <v/>
      </c>
      <c r="AN31" s="41" t="str">
        <f t="shared" ca="1" si="12"/>
        <v/>
      </c>
      <c r="AO31" s="41" t="str">
        <f t="shared" ca="1" si="12"/>
        <v/>
      </c>
      <c r="AP31" s="41" t="str">
        <f t="shared" ca="1" si="12"/>
        <v/>
      </c>
      <c r="AQ31" s="41" t="str">
        <f t="shared" ca="1" si="12"/>
        <v/>
      </c>
      <c r="AR31" s="41" t="str">
        <f t="shared" ca="1" si="12"/>
        <v/>
      </c>
      <c r="AS31" s="41" t="str">
        <f t="shared" ca="1" si="12"/>
        <v/>
      </c>
      <c r="AT31" s="41" t="str">
        <f t="shared" ca="1" si="12"/>
        <v/>
      </c>
      <c r="AU31" s="41" t="str">
        <f t="shared" ca="1" si="12"/>
        <v/>
      </c>
      <c r="AV31" s="41" t="str">
        <f t="shared" ca="1" si="12"/>
        <v/>
      </c>
      <c r="AW31" s="41" t="str">
        <f t="shared" ca="1" si="12"/>
        <v/>
      </c>
      <c r="AX31" s="41" t="str">
        <f t="shared" ca="1" si="13"/>
        <v/>
      </c>
      <c r="AY31" s="41" t="str">
        <f t="shared" ca="1" si="13"/>
        <v/>
      </c>
      <c r="AZ31" s="41" t="str">
        <f t="shared" ca="1" si="13"/>
        <v/>
      </c>
      <c r="BA31" s="41" t="str">
        <f t="shared" ca="1" si="13"/>
        <v/>
      </c>
      <c r="BB31" s="41" t="str">
        <f t="shared" ca="1" si="13"/>
        <v/>
      </c>
      <c r="BC31" s="41" t="str">
        <f t="shared" ca="1" si="13"/>
        <v/>
      </c>
      <c r="BD31" s="41" t="str">
        <f t="shared" ca="1" si="13"/>
        <v/>
      </c>
      <c r="BE31" s="41" t="str">
        <f t="shared" ca="1" si="13"/>
        <v/>
      </c>
      <c r="BF31" s="41" t="str">
        <f t="shared" ca="1" si="13"/>
        <v/>
      </c>
      <c r="BG31" s="41" t="str">
        <f t="shared" ca="1" si="13"/>
        <v/>
      </c>
      <c r="BH31" s="41" t="str">
        <f t="shared" ca="1" si="14"/>
        <v/>
      </c>
      <c r="BI31" s="41" t="str">
        <f t="shared" ca="1" si="14"/>
        <v/>
      </c>
      <c r="BJ31" s="41" t="str">
        <f t="shared" ca="1" si="14"/>
        <v/>
      </c>
      <c r="BK31" s="41" t="str">
        <f t="shared" ca="1" si="14"/>
        <v/>
      </c>
      <c r="BL31" s="41" t="str">
        <f t="shared" ca="1" si="14"/>
        <v/>
      </c>
      <c r="BM31" s="41" t="str">
        <f t="shared" ca="1" si="14"/>
        <v/>
      </c>
      <c r="BN31" s="41" t="str">
        <f t="shared" ca="1" si="14"/>
        <v/>
      </c>
      <c r="BO31" s="41" t="str">
        <f t="shared" ca="1" si="14"/>
        <v/>
      </c>
      <c r="BP31" s="41" t="str">
        <f t="shared" ca="1" si="14"/>
        <v/>
      </c>
      <c r="BQ31" s="41" t="str">
        <f t="shared" ca="1" si="14"/>
        <v/>
      </c>
      <c r="BR31" s="41" t="str">
        <f t="shared" ca="1" si="15"/>
        <v/>
      </c>
      <c r="BS31" s="41" t="str">
        <f t="shared" ca="1" si="15"/>
        <v/>
      </c>
      <c r="BT31" s="41" t="str">
        <f t="shared" ca="1" si="15"/>
        <v/>
      </c>
      <c r="BU31" s="41" t="str">
        <f t="shared" ca="1" si="15"/>
        <v/>
      </c>
      <c r="BV31" s="41" t="str">
        <f t="shared" ca="1" si="15"/>
        <v/>
      </c>
      <c r="BW31" s="41" t="str">
        <f t="shared" ca="1" si="15"/>
        <v/>
      </c>
    </row>
    <row r="32" spans="1:75" s="1" customFormat="1" ht="57.6" hidden="1">
      <c r="A32" s="6"/>
      <c r="B32" s="6"/>
      <c r="C32" s="52" t="s">
        <v>44</v>
      </c>
      <c r="D32" s="52">
        <v>8334633901</v>
      </c>
      <c r="E32" s="52" t="s">
        <v>69</v>
      </c>
      <c r="F32" s="76" t="s">
        <v>48</v>
      </c>
      <c r="G32" s="41" t="s">
        <v>33</v>
      </c>
      <c r="H32" s="77" t="s">
        <v>54</v>
      </c>
      <c r="I32" s="42">
        <v>1</v>
      </c>
      <c r="J32" s="43">
        <v>43647</v>
      </c>
      <c r="K32" s="43">
        <f>+Milestones[[#This Row],[START BUILD DATE]]+Milestones[[#This Row],[No. Days]]-1</f>
        <v>43660</v>
      </c>
      <c r="L32" s="43"/>
      <c r="M32" s="43" t="s">
        <v>55</v>
      </c>
      <c r="N32" s="41" t="s">
        <v>81</v>
      </c>
      <c r="O32" s="49">
        <v>1</v>
      </c>
      <c r="P32" s="48">
        <v>1</v>
      </c>
      <c r="Q32" s="66" t="s">
        <v>173</v>
      </c>
      <c r="R32" s="44">
        <v>14</v>
      </c>
      <c r="S32" s="16"/>
      <c r="T32" s="41" t="str">
        <f t="shared" ca="1" si="10"/>
        <v/>
      </c>
      <c r="U32" s="41" t="str">
        <f t="shared" ca="1" si="10"/>
        <v/>
      </c>
      <c r="V32" s="41" t="str">
        <f t="shared" ca="1" si="10"/>
        <v/>
      </c>
      <c r="W32" s="41" t="str">
        <f t="shared" ca="1" si="10"/>
        <v/>
      </c>
      <c r="X32" s="41" t="str">
        <f t="shared" ca="1" si="10"/>
        <v/>
      </c>
      <c r="Y32" s="41" t="str">
        <f t="shared" ca="1" si="10"/>
        <v/>
      </c>
      <c r="Z32" s="41" t="str">
        <f t="shared" ca="1" si="10"/>
        <v/>
      </c>
      <c r="AA32" s="41" t="str">
        <f t="shared" ca="1" si="10"/>
        <v/>
      </c>
      <c r="AB32" s="41" t="str">
        <f t="shared" ca="1" si="10"/>
        <v/>
      </c>
      <c r="AC32" s="41" t="str">
        <f t="shared" ca="1" si="10"/>
        <v/>
      </c>
      <c r="AD32" s="41" t="str">
        <f t="shared" ca="1" si="11"/>
        <v/>
      </c>
      <c r="AE32" s="41" t="str">
        <f t="shared" ca="1" si="11"/>
        <v/>
      </c>
      <c r="AF32" s="41" t="str">
        <f t="shared" ca="1" si="11"/>
        <v/>
      </c>
      <c r="AG32" s="41" t="str">
        <f t="shared" ca="1" si="11"/>
        <v/>
      </c>
      <c r="AH32" s="41" t="str">
        <f t="shared" ca="1" si="11"/>
        <v/>
      </c>
      <c r="AI32" s="41" t="str">
        <f t="shared" ca="1" si="11"/>
        <v/>
      </c>
      <c r="AJ32" s="41" t="str">
        <f t="shared" ca="1" si="11"/>
        <v/>
      </c>
      <c r="AK32" s="41" t="str">
        <f t="shared" ca="1" si="11"/>
        <v/>
      </c>
      <c r="AL32" s="41" t="str">
        <f t="shared" ca="1" si="11"/>
        <v/>
      </c>
      <c r="AM32" s="41" t="str">
        <f t="shared" ca="1" si="11"/>
        <v/>
      </c>
      <c r="AN32" s="41" t="str">
        <f t="shared" ca="1" si="12"/>
        <v/>
      </c>
      <c r="AO32" s="41" t="str">
        <f t="shared" ca="1" si="12"/>
        <v/>
      </c>
      <c r="AP32" s="41" t="str">
        <f t="shared" ca="1" si="12"/>
        <v/>
      </c>
      <c r="AQ32" s="41" t="str">
        <f t="shared" ca="1" si="12"/>
        <v/>
      </c>
      <c r="AR32" s="41" t="str">
        <f t="shared" ca="1" si="12"/>
        <v/>
      </c>
      <c r="AS32" s="41" t="str">
        <f t="shared" ca="1" si="12"/>
        <v/>
      </c>
      <c r="AT32" s="41" t="str">
        <f t="shared" ca="1" si="12"/>
        <v/>
      </c>
      <c r="AU32" s="41" t="str">
        <f t="shared" ca="1" si="12"/>
        <v/>
      </c>
      <c r="AV32" s="41" t="str">
        <f t="shared" ca="1" si="12"/>
        <v/>
      </c>
      <c r="AW32" s="41" t="str">
        <f t="shared" ca="1" si="12"/>
        <v/>
      </c>
      <c r="AX32" s="41" t="str">
        <f t="shared" ca="1" si="13"/>
        <v/>
      </c>
      <c r="AY32" s="41" t="str">
        <f t="shared" ca="1" si="13"/>
        <v/>
      </c>
      <c r="AZ32" s="41" t="str">
        <f t="shared" ca="1" si="13"/>
        <v/>
      </c>
      <c r="BA32" s="41" t="str">
        <f t="shared" ca="1" si="13"/>
        <v/>
      </c>
      <c r="BB32" s="41" t="str">
        <f t="shared" ca="1" si="13"/>
        <v/>
      </c>
      <c r="BC32" s="41" t="str">
        <f t="shared" ca="1" si="13"/>
        <v/>
      </c>
      <c r="BD32" s="41" t="str">
        <f t="shared" ca="1" si="13"/>
        <v/>
      </c>
      <c r="BE32" s="41" t="str">
        <f t="shared" ca="1" si="13"/>
        <v/>
      </c>
      <c r="BF32" s="41" t="str">
        <f t="shared" ca="1" si="13"/>
        <v/>
      </c>
      <c r="BG32" s="41" t="str">
        <f t="shared" ca="1" si="13"/>
        <v/>
      </c>
      <c r="BH32" s="41" t="str">
        <f t="shared" ca="1" si="14"/>
        <v/>
      </c>
      <c r="BI32" s="41" t="str">
        <f t="shared" ca="1" si="14"/>
        <v/>
      </c>
      <c r="BJ32" s="41" t="str">
        <f t="shared" ca="1" si="14"/>
        <v/>
      </c>
      <c r="BK32" s="41" t="str">
        <f t="shared" ca="1" si="14"/>
        <v/>
      </c>
      <c r="BL32" s="41" t="str">
        <f t="shared" ca="1" si="14"/>
        <v/>
      </c>
      <c r="BM32" s="41" t="str">
        <f t="shared" ca="1" si="14"/>
        <v/>
      </c>
      <c r="BN32" s="41" t="str">
        <f t="shared" ca="1" si="14"/>
        <v/>
      </c>
      <c r="BO32" s="41" t="str">
        <f t="shared" ca="1" si="14"/>
        <v/>
      </c>
      <c r="BP32" s="41" t="str">
        <f t="shared" ca="1" si="14"/>
        <v/>
      </c>
      <c r="BQ32" s="41" t="str">
        <f t="shared" ca="1" si="14"/>
        <v/>
      </c>
      <c r="BR32" s="41" t="str">
        <f t="shared" ca="1" si="15"/>
        <v/>
      </c>
      <c r="BS32" s="41" t="str">
        <f t="shared" ca="1" si="15"/>
        <v/>
      </c>
      <c r="BT32" s="41" t="str">
        <f t="shared" ca="1" si="15"/>
        <v/>
      </c>
      <c r="BU32" s="41" t="str">
        <f t="shared" ca="1" si="15"/>
        <v/>
      </c>
      <c r="BV32" s="41" t="str">
        <f t="shared" ca="1" si="15"/>
        <v/>
      </c>
      <c r="BW32" s="41" t="str">
        <f t="shared" ca="1" si="15"/>
        <v/>
      </c>
    </row>
    <row r="33" spans="1:75" s="1" customFormat="1" ht="14.4" hidden="1">
      <c r="A33" s="6"/>
      <c r="B33" s="6"/>
      <c r="C33" s="52" t="s">
        <v>44</v>
      </c>
      <c r="D33" s="52">
        <v>8334633901</v>
      </c>
      <c r="E33" s="52" t="s">
        <v>69</v>
      </c>
      <c r="F33" s="76" t="s">
        <v>48</v>
      </c>
      <c r="G33" s="41" t="s">
        <v>33</v>
      </c>
      <c r="H33" s="89" t="s">
        <v>150</v>
      </c>
      <c r="I33" s="42">
        <v>2</v>
      </c>
      <c r="J33" s="43">
        <v>43668</v>
      </c>
      <c r="K33" s="83">
        <f>+Milestones[[#This Row],[START BUILD DATE]]+Milestones[[#This Row],[No. Days]]</f>
        <v>43682</v>
      </c>
      <c r="L33" s="84"/>
      <c r="M33" s="84" t="s">
        <v>55</v>
      </c>
      <c r="N33" s="45" t="s">
        <v>81</v>
      </c>
      <c r="O33" s="49">
        <v>1</v>
      </c>
      <c r="P33" s="48">
        <v>1</v>
      </c>
      <c r="Q33" s="71" t="s">
        <v>175</v>
      </c>
      <c r="R33" s="44">
        <v>14</v>
      </c>
      <c r="S33" s="16"/>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41"/>
      <c r="BP33" s="41"/>
      <c r="BQ33" s="41"/>
      <c r="BR33" s="41"/>
      <c r="BS33" s="41"/>
      <c r="BT33" s="41"/>
      <c r="BU33" s="41"/>
      <c r="BV33" s="41"/>
      <c r="BW33" s="41"/>
    </row>
    <row r="34" spans="1:75" s="1" customFormat="1" ht="14.4">
      <c r="A34" s="6"/>
      <c r="B34" s="6"/>
      <c r="C34" s="52" t="s">
        <v>44</v>
      </c>
      <c r="D34" s="52">
        <v>8334633901</v>
      </c>
      <c r="E34" s="52" t="s">
        <v>69</v>
      </c>
      <c r="F34" s="76" t="s">
        <v>48</v>
      </c>
      <c r="G34" s="41" t="s">
        <v>33</v>
      </c>
      <c r="H34" s="89" t="s">
        <v>181</v>
      </c>
      <c r="I34" s="42">
        <v>2</v>
      </c>
      <c r="J34" s="43">
        <v>43710</v>
      </c>
      <c r="K34" s="83">
        <f>+Milestones[[#This Row],[START BUILD DATE]]+Milestones[[#This Row],[No. Days]]</f>
        <v>43724</v>
      </c>
      <c r="L34" s="84"/>
      <c r="M34" s="84" t="s">
        <v>55</v>
      </c>
      <c r="N34" s="45" t="s">
        <v>2</v>
      </c>
      <c r="O34" s="49">
        <v>0.98399999999999999</v>
      </c>
      <c r="P34" s="48">
        <v>0</v>
      </c>
      <c r="Q34" s="71" t="s">
        <v>209</v>
      </c>
      <c r="R34" s="44">
        <v>14</v>
      </c>
      <c r="S34" s="16"/>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41"/>
      <c r="BP34" s="41"/>
      <c r="BQ34" s="41"/>
      <c r="BR34" s="41"/>
      <c r="BS34" s="41"/>
      <c r="BT34" s="41"/>
      <c r="BU34" s="41"/>
      <c r="BV34" s="41"/>
      <c r="BW34" s="41"/>
    </row>
    <row r="35" spans="1:75" s="1" customFormat="1" ht="14.4">
      <c r="A35" s="6"/>
      <c r="B35" s="6"/>
      <c r="C35" s="52" t="s">
        <v>44</v>
      </c>
      <c r="D35" s="52">
        <v>8334633901</v>
      </c>
      <c r="E35" s="52" t="s">
        <v>69</v>
      </c>
      <c r="F35" s="76" t="s">
        <v>48</v>
      </c>
      <c r="G35" s="41" t="s">
        <v>33</v>
      </c>
      <c r="H35" s="89" t="s">
        <v>182</v>
      </c>
      <c r="I35" s="42">
        <v>1</v>
      </c>
      <c r="J35" s="43">
        <v>43717</v>
      </c>
      <c r="K35" s="43">
        <f>+Milestones[[#This Row],[START BUILD DATE]]+Milestones[[#This Row],[No. Days]]-1</f>
        <v>43730</v>
      </c>
      <c r="L35" s="43"/>
      <c r="M35" s="43" t="s">
        <v>55</v>
      </c>
      <c r="N35" s="41" t="s">
        <v>2</v>
      </c>
      <c r="O35" s="49">
        <v>0.96599999999999997</v>
      </c>
      <c r="P35" s="48">
        <v>0</v>
      </c>
      <c r="Q35" s="66"/>
      <c r="R35" s="44">
        <v>14</v>
      </c>
      <c r="S35" s="16"/>
      <c r="T35" s="41" t="str">
        <f t="shared" ca="1" si="10"/>
        <v/>
      </c>
      <c r="U35" s="41" t="str">
        <f t="shared" ca="1" si="10"/>
        <v/>
      </c>
      <c r="V35" s="41" t="str">
        <f t="shared" ca="1" si="10"/>
        <v/>
      </c>
      <c r="W35" s="41" t="str">
        <f t="shared" ca="1" si="10"/>
        <v/>
      </c>
      <c r="X35" s="41" t="str">
        <f t="shared" ca="1" si="10"/>
        <v/>
      </c>
      <c r="Y35" s="41" t="str">
        <f t="shared" ca="1" si="10"/>
        <v/>
      </c>
      <c r="Z35" s="41" t="str">
        <f t="shared" ca="1" si="10"/>
        <v/>
      </c>
      <c r="AA35" s="41" t="str">
        <f t="shared" ca="1" si="10"/>
        <v/>
      </c>
      <c r="AB35" s="41" t="str">
        <f t="shared" ca="1" si="10"/>
        <v/>
      </c>
      <c r="AC35" s="41" t="str">
        <f t="shared" ca="1" si="10"/>
        <v/>
      </c>
      <c r="AD35" s="41" t="str">
        <f t="shared" ca="1" si="11"/>
        <v/>
      </c>
      <c r="AE35" s="41" t="str">
        <f t="shared" ca="1" si="11"/>
        <v/>
      </c>
      <c r="AF35" s="41" t="str">
        <f t="shared" ca="1" si="11"/>
        <v/>
      </c>
      <c r="AG35" s="41" t="str">
        <f t="shared" ca="1" si="11"/>
        <v/>
      </c>
      <c r="AH35" s="41">
        <f t="shared" ca="1" si="11"/>
        <v>2</v>
      </c>
      <c r="AI35" s="41">
        <f t="shared" ca="1" si="11"/>
        <v>2</v>
      </c>
      <c r="AJ35" s="41">
        <f t="shared" ca="1" si="11"/>
        <v>2</v>
      </c>
      <c r="AK35" s="41">
        <f t="shared" ca="1" si="11"/>
        <v>2</v>
      </c>
      <c r="AL35" s="41">
        <f t="shared" ca="1" si="11"/>
        <v>2</v>
      </c>
      <c r="AM35" s="41">
        <f t="shared" ca="1" si="11"/>
        <v>2</v>
      </c>
      <c r="AN35" s="41">
        <f t="shared" ca="1" si="12"/>
        <v>2</v>
      </c>
      <c r="AO35" s="41">
        <f t="shared" ca="1" si="12"/>
        <v>2</v>
      </c>
      <c r="AP35" s="41">
        <f t="shared" ca="1" si="12"/>
        <v>2</v>
      </c>
      <c r="AQ35" s="41">
        <f t="shared" ca="1" si="12"/>
        <v>2</v>
      </c>
      <c r="AR35" s="41">
        <f t="shared" ca="1" si="12"/>
        <v>2</v>
      </c>
      <c r="AS35" s="41">
        <f t="shared" ca="1" si="12"/>
        <v>2</v>
      </c>
      <c r="AT35" s="41">
        <f t="shared" ca="1" si="12"/>
        <v>2</v>
      </c>
      <c r="AU35" s="41">
        <f t="shared" ca="1" si="12"/>
        <v>2</v>
      </c>
      <c r="AV35" s="41" t="str">
        <f t="shared" ca="1" si="12"/>
        <v/>
      </c>
      <c r="AW35" s="41" t="str">
        <f t="shared" ca="1" si="12"/>
        <v/>
      </c>
      <c r="AX35" s="41" t="str">
        <f t="shared" ca="1" si="13"/>
        <v/>
      </c>
      <c r="AY35" s="41" t="str">
        <f t="shared" ca="1" si="13"/>
        <v/>
      </c>
      <c r="AZ35" s="41" t="str">
        <f t="shared" ca="1" si="13"/>
        <v/>
      </c>
      <c r="BA35" s="41" t="str">
        <f t="shared" ca="1" si="13"/>
        <v/>
      </c>
      <c r="BB35" s="41" t="str">
        <f t="shared" ca="1" si="13"/>
        <v/>
      </c>
      <c r="BC35" s="41" t="str">
        <f t="shared" ca="1" si="13"/>
        <v/>
      </c>
      <c r="BD35" s="41" t="str">
        <f t="shared" ca="1" si="13"/>
        <v/>
      </c>
      <c r="BE35" s="41" t="str">
        <f t="shared" ca="1" si="13"/>
        <v/>
      </c>
      <c r="BF35" s="41" t="str">
        <f t="shared" ca="1" si="13"/>
        <v/>
      </c>
      <c r="BG35" s="41" t="str">
        <f t="shared" ca="1" si="13"/>
        <v/>
      </c>
      <c r="BH35" s="41" t="str">
        <f t="shared" ca="1" si="14"/>
        <v/>
      </c>
      <c r="BI35" s="41" t="str">
        <f t="shared" ca="1" si="14"/>
        <v/>
      </c>
      <c r="BJ35" s="41" t="str">
        <f t="shared" ca="1" si="14"/>
        <v/>
      </c>
      <c r="BK35" s="41" t="str">
        <f t="shared" ca="1" si="14"/>
        <v/>
      </c>
      <c r="BL35" s="41" t="str">
        <f t="shared" ca="1" si="14"/>
        <v/>
      </c>
      <c r="BM35" s="41" t="str">
        <f t="shared" ca="1" si="14"/>
        <v/>
      </c>
      <c r="BN35" s="41" t="str">
        <f t="shared" ca="1" si="14"/>
        <v/>
      </c>
      <c r="BO35" s="41" t="str">
        <f t="shared" ca="1" si="14"/>
        <v/>
      </c>
      <c r="BP35" s="41" t="str">
        <f t="shared" ca="1" si="14"/>
        <v/>
      </c>
      <c r="BQ35" s="41" t="str">
        <f t="shared" ca="1" si="14"/>
        <v/>
      </c>
      <c r="BR35" s="41" t="str">
        <f t="shared" ca="1" si="15"/>
        <v/>
      </c>
      <c r="BS35" s="41" t="str">
        <f t="shared" ca="1" si="15"/>
        <v/>
      </c>
      <c r="BT35" s="41" t="str">
        <f t="shared" ca="1" si="15"/>
        <v/>
      </c>
      <c r="BU35" s="41" t="str">
        <f t="shared" ca="1" si="15"/>
        <v/>
      </c>
      <c r="BV35" s="41" t="str">
        <f t="shared" ca="1" si="15"/>
        <v/>
      </c>
      <c r="BW35" s="41" t="str">
        <f t="shared" ca="1" si="15"/>
        <v/>
      </c>
    </row>
    <row r="36" spans="1:75" s="1" customFormat="1" ht="14.4">
      <c r="A36" s="6"/>
      <c r="B36" s="6"/>
      <c r="C36" s="52" t="s">
        <v>45</v>
      </c>
      <c r="D36" s="52">
        <v>100004565</v>
      </c>
      <c r="E36" s="52" t="s">
        <v>70</v>
      </c>
      <c r="F36" s="76" t="s">
        <v>49</v>
      </c>
      <c r="G36" s="41" t="s">
        <v>33</v>
      </c>
      <c r="H36" s="89" t="s">
        <v>213</v>
      </c>
      <c r="I36" s="42">
        <v>5</v>
      </c>
      <c r="J36" s="43">
        <v>43717</v>
      </c>
      <c r="K36" s="43">
        <f>+Milestones[[#This Row],[START BUILD DATE]]+Milestones[[#This Row],[No. Days]]-1</f>
        <v>43730</v>
      </c>
      <c r="L36" s="43"/>
      <c r="M36" s="43" t="s">
        <v>55</v>
      </c>
      <c r="N36" s="41" t="s">
        <v>2</v>
      </c>
      <c r="O36" s="49">
        <v>0.99</v>
      </c>
      <c r="P36" s="48">
        <v>0</v>
      </c>
      <c r="Q36" s="66"/>
      <c r="R36" s="44">
        <v>14</v>
      </c>
      <c r="S36" s="16"/>
      <c r="T36" s="41" t="str">
        <f t="shared" ca="1" si="10"/>
        <v/>
      </c>
      <c r="U36" s="41" t="str">
        <f t="shared" ca="1" si="10"/>
        <v/>
      </c>
      <c r="V36" s="41" t="str">
        <f t="shared" ca="1" si="10"/>
        <v/>
      </c>
      <c r="W36" s="41" t="str">
        <f t="shared" ca="1" si="10"/>
        <v/>
      </c>
      <c r="X36" s="41" t="str">
        <f t="shared" ca="1" si="10"/>
        <v/>
      </c>
      <c r="Y36" s="41" t="str">
        <f t="shared" ca="1" si="10"/>
        <v/>
      </c>
      <c r="Z36" s="41" t="str">
        <f t="shared" ca="1" si="10"/>
        <v/>
      </c>
      <c r="AA36" s="41" t="str">
        <f t="shared" ca="1" si="10"/>
        <v/>
      </c>
      <c r="AB36" s="41" t="str">
        <f t="shared" ca="1" si="10"/>
        <v/>
      </c>
      <c r="AC36" s="41" t="str">
        <f t="shared" ca="1" si="10"/>
        <v/>
      </c>
      <c r="AD36" s="41" t="str">
        <f t="shared" ca="1" si="11"/>
        <v/>
      </c>
      <c r="AE36" s="41" t="str">
        <f t="shared" ca="1" si="11"/>
        <v/>
      </c>
      <c r="AF36" s="41" t="str">
        <f t="shared" ca="1" si="11"/>
        <v/>
      </c>
      <c r="AG36" s="41" t="str">
        <f t="shared" ca="1" si="11"/>
        <v/>
      </c>
      <c r="AH36" s="41">
        <f t="shared" ca="1" si="11"/>
        <v>2</v>
      </c>
      <c r="AI36" s="41">
        <f t="shared" ca="1" si="11"/>
        <v>2</v>
      </c>
      <c r="AJ36" s="41">
        <f t="shared" ca="1" si="11"/>
        <v>2</v>
      </c>
      <c r="AK36" s="41">
        <f t="shared" ca="1" si="11"/>
        <v>2</v>
      </c>
      <c r="AL36" s="41">
        <f t="shared" ca="1" si="11"/>
        <v>2</v>
      </c>
      <c r="AM36" s="41">
        <f t="shared" ca="1" si="11"/>
        <v>2</v>
      </c>
      <c r="AN36" s="41">
        <f t="shared" ca="1" si="12"/>
        <v>2</v>
      </c>
      <c r="AO36" s="41">
        <f t="shared" ca="1" si="12"/>
        <v>2</v>
      </c>
      <c r="AP36" s="41">
        <f t="shared" ca="1" si="12"/>
        <v>2</v>
      </c>
      <c r="AQ36" s="41">
        <f t="shared" ca="1" si="12"/>
        <v>2</v>
      </c>
      <c r="AR36" s="41">
        <f t="shared" ca="1" si="12"/>
        <v>2</v>
      </c>
      <c r="AS36" s="41">
        <f t="shared" ca="1" si="12"/>
        <v>2</v>
      </c>
      <c r="AT36" s="41">
        <f t="shared" ca="1" si="12"/>
        <v>2</v>
      </c>
      <c r="AU36" s="41">
        <f t="shared" ca="1" si="12"/>
        <v>2</v>
      </c>
      <c r="AV36" s="41" t="str">
        <f t="shared" ca="1" si="12"/>
        <v/>
      </c>
      <c r="AW36" s="41" t="str">
        <f t="shared" ca="1" si="12"/>
        <v/>
      </c>
      <c r="AX36" s="41" t="str">
        <f t="shared" ca="1" si="13"/>
        <v/>
      </c>
      <c r="AY36" s="41" t="str">
        <f t="shared" ca="1" si="13"/>
        <v/>
      </c>
      <c r="AZ36" s="41" t="str">
        <f t="shared" ca="1" si="13"/>
        <v/>
      </c>
      <c r="BA36" s="41" t="str">
        <f t="shared" ca="1" si="13"/>
        <v/>
      </c>
      <c r="BB36" s="41" t="str">
        <f t="shared" ca="1" si="13"/>
        <v/>
      </c>
      <c r="BC36" s="41" t="str">
        <f t="shared" ca="1" si="13"/>
        <v/>
      </c>
      <c r="BD36" s="41" t="str">
        <f t="shared" ca="1" si="13"/>
        <v/>
      </c>
      <c r="BE36" s="41" t="str">
        <f t="shared" ca="1" si="13"/>
        <v/>
      </c>
      <c r="BF36" s="41" t="str">
        <f t="shared" ca="1" si="13"/>
        <v/>
      </c>
      <c r="BG36" s="41" t="str">
        <f t="shared" ca="1" si="13"/>
        <v/>
      </c>
      <c r="BH36" s="41" t="str">
        <f t="shared" ca="1" si="14"/>
        <v/>
      </c>
      <c r="BI36" s="41" t="str">
        <f t="shared" ca="1" si="14"/>
        <v/>
      </c>
      <c r="BJ36" s="41" t="str">
        <f t="shared" ca="1" si="14"/>
        <v/>
      </c>
      <c r="BK36" s="41" t="str">
        <f t="shared" ca="1" si="14"/>
        <v/>
      </c>
      <c r="BL36" s="41" t="str">
        <f t="shared" ca="1" si="14"/>
        <v/>
      </c>
      <c r="BM36" s="41" t="str">
        <f t="shared" ca="1" si="14"/>
        <v/>
      </c>
      <c r="BN36" s="41" t="str">
        <f t="shared" ca="1" si="14"/>
        <v/>
      </c>
      <c r="BO36" s="41" t="str">
        <f t="shared" ca="1" si="14"/>
        <v/>
      </c>
      <c r="BP36" s="41" t="str">
        <f t="shared" ca="1" si="14"/>
        <v/>
      </c>
      <c r="BQ36" s="41" t="str">
        <f t="shared" ca="1" si="14"/>
        <v/>
      </c>
      <c r="BR36" s="41" t="str">
        <f t="shared" ca="1" si="15"/>
        <v/>
      </c>
      <c r="BS36" s="41" t="str">
        <f t="shared" ca="1" si="15"/>
        <v/>
      </c>
      <c r="BT36" s="41" t="str">
        <f t="shared" ca="1" si="15"/>
        <v/>
      </c>
      <c r="BU36" s="41" t="str">
        <f t="shared" ca="1" si="15"/>
        <v/>
      </c>
      <c r="BV36" s="41" t="str">
        <f t="shared" ca="1" si="15"/>
        <v/>
      </c>
      <c r="BW36" s="41" t="str">
        <f t="shared" ca="1" si="15"/>
        <v/>
      </c>
    </row>
    <row r="37" spans="1:75" s="1" customFormat="1" ht="14.4" hidden="1">
      <c r="A37" s="6"/>
      <c r="B37" s="6"/>
      <c r="C37" s="52" t="s">
        <v>46</v>
      </c>
      <c r="D37" s="52">
        <v>8307700002</v>
      </c>
      <c r="E37" s="52" t="s">
        <v>71</v>
      </c>
      <c r="F37" s="76" t="s">
        <v>50</v>
      </c>
      <c r="G37" s="41" t="s">
        <v>56</v>
      </c>
      <c r="H37" s="77" t="s">
        <v>144</v>
      </c>
      <c r="I37" s="42">
        <v>2</v>
      </c>
      <c r="J37" s="43">
        <v>43640</v>
      </c>
      <c r="K37" s="43">
        <f>+Milestones[[#This Row],[START BUILD DATE]]+Milestones[[#This Row],[No. Days]]-1</f>
        <v>43649</v>
      </c>
      <c r="L37" s="43">
        <v>43645</v>
      </c>
      <c r="M37" s="43" t="s">
        <v>55</v>
      </c>
      <c r="N37" s="41" t="s">
        <v>81</v>
      </c>
      <c r="O37" s="49">
        <v>1</v>
      </c>
      <c r="P37" s="48">
        <v>1</v>
      </c>
      <c r="Q37" s="71" t="s">
        <v>98</v>
      </c>
      <c r="R37" s="44">
        <v>10</v>
      </c>
      <c r="S37" s="16"/>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1"/>
      <c r="BP37" s="41"/>
      <c r="BQ37" s="41"/>
      <c r="BR37" s="41"/>
      <c r="BS37" s="41"/>
      <c r="BT37" s="41"/>
      <c r="BU37" s="41"/>
      <c r="BV37" s="41"/>
      <c r="BW37" s="41"/>
    </row>
    <row r="38" spans="1:75" s="1" customFormat="1" ht="14.4" hidden="1">
      <c r="A38" s="6"/>
      <c r="B38" s="6"/>
      <c r="C38" s="52" t="s">
        <v>47</v>
      </c>
      <c r="D38" s="52">
        <v>8307700001</v>
      </c>
      <c r="E38" s="52" t="s">
        <v>72</v>
      </c>
      <c r="F38" s="76" t="s">
        <v>51</v>
      </c>
      <c r="G38" s="41" t="s">
        <v>56</v>
      </c>
      <c r="H38" s="77" t="s">
        <v>144</v>
      </c>
      <c r="I38" s="42">
        <v>4</v>
      </c>
      <c r="J38" s="43">
        <v>43640</v>
      </c>
      <c r="K38" s="43">
        <f>+Milestones[[#This Row],[START BUILD DATE]]+Milestones[[#This Row],[No. Days]]-1</f>
        <v>43649</v>
      </c>
      <c r="L38" s="43">
        <v>43645</v>
      </c>
      <c r="M38" s="43" t="s">
        <v>55</v>
      </c>
      <c r="N38" s="41" t="s">
        <v>81</v>
      </c>
      <c r="O38" s="49">
        <v>1</v>
      </c>
      <c r="P38" s="48">
        <v>1</v>
      </c>
      <c r="Q38" s="71" t="s">
        <v>98</v>
      </c>
      <c r="R38" s="44">
        <v>10</v>
      </c>
      <c r="S38" s="16"/>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1"/>
      <c r="BP38" s="41"/>
      <c r="BQ38" s="41"/>
      <c r="BR38" s="41"/>
      <c r="BS38" s="41"/>
      <c r="BT38" s="41"/>
      <c r="BU38" s="41"/>
      <c r="BV38" s="41"/>
      <c r="BW38" s="41"/>
    </row>
    <row r="39" spans="1:75" s="1" customFormat="1" ht="14.4" hidden="1">
      <c r="A39" s="6"/>
      <c r="B39" s="6"/>
      <c r="C39" s="52" t="s">
        <v>46</v>
      </c>
      <c r="D39" s="52">
        <v>8307700002</v>
      </c>
      <c r="E39" s="52" t="s">
        <v>71</v>
      </c>
      <c r="F39" s="76" t="s">
        <v>50</v>
      </c>
      <c r="G39" s="41" t="s">
        <v>56</v>
      </c>
      <c r="H39" s="77" t="s">
        <v>143</v>
      </c>
      <c r="I39" s="42">
        <v>2</v>
      </c>
      <c r="J39" s="43">
        <v>43647</v>
      </c>
      <c r="K39" s="43">
        <f>+Milestones[[#This Row],[START BUILD DATE]]+Milestones[[#This Row],[No. Days]]-1</f>
        <v>43656</v>
      </c>
      <c r="L39" s="43"/>
      <c r="M39" s="45" t="s">
        <v>55</v>
      </c>
      <c r="N39" s="41" t="s">
        <v>81</v>
      </c>
      <c r="O39" s="49">
        <v>1</v>
      </c>
      <c r="P39" s="48">
        <v>1</v>
      </c>
      <c r="Q39" s="71" t="s">
        <v>98</v>
      </c>
      <c r="R39" s="44">
        <v>10</v>
      </c>
      <c r="S39" s="16"/>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1"/>
      <c r="BU39" s="41"/>
      <c r="BV39" s="41"/>
      <c r="BW39" s="41"/>
    </row>
    <row r="40" spans="1:75" s="1" customFormat="1" ht="14.4" hidden="1">
      <c r="A40" s="6"/>
      <c r="B40" s="6"/>
      <c r="C40" s="52" t="s">
        <v>47</v>
      </c>
      <c r="D40" s="52">
        <v>8307700001</v>
      </c>
      <c r="E40" s="52" t="s">
        <v>72</v>
      </c>
      <c r="F40" s="76" t="s">
        <v>51</v>
      </c>
      <c r="G40" s="41" t="s">
        <v>56</v>
      </c>
      <c r="H40" s="77" t="s">
        <v>143</v>
      </c>
      <c r="I40" s="42">
        <v>4</v>
      </c>
      <c r="J40" s="43">
        <v>43647</v>
      </c>
      <c r="K40" s="43">
        <f>+Milestones[[#This Row],[START BUILD DATE]]+Milestones[[#This Row],[No. Days]]-1</f>
        <v>43656</v>
      </c>
      <c r="L40" s="43"/>
      <c r="M40" s="45" t="s">
        <v>55</v>
      </c>
      <c r="N40" s="41" t="s">
        <v>81</v>
      </c>
      <c r="O40" s="49">
        <v>1</v>
      </c>
      <c r="P40" s="48">
        <v>1</v>
      </c>
      <c r="Q40" s="71" t="s">
        <v>98</v>
      </c>
      <c r="R40" s="44">
        <v>10</v>
      </c>
      <c r="S40" s="16"/>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1"/>
      <c r="BP40" s="41"/>
      <c r="BQ40" s="41"/>
      <c r="BR40" s="41"/>
      <c r="BS40" s="41"/>
      <c r="BT40" s="41"/>
      <c r="BU40" s="41"/>
      <c r="BV40" s="41"/>
      <c r="BW40" s="41"/>
    </row>
    <row r="41" spans="1:75" s="1" customFormat="1" ht="14.4" hidden="1">
      <c r="A41" s="6"/>
      <c r="B41" s="6"/>
      <c r="C41" s="52" t="s">
        <v>46</v>
      </c>
      <c r="D41" s="52">
        <v>8307700002</v>
      </c>
      <c r="E41" s="52" t="s">
        <v>71</v>
      </c>
      <c r="F41" s="76" t="s">
        <v>50</v>
      </c>
      <c r="G41" s="41" t="s">
        <v>56</v>
      </c>
      <c r="H41" s="77" t="s">
        <v>151</v>
      </c>
      <c r="I41" s="42">
        <v>5</v>
      </c>
      <c r="J41" s="43">
        <v>43654</v>
      </c>
      <c r="K41" s="43">
        <f>+Milestones[[#This Row],[START BUILD DATE]]+Milestones[[#This Row],[No. Days]]-1</f>
        <v>43663</v>
      </c>
      <c r="L41" s="43"/>
      <c r="M41" s="45" t="s">
        <v>55</v>
      </c>
      <c r="N41" s="41" t="s">
        <v>81</v>
      </c>
      <c r="O41" s="49">
        <v>1</v>
      </c>
      <c r="P41" s="48">
        <v>1</v>
      </c>
      <c r="Q41" s="71" t="s">
        <v>174</v>
      </c>
      <c r="R41" s="44">
        <v>10</v>
      </c>
      <c r="S41" s="16"/>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c r="BW41" s="41"/>
    </row>
    <row r="42" spans="1:75" s="1" customFormat="1" ht="14.4" hidden="1">
      <c r="A42" s="6"/>
      <c r="B42" s="6"/>
      <c r="C42" s="52" t="s">
        <v>47</v>
      </c>
      <c r="D42" s="52">
        <v>8307700001</v>
      </c>
      <c r="E42" s="52" t="s">
        <v>72</v>
      </c>
      <c r="F42" s="76" t="s">
        <v>51</v>
      </c>
      <c r="G42" s="41" t="s">
        <v>56</v>
      </c>
      <c r="H42" s="77" t="s">
        <v>151</v>
      </c>
      <c r="I42" s="42">
        <v>10</v>
      </c>
      <c r="J42" s="43">
        <v>43654</v>
      </c>
      <c r="K42" s="43">
        <f>+Milestones[[#This Row],[START BUILD DATE]]+Milestones[[#This Row],[No. Days]]-1</f>
        <v>43663</v>
      </c>
      <c r="L42" s="43"/>
      <c r="M42" s="45" t="s">
        <v>55</v>
      </c>
      <c r="N42" s="41" t="s">
        <v>81</v>
      </c>
      <c r="O42" s="49">
        <v>1</v>
      </c>
      <c r="P42" s="48">
        <v>1</v>
      </c>
      <c r="Q42" s="71" t="s">
        <v>174</v>
      </c>
      <c r="R42" s="44">
        <v>10</v>
      </c>
      <c r="S42" s="16"/>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1"/>
      <c r="BP42" s="41"/>
      <c r="BQ42" s="41"/>
      <c r="BR42" s="41"/>
      <c r="BS42" s="41"/>
      <c r="BT42" s="41"/>
      <c r="BU42" s="41"/>
      <c r="BV42" s="41"/>
      <c r="BW42" s="41"/>
    </row>
    <row r="43" spans="1:75" s="1" customFormat="1" ht="14.4" hidden="1">
      <c r="A43" s="6"/>
      <c r="B43" s="6"/>
      <c r="C43" s="52" t="s">
        <v>46</v>
      </c>
      <c r="D43" s="52">
        <v>8307700002</v>
      </c>
      <c r="E43" s="52" t="s">
        <v>71</v>
      </c>
      <c r="F43" s="76" t="s">
        <v>50</v>
      </c>
      <c r="G43" s="41" t="s">
        <v>56</v>
      </c>
      <c r="H43" s="77" t="s">
        <v>184</v>
      </c>
      <c r="I43" s="42">
        <v>3</v>
      </c>
      <c r="J43" s="43">
        <v>43682</v>
      </c>
      <c r="K43" s="43">
        <f>+Milestones[[#This Row],[START BUILD DATE]]+Milestones[[#This Row],[No. Days]]-1</f>
        <v>43691</v>
      </c>
      <c r="L43" s="43"/>
      <c r="M43" s="45" t="s">
        <v>55</v>
      </c>
      <c r="N43" s="41" t="s">
        <v>81</v>
      </c>
      <c r="O43" s="49">
        <v>1</v>
      </c>
      <c r="P43" s="48">
        <v>1</v>
      </c>
      <c r="Q43" s="71" t="s">
        <v>98</v>
      </c>
      <c r="R43" s="44">
        <v>10</v>
      </c>
      <c r="S43" s="16"/>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1"/>
      <c r="BP43" s="41"/>
      <c r="BQ43" s="41"/>
      <c r="BR43" s="41"/>
      <c r="BS43" s="41"/>
      <c r="BT43" s="41"/>
      <c r="BU43" s="41"/>
      <c r="BV43" s="41"/>
      <c r="BW43" s="41"/>
    </row>
    <row r="44" spans="1:75" s="1" customFormat="1" ht="14.4" hidden="1">
      <c r="A44" s="6"/>
      <c r="B44" s="6"/>
      <c r="C44" s="52" t="s">
        <v>47</v>
      </c>
      <c r="D44" s="52">
        <v>8307700001</v>
      </c>
      <c r="E44" s="52" t="s">
        <v>72</v>
      </c>
      <c r="F44" s="76" t="s">
        <v>51</v>
      </c>
      <c r="G44" s="41" t="s">
        <v>56</v>
      </c>
      <c r="H44" s="77" t="s">
        <v>185</v>
      </c>
      <c r="I44" s="42">
        <v>6</v>
      </c>
      <c r="J44" s="43">
        <v>43682</v>
      </c>
      <c r="K44" s="43">
        <f>+Milestones[[#This Row],[START BUILD DATE]]+Milestones[[#This Row],[No. Days]]-1</f>
        <v>43691</v>
      </c>
      <c r="L44" s="43"/>
      <c r="M44" s="45" t="s">
        <v>55</v>
      </c>
      <c r="N44" s="41" t="s">
        <v>81</v>
      </c>
      <c r="O44" s="49">
        <v>1</v>
      </c>
      <c r="P44" s="48">
        <v>1</v>
      </c>
      <c r="Q44" s="71" t="s">
        <v>98</v>
      </c>
      <c r="R44" s="44">
        <v>10</v>
      </c>
      <c r="S44" s="16"/>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1"/>
      <c r="BP44" s="41"/>
      <c r="BQ44" s="41"/>
      <c r="BR44" s="41"/>
      <c r="BS44" s="41"/>
      <c r="BT44" s="41"/>
      <c r="BU44" s="41"/>
      <c r="BV44" s="41"/>
      <c r="BW44" s="41"/>
    </row>
    <row r="45" spans="1:75" s="1" customFormat="1" ht="14.4">
      <c r="A45" s="6"/>
      <c r="B45" s="6"/>
      <c r="C45" s="52" t="s">
        <v>46</v>
      </c>
      <c r="D45" s="52">
        <v>8307700002</v>
      </c>
      <c r="E45" s="52" t="s">
        <v>71</v>
      </c>
      <c r="F45" s="76" t="s">
        <v>50</v>
      </c>
      <c r="G45" s="41" t="s">
        <v>56</v>
      </c>
      <c r="H45" s="77" t="s">
        <v>204</v>
      </c>
      <c r="I45" s="42">
        <v>5</v>
      </c>
      <c r="J45" s="43">
        <v>43710</v>
      </c>
      <c r="K45" s="43">
        <f>+Milestones[[#This Row],[START BUILD DATE]]+Milestones[[#This Row],[No. Days]]-1</f>
        <v>43719</v>
      </c>
      <c r="L45" s="43"/>
      <c r="M45" s="45" t="s">
        <v>55</v>
      </c>
      <c r="N45" s="41" t="s">
        <v>2</v>
      </c>
      <c r="O45" s="49">
        <v>0.75800000000000001</v>
      </c>
      <c r="P45" s="48">
        <v>0</v>
      </c>
      <c r="Q45" s="71" t="s">
        <v>214</v>
      </c>
      <c r="R45" s="44">
        <v>10</v>
      </c>
      <c r="S45" s="16"/>
      <c r="T45" s="41" t="str">
        <f t="shared" ca="1" si="10"/>
        <v/>
      </c>
      <c r="U45" s="41" t="str">
        <f t="shared" ca="1" si="10"/>
        <v/>
      </c>
      <c r="V45" s="41" t="str">
        <f t="shared" ca="1" si="10"/>
        <v/>
      </c>
      <c r="W45" s="41" t="str">
        <f t="shared" ca="1" si="10"/>
        <v/>
      </c>
      <c r="X45" s="41" t="str">
        <f t="shared" ca="1" si="10"/>
        <v/>
      </c>
      <c r="Y45" s="41" t="str">
        <f t="shared" ca="1" si="10"/>
        <v/>
      </c>
      <c r="Z45" s="41" t="str">
        <f t="shared" ca="1" si="10"/>
        <v/>
      </c>
      <c r="AA45" s="41">
        <f t="shared" ca="1" si="10"/>
        <v>2</v>
      </c>
      <c r="AB45" s="41">
        <f t="shared" ca="1" si="10"/>
        <v>2</v>
      </c>
      <c r="AC45" s="41">
        <f t="shared" ca="1" si="10"/>
        <v>2</v>
      </c>
      <c r="AD45" s="41">
        <f t="shared" ca="1" si="11"/>
        <v>2</v>
      </c>
      <c r="AE45" s="41">
        <f t="shared" ca="1" si="11"/>
        <v>2</v>
      </c>
      <c r="AF45" s="41">
        <f t="shared" ca="1" si="11"/>
        <v>2</v>
      </c>
      <c r="AG45" s="41">
        <f t="shared" ca="1" si="11"/>
        <v>2</v>
      </c>
      <c r="AH45" s="41">
        <f t="shared" ca="1" si="11"/>
        <v>2</v>
      </c>
      <c r="AI45" s="41">
        <f t="shared" ca="1" si="11"/>
        <v>2</v>
      </c>
      <c r="AJ45" s="41">
        <f t="shared" ca="1" si="11"/>
        <v>2</v>
      </c>
      <c r="AK45" s="41" t="str">
        <f t="shared" ca="1" si="11"/>
        <v/>
      </c>
      <c r="AL45" s="41" t="str">
        <f t="shared" ca="1" si="11"/>
        <v/>
      </c>
      <c r="AM45" s="41" t="str">
        <f t="shared" ca="1" si="11"/>
        <v/>
      </c>
      <c r="AN45" s="41" t="str">
        <f t="shared" ca="1" si="12"/>
        <v/>
      </c>
      <c r="AO45" s="41" t="str">
        <f t="shared" ca="1" si="12"/>
        <v/>
      </c>
      <c r="AP45" s="41" t="str">
        <f t="shared" ca="1" si="12"/>
        <v/>
      </c>
      <c r="AQ45" s="41" t="str">
        <f t="shared" ca="1" si="12"/>
        <v/>
      </c>
      <c r="AR45" s="41" t="str">
        <f t="shared" ca="1" si="12"/>
        <v/>
      </c>
      <c r="AS45" s="41" t="str">
        <f t="shared" ca="1" si="12"/>
        <v/>
      </c>
      <c r="AT45" s="41" t="str">
        <f t="shared" ca="1" si="12"/>
        <v/>
      </c>
      <c r="AU45" s="41" t="str">
        <f t="shared" ca="1" si="12"/>
        <v/>
      </c>
      <c r="AV45" s="41" t="str">
        <f t="shared" ca="1" si="12"/>
        <v/>
      </c>
      <c r="AW45" s="41" t="str">
        <f t="shared" ca="1" si="12"/>
        <v/>
      </c>
      <c r="AX45" s="41" t="str">
        <f t="shared" ca="1" si="13"/>
        <v/>
      </c>
      <c r="AY45" s="41" t="str">
        <f t="shared" ca="1" si="13"/>
        <v/>
      </c>
      <c r="AZ45" s="41" t="str">
        <f t="shared" ca="1" si="13"/>
        <v/>
      </c>
      <c r="BA45" s="41" t="str">
        <f t="shared" ca="1" si="13"/>
        <v/>
      </c>
      <c r="BB45" s="41" t="str">
        <f t="shared" ca="1" si="13"/>
        <v/>
      </c>
      <c r="BC45" s="41" t="str">
        <f t="shared" ca="1" si="13"/>
        <v/>
      </c>
      <c r="BD45" s="41" t="str">
        <f t="shared" ca="1" si="13"/>
        <v/>
      </c>
      <c r="BE45" s="41" t="str">
        <f t="shared" ca="1" si="13"/>
        <v/>
      </c>
      <c r="BF45" s="41" t="str">
        <f t="shared" ca="1" si="13"/>
        <v/>
      </c>
      <c r="BG45" s="41" t="str">
        <f t="shared" ca="1" si="13"/>
        <v/>
      </c>
      <c r="BH45" s="41" t="str">
        <f t="shared" ca="1" si="14"/>
        <v/>
      </c>
      <c r="BI45" s="41" t="str">
        <f t="shared" ca="1" si="14"/>
        <v/>
      </c>
      <c r="BJ45" s="41" t="str">
        <f t="shared" ca="1" si="14"/>
        <v/>
      </c>
      <c r="BK45" s="41" t="str">
        <f t="shared" ca="1" si="14"/>
        <v/>
      </c>
      <c r="BL45" s="41" t="str">
        <f t="shared" ca="1" si="14"/>
        <v/>
      </c>
      <c r="BM45" s="41" t="str">
        <f t="shared" ca="1" si="14"/>
        <v/>
      </c>
      <c r="BN45" s="41" t="str">
        <f t="shared" ca="1" si="14"/>
        <v/>
      </c>
      <c r="BO45" s="41" t="str">
        <f t="shared" ca="1" si="14"/>
        <v/>
      </c>
      <c r="BP45" s="41" t="str">
        <f t="shared" ca="1" si="14"/>
        <v/>
      </c>
      <c r="BQ45" s="41" t="str">
        <f t="shared" ca="1" si="14"/>
        <v/>
      </c>
      <c r="BR45" s="41" t="str">
        <f t="shared" ca="1" si="15"/>
        <v/>
      </c>
      <c r="BS45" s="41" t="str">
        <f t="shared" ca="1" si="15"/>
        <v/>
      </c>
      <c r="BT45" s="41" t="str">
        <f t="shared" ca="1" si="15"/>
        <v/>
      </c>
      <c r="BU45" s="41" t="str">
        <f t="shared" ca="1" si="15"/>
        <v/>
      </c>
      <c r="BV45" s="41" t="str">
        <f t="shared" ca="1" si="15"/>
        <v/>
      </c>
      <c r="BW45" s="41" t="str">
        <f t="shared" ca="1" si="15"/>
        <v/>
      </c>
    </row>
    <row r="46" spans="1:75" s="1" customFormat="1" ht="14.4">
      <c r="A46" s="6"/>
      <c r="B46" s="6"/>
      <c r="C46" s="52" t="s">
        <v>47</v>
      </c>
      <c r="D46" s="52">
        <v>8307700001</v>
      </c>
      <c r="E46" s="52" t="s">
        <v>72</v>
      </c>
      <c r="F46" s="76" t="s">
        <v>51</v>
      </c>
      <c r="G46" s="41" t="s">
        <v>56</v>
      </c>
      <c r="H46" s="77" t="s">
        <v>204</v>
      </c>
      <c r="I46" s="42">
        <v>10</v>
      </c>
      <c r="J46" s="43">
        <v>43710</v>
      </c>
      <c r="K46" s="43">
        <f>+Milestones[[#This Row],[START BUILD DATE]]+Milestones[[#This Row],[No. Days]]-1</f>
        <v>43719</v>
      </c>
      <c r="L46" s="43"/>
      <c r="M46" s="45" t="s">
        <v>55</v>
      </c>
      <c r="N46" s="41" t="s">
        <v>2</v>
      </c>
      <c r="O46" s="49">
        <v>0.75800000000000001</v>
      </c>
      <c r="P46" s="48">
        <v>0</v>
      </c>
      <c r="Q46" s="71" t="s">
        <v>214</v>
      </c>
      <c r="R46" s="44">
        <v>10</v>
      </c>
      <c r="S46" s="16"/>
      <c r="T46" s="41" t="str">
        <f t="shared" ca="1" si="10"/>
        <v/>
      </c>
      <c r="U46" s="41" t="str">
        <f t="shared" ca="1" si="10"/>
        <v/>
      </c>
      <c r="V46" s="41" t="str">
        <f t="shared" ca="1" si="10"/>
        <v/>
      </c>
      <c r="W46" s="41" t="str">
        <f t="shared" ca="1" si="10"/>
        <v/>
      </c>
      <c r="X46" s="41" t="str">
        <f t="shared" ca="1" si="10"/>
        <v/>
      </c>
      <c r="Y46" s="41" t="str">
        <f t="shared" ca="1" si="10"/>
        <v/>
      </c>
      <c r="Z46" s="41" t="str">
        <f t="shared" ca="1" si="10"/>
        <v/>
      </c>
      <c r="AA46" s="41">
        <f t="shared" ca="1" si="10"/>
        <v>2</v>
      </c>
      <c r="AB46" s="41">
        <f t="shared" ca="1" si="10"/>
        <v>2</v>
      </c>
      <c r="AC46" s="41">
        <f t="shared" ca="1" si="10"/>
        <v>2</v>
      </c>
      <c r="AD46" s="41">
        <f t="shared" ca="1" si="11"/>
        <v>2</v>
      </c>
      <c r="AE46" s="41">
        <f t="shared" ca="1" si="11"/>
        <v>2</v>
      </c>
      <c r="AF46" s="41">
        <f t="shared" ca="1" si="11"/>
        <v>2</v>
      </c>
      <c r="AG46" s="41">
        <f t="shared" ca="1" si="11"/>
        <v>2</v>
      </c>
      <c r="AH46" s="41">
        <f t="shared" ca="1" si="11"/>
        <v>2</v>
      </c>
      <c r="AI46" s="41">
        <f t="shared" ca="1" si="11"/>
        <v>2</v>
      </c>
      <c r="AJ46" s="41">
        <f t="shared" ca="1" si="11"/>
        <v>2</v>
      </c>
      <c r="AK46" s="41" t="str">
        <f t="shared" ca="1" si="11"/>
        <v/>
      </c>
      <c r="AL46" s="41" t="str">
        <f t="shared" ca="1" si="11"/>
        <v/>
      </c>
      <c r="AM46" s="41" t="str">
        <f t="shared" ca="1" si="11"/>
        <v/>
      </c>
      <c r="AN46" s="41" t="str">
        <f t="shared" ca="1" si="12"/>
        <v/>
      </c>
      <c r="AO46" s="41" t="str">
        <f t="shared" ca="1" si="12"/>
        <v/>
      </c>
      <c r="AP46" s="41" t="str">
        <f t="shared" ca="1" si="12"/>
        <v/>
      </c>
      <c r="AQ46" s="41" t="str">
        <f t="shared" ca="1" si="12"/>
        <v/>
      </c>
      <c r="AR46" s="41" t="str">
        <f t="shared" ca="1" si="12"/>
        <v/>
      </c>
      <c r="AS46" s="41" t="str">
        <f t="shared" ca="1" si="12"/>
        <v/>
      </c>
      <c r="AT46" s="41" t="str">
        <f t="shared" ca="1" si="12"/>
        <v/>
      </c>
      <c r="AU46" s="41" t="str">
        <f t="shared" ca="1" si="12"/>
        <v/>
      </c>
      <c r="AV46" s="41" t="str">
        <f t="shared" ca="1" si="12"/>
        <v/>
      </c>
      <c r="AW46" s="41" t="str">
        <f t="shared" ca="1" si="12"/>
        <v/>
      </c>
      <c r="AX46" s="41" t="str">
        <f t="shared" ca="1" si="13"/>
        <v/>
      </c>
      <c r="AY46" s="41" t="str">
        <f t="shared" ca="1" si="13"/>
        <v/>
      </c>
      <c r="AZ46" s="41" t="str">
        <f t="shared" ca="1" si="13"/>
        <v/>
      </c>
      <c r="BA46" s="41" t="str">
        <f t="shared" ca="1" si="13"/>
        <v/>
      </c>
      <c r="BB46" s="41" t="str">
        <f t="shared" ca="1" si="13"/>
        <v/>
      </c>
      <c r="BC46" s="41" t="str">
        <f t="shared" ca="1" si="13"/>
        <v/>
      </c>
      <c r="BD46" s="41" t="str">
        <f t="shared" ca="1" si="13"/>
        <v/>
      </c>
      <c r="BE46" s="41" t="str">
        <f t="shared" ca="1" si="13"/>
        <v/>
      </c>
      <c r="BF46" s="41" t="str">
        <f t="shared" ca="1" si="13"/>
        <v/>
      </c>
      <c r="BG46" s="41" t="str">
        <f t="shared" ca="1" si="13"/>
        <v/>
      </c>
      <c r="BH46" s="41" t="str">
        <f t="shared" ca="1" si="14"/>
        <v/>
      </c>
      <c r="BI46" s="41" t="str">
        <f t="shared" ca="1" si="14"/>
        <v/>
      </c>
      <c r="BJ46" s="41" t="str">
        <f t="shared" ca="1" si="14"/>
        <v/>
      </c>
      <c r="BK46" s="41" t="str">
        <f t="shared" ca="1" si="14"/>
        <v/>
      </c>
      <c r="BL46" s="41" t="str">
        <f t="shared" ca="1" si="14"/>
        <v/>
      </c>
      <c r="BM46" s="41" t="str">
        <f t="shared" ca="1" si="14"/>
        <v/>
      </c>
      <c r="BN46" s="41" t="str">
        <f t="shared" ca="1" si="14"/>
        <v/>
      </c>
      <c r="BO46" s="41" t="str">
        <f t="shared" ca="1" si="14"/>
        <v/>
      </c>
      <c r="BP46" s="41" t="str">
        <f t="shared" ca="1" si="14"/>
        <v/>
      </c>
      <c r="BQ46" s="41" t="str">
        <f t="shared" ca="1" si="14"/>
        <v/>
      </c>
      <c r="BR46" s="41" t="str">
        <f t="shared" ca="1" si="15"/>
        <v/>
      </c>
      <c r="BS46" s="41" t="str">
        <f t="shared" ca="1" si="15"/>
        <v/>
      </c>
      <c r="BT46" s="41" t="str">
        <f t="shared" ca="1" si="15"/>
        <v/>
      </c>
      <c r="BU46" s="41" t="str">
        <f t="shared" ca="1" si="15"/>
        <v/>
      </c>
      <c r="BV46" s="41" t="str">
        <f t="shared" ca="1" si="15"/>
        <v/>
      </c>
      <c r="BW46" s="41" t="str">
        <f t="shared" ca="1" si="15"/>
        <v/>
      </c>
    </row>
    <row r="47" spans="1:75" s="1" customFormat="1" ht="14.4" hidden="1">
      <c r="A47" s="6"/>
      <c r="B47" s="6"/>
      <c r="C47" s="52" t="s">
        <v>139</v>
      </c>
      <c r="D47" s="52">
        <v>8307700001</v>
      </c>
      <c r="E47" s="53" t="s">
        <v>140</v>
      </c>
      <c r="F47" s="76" t="s">
        <v>51</v>
      </c>
      <c r="G47" s="41" t="s">
        <v>56</v>
      </c>
      <c r="H47" s="77"/>
      <c r="I47" s="42">
        <v>1</v>
      </c>
      <c r="J47" s="43"/>
      <c r="K47" s="43">
        <f>+Milestones[[#This Row],[START BUILD DATE]]+Milestones[[#This Row],[No. Days]]-1</f>
        <v>9</v>
      </c>
      <c r="L47" s="43"/>
      <c r="M47" s="45" t="s">
        <v>55</v>
      </c>
      <c r="N47" s="41" t="s">
        <v>2</v>
      </c>
      <c r="O47" s="49">
        <v>0.85</v>
      </c>
      <c r="P47" s="48">
        <v>0</v>
      </c>
      <c r="Q47" s="71" t="s">
        <v>145</v>
      </c>
      <c r="R47" s="44">
        <v>10</v>
      </c>
      <c r="S47" s="16"/>
      <c r="T47" s="41" t="str">
        <f t="shared" ca="1" si="10"/>
        <v/>
      </c>
      <c r="U47" s="41" t="str">
        <f t="shared" ca="1" si="10"/>
        <v/>
      </c>
      <c r="V47" s="41" t="str">
        <f t="shared" ca="1" si="10"/>
        <v/>
      </c>
      <c r="W47" s="41" t="str">
        <f t="shared" ca="1" si="10"/>
        <v/>
      </c>
      <c r="X47" s="41" t="str">
        <f t="shared" ca="1" si="10"/>
        <v/>
      </c>
      <c r="Y47" s="41" t="str">
        <f t="shared" ca="1" si="10"/>
        <v/>
      </c>
      <c r="Z47" s="41" t="str">
        <f t="shared" ca="1" si="10"/>
        <v/>
      </c>
      <c r="AA47" s="41" t="str">
        <f t="shared" ca="1" si="10"/>
        <v/>
      </c>
      <c r="AB47" s="41" t="str">
        <f t="shared" ca="1" si="10"/>
        <v/>
      </c>
      <c r="AC47" s="41" t="str">
        <f t="shared" ca="1" si="10"/>
        <v/>
      </c>
      <c r="AD47" s="41" t="str">
        <f t="shared" ca="1" si="11"/>
        <v/>
      </c>
      <c r="AE47" s="41" t="str">
        <f t="shared" ca="1" si="11"/>
        <v/>
      </c>
      <c r="AF47" s="41" t="str">
        <f t="shared" ca="1" si="11"/>
        <v/>
      </c>
      <c r="AG47" s="41" t="str">
        <f t="shared" ca="1" si="11"/>
        <v/>
      </c>
      <c r="AH47" s="41" t="str">
        <f t="shared" ca="1" si="11"/>
        <v/>
      </c>
      <c r="AI47" s="41" t="str">
        <f t="shared" ca="1" si="11"/>
        <v/>
      </c>
      <c r="AJ47" s="41" t="str">
        <f t="shared" ca="1" si="11"/>
        <v/>
      </c>
      <c r="AK47" s="41" t="str">
        <f t="shared" ca="1" si="11"/>
        <v/>
      </c>
      <c r="AL47" s="41" t="str">
        <f t="shared" ca="1" si="11"/>
        <v/>
      </c>
      <c r="AM47" s="41" t="str">
        <f t="shared" ca="1" si="11"/>
        <v/>
      </c>
      <c r="AN47" s="41" t="str">
        <f t="shared" ca="1" si="12"/>
        <v/>
      </c>
      <c r="AO47" s="41" t="str">
        <f t="shared" ca="1" si="12"/>
        <v/>
      </c>
      <c r="AP47" s="41" t="str">
        <f t="shared" ca="1" si="12"/>
        <v/>
      </c>
      <c r="AQ47" s="41" t="str">
        <f t="shared" ca="1" si="12"/>
        <v/>
      </c>
      <c r="AR47" s="41" t="str">
        <f t="shared" ca="1" si="12"/>
        <v/>
      </c>
      <c r="AS47" s="41" t="str">
        <f t="shared" ca="1" si="12"/>
        <v/>
      </c>
      <c r="AT47" s="41" t="str">
        <f t="shared" ca="1" si="12"/>
        <v/>
      </c>
      <c r="AU47" s="41" t="str">
        <f t="shared" ca="1" si="12"/>
        <v/>
      </c>
      <c r="AV47" s="41" t="str">
        <f t="shared" ca="1" si="12"/>
        <v/>
      </c>
      <c r="AW47" s="41" t="str">
        <f t="shared" ca="1" si="12"/>
        <v/>
      </c>
      <c r="AX47" s="41" t="str">
        <f t="shared" ca="1" si="13"/>
        <v/>
      </c>
      <c r="AY47" s="41" t="str">
        <f t="shared" ca="1" si="13"/>
        <v/>
      </c>
      <c r="AZ47" s="41" t="str">
        <f t="shared" ca="1" si="13"/>
        <v/>
      </c>
      <c r="BA47" s="41" t="str">
        <f t="shared" ca="1" si="13"/>
        <v/>
      </c>
      <c r="BB47" s="41" t="str">
        <f t="shared" ca="1" si="13"/>
        <v/>
      </c>
      <c r="BC47" s="41" t="str">
        <f t="shared" ca="1" si="13"/>
        <v/>
      </c>
      <c r="BD47" s="41" t="str">
        <f t="shared" ca="1" si="13"/>
        <v/>
      </c>
      <c r="BE47" s="41" t="str">
        <f t="shared" ca="1" si="13"/>
        <v/>
      </c>
      <c r="BF47" s="41" t="str">
        <f t="shared" ca="1" si="13"/>
        <v/>
      </c>
      <c r="BG47" s="41" t="str">
        <f t="shared" ca="1" si="13"/>
        <v/>
      </c>
      <c r="BH47" s="41" t="str">
        <f t="shared" ca="1" si="14"/>
        <v/>
      </c>
      <c r="BI47" s="41" t="str">
        <f t="shared" ca="1" si="14"/>
        <v/>
      </c>
      <c r="BJ47" s="41" t="str">
        <f t="shared" ca="1" si="14"/>
        <v/>
      </c>
      <c r="BK47" s="41" t="str">
        <f t="shared" ca="1" si="14"/>
        <v/>
      </c>
      <c r="BL47" s="41" t="str">
        <f t="shared" ca="1" si="14"/>
        <v/>
      </c>
      <c r="BM47" s="41" t="str">
        <f t="shared" ca="1" si="14"/>
        <v/>
      </c>
      <c r="BN47" s="41" t="str">
        <f t="shared" ca="1" si="14"/>
        <v/>
      </c>
      <c r="BO47" s="41" t="str">
        <f t="shared" ca="1" si="14"/>
        <v/>
      </c>
      <c r="BP47" s="41" t="str">
        <f t="shared" ca="1" si="14"/>
        <v/>
      </c>
      <c r="BQ47" s="41" t="str">
        <f t="shared" ca="1" si="14"/>
        <v/>
      </c>
      <c r="BR47" s="41" t="str">
        <f t="shared" ca="1" si="15"/>
        <v/>
      </c>
      <c r="BS47" s="41" t="str">
        <f t="shared" ca="1" si="15"/>
        <v/>
      </c>
      <c r="BT47" s="41" t="str">
        <f t="shared" ca="1" si="15"/>
        <v/>
      </c>
      <c r="BU47" s="41" t="str">
        <f t="shared" ca="1" si="15"/>
        <v/>
      </c>
      <c r="BV47" s="41" t="str">
        <f t="shared" ca="1" si="15"/>
        <v/>
      </c>
      <c r="BW47" s="41" t="str">
        <f t="shared" ca="1" si="15"/>
        <v/>
      </c>
    </row>
    <row r="48" spans="1:75" s="1" customFormat="1" ht="14.4">
      <c r="A48" s="6"/>
      <c r="B48" s="6"/>
      <c r="C48" s="25"/>
      <c r="D48" s="25"/>
      <c r="E48" s="25"/>
      <c r="F48" s="25"/>
      <c r="G48" s="25"/>
      <c r="H48" s="25"/>
      <c r="I48" s="25"/>
      <c r="J48" s="19"/>
      <c r="K48" s="19"/>
      <c r="L48" s="19"/>
      <c r="M48" s="19"/>
      <c r="N48" s="21"/>
      <c r="O48" s="18"/>
      <c r="P48" s="18"/>
      <c r="Q48" s="72"/>
      <c r="R48" s="20"/>
      <c r="S48" s="16"/>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1"/>
      <c r="BP48" s="41"/>
      <c r="BQ48" s="41"/>
      <c r="BR48" s="41"/>
      <c r="BS48" s="41"/>
      <c r="BT48" s="41"/>
      <c r="BU48" s="41"/>
      <c r="BV48" s="41"/>
      <c r="BW48" s="41"/>
    </row>
    <row r="49" spans="1:78" s="1" customFormat="1" ht="14.4">
      <c r="A49" s="6"/>
      <c r="B49" s="6"/>
      <c r="C49" s="24"/>
      <c r="D49" s="24"/>
      <c r="E49" s="24"/>
      <c r="F49" s="24"/>
      <c r="G49" s="24"/>
      <c r="H49" s="24"/>
      <c r="I49" s="24"/>
      <c r="J49" s="65"/>
      <c r="K49" s="19"/>
      <c r="L49" s="19"/>
      <c r="M49" s="19"/>
      <c r="N49" s="21"/>
      <c r="O49" s="18"/>
      <c r="P49" s="18"/>
      <c r="Q49" s="72"/>
      <c r="R49" s="20"/>
      <c r="S49" s="16"/>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row>
    <row r="50" spans="1:78" s="1" customFormat="1" ht="14.4">
      <c r="A50" s="6"/>
      <c r="B50" s="6"/>
      <c r="C50" s="24"/>
      <c r="D50" s="24"/>
      <c r="E50" s="24"/>
      <c r="F50" s="24"/>
      <c r="G50" s="24"/>
      <c r="H50" s="24"/>
      <c r="I50" s="85"/>
      <c r="J50" s="19"/>
      <c r="K50" s="19"/>
      <c r="L50" s="19"/>
      <c r="M50" s="19"/>
      <c r="N50" s="21"/>
      <c r="O50" s="18"/>
      <c r="P50" s="18"/>
      <c r="Q50" s="72"/>
      <c r="R50" s="20"/>
      <c r="S50" s="16"/>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1"/>
      <c r="BP50" s="41"/>
      <c r="BQ50" s="41"/>
      <c r="BR50" s="41"/>
      <c r="BS50" s="41"/>
      <c r="BT50" s="41"/>
      <c r="BU50" s="41"/>
      <c r="BV50" s="41"/>
      <c r="BW50" s="41"/>
    </row>
    <row r="51" spans="1:78" s="1" customFormat="1" ht="14.4">
      <c r="A51" s="6"/>
      <c r="B51" s="6"/>
      <c r="C51" s="24"/>
      <c r="D51" s="24"/>
      <c r="E51" s="24"/>
      <c r="F51" s="24"/>
      <c r="G51" s="24"/>
      <c r="H51" s="24"/>
      <c r="I51" s="24"/>
      <c r="J51" s="19"/>
      <c r="K51" s="19"/>
      <c r="L51" s="19"/>
      <c r="M51" s="19"/>
      <c r="N51" s="21"/>
      <c r="O51" s="18"/>
      <c r="P51" s="18"/>
      <c r="Q51" s="72"/>
      <c r="R51" s="20"/>
      <c r="S51" s="16"/>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c r="BV51" s="41"/>
      <c r="BW51" s="41"/>
    </row>
    <row r="52" spans="1:78" s="1" customFormat="1" ht="14.4">
      <c r="A52" s="6"/>
      <c r="B52" s="6"/>
      <c r="C52" s="24"/>
      <c r="D52" s="24"/>
      <c r="E52" s="24"/>
      <c r="F52" s="24"/>
      <c r="G52" s="24"/>
      <c r="H52" s="24"/>
      <c r="I52" s="24"/>
      <c r="J52" s="19"/>
      <c r="K52" s="19"/>
      <c r="L52" s="19"/>
      <c r="M52" s="19"/>
      <c r="N52" s="21"/>
      <c r="O52" s="18"/>
      <c r="P52" s="18"/>
      <c r="Q52" s="72"/>
      <c r="R52" s="20"/>
      <c r="S52" s="16"/>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1"/>
      <c r="BP52" s="41"/>
      <c r="BQ52" s="41"/>
      <c r="BR52" s="41"/>
      <c r="BS52" s="41"/>
      <c r="BT52" s="41"/>
      <c r="BU52" s="41"/>
      <c r="BV52" s="41"/>
      <c r="BW52" s="41"/>
    </row>
    <row r="53" spans="1:78" s="1" customFormat="1" ht="14.4">
      <c r="A53" s="6"/>
      <c r="B53" s="6"/>
      <c r="C53" s="24"/>
      <c r="D53" s="24"/>
      <c r="E53" s="24"/>
      <c r="F53" s="24"/>
      <c r="G53" s="24"/>
      <c r="H53" s="24"/>
      <c r="I53" s="24"/>
      <c r="J53" s="19"/>
      <c r="K53" s="19"/>
      <c r="L53" s="19"/>
      <c r="M53" s="19"/>
      <c r="N53" s="21"/>
      <c r="O53" s="18"/>
      <c r="P53" s="18"/>
      <c r="Q53" s="72"/>
      <c r="R53" s="20"/>
      <c r="S53" s="16"/>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41"/>
      <c r="BP53" s="41"/>
      <c r="BQ53" s="41"/>
      <c r="BR53" s="41"/>
      <c r="BS53" s="41"/>
      <c r="BT53" s="41"/>
      <c r="BU53" s="41"/>
      <c r="BV53" s="41"/>
      <c r="BW53" s="41"/>
    </row>
    <row r="54" spans="1:78" s="1" customFormat="1" ht="14.4">
      <c r="A54" s="6"/>
      <c r="B54" s="6"/>
      <c r="C54" s="35"/>
      <c r="D54" s="35"/>
      <c r="E54" s="35"/>
      <c r="F54" s="35"/>
      <c r="G54" s="35"/>
      <c r="H54" s="35"/>
      <c r="I54" s="35"/>
      <c r="J54" s="19"/>
      <c r="K54" s="19"/>
      <c r="L54" s="19"/>
      <c r="M54" s="19"/>
      <c r="N54" s="21"/>
      <c r="O54" s="18"/>
      <c r="P54" s="18"/>
      <c r="Q54" s="72"/>
      <c r="R54" s="20"/>
      <c r="S54" s="16"/>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41"/>
      <c r="BP54" s="41"/>
      <c r="BQ54" s="41"/>
      <c r="BR54" s="41"/>
      <c r="BS54" s="41"/>
      <c r="BT54" s="41"/>
      <c r="BU54" s="41"/>
      <c r="BV54" s="41"/>
      <c r="BW54" s="41"/>
    </row>
    <row r="55" spans="1:78" s="1" customFormat="1" ht="14.4">
      <c r="A55" s="6" t="s">
        <v>0</v>
      </c>
      <c r="B55" s="6"/>
      <c r="C55" s="24"/>
      <c r="D55" s="24"/>
      <c r="E55" s="24"/>
      <c r="F55" s="24"/>
      <c r="G55" s="24"/>
      <c r="H55" s="24"/>
      <c r="I55" s="24"/>
      <c r="J55" s="19"/>
      <c r="K55" s="19"/>
      <c r="L55" s="19"/>
      <c r="M55" s="19"/>
      <c r="N55" s="21"/>
      <c r="O55" s="18"/>
      <c r="P55" s="18"/>
      <c r="Q55" s="72"/>
      <c r="R55" s="20"/>
      <c r="S55" s="16"/>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1"/>
      <c r="BP55" s="41"/>
      <c r="BQ55" s="41"/>
      <c r="BR55" s="41"/>
      <c r="BS55" s="41"/>
      <c r="BT55" s="41"/>
      <c r="BU55" s="41"/>
      <c r="BV55" s="41"/>
      <c r="BW55" s="41"/>
    </row>
    <row r="56" spans="1:78" s="1" customFormat="1" ht="30" customHeight="1" thickBot="1">
      <c r="A56" s="7" t="s">
        <v>18</v>
      </c>
      <c r="B56" s="7"/>
      <c r="C56" s="15" t="s">
        <v>9</v>
      </c>
      <c r="D56" s="15"/>
      <c r="E56" s="15"/>
      <c r="F56" s="15"/>
      <c r="G56" s="15"/>
      <c r="H56" s="15"/>
      <c r="I56" s="15"/>
      <c r="M56" s="26"/>
      <c r="N56" s="26"/>
      <c r="O56" s="26"/>
      <c r="P56" s="26"/>
      <c r="Q56" s="82"/>
      <c r="R56" s="15"/>
      <c r="S56" s="15"/>
      <c r="T56" s="73"/>
      <c r="U56" s="15"/>
      <c r="V56" s="23"/>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row>
    <row r="57" spans="1:78" ht="30" customHeight="1">
      <c r="U57" s="8"/>
      <c r="V57" s="3"/>
    </row>
  </sheetData>
  <mergeCells count="5">
    <mergeCell ref="AI2:AL2"/>
    <mergeCell ref="AN2:AQ2"/>
    <mergeCell ref="T2:W2"/>
    <mergeCell ref="Y2:AB2"/>
    <mergeCell ref="AD2:AG2"/>
  </mergeCells>
  <conditionalFormatting sqref="O7:O10 O12:O15 O23 O26 O48:O55 O19 O28 O30 O37:O38">
    <cfRule type="dataBar" priority="214">
      <dataBar>
        <cfvo type="num" val="0"/>
        <cfvo type="num" val="1"/>
        <color rgb="FFFF00FF"/>
      </dataBar>
      <extLst>
        <ext xmlns:x14="http://schemas.microsoft.com/office/spreadsheetml/2009/9/main" uri="{B025F937-C7B1-47D3-B67F-A62EFF666E3E}">
          <x14:id>{B0389232-4C98-4A03-AD0E-39F63BAD1F53}</x14:id>
        </ext>
      </extLst>
    </cfRule>
  </conditionalFormatting>
  <conditionalFormatting sqref="T23:BW23 T5:BW15 T26:BW26 T19:BW19 T28:BW28 T30:BW33">
    <cfRule type="expression" dxfId="161" priority="207">
      <formula>AND(TODAY()&gt;=T$5,TODAY()&lt;U$5)</formula>
    </cfRule>
  </conditionalFormatting>
  <conditionalFormatting sqref="T4:AX4">
    <cfRule type="expression" dxfId="160" priority="213">
      <formula>T$5&lt;=EOMONTH($T$5,0)</formula>
    </cfRule>
  </conditionalFormatting>
  <conditionalFormatting sqref="U4:BW4">
    <cfRule type="expression" dxfId="159" priority="209">
      <formula>AND(U$5&lt;=EOMONTH($T$5,2),U$5&gt;EOMONTH($T$5,0),U$5&gt;EOMONTH($T$5,1))</formula>
    </cfRule>
  </conditionalFormatting>
  <conditionalFormatting sqref="T4:BW4">
    <cfRule type="expression" dxfId="158" priority="208">
      <formula>AND(T$5&lt;=EOMONTH($T$5,1),T$5&gt;EOMONTH($T$5,0))</formula>
    </cfRule>
  </conditionalFormatting>
  <conditionalFormatting sqref="W56:BZ56">
    <cfRule type="expression" dxfId="157" priority="277" stopIfTrue="1">
      <formula>AND(#REF!="Low Risk",T$5&gt;=#REF!,T$5&lt;=#REF!+#REF!-1)</formula>
    </cfRule>
    <cfRule type="expression" dxfId="156" priority="278" stopIfTrue="1">
      <formula>AND(#REF!="High Risk",T$5&gt;=#REF!,T$5&lt;=#REF!+#REF!-1)</formula>
    </cfRule>
    <cfRule type="expression" dxfId="155" priority="279" stopIfTrue="1">
      <formula>AND(#REF!="On Track",T$5&gt;=#REF!,T$5&lt;=#REF!+#REF!-1)</formula>
    </cfRule>
    <cfRule type="expression" dxfId="154" priority="280" stopIfTrue="1">
      <formula>AND(#REF!="Med Risk",T$5&gt;=#REF!,T$5&lt;=#REF!+#REF!-1)</formula>
    </cfRule>
    <cfRule type="expression" dxfId="153" priority="281" stopIfTrue="1">
      <formula>AND(LEN(#REF!)=0,T$5&gt;=#REF!,T$5&lt;=#REF!+#REF!-1)</formula>
    </cfRule>
  </conditionalFormatting>
  <conditionalFormatting sqref="S56:S1048576 P1:P10 P12:P15 P19 P47:P55 P37:P42">
    <cfRule type="dataBar" priority="206">
      <dataBar>
        <cfvo type="percent" val="0"/>
        <cfvo type="percent" val="100"/>
        <color rgb="FF00B0F0"/>
      </dataBar>
      <extLst>
        <ext xmlns:x14="http://schemas.microsoft.com/office/spreadsheetml/2009/9/main" uri="{B025F937-C7B1-47D3-B67F-A62EFF666E3E}">
          <x14:id>{E4923006-F900-4C40-BABF-E2BA08E6D215}</x14:id>
        </ext>
      </extLst>
    </cfRule>
  </conditionalFormatting>
  <conditionalFormatting sqref="O11">
    <cfRule type="dataBar" priority="199">
      <dataBar>
        <cfvo type="num" val="0"/>
        <cfvo type="num" val="1"/>
        <color rgb="FFFF00FF"/>
      </dataBar>
      <extLst>
        <ext xmlns:x14="http://schemas.microsoft.com/office/spreadsheetml/2009/9/main" uri="{B025F937-C7B1-47D3-B67F-A62EFF666E3E}">
          <x14:id>{6704DFA3-5017-435A-A693-BDA4F67265AB}</x14:id>
        </ext>
      </extLst>
    </cfRule>
  </conditionalFormatting>
  <conditionalFormatting sqref="T11:BW11">
    <cfRule type="expression" dxfId="152" priority="198">
      <formula>AND(TODAY()&gt;=T$5,TODAY()&lt;U$5)</formula>
    </cfRule>
  </conditionalFormatting>
  <conditionalFormatting sqref="O20">
    <cfRule type="dataBar" priority="190">
      <dataBar>
        <cfvo type="num" val="0"/>
        <cfvo type="num" val="1"/>
        <color rgb="FFFF00FF"/>
      </dataBar>
      <extLst>
        <ext xmlns:x14="http://schemas.microsoft.com/office/spreadsheetml/2009/9/main" uri="{B025F937-C7B1-47D3-B67F-A62EFF666E3E}">
          <x14:id>{431D9764-E1B0-414F-8B67-D05047E83A00}</x14:id>
        </ext>
      </extLst>
    </cfRule>
  </conditionalFormatting>
  <conditionalFormatting sqref="T20:BW20">
    <cfRule type="expression" dxfId="151" priority="189">
      <formula>AND(TODAY()&gt;=T$5,TODAY()&lt;U$5)</formula>
    </cfRule>
  </conditionalFormatting>
  <conditionalFormatting sqref="O24">
    <cfRule type="dataBar" priority="181">
      <dataBar>
        <cfvo type="num" val="0"/>
        <cfvo type="num" val="1"/>
        <color rgb="FFFF00FF"/>
      </dataBar>
      <extLst>
        <ext xmlns:x14="http://schemas.microsoft.com/office/spreadsheetml/2009/9/main" uri="{B025F937-C7B1-47D3-B67F-A62EFF666E3E}">
          <x14:id>{948EB6BC-F1EB-47A4-BA44-FE21974FFB8B}</x14:id>
        </ext>
      </extLst>
    </cfRule>
  </conditionalFormatting>
  <conditionalFormatting sqref="T24:BW24">
    <cfRule type="expression" dxfId="150" priority="180">
      <formula>AND(TODAY()&gt;=T$5,TODAY()&lt;U$5)</formula>
    </cfRule>
  </conditionalFormatting>
  <conditionalFormatting sqref="T8:BW15 T19:BW20 T26:BW26 T23:BW24 T28:BW28 T30:BW33">
    <cfRule type="expression" dxfId="149" priority="356" stopIfTrue="1">
      <formula>AND($N8="Low Risk",T$5&gt;=$J8,T$5&lt;=$J8+$R8-1)</formula>
    </cfRule>
    <cfRule type="expression" dxfId="148" priority="357" stopIfTrue="1">
      <formula>AND($N8="High Risk",T$5&gt;=$J8,T$5&lt;=$J8+$R8-1)</formula>
    </cfRule>
    <cfRule type="expression" dxfId="147" priority="358" stopIfTrue="1">
      <formula>AND($N8="On Track",T$5&gt;=$J8,T$5&lt;=$J8+$R8-1)</formula>
    </cfRule>
    <cfRule type="expression" dxfId="146" priority="359" stopIfTrue="1">
      <formula>AND($N8="Med Risk",T$5&gt;=$J8,T$5&lt;=$J8+$R8-1)</formula>
    </cfRule>
    <cfRule type="expression" dxfId="145" priority="360" stopIfTrue="1">
      <formula>AND(LEN($N8)=0,T$5&gt;=$J8,T$5&lt;=$J8+$R8-1)</formula>
    </cfRule>
  </conditionalFormatting>
  <conditionalFormatting sqref="W56:BZ56">
    <cfRule type="expression" dxfId="144" priority="361">
      <formula>AND(TODAY()&gt;=T$5,TODAY()&lt;U$5)</formula>
    </cfRule>
  </conditionalFormatting>
  <conditionalFormatting sqref="O27">
    <cfRule type="dataBar" priority="172">
      <dataBar>
        <cfvo type="num" val="0"/>
        <cfvo type="num" val="1"/>
        <color rgb="FFFF00FF"/>
      </dataBar>
      <extLst>
        <ext xmlns:x14="http://schemas.microsoft.com/office/spreadsheetml/2009/9/main" uri="{B025F937-C7B1-47D3-B67F-A62EFF666E3E}">
          <x14:id>{25363E31-B243-43A3-B1BF-FA5CF0F43890}</x14:id>
        </ext>
      </extLst>
    </cfRule>
  </conditionalFormatting>
  <conditionalFormatting sqref="T27:BW27">
    <cfRule type="expression" dxfId="143" priority="171">
      <formula>AND(TODAY()&gt;=T$5,TODAY()&lt;U$5)</formula>
    </cfRule>
  </conditionalFormatting>
  <conditionalFormatting sqref="T27:BW27">
    <cfRule type="expression" dxfId="142" priority="174" stopIfTrue="1">
      <formula>AND($N27="Low Risk",T$5&gt;=$J27,T$5&lt;=$J27+$R27-1)</formula>
    </cfRule>
    <cfRule type="expression" dxfId="141" priority="175" stopIfTrue="1">
      <formula>AND($N27="High Risk",T$5&gt;=$J27,T$5&lt;=$J27+$R27-1)</formula>
    </cfRule>
    <cfRule type="expression" dxfId="140" priority="176" stopIfTrue="1">
      <formula>AND($N27="On Track",T$5&gt;=$J27,T$5&lt;=$J27+$R27-1)</formula>
    </cfRule>
    <cfRule type="expression" dxfId="139" priority="177" stopIfTrue="1">
      <formula>AND($N27="Med Risk",T$5&gt;=$J27,T$5&lt;=$J27+$R27-1)</formula>
    </cfRule>
    <cfRule type="expression" dxfId="138" priority="178" stopIfTrue="1">
      <formula>AND(LEN($N27)=0,T$5&gt;=$J27,T$5&lt;=$J27+$R27-1)</formula>
    </cfRule>
  </conditionalFormatting>
  <conditionalFormatting sqref="O47">
    <cfRule type="dataBar" priority="163">
      <dataBar>
        <cfvo type="num" val="0"/>
        <cfvo type="num" val="1"/>
        <color rgb="FFFF00FF"/>
      </dataBar>
      <extLst>
        <ext xmlns:x14="http://schemas.microsoft.com/office/spreadsheetml/2009/9/main" uri="{B025F937-C7B1-47D3-B67F-A62EFF666E3E}">
          <x14:id>{BDD8225C-4AC3-4662-B2A4-6BCC20073356}</x14:id>
        </ext>
      </extLst>
    </cfRule>
  </conditionalFormatting>
  <conditionalFormatting sqref="O16">
    <cfRule type="dataBar" priority="154">
      <dataBar>
        <cfvo type="num" val="0"/>
        <cfvo type="num" val="1"/>
        <color rgb="FFFF00FF"/>
      </dataBar>
      <extLst>
        <ext xmlns:x14="http://schemas.microsoft.com/office/spreadsheetml/2009/9/main" uri="{B025F937-C7B1-47D3-B67F-A62EFF666E3E}">
          <x14:id>{C78F4EBD-BEA2-4C9F-8721-D8533B0AB37B}</x14:id>
        </ext>
      </extLst>
    </cfRule>
  </conditionalFormatting>
  <conditionalFormatting sqref="T16:BW16">
    <cfRule type="expression" dxfId="137" priority="153">
      <formula>AND(TODAY()&gt;=T$5,TODAY()&lt;U$5)</formula>
    </cfRule>
  </conditionalFormatting>
  <conditionalFormatting sqref="T16:BW16">
    <cfRule type="expression" dxfId="136" priority="156" stopIfTrue="1">
      <formula>AND($N16="Low Risk",T$5&gt;=$J16,T$5&lt;=$J16+$R16-1)</formula>
    </cfRule>
    <cfRule type="expression" dxfId="135" priority="157" stopIfTrue="1">
      <formula>AND($N16="High Risk",T$5&gt;=$J16,T$5&lt;=$J16+$R16-1)</formula>
    </cfRule>
    <cfRule type="expression" dxfId="134" priority="158" stopIfTrue="1">
      <formula>AND($N16="On Track",T$5&gt;=$J16,T$5&lt;=$J16+$R16-1)</formula>
    </cfRule>
    <cfRule type="expression" dxfId="133" priority="159" stopIfTrue="1">
      <formula>AND($N16="Med Risk",T$5&gt;=$J16,T$5&lt;=$J16+$R16-1)</formula>
    </cfRule>
    <cfRule type="expression" dxfId="132" priority="160" stopIfTrue="1">
      <formula>AND(LEN($N16)=0,T$5&gt;=$J16,T$5&lt;=$J16+$R16-1)</formula>
    </cfRule>
  </conditionalFormatting>
  <conditionalFormatting sqref="O39:O42">
    <cfRule type="dataBar" priority="145">
      <dataBar>
        <cfvo type="num" val="0"/>
        <cfvo type="num" val="1"/>
        <color rgb="FFFF00FF"/>
      </dataBar>
      <extLst>
        <ext xmlns:x14="http://schemas.microsoft.com/office/spreadsheetml/2009/9/main" uri="{B025F937-C7B1-47D3-B67F-A62EFF666E3E}">
          <x14:id>{8A62189C-FD0F-4997-A33D-944356FFEA18}</x14:id>
        </ext>
      </extLst>
    </cfRule>
  </conditionalFormatting>
  <conditionalFormatting sqref="P20:P36">
    <cfRule type="dataBar" priority="133">
      <dataBar>
        <cfvo type="percent" val="0"/>
        <cfvo type="percent" val="100"/>
        <color rgb="FF00B0F0"/>
      </dataBar>
      <extLst>
        <ext xmlns:x14="http://schemas.microsoft.com/office/spreadsheetml/2009/9/main" uri="{B025F937-C7B1-47D3-B67F-A62EFF666E3E}">
          <x14:id>{7B56AE7A-E20C-4FD0-B83F-375D4E14F15C}</x14:id>
        </ext>
      </extLst>
    </cfRule>
  </conditionalFormatting>
  <conditionalFormatting sqref="O25">
    <cfRule type="dataBar" priority="123">
      <dataBar>
        <cfvo type="num" val="0"/>
        <cfvo type="num" val="1"/>
        <color rgb="FFFF00FF"/>
      </dataBar>
      <extLst>
        <ext xmlns:x14="http://schemas.microsoft.com/office/spreadsheetml/2009/9/main" uri="{B025F937-C7B1-47D3-B67F-A62EFF666E3E}">
          <x14:id>{497FFF9E-8C97-4CA9-9DA2-3E08FD357D1E}</x14:id>
        </ext>
      </extLst>
    </cfRule>
  </conditionalFormatting>
  <conditionalFormatting sqref="T25:BW25">
    <cfRule type="expression" dxfId="131" priority="122">
      <formula>AND(TODAY()&gt;=T$5,TODAY()&lt;U$5)</formula>
    </cfRule>
  </conditionalFormatting>
  <conditionalFormatting sqref="T25:BW25">
    <cfRule type="expression" dxfId="130" priority="125" stopIfTrue="1">
      <formula>AND($N25="Low Risk",T$5&gt;=$J25,T$5&lt;=$J25+$R25-1)</formula>
    </cfRule>
    <cfRule type="expression" dxfId="129" priority="126" stopIfTrue="1">
      <formula>AND($N25="High Risk",T$5&gt;=$J25,T$5&lt;=$J25+$R25-1)</formula>
    </cfRule>
    <cfRule type="expression" dxfId="128" priority="127" stopIfTrue="1">
      <formula>AND($N25="On Track",T$5&gt;=$J25,T$5&lt;=$J25+$R25-1)</formula>
    </cfRule>
    <cfRule type="expression" dxfId="127" priority="128" stopIfTrue="1">
      <formula>AND($N25="Med Risk",T$5&gt;=$J25,T$5&lt;=$J25+$R25-1)</formula>
    </cfRule>
    <cfRule type="expression" dxfId="126" priority="129" stopIfTrue="1">
      <formula>AND(LEN($N25)=0,T$5&gt;=$J25,T$5&lt;=$J25+$R25-1)</formula>
    </cfRule>
  </conditionalFormatting>
  <conditionalFormatting sqref="O21">
    <cfRule type="dataBar" priority="114">
      <dataBar>
        <cfvo type="num" val="0"/>
        <cfvo type="num" val="1"/>
        <color rgb="FFFF00FF"/>
      </dataBar>
      <extLst>
        <ext xmlns:x14="http://schemas.microsoft.com/office/spreadsheetml/2009/9/main" uri="{B025F937-C7B1-47D3-B67F-A62EFF666E3E}">
          <x14:id>{71566777-042F-4D56-BE0A-EEE42683B8B0}</x14:id>
        </ext>
      </extLst>
    </cfRule>
  </conditionalFormatting>
  <conditionalFormatting sqref="T21:BW21">
    <cfRule type="expression" dxfId="125" priority="113">
      <formula>AND(TODAY()&gt;=T$5,TODAY()&lt;U$5)</formula>
    </cfRule>
  </conditionalFormatting>
  <conditionalFormatting sqref="T21:BW21">
    <cfRule type="expression" dxfId="124" priority="116" stopIfTrue="1">
      <formula>AND($N21="Low Risk",T$5&gt;=$J21,T$5&lt;=$J21+$R21-1)</formula>
    </cfRule>
    <cfRule type="expression" dxfId="123" priority="117" stopIfTrue="1">
      <formula>AND($N21="High Risk",T$5&gt;=$J21,T$5&lt;=$J21+$R21-1)</formula>
    </cfRule>
    <cfRule type="expression" dxfId="122" priority="118" stopIfTrue="1">
      <formula>AND($N21="On Track",T$5&gt;=$J21,T$5&lt;=$J21+$R21-1)</formula>
    </cfRule>
    <cfRule type="expression" dxfId="121" priority="119" stopIfTrue="1">
      <formula>AND($N21="Med Risk",T$5&gt;=$J21,T$5&lt;=$J21+$R21-1)</formula>
    </cfRule>
    <cfRule type="expression" dxfId="120" priority="120" stopIfTrue="1">
      <formula>AND(LEN($N21)=0,T$5&gt;=$J21,T$5&lt;=$J21+$R21-1)</formula>
    </cfRule>
  </conditionalFormatting>
  <conditionalFormatting sqref="P43:P44">
    <cfRule type="dataBar" priority="105">
      <dataBar>
        <cfvo type="percent" val="0"/>
        <cfvo type="percent" val="100"/>
        <color rgb="FF00B0F0"/>
      </dataBar>
      <extLst>
        <ext xmlns:x14="http://schemas.microsoft.com/office/spreadsheetml/2009/9/main" uri="{B025F937-C7B1-47D3-B67F-A62EFF666E3E}">
          <x14:id>{7286B2A8-D9EF-47A8-AC3F-E01E8B16FF2C}</x14:id>
        </ext>
      </extLst>
    </cfRule>
  </conditionalFormatting>
  <conditionalFormatting sqref="O43:O44">
    <cfRule type="dataBar" priority="104">
      <dataBar>
        <cfvo type="num" val="0"/>
        <cfvo type="num" val="1"/>
        <color rgb="FFFF00FF"/>
      </dataBar>
      <extLst>
        <ext xmlns:x14="http://schemas.microsoft.com/office/spreadsheetml/2009/9/main" uri="{B025F937-C7B1-47D3-B67F-A62EFF666E3E}">
          <x14:id>{BDEACC32-EC2E-44B2-AA1C-E5E7C19A92A6}</x14:id>
        </ext>
      </extLst>
    </cfRule>
  </conditionalFormatting>
  <conditionalFormatting sqref="O17">
    <cfRule type="dataBar" priority="96">
      <dataBar>
        <cfvo type="num" val="0"/>
        <cfvo type="num" val="1"/>
        <color rgb="FFFF00FF"/>
      </dataBar>
      <extLst>
        <ext xmlns:x14="http://schemas.microsoft.com/office/spreadsheetml/2009/9/main" uri="{B025F937-C7B1-47D3-B67F-A62EFF666E3E}">
          <x14:id>{A3B176BE-1878-409D-9CD2-C0497109DE8C}</x14:id>
        </ext>
      </extLst>
    </cfRule>
  </conditionalFormatting>
  <conditionalFormatting sqref="T17:BW17">
    <cfRule type="expression" dxfId="119" priority="95">
      <formula>AND(TODAY()&gt;=T$5,TODAY()&lt;U$5)</formula>
    </cfRule>
  </conditionalFormatting>
  <conditionalFormatting sqref="T17:BW17">
    <cfRule type="expression" dxfId="118" priority="98" stopIfTrue="1">
      <formula>AND($N17="Low Risk",T$5&gt;=$J17,T$5&lt;=$J17+$R17-1)</formula>
    </cfRule>
    <cfRule type="expression" dxfId="117" priority="99" stopIfTrue="1">
      <formula>AND($N17="High Risk",T$5&gt;=$J17,T$5&lt;=$J17+$R17-1)</formula>
    </cfRule>
    <cfRule type="expression" dxfId="116" priority="100" stopIfTrue="1">
      <formula>AND($N17="On Track",T$5&gt;=$J17,T$5&lt;=$J17+$R17-1)</formula>
    </cfRule>
    <cfRule type="expression" dxfId="115" priority="101" stopIfTrue="1">
      <formula>AND($N17="Med Risk",T$5&gt;=$J17,T$5&lt;=$J17+$R17-1)</formula>
    </cfRule>
    <cfRule type="expression" dxfId="114" priority="102" stopIfTrue="1">
      <formula>AND(LEN($N17)=0,T$5&gt;=$J17,T$5&lt;=$J17+$R17-1)</formula>
    </cfRule>
  </conditionalFormatting>
  <conditionalFormatting sqref="P16:P17">
    <cfRule type="dataBar" priority="94">
      <dataBar>
        <cfvo type="percent" val="0"/>
        <cfvo type="percent" val="100"/>
        <color rgb="FF00B0F0"/>
      </dataBar>
      <extLst>
        <ext xmlns:x14="http://schemas.microsoft.com/office/spreadsheetml/2009/9/main" uri="{B025F937-C7B1-47D3-B67F-A62EFF666E3E}">
          <x14:id>{B96303DE-2189-47EB-AEAC-ACDCB67F2915}</x14:id>
        </ext>
      </extLst>
    </cfRule>
  </conditionalFormatting>
  <conditionalFormatting sqref="O18">
    <cfRule type="dataBar" priority="87">
      <dataBar>
        <cfvo type="num" val="0"/>
        <cfvo type="num" val="1"/>
        <color rgb="FFFF00FF"/>
      </dataBar>
      <extLst>
        <ext xmlns:x14="http://schemas.microsoft.com/office/spreadsheetml/2009/9/main" uri="{B025F937-C7B1-47D3-B67F-A62EFF666E3E}">
          <x14:id>{C6BE6A93-A751-45FB-9C83-CD7DEE73B1C0}</x14:id>
        </ext>
      </extLst>
    </cfRule>
  </conditionalFormatting>
  <conditionalFormatting sqref="T18:BW18">
    <cfRule type="expression" dxfId="113" priority="86">
      <formula>AND(TODAY()&gt;=T$5,TODAY()&lt;U$5)</formula>
    </cfRule>
  </conditionalFormatting>
  <conditionalFormatting sqref="T18:BW18">
    <cfRule type="expression" dxfId="112" priority="89" stopIfTrue="1">
      <formula>AND($N18="Low Risk",T$5&gt;=$J18,T$5&lt;=$J18+$R18-1)</formula>
    </cfRule>
    <cfRule type="expression" dxfId="111" priority="90" stopIfTrue="1">
      <formula>AND($N18="High Risk",T$5&gt;=$J18,T$5&lt;=$J18+$R18-1)</formula>
    </cfRule>
    <cfRule type="expression" dxfId="110" priority="91" stopIfTrue="1">
      <formula>AND($N18="On Track",T$5&gt;=$J18,T$5&lt;=$J18+$R18-1)</formula>
    </cfRule>
    <cfRule type="expression" dxfId="109" priority="92" stopIfTrue="1">
      <formula>AND($N18="Med Risk",T$5&gt;=$J18,T$5&lt;=$J18+$R18-1)</formula>
    </cfRule>
    <cfRule type="expression" dxfId="108" priority="93" stopIfTrue="1">
      <formula>AND(LEN($N18)=0,T$5&gt;=$J18,T$5&lt;=$J18+$R18-1)</formula>
    </cfRule>
  </conditionalFormatting>
  <conditionalFormatting sqref="P18">
    <cfRule type="dataBar" priority="85">
      <dataBar>
        <cfvo type="percent" val="0"/>
        <cfvo type="percent" val="100"/>
        <color rgb="FF00B0F0"/>
      </dataBar>
      <extLst>
        <ext xmlns:x14="http://schemas.microsoft.com/office/spreadsheetml/2009/9/main" uri="{B025F937-C7B1-47D3-B67F-A62EFF666E3E}">
          <x14:id>{706DB71F-0667-433D-B8A3-48D0AB7087AF}</x14:id>
        </ext>
      </extLst>
    </cfRule>
  </conditionalFormatting>
  <conditionalFormatting sqref="O29">
    <cfRule type="dataBar" priority="78">
      <dataBar>
        <cfvo type="num" val="0"/>
        <cfvo type="num" val="1"/>
        <color rgb="FFFF00FF"/>
      </dataBar>
      <extLst>
        <ext xmlns:x14="http://schemas.microsoft.com/office/spreadsheetml/2009/9/main" uri="{B025F937-C7B1-47D3-B67F-A62EFF666E3E}">
          <x14:id>{165093E8-AC7E-4E30-AA8F-FC369E91FD93}</x14:id>
        </ext>
      </extLst>
    </cfRule>
  </conditionalFormatting>
  <conditionalFormatting sqref="T29:BW29">
    <cfRule type="expression" dxfId="107" priority="77">
      <formula>AND(TODAY()&gt;=T$5,TODAY()&lt;U$5)</formula>
    </cfRule>
  </conditionalFormatting>
  <conditionalFormatting sqref="T29:BW29">
    <cfRule type="expression" dxfId="106" priority="80" stopIfTrue="1">
      <formula>AND($N29="Low Risk",T$5&gt;=$J29,T$5&lt;=$J29+$R29-1)</formula>
    </cfRule>
    <cfRule type="expression" dxfId="105" priority="81" stopIfTrue="1">
      <formula>AND($N29="High Risk",T$5&gt;=$J29,T$5&lt;=$J29+$R29-1)</formula>
    </cfRule>
    <cfRule type="expression" dxfId="104" priority="82" stopIfTrue="1">
      <formula>AND($N29="On Track",T$5&gt;=$J29,T$5&lt;=$J29+$R29-1)</formula>
    </cfRule>
    <cfRule type="expression" dxfId="103" priority="83" stopIfTrue="1">
      <formula>AND($N29="Med Risk",T$5&gt;=$J29,T$5&lt;=$J29+$R29-1)</formula>
    </cfRule>
    <cfRule type="expression" dxfId="102" priority="84" stopIfTrue="1">
      <formula>AND(LEN($N29)=0,T$5&gt;=$J29,T$5&lt;=$J29+$R29-1)</formula>
    </cfRule>
  </conditionalFormatting>
  <conditionalFormatting sqref="O31:O33">
    <cfRule type="dataBar" priority="71">
      <dataBar>
        <cfvo type="num" val="0"/>
        <cfvo type="num" val="1"/>
        <color rgb="FFFF00FF"/>
      </dataBar>
      <extLst>
        <ext xmlns:x14="http://schemas.microsoft.com/office/spreadsheetml/2009/9/main" uri="{B025F937-C7B1-47D3-B67F-A62EFF666E3E}">
          <x14:id>{C3ACBB16-5FBB-43B7-8ACB-7355B0C4E31B}</x14:id>
        </ext>
      </extLst>
    </cfRule>
  </conditionalFormatting>
  <conditionalFormatting sqref="T34:BW34 T37:BW44 T48:BW55">
    <cfRule type="expression" dxfId="101" priority="63">
      <formula>AND(TODAY()&gt;=T$5,TODAY()&lt;U$5)</formula>
    </cfRule>
  </conditionalFormatting>
  <conditionalFormatting sqref="T34:BW34 T37:BW44 T48:BW55">
    <cfRule type="expression" dxfId="100" priority="65" stopIfTrue="1">
      <formula>AND($N34="Low Risk",T$5&gt;=$J34,T$5&lt;=$J34+$R34-1)</formula>
    </cfRule>
    <cfRule type="expression" dxfId="99" priority="66" stopIfTrue="1">
      <formula>AND($N34="High Risk",T$5&gt;=$J34,T$5&lt;=$J34+$R34-1)</formula>
    </cfRule>
    <cfRule type="expression" dxfId="98" priority="67" stopIfTrue="1">
      <formula>AND($N34="On Track",T$5&gt;=$J34,T$5&lt;=$J34+$R34-1)</formula>
    </cfRule>
    <cfRule type="expression" dxfId="97" priority="68" stopIfTrue="1">
      <formula>AND($N34="Med Risk",T$5&gt;=$J34,T$5&lt;=$J34+$R34-1)</formula>
    </cfRule>
    <cfRule type="expression" dxfId="96" priority="69" stopIfTrue="1">
      <formula>AND(LEN($N34)=0,T$5&gt;=$J34,T$5&lt;=$J34+$R34-1)</formula>
    </cfRule>
  </conditionalFormatting>
  <conditionalFormatting sqref="O34">
    <cfRule type="dataBar" priority="61">
      <dataBar>
        <cfvo type="num" val="0"/>
        <cfvo type="num" val="1"/>
        <color rgb="FFFF00FF"/>
      </dataBar>
      <extLst>
        <ext xmlns:x14="http://schemas.microsoft.com/office/spreadsheetml/2009/9/main" uri="{B025F937-C7B1-47D3-B67F-A62EFF666E3E}">
          <x14:id>{2349A930-840F-43DB-8D5E-8ED6830AA032}</x14:id>
        </ext>
      </extLst>
    </cfRule>
  </conditionalFormatting>
  <conditionalFormatting sqref="P45:P46">
    <cfRule type="dataBar" priority="54">
      <dataBar>
        <cfvo type="percent" val="0"/>
        <cfvo type="percent" val="100"/>
        <color rgb="FF00B0F0"/>
      </dataBar>
      <extLst>
        <ext xmlns:x14="http://schemas.microsoft.com/office/spreadsheetml/2009/9/main" uri="{B025F937-C7B1-47D3-B67F-A62EFF666E3E}">
          <x14:id>{24354B64-65CC-4F11-8F44-EC8FF12A6C72}</x14:id>
        </ext>
      </extLst>
    </cfRule>
  </conditionalFormatting>
  <conditionalFormatting sqref="O45:O46">
    <cfRule type="dataBar" priority="53">
      <dataBar>
        <cfvo type="num" val="0"/>
        <cfvo type="num" val="1"/>
        <color rgb="FFFF00FF"/>
      </dataBar>
      <extLst>
        <ext xmlns:x14="http://schemas.microsoft.com/office/spreadsheetml/2009/9/main" uri="{B025F937-C7B1-47D3-B67F-A62EFF666E3E}">
          <x14:id>{B107FBB4-4EC3-4E89-96FF-7D1B923ECF8F}</x14:id>
        </ext>
      </extLst>
    </cfRule>
  </conditionalFormatting>
  <conditionalFormatting sqref="O35">
    <cfRule type="dataBar" priority="36">
      <dataBar>
        <cfvo type="num" val="0"/>
        <cfvo type="num" val="1"/>
        <color rgb="FFFF00FF"/>
      </dataBar>
      <extLst>
        <ext xmlns:x14="http://schemas.microsoft.com/office/spreadsheetml/2009/9/main" uri="{B025F937-C7B1-47D3-B67F-A62EFF666E3E}">
          <x14:id>{CC06D895-E5E4-4846-BF1C-9FDADCBD05B3}</x14:id>
        </ext>
      </extLst>
    </cfRule>
  </conditionalFormatting>
  <conditionalFormatting sqref="T35:BW35">
    <cfRule type="expression" dxfId="95" priority="35">
      <formula>AND(TODAY()&gt;=T$5,TODAY()&lt;U$5)</formula>
    </cfRule>
  </conditionalFormatting>
  <conditionalFormatting sqref="T35:BW35">
    <cfRule type="expression" dxfId="94" priority="38" stopIfTrue="1">
      <formula>AND($N35="Low Risk",T$5&gt;=$J35,T$5&lt;=$J35+$R35-1)</formula>
    </cfRule>
    <cfRule type="expression" dxfId="93" priority="39" stopIfTrue="1">
      <formula>AND($N35="High Risk",T$5&gt;=$J35,T$5&lt;=$J35+$R35-1)</formula>
    </cfRule>
    <cfRule type="expression" dxfId="92" priority="40" stopIfTrue="1">
      <formula>AND($N35="On Track",T$5&gt;=$J35,T$5&lt;=$J35+$R35-1)</formula>
    </cfRule>
    <cfRule type="expression" dxfId="91" priority="41" stopIfTrue="1">
      <formula>AND($N35="Med Risk",T$5&gt;=$J35,T$5&lt;=$J35+$R35-1)</formula>
    </cfRule>
    <cfRule type="expression" dxfId="90" priority="42" stopIfTrue="1">
      <formula>AND(LEN($N35)=0,T$5&gt;=$J35,T$5&lt;=$J35+$R35-1)</formula>
    </cfRule>
  </conditionalFormatting>
  <conditionalFormatting sqref="O36">
    <cfRule type="dataBar" priority="27">
      <dataBar>
        <cfvo type="num" val="0"/>
        <cfvo type="num" val="1"/>
        <color rgb="FFFF00FF"/>
      </dataBar>
      <extLst>
        <ext xmlns:x14="http://schemas.microsoft.com/office/spreadsheetml/2009/9/main" uri="{B025F937-C7B1-47D3-B67F-A62EFF666E3E}">
          <x14:id>{2F92CC45-E992-4C11-9199-1F46FA6B04DA}</x14:id>
        </ext>
      </extLst>
    </cfRule>
  </conditionalFormatting>
  <conditionalFormatting sqref="T36:BW36">
    <cfRule type="expression" dxfId="89" priority="26">
      <formula>AND(TODAY()&gt;=T$5,TODAY()&lt;U$5)</formula>
    </cfRule>
  </conditionalFormatting>
  <conditionalFormatting sqref="T36:BW36">
    <cfRule type="expression" dxfId="88" priority="29" stopIfTrue="1">
      <formula>AND($N36="Low Risk",T$5&gt;=$J36,T$5&lt;=$J36+$R36-1)</formula>
    </cfRule>
    <cfRule type="expression" dxfId="87" priority="30" stopIfTrue="1">
      <formula>AND($N36="High Risk",T$5&gt;=$J36,T$5&lt;=$J36+$R36-1)</formula>
    </cfRule>
    <cfRule type="expression" dxfId="86" priority="31" stopIfTrue="1">
      <formula>AND($N36="On Track",T$5&gt;=$J36,T$5&lt;=$J36+$R36-1)</formula>
    </cfRule>
    <cfRule type="expression" dxfId="85" priority="32" stopIfTrue="1">
      <formula>AND($N36="Med Risk",T$5&gt;=$J36,T$5&lt;=$J36+$R36-1)</formula>
    </cfRule>
    <cfRule type="expression" dxfId="84" priority="33" stopIfTrue="1">
      <formula>AND(LEN($N36)=0,T$5&gt;=$J36,T$5&lt;=$J36+$R36-1)</formula>
    </cfRule>
  </conditionalFormatting>
  <conditionalFormatting sqref="T47:BW47">
    <cfRule type="expression" dxfId="83" priority="18">
      <formula>AND(TODAY()&gt;=T$5,TODAY()&lt;U$5)</formula>
    </cfRule>
  </conditionalFormatting>
  <conditionalFormatting sqref="T47:BW47">
    <cfRule type="expression" dxfId="82" priority="20" stopIfTrue="1">
      <formula>AND($N47="Low Risk",T$5&gt;=$J47,T$5&lt;=$J47+$R47-1)</formula>
    </cfRule>
    <cfRule type="expression" dxfId="81" priority="21" stopIfTrue="1">
      <formula>AND($N47="High Risk",T$5&gt;=$J47,T$5&lt;=$J47+$R47-1)</formula>
    </cfRule>
    <cfRule type="expression" dxfId="80" priority="22" stopIfTrue="1">
      <formula>AND($N47="On Track",T$5&gt;=$J47,T$5&lt;=$J47+$R47-1)</formula>
    </cfRule>
    <cfRule type="expression" dxfId="79" priority="23" stopIfTrue="1">
      <formula>AND($N47="Med Risk",T$5&gt;=$J47,T$5&lt;=$J47+$R47-1)</formula>
    </cfRule>
    <cfRule type="expression" dxfId="78" priority="24" stopIfTrue="1">
      <formula>AND(LEN($N47)=0,T$5&gt;=$J47,T$5&lt;=$J47+$R47-1)</formula>
    </cfRule>
  </conditionalFormatting>
  <conditionalFormatting sqref="P11">
    <cfRule type="dataBar" priority="17">
      <dataBar>
        <cfvo type="percent" val="0"/>
        <cfvo type="percent" val="100"/>
        <color rgb="FF00B0F0"/>
      </dataBar>
      <extLst>
        <ext xmlns:x14="http://schemas.microsoft.com/office/spreadsheetml/2009/9/main" uri="{B025F937-C7B1-47D3-B67F-A62EFF666E3E}">
          <x14:id>{BE7557AF-2439-4D3C-884F-6740CAA325CF}</x14:id>
        </ext>
      </extLst>
    </cfRule>
  </conditionalFormatting>
  <conditionalFormatting sqref="O22">
    <cfRule type="dataBar" priority="9">
      <dataBar>
        <cfvo type="num" val="0"/>
        <cfvo type="num" val="1"/>
        <color rgb="FFFF00FF"/>
      </dataBar>
      <extLst>
        <ext xmlns:x14="http://schemas.microsoft.com/office/spreadsheetml/2009/9/main" uri="{B025F937-C7B1-47D3-B67F-A62EFF666E3E}">
          <x14:id>{DC806AE5-B685-42B8-B09A-B1AE0B47146E}</x14:id>
        </ext>
      </extLst>
    </cfRule>
  </conditionalFormatting>
  <conditionalFormatting sqref="T22:BW22">
    <cfRule type="expression" dxfId="77" priority="8">
      <formula>AND(TODAY()&gt;=T$5,TODAY()&lt;U$5)</formula>
    </cfRule>
  </conditionalFormatting>
  <conditionalFormatting sqref="T22:BW22">
    <cfRule type="expression" dxfId="76" priority="11" stopIfTrue="1">
      <formula>AND($N22="Low Risk",T$5&gt;=$J22,T$5&lt;=$J22+$R22-1)</formula>
    </cfRule>
    <cfRule type="expression" dxfId="75" priority="12" stopIfTrue="1">
      <formula>AND($N22="High Risk",T$5&gt;=$J22,T$5&lt;=$J22+$R22-1)</formula>
    </cfRule>
    <cfRule type="expression" dxfId="74" priority="13" stopIfTrue="1">
      <formula>AND($N22="On Track",T$5&gt;=$J22,T$5&lt;=$J22+$R22-1)</formula>
    </cfRule>
    <cfRule type="expression" dxfId="73" priority="14" stopIfTrue="1">
      <formula>AND($N22="Med Risk",T$5&gt;=$J22,T$5&lt;=$J22+$R22-1)</formula>
    </cfRule>
    <cfRule type="expression" dxfId="72" priority="15" stopIfTrue="1">
      <formula>AND(LEN($N22)=0,T$5&gt;=$J22,T$5&lt;=$J22+$R22-1)</formula>
    </cfRule>
  </conditionalFormatting>
  <conditionalFormatting sqref="T45:BW46">
    <cfRule type="expression" dxfId="71" priority="1">
      <formula>AND(TODAY()&gt;=T$5,TODAY()&lt;U$5)</formula>
    </cfRule>
  </conditionalFormatting>
  <conditionalFormatting sqref="T45:BW46">
    <cfRule type="expression" dxfId="70" priority="3" stopIfTrue="1">
      <formula>AND($N45="Low Risk",T$5&gt;=$J45,T$5&lt;=$J45+$R45-1)</formula>
    </cfRule>
    <cfRule type="expression" dxfId="69" priority="4" stopIfTrue="1">
      <formula>AND($N45="High Risk",T$5&gt;=$J45,T$5&lt;=$J45+$R45-1)</formula>
    </cfRule>
    <cfRule type="expression" dxfId="68" priority="5" stopIfTrue="1">
      <formula>AND($N45="On Track",T$5&gt;=$J45,T$5&lt;=$J45+$R45-1)</formula>
    </cfRule>
    <cfRule type="expression" dxfId="67" priority="6" stopIfTrue="1">
      <formula>AND($N45="Med Risk",T$5&gt;=$J45,T$5&lt;=$J45+$R45-1)</formula>
    </cfRule>
    <cfRule type="expression" dxfId="66" priority="7" stopIfTrue="1">
      <formula>AND(LEN($N45)=0,T$5&gt;=$J45,T$5&lt;=$J45+$R45-1)</formula>
    </cfRule>
  </conditionalFormatting>
  <dataValidations disablePrompts="1" count="3">
    <dataValidation type="list" allowBlank="1" showInputMessage="1" sqref="N8" xr:uid="{00000000-0002-0000-0000-000000000000}">
      <formula1>"Goal,Milestone,On Track, Low Risk, Med Risk, High Risk"</formula1>
    </dataValidation>
    <dataValidation type="whole" operator="greaterThanOrEqual" allowBlank="1" showInputMessage="1" promptTitle="Scrolling Increment" prompt="Changing this number will scroll the Gantt Chart view." sqref="J4:M4 Q4" xr:uid="{00000000-0002-0000-0000-000001000000}">
      <formula1>0</formula1>
    </dataValidation>
    <dataValidation type="list" allowBlank="1" showInputMessage="1" showErrorMessage="1" sqref="N9:N55" xr:uid="{00000000-0002-0000-0000-000002000000}">
      <formula1>"Goal,Milestone,On Track, Low Risk, Med Risk, High Risk"</formula1>
    </dataValidation>
  </dataValidations>
  <printOptions horizontalCentered="1"/>
  <pageMargins left="0.25" right="0.25" top="0.75" bottom="0.75" header="0.3" footer="0.3"/>
  <pageSetup paperSize="9" scale="55" fitToHeight="0" orientation="landscape" r:id="rId1"/>
  <headerFooter differentFirst="1" scaleWithDoc="0">
    <oddFooter>Page &amp;P of &amp;N</oddFooter>
  </headerFooter>
  <ignoredErrors>
    <ignoredError sqref="K9:K15 K23:K24 K19:K20 K30:K32 K26:K28" calculatedColumn="1"/>
  </ignoredErrors>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19</xdr:col>
                    <xdr:colOff>30480</xdr:colOff>
                    <xdr:row>5</xdr:row>
                    <xdr:rowOff>60960</xdr:rowOff>
                  </from>
                  <to>
                    <xdr:col>76</xdr:col>
                    <xdr:colOff>114300</xdr:colOff>
                    <xdr:row>5</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O7:O10 O12:O15 O23 O26 O48:O55 O19 O28 O30 O37:O38</xm:sqref>
        </x14:conditionalFormatting>
        <x14:conditionalFormatting xmlns:xm="http://schemas.microsoft.com/office/excel/2006/main">
          <x14:cfRule type="dataBar" id="{E4923006-F900-4C40-BABF-E2BA08E6D215}">
            <x14:dataBar minLength="0" maxLength="100" gradient="0">
              <x14:cfvo type="percent">
                <xm:f>0</xm:f>
              </x14:cfvo>
              <x14:cfvo type="percent">
                <xm:f>100</xm:f>
              </x14:cfvo>
              <x14:negativeFillColor rgb="FFFF0000"/>
              <x14:axisColor rgb="FF000000"/>
            </x14:dataBar>
          </x14:cfRule>
          <xm:sqref>S56:S1048576 P1:P10 P12:P15 P19 P47:P55 P37:P42</xm:sqref>
        </x14:conditionalFormatting>
        <x14:conditionalFormatting xmlns:xm="http://schemas.microsoft.com/office/excel/2006/main">
          <x14:cfRule type="dataBar" id="{6704DFA3-5017-435A-A693-BDA4F67265AB}">
            <x14:dataBar minLength="0" maxLength="100" gradient="0">
              <x14:cfvo type="num">
                <xm:f>0</xm:f>
              </x14:cfvo>
              <x14:cfvo type="num">
                <xm:f>1</xm:f>
              </x14:cfvo>
              <x14:negativeFillColor rgb="FFFF0000"/>
              <x14:axisColor rgb="FF000000"/>
            </x14:dataBar>
          </x14:cfRule>
          <xm:sqref>O11</xm:sqref>
        </x14:conditionalFormatting>
        <x14:conditionalFormatting xmlns:xm="http://schemas.microsoft.com/office/excel/2006/main">
          <x14:cfRule type="dataBar" id="{431D9764-E1B0-414F-8B67-D05047E83A00}">
            <x14:dataBar minLength="0" maxLength="100" gradient="0">
              <x14:cfvo type="num">
                <xm:f>0</xm:f>
              </x14:cfvo>
              <x14:cfvo type="num">
                <xm:f>1</xm:f>
              </x14:cfvo>
              <x14:negativeFillColor rgb="FFFF0000"/>
              <x14:axisColor rgb="FF000000"/>
            </x14:dataBar>
          </x14:cfRule>
          <xm:sqref>O20</xm:sqref>
        </x14:conditionalFormatting>
        <x14:conditionalFormatting xmlns:xm="http://schemas.microsoft.com/office/excel/2006/main">
          <x14:cfRule type="dataBar" id="{948EB6BC-F1EB-47A4-BA44-FE21974FFB8B}">
            <x14:dataBar minLength="0" maxLength="100" gradient="0">
              <x14:cfvo type="num">
                <xm:f>0</xm:f>
              </x14:cfvo>
              <x14:cfvo type="num">
                <xm:f>1</xm:f>
              </x14:cfvo>
              <x14:negativeFillColor rgb="FFFF0000"/>
              <x14:axisColor rgb="FF000000"/>
            </x14:dataBar>
          </x14:cfRule>
          <xm:sqref>O24</xm:sqref>
        </x14:conditionalFormatting>
        <x14:conditionalFormatting xmlns:xm="http://schemas.microsoft.com/office/excel/2006/main">
          <x14:cfRule type="dataBar" id="{25363E31-B243-43A3-B1BF-FA5CF0F43890}">
            <x14:dataBar minLength="0" maxLength="100" gradient="0">
              <x14:cfvo type="num">
                <xm:f>0</xm:f>
              </x14:cfvo>
              <x14:cfvo type="num">
                <xm:f>1</xm:f>
              </x14:cfvo>
              <x14:negativeFillColor rgb="FFFF0000"/>
              <x14:axisColor rgb="FF000000"/>
            </x14:dataBar>
          </x14:cfRule>
          <xm:sqref>O27</xm:sqref>
        </x14:conditionalFormatting>
        <x14:conditionalFormatting xmlns:xm="http://schemas.microsoft.com/office/excel/2006/main">
          <x14:cfRule type="dataBar" id="{BDD8225C-4AC3-4662-B2A4-6BCC20073356}">
            <x14:dataBar minLength="0" maxLength="100" gradient="0">
              <x14:cfvo type="num">
                <xm:f>0</xm:f>
              </x14:cfvo>
              <x14:cfvo type="num">
                <xm:f>1</xm:f>
              </x14:cfvo>
              <x14:negativeFillColor rgb="FFFF0000"/>
              <x14:axisColor rgb="FF000000"/>
            </x14:dataBar>
          </x14:cfRule>
          <xm:sqref>O47</xm:sqref>
        </x14:conditionalFormatting>
        <x14:conditionalFormatting xmlns:xm="http://schemas.microsoft.com/office/excel/2006/main">
          <x14:cfRule type="dataBar" id="{C78F4EBD-BEA2-4C9F-8721-D8533B0AB37B}">
            <x14:dataBar minLength="0" maxLength="100" gradient="0">
              <x14:cfvo type="num">
                <xm:f>0</xm:f>
              </x14:cfvo>
              <x14:cfvo type="num">
                <xm:f>1</xm:f>
              </x14:cfvo>
              <x14:negativeFillColor rgb="FFFF0000"/>
              <x14:axisColor rgb="FF000000"/>
            </x14:dataBar>
          </x14:cfRule>
          <xm:sqref>O16</xm:sqref>
        </x14:conditionalFormatting>
        <x14:conditionalFormatting xmlns:xm="http://schemas.microsoft.com/office/excel/2006/main">
          <x14:cfRule type="dataBar" id="{8A62189C-FD0F-4997-A33D-944356FFEA18}">
            <x14:dataBar minLength="0" maxLength="100" gradient="0">
              <x14:cfvo type="num">
                <xm:f>0</xm:f>
              </x14:cfvo>
              <x14:cfvo type="num">
                <xm:f>1</xm:f>
              </x14:cfvo>
              <x14:negativeFillColor rgb="FFFF0000"/>
              <x14:axisColor rgb="FF000000"/>
            </x14:dataBar>
          </x14:cfRule>
          <xm:sqref>O39:O42</xm:sqref>
        </x14:conditionalFormatting>
        <x14:conditionalFormatting xmlns:xm="http://schemas.microsoft.com/office/excel/2006/main">
          <x14:cfRule type="dataBar" id="{7B56AE7A-E20C-4FD0-B83F-375D4E14F15C}">
            <x14:dataBar minLength="0" maxLength="100" gradient="0">
              <x14:cfvo type="percent">
                <xm:f>0</xm:f>
              </x14:cfvo>
              <x14:cfvo type="percent">
                <xm:f>100</xm:f>
              </x14:cfvo>
              <x14:negativeFillColor rgb="FFFF0000"/>
              <x14:axisColor rgb="FF000000"/>
            </x14:dataBar>
          </x14:cfRule>
          <xm:sqref>P20:P36</xm:sqref>
        </x14:conditionalFormatting>
        <x14:conditionalFormatting xmlns:xm="http://schemas.microsoft.com/office/excel/2006/main">
          <x14:cfRule type="dataBar" id="{497FFF9E-8C97-4CA9-9DA2-3E08FD357D1E}">
            <x14:dataBar minLength="0" maxLength="100" gradient="0">
              <x14:cfvo type="num">
                <xm:f>0</xm:f>
              </x14:cfvo>
              <x14:cfvo type="num">
                <xm:f>1</xm:f>
              </x14:cfvo>
              <x14:negativeFillColor rgb="FFFF0000"/>
              <x14:axisColor rgb="FF000000"/>
            </x14:dataBar>
          </x14:cfRule>
          <xm:sqref>O25</xm:sqref>
        </x14:conditionalFormatting>
        <x14:conditionalFormatting xmlns:xm="http://schemas.microsoft.com/office/excel/2006/main">
          <x14:cfRule type="dataBar" id="{71566777-042F-4D56-BE0A-EEE42683B8B0}">
            <x14:dataBar minLength="0" maxLength="100" gradient="0">
              <x14:cfvo type="num">
                <xm:f>0</xm:f>
              </x14:cfvo>
              <x14:cfvo type="num">
                <xm:f>1</xm:f>
              </x14:cfvo>
              <x14:negativeFillColor rgb="FFFF0000"/>
              <x14:axisColor rgb="FF000000"/>
            </x14:dataBar>
          </x14:cfRule>
          <xm:sqref>O21</xm:sqref>
        </x14:conditionalFormatting>
        <x14:conditionalFormatting xmlns:xm="http://schemas.microsoft.com/office/excel/2006/main">
          <x14:cfRule type="dataBar" id="{7286B2A8-D9EF-47A8-AC3F-E01E8B16FF2C}">
            <x14:dataBar minLength="0" maxLength="100" gradient="0">
              <x14:cfvo type="percent">
                <xm:f>0</xm:f>
              </x14:cfvo>
              <x14:cfvo type="percent">
                <xm:f>100</xm:f>
              </x14:cfvo>
              <x14:negativeFillColor rgb="FFFF0000"/>
              <x14:axisColor rgb="FF000000"/>
            </x14:dataBar>
          </x14:cfRule>
          <xm:sqref>P43:P44</xm:sqref>
        </x14:conditionalFormatting>
        <x14:conditionalFormatting xmlns:xm="http://schemas.microsoft.com/office/excel/2006/main">
          <x14:cfRule type="dataBar" id="{BDEACC32-EC2E-44B2-AA1C-E5E7C19A92A6}">
            <x14:dataBar minLength="0" maxLength="100" gradient="0">
              <x14:cfvo type="num">
                <xm:f>0</xm:f>
              </x14:cfvo>
              <x14:cfvo type="num">
                <xm:f>1</xm:f>
              </x14:cfvo>
              <x14:negativeFillColor rgb="FFFF0000"/>
              <x14:axisColor rgb="FF000000"/>
            </x14:dataBar>
          </x14:cfRule>
          <xm:sqref>O43:O44</xm:sqref>
        </x14:conditionalFormatting>
        <x14:conditionalFormatting xmlns:xm="http://schemas.microsoft.com/office/excel/2006/main">
          <x14:cfRule type="dataBar" id="{A3B176BE-1878-409D-9CD2-C0497109DE8C}">
            <x14:dataBar minLength="0" maxLength="100" gradient="0">
              <x14:cfvo type="num">
                <xm:f>0</xm:f>
              </x14:cfvo>
              <x14:cfvo type="num">
                <xm:f>1</xm:f>
              </x14:cfvo>
              <x14:negativeFillColor rgb="FFFF0000"/>
              <x14:axisColor rgb="FF000000"/>
            </x14:dataBar>
          </x14:cfRule>
          <xm:sqref>O17</xm:sqref>
        </x14:conditionalFormatting>
        <x14:conditionalFormatting xmlns:xm="http://schemas.microsoft.com/office/excel/2006/main">
          <x14:cfRule type="dataBar" id="{B96303DE-2189-47EB-AEAC-ACDCB67F2915}">
            <x14:dataBar minLength="0" maxLength="100" gradient="0">
              <x14:cfvo type="percent">
                <xm:f>0</xm:f>
              </x14:cfvo>
              <x14:cfvo type="percent">
                <xm:f>100</xm:f>
              </x14:cfvo>
              <x14:negativeFillColor rgb="FFFF0000"/>
              <x14:axisColor rgb="FF000000"/>
            </x14:dataBar>
          </x14:cfRule>
          <xm:sqref>P16:P17</xm:sqref>
        </x14:conditionalFormatting>
        <x14:conditionalFormatting xmlns:xm="http://schemas.microsoft.com/office/excel/2006/main">
          <x14:cfRule type="dataBar" id="{C6BE6A93-A751-45FB-9C83-CD7DEE73B1C0}">
            <x14:dataBar minLength="0" maxLength="100" gradient="0">
              <x14:cfvo type="num">
                <xm:f>0</xm:f>
              </x14:cfvo>
              <x14:cfvo type="num">
                <xm:f>1</xm:f>
              </x14:cfvo>
              <x14:negativeFillColor rgb="FFFF0000"/>
              <x14:axisColor rgb="FF000000"/>
            </x14:dataBar>
          </x14:cfRule>
          <xm:sqref>O18</xm:sqref>
        </x14:conditionalFormatting>
        <x14:conditionalFormatting xmlns:xm="http://schemas.microsoft.com/office/excel/2006/main">
          <x14:cfRule type="dataBar" id="{706DB71F-0667-433D-B8A3-48D0AB7087AF}">
            <x14:dataBar minLength="0" maxLength="100" gradient="0">
              <x14:cfvo type="percent">
                <xm:f>0</xm:f>
              </x14:cfvo>
              <x14:cfvo type="percent">
                <xm:f>100</xm:f>
              </x14:cfvo>
              <x14:negativeFillColor rgb="FFFF0000"/>
              <x14:axisColor rgb="FF000000"/>
            </x14:dataBar>
          </x14:cfRule>
          <xm:sqref>P18</xm:sqref>
        </x14:conditionalFormatting>
        <x14:conditionalFormatting xmlns:xm="http://schemas.microsoft.com/office/excel/2006/main">
          <x14:cfRule type="dataBar" id="{165093E8-AC7E-4E30-AA8F-FC369E91FD93}">
            <x14:dataBar minLength="0" maxLength="100" gradient="0">
              <x14:cfvo type="num">
                <xm:f>0</xm:f>
              </x14:cfvo>
              <x14:cfvo type="num">
                <xm:f>1</xm:f>
              </x14:cfvo>
              <x14:negativeFillColor rgb="FFFF0000"/>
              <x14:axisColor rgb="FF000000"/>
            </x14:dataBar>
          </x14:cfRule>
          <xm:sqref>O29</xm:sqref>
        </x14:conditionalFormatting>
        <x14:conditionalFormatting xmlns:xm="http://schemas.microsoft.com/office/excel/2006/main">
          <x14:cfRule type="dataBar" id="{C3ACBB16-5FBB-43B7-8ACB-7355B0C4E31B}">
            <x14:dataBar minLength="0" maxLength="100" gradient="0">
              <x14:cfvo type="num">
                <xm:f>0</xm:f>
              </x14:cfvo>
              <x14:cfvo type="num">
                <xm:f>1</xm:f>
              </x14:cfvo>
              <x14:negativeFillColor rgb="FFFF0000"/>
              <x14:axisColor rgb="FF000000"/>
            </x14:dataBar>
          </x14:cfRule>
          <xm:sqref>O31:O33</xm:sqref>
        </x14:conditionalFormatting>
        <x14:conditionalFormatting xmlns:xm="http://schemas.microsoft.com/office/excel/2006/main">
          <x14:cfRule type="dataBar" id="{2349A930-840F-43DB-8D5E-8ED6830AA032}">
            <x14:dataBar minLength="0" maxLength="100" gradient="0">
              <x14:cfvo type="num">
                <xm:f>0</xm:f>
              </x14:cfvo>
              <x14:cfvo type="num">
                <xm:f>1</xm:f>
              </x14:cfvo>
              <x14:negativeFillColor rgb="FFFF0000"/>
              <x14:axisColor rgb="FF000000"/>
            </x14:dataBar>
          </x14:cfRule>
          <xm:sqref>O34</xm:sqref>
        </x14:conditionalFormatting>
        <x14:conditionalFormatting xmlns:xm="http://schemas.microsoft.com/office/excel/2006/main">
          <x14:cfRule type="dataBar" id="{24354B64-65CC-4F11-8F44-EC8FF12A6C72}">
            <x14:dataBar minLength="0" maxLength="100" gradient="0">
              <x14:cfvo type="percent">
                <xm:f>0</xm:f>
              </x14:cfvo>
              <x14:cfvo type="percent">
                <xm:f>100</xm:f>
              </x14:cfvo>
              <x14:negativeFillColor rgb="FFFF0000"/>
              <x14:axisColor rgb="FF000000"/>
            </x14:dataBar>
          </x14:cfRule>
          <xm:sqref>P45:P46</xm:sqref>
        </x14:conditionalFormatting>
        <x14:conditionalFormatting xmlns:xm="http://schemas.microsoft.com/office/excel/2006/main">
          <x14:cfRule type="dataBar" id="{B107FBB4-4EC3-4E89-96FF-7D1B923ECF8F}">
            <x14:dataBar minLength="0" maxLength="100" gradient="0">
              <x14:cfvo type="num">
                <xm:f>0</xm:f>
              </x14:cfvo>
              <x14:cfvo type="num">
                <xm:f>1</xm:f>
              </x14:cfvo>
              <x14:negativeFillColor rgb="FFFF0000"/>
              <x14:axisColor rgb="FF000000"/>
            </x14:dataBar>
          </x14:cfRule>
          <xm:sqref>O45:O46</xm:sqref>
        </x14:conditionalFormatting>
        <x14:conditionalFormatting xmlns:xm="http://schemas.microsoft.com/office/excel/2006/main">
          <x14:cfRule type="dataBar" id="{CC06D895-E5E4-4846-BF1C-9FDADCBD05B3}">
            <x14:dataBar minLength="0" maxLength="100" gradient="0">
              <x14:cfvo type="num">
                <xm:f>0</xm:f>
              </x14:cfvo>
              <x14:cfvo type="num">
                <xm:f>1</xm:f>
              </x14:cfvo>
              <x14:negativeFillColor rgb="FFFF0000"/>
              <x14:axisColor rgb="FF000000"/>
            </x14:dataBar>
          </x14:cfRule>
          <xm:sqref>O35</xm:sqref>
        </x14:conditionalFormatting>
        <x14:conditionalFormatting xmlns:xm="http://schemas.microsoft.com/office/excel/2006/main">
          <x14:cfRule type="dataBar" id="{2F92CC45-E992-4C11-9199-1F46FA6B04DA}">
            <x14:dataBar minLength="0" maxLength="100" gradient="0">
              <x14:cfvo type="num">
                <xm:f>0</xm:f>
              </x14:cfvo>
              <x14:cfvo type="num">
                <xm:f>1</xm:f>
              </x14:cfvo>
              <x14:negativeFillColor rgb="FFFF0000"/>
              <x14:axisColor rgb="FF000000"/>
            </x14:dataBar>
          </x14:cfRule>
          <xm:sqref>O36</xm:sqref>
        </x14:conditionalFormatting>
        <x14:conditionalFormatting xmlns:xm="http://schemas.microsoft.com/office/excel/2006/main">
          <x14:cfRule type="dataBar" id="{BE7557AF-2439-4D3C-884F-6740CAA325CF}">
            <x14:dataBar minLength="0" maxLength="100" gradient="0">
              <x14:cfvo type="percent">
                <xm:f>0</xm:f>
              </x14:cfvo>
              <x14:cfvo type="percent">
                <xm:f>100</xm:f>
              </x14:cfvo>
              <x14:negativeFillColor rgb="FFFF0000"/>
              <x14:axisColor rgb="FF000000"/>
            </x14:dataBar>
          </x14:cfRule>
          <xm:sqref>P11</xm:sqref>
        </x14:conditionalFormatting>
        <x14:conditionalFormatting xmlns:xm="http://schemas.microsoft.com/office/excel/2006/main">
          <x14:cfRule type="dataBar" id="{DC806AE5-B685-42B8-B09A-B1AE0B47146E}">
            <x14:dataBar minLength="0" maxLength="100" gradient="0">
              <x14:cfvo type="num">
                <xm:f>0</xm:f>
              </x14:cfvo>
              <x14:cfvo type="num">
                <xm:f>1</xm:f>
              </x14:cfvo>
              <x14:negativeFillColor rgb="FFFF0000"/>
              <x14:axisColor rgb="FF000000"/>
            </x14:dataBar>
          </x14:cfRule>
          <xm:sqref>O22</xm:sqref>
        </x14:conditionalFormatting>
        <x14:conditionalFormatting xmlns:xm="http://schemas.microsoft.com/office/excel/2006/main">
          <x14:cfRule type="iconSet" priority="276"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W56:BZ56</xm:sqref>
        </x14:conditionalFormatting>
        <x14:conditionalFormatting xmlns:xm="http://schemas.microsoft.com/office/excel/2006/main">
          <x14:cfRule type="iconSet" priority="205" id="{3BF5B997-859F-43FB-8860-CC9520004EDB}">
            <x14:iconSet iconSet="3Stars" showValue="0" custom="1">
              <x14:cfvo type="percent">
                <xm:f>0</xm:f>
              </x14:cfvo>
              <x14:cfvo type="num">
                <xm:f>1</xm:f>
              </x14:cfvo>
              <x14:cfvo type="num">
                <xm:f>2</xm:f>
              </x14:cfvo>
              <x14:cfIcon iconSet="NoIcons" iconId="0"/>
              <x14:cfIcon iconSet="3Flags" iconId="1"/>
              <x14:cfIcon iconSet="3Signs" iconId="0"/>
            </x14:iconSet>
          </x14:cfRule>
          <xm:sqref>T11:BW11</xm:sqref>
        </x14:conditionalFormatting>
        <x14:conditionalFormatting xmlns:xm="http://schemas.microsoft.com/office/excel/2006/main">
          <x14:cfRule type="iconSet" priority="335"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T23:BW23 T26:BW26 T8:BW15 T28:BW28 T19:BW19 T30:BW33</xm:sqref>
        </x14:conditionalFormatting>
        <x14:conditionalFormatting xmlns:xm="http://schemas.microsoft.com/office/excel/2006/main">
          <x14:cfRule type="iconSet" priority="191" id="{E3075282-5E38-4CE5-A35E-6FDFCACDCD4F}">
            <x14:iconSet iconSet="3Stars" showValue="0" custom="1">
              <x14:cfvo type="percent">
                <xm:f>0</xm:f>
              </x14:cfvo>
              <x14:cfvo type="num">
                <xm:f>1</xm:f>
              </x14:cfvo>
              <x14:cfvo type="num">
                <xm:f>2</xm:f>
              </x14:cfvo>
              <x14:cfIcon iconSet="NoIcons" iconId="0"/>
              <x14:cfIcon iconSet="3Flags" iconId="1"/>
              <x14:cfIcon iconSet="3Signs" iconId="0"/>
            </x14:iconSet>
          </x14:cfRule>
          <xm:sqref>T20:BW20</xm:sqref>
        </x14:conditionalFormatting>
        <x14:conditionalFormatting xmlns:xm="http://schemas.microsoft.com/office/excel/2006/main">
          <x14:cfRule type="iconSet" priority="182" id="{E2F0C426-08EA-45E6-8B8F-D830FD2118EC}">
            <x14:iconSet iconSet="3Stars" showValue="0" custom="1">
              <x14:cfvo type="percent">
                <xm:f>0</xm:f>
              </x14:cfvo>
              <x14:cfvo type="num">
                <xm:f>1</xm:f>
              </x14:cfvo>
              <x14:cfvo type="num">
                <xm:f>2</xm:f>
              </x14:cfvo>
              <x14:cfIcon iconSet="NoIcons" iconId="0"/>
              <x14:cfIcon iconSet="3Flags" iconId="1"/>
              <x14:cfIcon iconSet="3Signs" iconId="0"/>
            </x14:iconSet>
          </x14:cfRule>
          <xm:sqref>T24:BW24</xm:sqref>
        </x14:conditionalFormatting>
        <x14:conditionalFormatting xmlns:xm="http://schemas.microsoft.com/office/excel/2006/main">
          <x14:cfRule type="iconSet" priority="173" id="{86418FB0-7949-4A78-A415-5D621BC65DB7}">
            <x14:iconSet iconSet="3Stars" showValue="0" custom="1">
              <x14:cfvo type="percent">
                <xm:f>0</xm:f>
              </x14:cfvo>
              <x14:cfvo type="num">
                <xm:f>1</xm:f>
              </x14:cfvo>
              <x14:cfvo type="num">
                <xm:f>2</xm:f>
              </x14:cfvo>
              <x14:cfIcon iconSet="NoIcons" iconId="0"/>
              <x14:cfIcon iconSet="3Flags" iconId="1"/>
              <x14:cfIcon iconSet="3Signs" iconId="0"/>
            </x14:iconSet>
          </x14:cfRule>
          <xm:sqref>T27:BW27</xm:sqref>
        </x14:conditionalFormatting>
        <x14:conditionalFormatting xmlns:xm="http://schemas.microsoft.com/office/excel/2006/main">
          <x14:cfRule type="iconSet" priority="155" id="{B9676639-8AD0-4057-A43D-4C0C2D19B217}">
            <x14:iconSet iconSet="3Stars" showValue="0" custom="1">
              <x14:cfvo type="percent">
                <xm:f>0</xm:f>
              </x14:cfvo>
              <x14:cfvo type="num">
                <xm:f>1</xm:f>
              </x14:cfvo>
              <x14:cfvo type="num">
                <xm:f>2</xm:f>
              </x14:cfvo>
              <x14:cfIcon iconSet="NoIcons" iconId="0"/>
              <x14:cfIcon iconSet="3Flags" iconId="1"/>
              <x14:cfIcon iconSet="3Signs" iconId="0"/>
            </x14:iconSet>
          </x14:cfRule>
          <xm:sqref>T16:BW16</xm:sqref>
        </x14:conditionalFormatting>
        <x14:conditionalFormatting xmlns:xm="http://schemas.microsoft.com/office/excel/2006/main">
          <x14:cfRule type="iconSet" priority="124" id="{16D41576-922F-4298-A906-71FE7B4BE2F0}">
            <x14:iconSet iconSet="3Stars" showValue="0" custom="1">
              <x14:cfvo type="percent">
                <xm:f>0</xm:f>
              </x14:cfvo>
              <x14:cfvo type="num">
                <xm:f>1</xm:f>
              </x14:cfvo>
              <x14:cfvo type="num">
                <xm:f>2</xm:f>
              </x14:cfvo>
              <x14:cfIcon iconSet="NoIcons" iconId="0"/>
              <x14:cfIcon iconSet="3Flags" iconId="1"/>
              <x14:cfIcon iconSet="3Signs" iconId="0"/>
            </x14:iconSet>
          </x14:cfRule>
          <xm:sqref>T25:BW25</xm:sqref>
        </x14:conditionalFormatting>
        <x14:conditionalFormatting xmlns:xm="http://schemas.microsoft.com/office/excel/2006/main">
          <x14:cfRule type="iconSet" priority="115" id="{3503E047-02FB-45C6-BEDD-F9166188DA2D}">
            <x14:iconSet iconSet="3Stars" showValue="0" custom="1">
              <x14:cfvo type="percent">
                <xm:f>0</xm:f>
              </x14:cfvo>
              <x14:cfvo type="num">
                <xm:f>1</xm:f>
              </x14:cfvo>
              <x14:cfvo type="num">
                <xm:f>2</xm:f>
              </x14:cfvo>
              <x14:cfIcon iconSet="NoIcons" iconId="0"/>
              <x14:cfIcon iconSet="3Flags" iconId="1"/>
              <x14:cfIcon iconSet="3Signs" iconId="0"/>
            </x14:iconSet>
          </x14:cfRule>
          <xm:sqref>T21:BW21</xm:sqref>
        </x14:conditionalFormatting>
        <x14:conditionalFormatting xmlns:xm="http://schemas.microsoft.com/office/excel/2006/main">
          <x14:cfRule type="iconSet" priority="97" id="{D78A8F03-2C36-4801-8871-79BE4BB529A4}">
            <x14:iconSet iconSet="3Stars" showValue="0" custom="1">
              <x14:cfvo type="percent">
                <xm:f>0</xm:f>
              </x14:cfvo>
              <x14:cfvo type="num">
                <xm:f>1</xm:f>
              </x14:cfvo>
              <x14:cfvo type="num">
                <xm:f>2</xm:f>
              </x14:cfvo>
              <x14:cfIcon iconSet="NoIcons" iconId="0"/>
              <x14:cfIcon iconSet="3Flags" iconId="1"/>
              <x14:cfIcon iconSet="3Signs" iconId="0"/>
            </x14:iconSet>
          </x14:cfRule>
          <xm:sqref>T17:BW17</xm:sqref>
        </x14:conditionalFormatting>
        <x14:conditionalFormatting xmlns:xm="http://schemas.microsoft.com/office/excel/2006/main">
          <x14:cfRule type="iconSet" priority="88" id="{CE229775-4D1A-4413-93E8-D4C6CA34D570}">
            <x14:iconSet iconSet="3Stars" showValue="0" custom="1">
              <x14:cfvo type="percent">
                <xm:f>0</xm:f>
              </x14:cfvo>
              <x14:cfvo type="num">
                <xm:f>1</xm:f>
              </x14:cfvo>
              <x14:cfvo type="num">
                <xm:f>2</xm:f>
              </x14:cfvo>
              <x14:cfIcon iconSet="NoIcons" iconId="0"/>
              <x14:cfIcon iconSet="3Flags" iconId="1"/>
              <x14:cfIcon iconSet="3Signs" iconId="0"/>
            </x14:iconSet>
          </x14:cfRule>
          <xm:sqref>T18:BW18</xm:sqref>
        </x14:conditionalFormatting>
        <x14:conditionalFormatting xmlns:xm="http://schemas.microsoft.com/office/excel/2006/main">
          <x14:cfRule type="iconSet" priority="79" id="{0466F77A-800B-4AC3-B31E-2057BC1C1E32}">
            <x14:iconSet iconSet="3Stars" showValue="0" custom="1">
              <x14:cfvo type="percent">
                <xm:f>0</xm:f>
              </x14:cfvo>
              <x14:cfvo type="num">
                <xm:f>1</xm:f>
              </x14:cfvo>
              <x14:cfvo type="num">
                <xm:f>2</xm:f>
              </x14:cfvo>
              <x14:cfIcon iconSet="NoIcons" iconId="0"/>
              <x14:cfIcon iconSet="3Flags" iconId="1"/>
              <x14:cfIcon iconSet="3Signs" iconId="0"/>
            </x14:iconSet>
          </x14:cfRule>
          <xm:sqref>T29:BW29</xm:sqref>
        </x14:conditionalFormatting>
        <x14:conditionalFormatting xmlns:xm="http://schemas.microsoft.com/office/excel/2006/main">
          <x14:cfRule type="iconSet" priority="64" id="{6F8FE321-DFED-49A9-AD13-2A32B5FE4399}">
            <x14:iconSet iconSet="3Stars" showValue="0" custom="1">
              <x14:cfvo type="percent">
                <xm:f>0</xm:f>
              </x14:cfvo>
              <x14:cfvo type="num">
                <xm:f>1</xm:f>
              </x14:cfvo>
              <x14:cfvo type="num">
                <xm:f>2</xm:f>
              </x14:cfvo>
              <x14:cfIcon iconSet="NoIcons" iconId="0"/>
              <x14:cfIcon iconSet="3Flags" iconId="1"/>
              <x14:cfIcon iconSet="3Signs" iconId="0"/>
            </x14:iconSet>
          </x14:cfRule>
          <xm:sqref>T34:BW34 T37:BW44 T48:BW55</xm:sqref>
        </x14:conditionalFormatting>
        <x14:conditionalFormatting xmlns:xm="http://schemas.microsoft.com/office/excel/2006/main">
          <x14:cfRule type="iconSet" priority="37" id="{6FF9455C-77F5-4713-A93F-6747500A74DC}">
            <x14:iconSet iconSet="3Stars" showValue="0" custom="1">
              <x14:cfvo type="percent">
                <xm:f>0</xm:f>
              </x14:cfvo>
              <x14:cfvo type="num">
                <xm:f>1</xm:f>
              </x14:cfvo>
              <x14:cfvo type="num">
                <xm:f>2</xm:f>
              </x14:cfvo>
              <x14:cfIcon iconSet="NoIcons" iconId="0"/>
              <x14:cfIcon iconSet="3Flags" iconId="1"/>
              <x14:cfIcon iconSet="3Signs" iconId="0"/>
            </x14:iconSet>
          </x14:cfRule>
          <xm:sqref>T35:BW35</xm:sqref>
        </x14:conditionalFormatting>
        <x14:conditionalFormatting xmlns:xm="http://schemas.microsoft.com/office/excel/2006/main">
          <x14:cfRule type="iconSet" priority="28" id="{7D990234-E2F0-4A68-8A18-9DE103F4C0B6}">
            <x14:iconSet iconSet="3Stars" showValue="0" custom="1">
              <x14:cfvo type="percent">
                <xm:f>0</xm:f>
              </x14:cfvo>
              <x14:cfvo type="num">
                <xm:f>1</xm:f>
              </x14:cfvo>
              <x14:cfvo type="num">
                <xm:f>2</xm:f>
              </x14:cfvo>
              <x14:cfIcon iconSet="NoIcons" iconId="0"/>
              <x14:cfIcon iconSet="3Flags" iconId="1"/>
              <x14:cfIcon iconSet="3Signs" iconId="0"/>
            </x14:iconSet>
          </x14:cfRule>
          <xm:sqref>T36:BW36</xm:sqref>
        </x14:conditionalFormatting>
        <x14:conditionalFormatting xmlns:xm="http://schemas.microsoft.com/office/excel/2006/main">
          <x14:cfRule type="iconSet" priority="19" id="{A271F4EE-06CE-487C-98FE-B8B1E04ECA21}">
            <x14:iconSet iconSet="3Stars" showValue="0" custom="1">
              <x14:cfvo type="percent">
                <xm:f>0</xm:f>
              </x14:cfvo>
              <x14:cfvo type="num">
                <xm:f>1</xm:f>
              </x14:cfvo>
              <x14:cfvo type="num">
                <xm:f>2</xm:f>
              </x14:cfvo>
              <x14:cfIcon iconSet="NoIcons" iconId="0"/>
              <x14:cfIcon iconSet="3Flags" iconId="1"/>
              <x14:cfIcon iconSet="3Signs" iconId="0"/>
            </x14:iconSet>
          </x14:cfRule>
          <xm:sqref>T47:BW47</xm:sqref>
        </x14:conditionalFormatting>
        <x14:conditionalFormatting xmlns:xm="http://schemas.microsoft.com/office/excel/2006/main">
          <x14:cfRule type="iconSet" priority="10" id="{38141023-65B9-4AA0-8C73-2564C777CFA1}">
            <x14:iconSet iconSet="3Stars" showValue="0" custom="1">
              <x14:cfvo type="percent">
                <xm:f>0</xm:f>
              </x14:cfvo>
              <x14:cfvo type="num">
                <xm:f>1</xm:f>
              </x14:cfvo>
              <x14:cfvo type="num">
                <xm:f>2</xm:f>
              </x14:cfvo>
              <x14:cfIcon iconSet="NoIcons" iconId="0"/>
              <x14:cfIcon iconSet="3Flags" iconId="1"/>
              <x14:cfIcon iconSet="3Signs" iconId="0"/>
            </x14:iconSet>
          </x14:cfRule>
          <xm:sqref>T22:BW22</xm:sqref>
        </x14:conditionalFormatting>
        <x14:conditionalFormatting xmlns:xm="http://schemas.microsoft.com/office/excel/2006/main">
          <x14:cfRule type="iconSet" priority="2" id="{FDA37D2E-0718-4A0D-A9F0-B20611D2B64E}">
            <x14:iconSet iconSet="3Stars" showValue="0" custom="1">
              <x14:cfvo type="percent">
                <xm:f>0</xm:f>
              </x14:cfvo>
              <x14:cfvo type="num">
                <xm:f>1</xm:f>
              </x14:cfvo>
              <x14:cfvo type="num">
                <xm:f>2</xm:f>
              </x14:cfvo>
              <x14:cfIcon iconSet="NoIcons" iconId="0"/>
              <x14:cfIcon iconSet="3Flags" iconId="1"/>
              <x14:cfIcon iconSet="3Signs" iconId="0"/>
            </x14:iconSet>
          </x14:cfRule>
          <xm:sqref>T45:BW46</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68950-CB7E-4575-8268-3E23430B3E2D}">
  <sheetPr>
    <tabColor theme="4" tint="0.59999389629810485"/>
    <pageSetUpPr fitToPage="1"/>
  </sheetPr>
  <dimension ref="A2:BK108"/>
  <sheetViews>
    <sheetView showGridLines="0" tabSelected="1" zoomScale="70" zoomScaleNormal="70" workbookViewId="0">
      <pane xSplit="7" ySplit="10" topLeftCell="AL11" activePane="bottomRight" state="frozen"/>
      <selection pane="topRight" activeCell="W1" sqref="W1"/>
      <selection pane="bottomLeft" activeCell="A10" sqref="A10"/>
      <selection pane="bottomRight" activeCell="AY11" sqref="AY11:BB11"/>
    </sheetView>
  </sheetViews>
  <sheetFormatPr defaultColWidth="9.109375" defaultRowHeight="14.4"/>
  <cols>
    <col min="1" max="1" width="6.88671875" style="164" customWidth="1"/>
    <col min="2" max="2" width="1.5546875" style="164" customWidth="1"/>
    <col min="3" max="3" width="16.5546875" style="561" customWidth="1"/>
    <col min="4" max="6" width="7.109375" style="167" customWidth="1"/>
    <col min="7" max="7" width="18.33203125" style="164" customWidth="1"/>
    <col min="8" max="11" width="12.44140625" style="167" hidden="1" customWidth="1"/>
    <col min="12" max="24" width="11.33203125" style="167" hidden="1" customWidth="1"/>
    <col min="25" max="31" width="11.109375" style="167" hidden="1" customWidth="1"/>
    <col min="32" max="33" width="7.5546875" style="167" hidden="1" customWidth="1"/>
    <col min="34" max="37" width="11.109375" style="167" hidden="1" customWidth="1"/>
    <col min="38" max="41" width="10.109375" style="167" customWidth="1"/>
    <col min="42" max="46" width="9.109375" style="167"/>
    <col min="47" max="50" width="10.88671875" style="167" customWidth="1"/>
    <col min="51" max="54" width="10.33203125" style="167" customWidth="1"/>
    <col min="55" max="16384" width="9.109375" style="167"/>
  </cols>
  <sheetData>
    <row r="2" spans="3:63" s="166" customFormat="1" ht="17.399999999999999" customHeight="1">
      <c r="C2" s="693" t="s">
        <v>390</v>
      </c>
      <c r="G2" s="694" t="s">
        <v>274</v>
      </c>
    </row>
    <row r="3" spans="3:63" s="166" customFormat="1" ht="17.399999999999999" customHeight="1">
      <c r="C3" s="695" t="s">
        <v>1591</v>
      </c>
      <c r="G3" s="696" t="s">
        <v>82</v>
      </c>
    </row>
    <row r="4" spans="3:63" s="166" customFormat="1" ht="21">
      <c r="C4" s="697" t="s">
        <v>243</v>
      </c>
      <c r="D4" s="1073">
        <v>45117</v>
      </c>
      <c r="E4" s="1073"/>
      <c r="F4" s="1073"/>
      <c r="G4" s="698" t="s">
        <v>231</v>
      </c>
    </row>
    <row r="5" spans="3:63" s="166" customFormat="1" ht="21">
      <c r="C5" s="697" t="s">
        <v>1023</v>
      </c>
      <c r="D5" s="697"/>
      <c r="G5" s="561"/>
    </row>
    <row r="6" spans="3:63" s="166" customFormat="1" ht="21.6" thickBot="1">
      <c r="C6" s="697"/>
      <c r="D6" s="697"/>
    </row>
    <row r="7" spans="3:63" s="166" customFormat="1" ht="15.6">
      <c r="C7" s="920"/>
      <c r="D7" s="1074" t="s">
        <v>237</v>
      </c>
      <c r="E7" s="1074" t="s">
        <v>238</v>
      </c>
      <c r="F7" s="1074" t="s">
        <v>245</v>
      </c>
      <c r="G7" s="980" t="s">
        <v>87</v>
      </c>
      <c r="H7" s="1068" t="s">
        <v>273</v>
      </c>
      <c r="I7" s="1069"/>
      <c r="J7" s="1069"/>
      <c r="K7" s="1070"/>
      <c r="L7" s="1071" t="s">
        <v>371</v>
      </c>
      <c r="M7" s="1067"/>
      <c r="N7" s="1067"/>
      <c r="O7" s="1067"/>
      <c r="P7" s="1072"/>
      <c r="Q7" s="1068" t="s">
        <v>372</v>
      </c>
      <c r="R7" s="1069"/>
      <c r="S7" s="1069"/>
      <c r="T7" s="1070"/>
      <c r="U7" s="1071" t="s">
        <v>373</v>
      </c>
      <c r="V7" s="1067"/>
      <c r="W7" s="1067"/>
      <c r="X7" s="1067"/>
      <c r="Y7" s="1068" t="s">
        <v>413</v>
      </c>
      <c r="Z7" s="1069"/>
      <c r="AA7" s="1069"/>
      <c r="AB7" s="1069"/>
      <c r="AC7" s="1071" t="s">
        <v>846</v>
      </c>
      <c r="AD7" s="1066"/>
      <c r="AE7" s="1066"/>
      <c r="AF7" s="1066"/>
      <c r="AG7" s="1066"/>
      <c r="AH7" s="1068" t="s">
        <v>847</v>
      </c>
      <c r="AI7" s="1069"/>
      <c r="AJ7" s="1069"/>
      <c r="AK7" s="1070"/>
      <c r="AL7" s="1066" t="s">
        <v>1089</v>
      </c>
      <c r="AM7" s="1067"/>
      <c r="AN7" s="1067"/>
      <c r="AO7" s="1067"/>
      <c r="AP7" s="1068" t="s">
        <v>1106</v>
      </c>
      <c r="AQ7" s="1069"/>
      <c r="AR7" s="1069"/>
      <c r="AS7" s="1069"/>
      <c r="AT7" s="1070"/>
      <c r="AU7" s="1066" t="s">
        <v>1531</v>
      </c>
      <c r="AV7" s="1067"/>
      <c r="AW7" s="1067"/>
      <c r="AX7" s="1067"/>
      <c r="AY7" s="1068" t="s">
        <v>229</v>
      </c>
      <c r="AZ7" s="1069"/>
      <c r="BA7" s="1069"/>
      <c r="BB7" s="1070"/>
      <c r="BC7" s="1066" t="s">
        <v>1533</v>
      </c>
      <c r="BD7" s="1067"/>
      <c r="BE7" s="1067"/>
      <c r="BF7" s="1067"/>
      <c r="BG7" s="1067"/>
      <c r="BH7" s="1068" t="s">
        <v>273</v>
      </c>
      <c r="BI7" s="1069"/>
      <c r="BJ7" s="1069"/>
      <c r="BK7" s="1070"/>
    </row>
    <row r="8" spans="3:63" s="166" customFormat="1" ht="18" customHeight="1">
      <c r="C8" s="844" t="s">
        <v>240</v>
      </c>
      <c r="D8" s="1075"/>
      <c r="E8" s="1075"/>
      <c r="F8" s="1075"/>
      <c r="G8" s="981" t="s">
        <v>88</v>
      </c>
      <c r="H8" s="973" t="s">
        <v>995</v>
      </c>
      <c r="I8" s="939" t="s">
        <v>996</v>
      </c>
      <c r="J8" s="939" t="s">
        <v>997</v>
      </c>
      <c r="K8" s="845" t="s">
        <v>1235</v>
      </c>
      <c r="L8" s="941" t="str">
        <f t="shared" ref="L8:BJ8" si="0">+"WK"&amp;" "&amp;WEEKNUM(L9)</f>
        <v>WK 1</v>
      </c>
      <c r="M8" s="961" t="str">
        <f t="shared" si="0"/>
        <v>WK 2</v>
      </c>
      <c r="N8" s="961" t="str">
        <f t="shared" si="0"/>
        <v>WK 3</v>
      </c>
      <c r="O8" s="961" t="str">
        <f t="shared" si="0"/>
        <v>WK 4</v>
      </c>
      <c r="P8" s="896" t="str">
        <f t="shared" si="0"/>
        <v>WK 5</v>
      </c>
      <c r="Q8" s="976" t="str">
        <f t="shared" si="0"/>
        <v>WK 6</v>
      </c>
      <c r="R8" s="975" t="str">
        <f t="shared" si="0"/>
        <v>WK 7</v>
      </c>
      <c r="S8" s="975" t="str">
        <f t="shared" si="0"/>
        <v>WK 8</v>
      </c>
      <c r="T8" s="977" t="str">
        <f t="shared" si="0"/>
        <v>WK 9</v>
      </c>
      <c r="U8" s="941" t="str">
        <f t="shared" si="0"/>
        <v>WK 10</v>
      </c>
      <c r="V8" s="961" t="str">
        <f t="shared" si="0"/>
        <v>WK 11</v>
      </c>
      <c r="W8" s="961" t="str">
        <f t="shared" si="0"/>
        <v>WK 12</v>
      </c>
      <c r="X8" s="961" t="s">
        <v>1009</v>
      </c>
      <c r="Y8" s="976" t="str">
        <f t="shared" si="0"/>
        <v>WK 14</v>
      </c>
      <c r="Z8" s="975" t="str">
        <f t="shared" si="0"/>
        <v>WK 15</v>
      </c>
      <c r="AA8" s="975" t="str">
        <f t="shared" si="0"/>
        <v>WK 16</v>
      </c>
      <c r="AB8" s="845" t="s">
        <v>1013</v>
      </c>
      <c r="AC8" s="941" t="str">
        <f t="shared" si="0"/>
        <v>WK 18</v>
      </c>
      <c r="AD8" s="961" t="str">
        <f t="shared" si="0"/>
        <v>WK 19</v>
      </c>
      <c r="AE8" s="961" t="str">
        <f t="shared" si="0"/>
        <v>WK 20</v>
      </c>
      <c r="AF8" s="961" t="s">
        <v>1017</v>
      </c>
      <c r="AG8" s="961" t="str">
        <f t="shared" si="0"/>
        <v>WK 22</v>
      </c>
      <c r="AH8" s="976" t="str">
        <f t="shared" si="0"/>
        <v>WK 23</v>
      </c>
      <c r="AI8" s="975" t="str">
        <f t="shared" si="0"/>
        <v>WK 24</v>
      </c>
      <c r="AJ8" s="975" t="str">
        <f t="shared" si="0"/>
        <v>WK 25</v>
      </c>
      <c r="AK8" s="845" t="s">
        <v>1022</v>
      </c>
      <c r="AL8" s="1009" t="str">
        <f t="shared" si="0"/>
        <v>WK 27</v>
      </c>
      <c r="AM8" s="961" t="str">
        <f t="shared" si="0"/>
        <v>WK 28</v>
      </c>
      <c r="AN8" s="961" t="str">
        <f t="shared" si="0"/>
        <v>WK 29</v>
      </c>
      <c r="AO8" s="961" t="s">
        <v>1026</v>
      </c>
      <c r="AP8" s="976" t="str">
        <f t="shared" si="0"/>
        <v>WK 31</v>
      </c>
      <c r="AQ8" s="975" t="str">
        <f t="shared" si="0"/>
        <v>WK 32</v>
      </c>
      <c r="AR8" s="975" t="str">
        <f t="shared" si="0"/>
        <v>WK 33</v>
      </c>
      <c r="AS8" s="975" t="str">
        <f t="shared" si="0"/>
        <v>WK 34</v>
      </c>
      <c r="AT8" s="845" t="s">
        <v>1113</v>
      </c>
      <c r="AU8" s="1009" t="str">
        <f t="shared" si="0"/>
        <v>WK 36</v>
      </c>
      <c r="AV8" s="961" t="str">
        <f t="shared" si="0"/>
        <v>WK 37</v>
      </c>
      <c r="AW8" s="961" t="str">
        <f t="shared" si="0"/>
        <v>WK 38</v>
      </c>
      <c r="AX8" s="961" t="s">
        <v>1532</v>
      </c>
      <c r="AY8" s="976" t="str">
        <f t="shared" si="0"/>
        <v>WK 40</v>
      </c>
      <c r="AZ8" s="975" t="str">
        <f t="shared" si="0"/>
        <v>WK 41</v>
      </c>
      <c r="BA8" s="975" t="str">
        <f t="shared" si="0"/>
        <v>WK 42</v>
      </c>
      <c r="BB8" s="845" t="s">
        <v>989</v>
      </c>
      <c r="BC8" s="1009" t="str">
        <f t="shared" si="0"/>
        <v>WK 44</v>
      </c>
      <c r="BD8" s="961" t="str">
        <f t="shared" si="0"/>
        <v>WK 45</v>
      </c>
      <c r="BE8" s="961" t="str">
        <f t="shared" si="0"/>
        <v>WK 46</v>
      </c>
      <c r="BF8" s="961" t="str">
        <f t="shared" si="0"/>
        <v>WK 47</v>
      </c>
      <c r="BG8" s="961" t="s">
        <v>993</v>
      </c>
      <c r="BH8" s="976" t="str">
        <f t="shared" si="0"/>
        <v>WK 49</v>
      </c>
      <c r="BI8" s="975" t="str">
        <f t="shared" si="0"/>
        <v>WK 50</v>
      </c>
      <c r="BJ8" s="975" t="str">
        <f t="shared" si="0"/>
        <v>WK 51</v>
      </c>
      <c r="BK8" s="845" t="s">
        <v>997</v>
      </c>
    </row>
    <row r="9" spans="3:63" s="166" customFormat="1" ht="18" customHeight="1">
      <c r="C9" s="844" t="s">
        <v>241</v>
      </c>
      <c r="D9" s="1075"/>
      <c r="E9" s="1075"/>
      <c r="F9" s="1075"/>
      <c r="G9" s="981" t="s">
        <v>215</v>
      </c>
      <c r="H9" s="974">
        <v>44899</v>
      </c>
      <c r="I9" s="940">
        <v>44906</v>
      </c>
      <c r="J9" s="940">
        <v>44913</v>
      </c>
      <c r="K9" s="701">
        <v>44920</v>
      </c>
      <c r="L9" s="942">
        <f t="shared" ref="L9" si="1">K10+1</f>
        <v>44927</v>
      </c>
      <c r="M9" s="959">
        <f t="shared" ref="M9" si="2">L10+1</f>
        <v>44934</v>
      </c>
      <c r="N9" s="959">
        <f t="shared" ref="N9" si="3">M10+1</f>
        <v>44941</v>
      </c>
      <c r="O9" s="959">
        <f t="shared" ref="O9" si="4">N10+1</f>
        <v>44948</v>
      </c>
      <c r="P9" s="702">
        <f t="shared" ref="P9" si="5">O10+1</f>
        <v>44955</v>
      </c>
      <c r="Q9" s="974">
        <f t="shared" ref="Q9" si="6">P10+1</f>
        <v>44962</v>
      </c>
      <c r="R9" s="940">
        <f t="shared" ref="R9" si="7">Q10+1</f>
        <v>44969</v>
      </c>
      <c r="S9" s="940">
        <f t="shared" ref="S9" si="8">R10+1</f>
        <v>44976</v>
      </c>
      <c r="T9" s="701">
        <f t="shared" ref="T9" si="9">S10+1</f>
        <v>44983</v>
      </c>
      <c r="U9" s="942">
        <f t="shared" ref="U9" si="10">T10+1</f>
        <v>44990</v>
      </c>
      <c r="V9" s="959">
        <f t="shared" ref="V9" si="11">U10+1</f>
        <v>44997</v>
      </c>
      <c r="W9" s="959">
        <f t="shared" ref="W9" si="12">V10+1</f>
        <v>45004</v>
      </c>
      <c r="X9" s="959">
        <f>W9+7</f>
        <v>45011</v>
      </c>
      <c r="Y9" s="974">
        <f t="shared" ref="Y9" si="13">X10+1</f>
        <v>45018</v>
      </c>
      <c r="Z9" s="940">
        <f t="shared" ref="Z9" si="14">Y10+1</f>
        <v>45025</v>
      </c>
      <c r="AA9" s="940">
        <f t="shared" ref="AA9" si="15">Z10+1</f>
        <v>45032</v>
      </c>
      <c r="AB9" s="701">
        <f>AA9+7</f>
        <v>45039</v>
      </c>
      <c r="AC9" s="942">
        <f t="shared" ref="AC9" si="16">AB10+1</f>
        <v>45046</v>
      </c>
      <c r="AD9" s="959">
        <f t="shared" ref="AD9" si="17">AC10+1</f>
        <v>45053</v>
      </c>
      <c r="AE9" s="959">
        <f t="shared" ref="AE9" si="18">AD10+1</f>
        <v>45060</v>
      </c>
      <c r="AF9" s="959">
        <f>AE9+7</f>
        <v>45067</v>
      </c>
      <c r="AG9" s="959">
        <f>AF10+1</f>
        <v>45074</v>
      </c>
      <c r="AH9" s="974">
        <f>AG10+1</f>
        <v>45081</v>
      </c>
      <c r="AI9" s="940">
        <f>AH10+1</f>
        <v>45088</v>
      </c>
      <c r="AJ9" s="940">
        <f t="shared" ref="AJ9" si="19">AI10+1</f>
        <v>45095</v>
      </c>
      <c r="AK9" s="701">
        <f>AJ10+1</f>
        <v>45102</v>
      </c>
      <c r="AL9" s="1010">
        <f>AK10+1</f>
        <v>45109</v>
      </c>
      <c r="AM9" s="959">
        <f t="shared" ref="AM9" si="20">AL10+1</f>
        <v>45116</v>
      </c>
      <c r="AN9" s="959">
        <f t="shared" ref="AN9" si="21">AM10+1</f>
        <v>45123</v>
      </c>
      <c r="AO9" s="959">
        <f>AN9+7</f>
        <v>45130</v>
      </c>
      <c r="AP9" s="974">
        <f>AO10+1</f>
        <v>45137</v>
      </c>
      <c r="AQ9" s="940">
        <f>AP10+1</f>
        <v>45144</v>
      </c>
      <c r="AR9" s="940">
        <f t="shared" ref="AR9:AS9" si="22">AQ10+1</f>
        <v>45151</v>
      </c>
      <c r="AS9" s="940">
        <f t="shared" si="22"/>
        <v>45158</v>
      </c>
      <c r="AT9" s="701">
        <f>AS10+1</f>
        <v>45165</v>
      </c>
      <c r="AU9" s="1010">
        <f>AT10+1</f>
        <v>45172</v>
      </c>
      <c r="AV9" s="959">
        <f t="shared" ref="AV9" si="23">AU10+1</f>
        <v>45179</v>
      </c>
      <c r="AW9" s="959">
        <f t="shared" ref="AW9" si="24">AV10+1</f>
        <v>45186</v>
      </c>
      <c r="AX9" s="959">
        <f>AW9+7</f>
        <v>45193</v>
      </c>
      <c r="AY9" s="974">
        <f>AX10+1</f>
        <v>45200</v>
      </c>
      <c r="AZ9" s="940">
        <f>AY10+1</f>
        <v>45207</v>
      </c>
      <c r="BA9" s="940">
        <f t="shared" ref="BA9" si="25">AZ10+1</f>
        <v>45214</v>
      </c>
      <c r="BB9" s="701">
        <f>BA10+1</f>
        <v>45221</v>
      </c>
      <c r="BC9" s="1010">
        <f>BB10+1</f>
        <v>45228</v>
      </c>
      <c r="BD9" s="959">
        <f t="shared" ref="BD9" si="26">BC10+1</f>
        <v>45235</v>
      </c>
      <c r="BE9" s="959">
        <f t="shared" ref="BE9:BF9" si="27">BD10+1</f>
        <v>45242</v>
      </c>
      <c r="BF9" s="959">
        <f t="shared" si="27"/>
        <v>45249</v>
      </c>
      <c r="BG9" s="959">
        <f>BF9+7</f>
        <v>45256</v>
      </c>
      <c r="BH9" s="974">
        <f>BG10+1</f>
        <v>45263</v>
      </c>
      <c r="BI9" s="940">
        <f>BH10+1</f>
        <v>45270</v>
      </c>
      <c r="BJ9" s="940">
        <f t="shared" ref="BJ9" si="28">BI10+1</f>
        <v>45277</v>
      </c>
      <c r="BK9" s="701">
        <f>BJ10+1</f>
        <v>45284</v>
      </c>
    </row>
    <row r="10" spans="3:63" s="166" customFormat="1" ht="18" customHeight="1" thickBot="1">
      <c r="C10" s="848" t="s">
        <v>242</v>
      </c>
      <c r="D10" s="1076"/>
      <c r="E10" s="1076"/>
      <c r="F10" s="1076"/>
      <c r="G10" s="982" t="s">
        <v>216</v>
      </c>
      <c r="H10" s="1027">
        <v>44905</v>
      </c>
      <c r="I10" s="1028">
        <v>44912</v>
      </c>
      <c r="J10" s="1028">
        <v>44919</v>
      </c>
      <c r="K10" s="705">
        <v>44926</v>
      </c>
      <c r="L10" s="1029">
        <f t="shared" ref="L10:N10" si="29">L9+6</f>
        <v>44933</v>
      </c>
      <c r="M10" s="1030">
        <f t="shared" si="29"/>
        <v>44940</v>
      </c>
      <c r="N10" s="1030">
        <f t="shared" si="29"/>
        <v>44947</v>
      </c>
      <c r="O10" s="1030">
        <f t="shared" ref="O10:S10" si="30">O9+6</f>
        <v>44954</v>
      </c>
      <c r="P10" s="706">
        <f t="shared" si="30"/>
        <v>44961</v>
      </c>
      <c r="Q10" s="1027">
        <f t="shared" si="30"/>
        <v>44968</v>
      </c>
      <c r="R10" s="1028">
        <f>R9+6</f>
        <v>44975</v>
      </c>
      <c r="S10" s="1028">
        <f t="shared" si="30"/>
        <v>44982</v>
      </c>
      <c r="T10" s="705">
        <f t="shared" ref="T10:X10" si="31">T9+6</f>
        <v>44989</v>
      </c>
      <c r="U10" s="1029">
        <f t="shared" si="31"/>
        <v>44996</v>
      </c>
      <c r="V10" s="1030">
        <f t="shared" si="31"/>
        <v>45003</v>
      </c>
      <c r="W10" s="1030">
        <f t="shared" si="31"/>
        <v>45010</v>
      </c>
      <c r="X10" s="1030">
        <f t="shared" si="31"/>
        <v>45017</v>
      </c>
      <c r="Y10" s="1027">
        <f t="shared" ref="Y10:AB10" si="32">Y9+6</f>
        <v>45024</v>
      </c>
      <c r="Z10" s="1028">
        <f t="shared" si="32"/>
        <v>45031</v>
      </c>
      <c r="AA10" s="1028">
        <f t="shared" si="32"/>
        <v>45038</v>
      </c>
      <c r="AB10" s="705">
        <f t="shared" si="32"/>
        <v>45045</v>
      </c>
      <c r="AC10" s="1029">
        <f t="shared" ref="AC10:AG10" si="33">AC9+6</f>
        <v>45052</v>
      </c>
      <c r="AD10" s="1030">
        <f t="shared" si="33"/>
        <v>45059</v>
      </c>
      <c r="AE10" s="1030">
        <f t="shared" si="33"/>
        <v>45066</v>
      </c>
      <c r="AF10" s="1030">
        <f t="shared" si="33"/>
        <v>45073</v>
      </c>
      <c r="AG10" s="1030">
        <f t="shared" si="33"/>
        <v>45080</v>
      </c>
      <c r="AH10" s="1027">
        <f t="shared" ref="AH10:AO10" si="34">AH9+6</f>
        <v>45087</v>
      </c>
      <c r="AI10" s="1028">
        <f t="shared" si="34"/>
        <v>45094</v>
      </c>
      <c r="AJ10" s="1028">
        <f t="shared" si="34"/>
        <v>45101</v>
      </c>
      <c r="AK10" s="705">
        <f t="shared" si="34"/>
        <v>45108</v>
      </c>
      <c r="AL10" s="1031">
        <f t="shared" si="34"/>
        <v>45115</v>
      </c>
      <c r="AM10" s="1030">
        <f t="shared" si="34"/>
        <v>45122</v>
      </c>
      <c r="AN10" s="1030">
        <f t="shared" si="34"/>
        <v>45129</v>
      </c>
      <c r="AO10" s="1030">
        <f t="shared" si="34"/>
        <v>45136</v>
      </c>
      <c r="AP10" s="1027">
        <f t="shared" ref="AP10:AX10" si="35">AP9+6</f>
        <v>45143</v>
      </c>
      <c r="AQ10" s="1028">
        <f t="shared" si="35"/>
        <v>45150</v>
      </c>
      <c r="AR10" s="1028">
        <f t="shared" si="35"/>
        <v>45157</v>
      </c>
      <c r="AS10" s="1028">
        <f t="shared" ref="AS10" si="36">AS9+6</f>
        <v>45164</v>
      </c>
      <c r="AT10" s="705">
        <f t="shared" si="35"/>
        <v>45171</v>
      </c>
      <c r="AU10" s="1031">
        <f t="shared" si="35"/>
        <v>45178</v>
      </c>
      <c r="AV10" s="1030">
        <f t="shared" si="35"/>
        <v>45185</v>
      </c>
      <c r="AW10" s="1030">
        <f t="shared" si="35"/>
        <v>45192</v>
      </c>
      <c r="AX10" s="1030">
        <f t="shared" si="35"/>
        <v>45199</v>
      </c>
      <c r="AY10" s="1027">
        <f t="shared" ref="AY10:BG10" si="37">AY9+6</f>
        <v>45206</v>
      </c>
      <c r="AZ10" s="1028">
        <f t="shared" si="37"/>
        <v>45213</v>
      </c>
      <c r="BA10" s="1028">
        <f t="shared" si="37"/>
        <v>45220</v>
      </c>
      <c r="BB10" s="705">
        <f t="shared" si="37"/>
        <v>45227</v>
      </c>
      <c r="BC10" s="1031">
        <f t="shared" si="37"/>
        <v>45234</v>
      </c>
      <c r="BD10" s="1030">
        <f t="shared" si="37"/>
        <v>45241</v>
      </c>
      <c r="BE10" s="1030">
        <f t="shared" si="37"/>
        <v>45248</v>
      </c>
      <c r="BF10" s="1030">
        <f t="shared" ref="BF10" si="38">BF9+6</f>
        <v>45255</v>
      </c>
      <c r="BG10" s="1030">
        <f t="shared" si="37"/>
        <v>45262</v>
      </c>
      <c r="BH10" s="1027">
        <f t="shared" ref="BH10:BK10" si="39">BH9+6</f>
        <v>45269</v>
      </c>
      <c r="BI10" s="1028">
        <f t="shared" si="39"/>
        <v>45276</v>
      </c>
      <c r="BJ10" s="1028">
        <f t="shared" si="39"/>
        <v>45283</v>
      </c>
      <c r="BK10" s="705">
        <f t="shared" si="39"/>
        <v>45290</v>
      </c>
    </row>
    <row r="11" spans="3:63" s="164" customFormat="1" ht="18" customHeight="1">
      <c r="C11" s="923" t="s">
        <v>30</v>
      </c>
      <c r="D11" s="1080">
        <v>3</v>
      </c>
      <c r="E11" s="1080">
        <v>5</v>
      </c>
      <c r="F11" s="1080">
        <v>0</v>
      </c>
      <c r="G11" s="989" t="s">
        <v>1295</v>
      </c>
      <c r="H11" s="708">
        <v>3</v>
      </c>
      <c r="I11" s="948">
        <v>2</v>
      </c>
      <c r="J11" s="948"/>
      <c r="K11" s="709"/>
      <c r="L11" s="708">
        <v>3</v>
      </c>
      <c r="M11" s="948">
        <v>2</v>
      </c>
      <c r="N11" s="948">
        <v>2</v>
      </c>
      <c r="O11" s="948">
        <v>3</v>
      </c>
      <c r="P11" s="709">
        <v>2</v>
      </c>
      <c r="Q11" s="708">
        <v>2</v>
      </c>
      <c r="R11" s="948"/>
      <c r="S11" s="948">
        <v>2</v>
      </c>
      <c r="T11" s="709">
        <v>2</v>
      </c>
      <c r="U11" s="708">
        <v>2</v>
      </c>
      <c r="V11" s="948">
        <v>2</v>
      </c>
      <c r="W11" s="948">
        <v>2</v>
      </c>
      <c r="X11" s="948">
        <v>2</v>
      </c>
      <c r="Y11" s="708"/>
      <c r="Z11" s="948">
        <v>2</v>
      </c>
      <c r="AA11" s="948">
        <v>2</v>
      </c>
      <c r="AB11" s="948">
        <v>2</v>
      </c>
      <c r="AC11" s="708">
        <v>0</v>
      </c>
      <c r="AD11" s="948">
        <v>0</v>
      </c>
      <c r="AE11" s="948">
        <v>0</v>
      </c>
      <c r="AF11" s="948">
        <v>0</v>
      </c>
      <c r="AG11" s="948">
        <v>0</v>
      </c>
      <c r="AH11" s="708">
        <v>1</v>
      </c>
      <c r="AI11" s="948">
        <v>1</v>
      </c>
      <c r="AJ11" s="948">
        <v>1</v>
      </c>
      <c r="AK11" s="709">
        <v>1</v>
      </c>
      <c r="AL11" s="1017">
        <v>1</v>
      </c>
      <c r="AM11" s="948">
        <v>2</v>
      </c>
      <c r="AN11" s="948">
        <v>2</v>
      </c>
      <c r="AO11" s="948">
        <v>2</v>
      </c>
      <c r="AP11" s="708">
        <v>1</v>
      </c>
      <c r="AQ11" s="948">
        <v>1</v>
      </c>
      <c r="AR11" s="948">
        <v>1</v>
      </c>
      <c r="AS11" s="948">
        <v>1</v>
      </c>
      <c r="AT11" s="709">
        <v>1</v>
      </c>
      <c r="AU11" s="1017">
        <v>2</v>
      </c>
      <c r="AV11" s="948">
        <v>2</v>
      </c>
      <c r="AW11" s="948">
        <v>2</v>
      </c>
      <c r="AX11" s="948">
        <v>2</v>
      </c>
      <c r="AY11" s="708">
        <v>2</v>
      </c>
      <c r="AZ11" s="948">
        <v>2</v>
      </c>
      <c r="BA11" s="948">
        <v>2</v>
      </c>
      <c r="BB11" s="709">
        <v>2</v>
      </c>
      <c r="BC11" s="1017"/>
      <c r="BD11" s="948">
        <v>2</v>
      </c>
      <c r="BE11" s="948">
        <v>2</v>
      </c>
      <c r="BF11" s="948">
        <v>2</v>
      </c>
      <c r="BG11" s="948">
        <v>2</v>
      </c>
      <c r="BH11" s="708">
        <v>2</v>
      </c>
      <c r="BI11" s="948">
        <v>2</v>
      </c>
      <c r="BJ11" s="948"/>
      <c r="BK11" s="709"/>
    </row>
    <row r="12" spans="3:63" s="164" customFormat="1" ht="18" customHeight="1">
      <c r="C12" s="923"/>
      <c r="D12" s="1081"/>
      <c r="E12" s="1081"/>
      <c r="F12" s="1081"/>
      <c r="G12" s="984" t="s">
        <v>330</v>
      </c>
      <c r="H12" s="818">
        <v>1062</v>
      </c>
      <c r="I12" s="819">
        <v>1064</v>
      </c>
      <c r="J12" s="819">
        <v>1064</v>
      </c>
      <c r="K12" s="821">
        <v>1064</v>
      </c>
      <c r="L12" s="818">
        <v>1067</v>
      </c>
      <c r="M12" s="819">
        <f t="shared" ref="M12" si="40">L12+M11</f>
        <v>1069</v>
      </c>
      <c r="N12" s="819">
        <f t="shared" ref="N12" si="41">M12+N11</f>
        <v>1071</v>
      </c>
      <c r="O12" s="819">
        <f t="shared" ref="O12" si="42">N12+O11</f>
        <v>1074</v>
      </c>
      <c r="P12" s="821">
        <f t="shared" ref="P12" si="43">O12+P11</f>
        <v>1076</v>
      </c>
      <c r="Q12" s="818">
        <f>P12+Q11</f>
        <v>1078</v>
      </c>
      <c r="R12" s="819">
        <f t="shared" ref="R12" si="44">Q12+R11</f>
        <v>1078</v>
      </c>
      <c r="S12" s="819">
        <f>R12+S11</f>
        <v>1080</v>
      </c>
      <c r="T12" s="821">
        <f t="shared" ref="T12" si="45">S12+T11</f>
        <v>1082</v>
      </c>
      <c r="U12" s="818">
        <f>T12+U11</f>
        <v>1084</v>
      </c>
      <c r="V12" s="819">
        <f t="shared" ref="V12" si="46">U12+V11</f>
        <v>1086</v>
      </c>
      <c r="W12" s="819">
        <f t="shared" ref="W12:X12" si="47">V12+W11</f>
        <v>1088</v>
      </c>
      <c r="X12" s="819">
        <f t="shared" si="47"/>
        <v>1090</v>
      </c>
      <c r="Y12" s="818">
        <f>X12+Y11</f>
        <v>1090</v>
      </c>
      <c r="Z12" s="819">
        <f t="shared" ref="Z12" si="48">Y12+Z11</f>
        <v>1092</v>
      </c>
      <c r="AA12" s="819">
        <f t="shared" ref="AA12" si="49">Z12+AA11</f>
        <v>1094</v>
      </c>
      <c r="AB12" s="819">
        <f t="shared" ref="AB12" si="50">AA12+AB11</f>
        <v>1096</v>
      </c>
      <c r="AC12" s="818">
        <f>AB12+AC11</f>
        <v>1096</v>
      </c>
      <c r="AD12" s="819">
        <f>AC12+AD11</f>
        <v>1096</v>
      </c>
      <c r="AE12" s="819">
        <f t="shared" ref="AE12" si="51">AD12+AE11</f>
        <v>1096</v>
      </c>
      <c r="AF12" s="819">
        <f t="shared" ref="AF12" si="52">AE12+AF11</f>
        <v>1096</v>
      </c>
      <c r="AG12" s="819">
        <f>AF12+AG11</f>
        <v>1096</v>
      </c>
      <c r="AH12" s="818">
        <f>AG12+AH11</f>
        <v>1097</v>
      </c>
      <c r="AI12" s="819">
        <f t="shared" ref="AI12:BK12" si="53">AH12+AI11</f>
        <v>1098</v>
      </c>
      <c r="AJ12" s="819">
        <f t="shared" si="53"/>
        <v>1099</v>
      </c>
      <c r="AK12" s="821">
        <f t="shared" si="53"/>
        <v>1100</v>
      </c>
      <c r="AL12" s="565">
        <f t="shared" si="53"/>
        <v>1101</v>
      </c>
      <c r="AM12" s="819">
        <f t="shared" si="53"/>
        <v>1103</v>
      </c>
      <c r="AN12" s="819">
        <f t="shared" si="53"/>
        <v>1105</v>
      </c>
      <c r="AO12" s="819">
        <f t="shared" si="53"/>
        <v>1107</v>
      </c>
      <c r="AP12" s="818">
        <f t="shared" si="53"/>
        <v>1108</v>
      </c>
      <c r="AQ12" s="819">
        <f t="shared" si="53"/>
        <v>1109</v>
      </c>
      <c r="AR12" s="819">
        <f t="shared" si="53"/>
        <v>1110</v>
      </c>
      <c r="AS12" s="819">
        <f t="shared" si="53"/>
        <v>1111</v>
      </c>
      <c r="AT12" s="821">
        <f t="shared" si="53"/>
        <v>1112</v>
      </c>
      <c r="AU12" s="565">
        <f t="shared" si="53"/>
        <v>1114</v>
      </c>
      <c r="AV12" s="819">
        <f t="shared" si="53"/>
        <v>1116</v>
      </c>
      <c r="AW12" s="819">
        <f t="shared" si="53"/>
        <v>1118</v>
      </c>
      <c r="AX12" s="819">
        <f t="shared" si="53"/>
        <v>1120</v>
      </c>
      <c r="AY12" s="818">
        <f t="shared" si="53"/>
        <v>1122</v>
      </c>
      <c r="AZ12" s="819">
        <f t="shared" si="53"/>
        <v>1124</v>
      </c>
      <c r="BA12" s="819">
        <f t="shared" si="53"/>
        <v>1126</v>
      </c>
      <c r="BB12" s="821">
        <f t="shared" si="53"/>
        <v>1128</v>
      </c>
      <c r="BC12" s="565">
        <f t="shared" si="53"/>
        <v>1128</v>
      </c>
      <c r="BD12" s="819">
        <f t="shared" si="53"/>
        <v>1130</v>
      </c>
      <c r="BE12" s="819">
        <f t="shared" si="53"/>
        <v>1132</v>
      </c>
      <c r="BF12" s="819">
        <f t="shared" si="53"/>
        <v>1134</v>
      </c>
      <c r="BG12" s="819">
        <f t="shared" si="53"/>
        <v>1136</v>
      </c>
      <c r="BH12" s="818">
        <f t="shared" si="53"/>
        <v>1138</v>
      </c>
      <c r="BI12" s="819">
        <f t="shared" si="53"/>
        <v>1140</v>
      </c>
      <c r="BJ12" s="819">
        <f t="shared" si="53"/>
        <v>1140</v>
      </c>
      <c r="BK12" s="821">
        <f t="shared" si="53"/>
        <v>1140</v>
      </c>
    </row>
    <row r="13" spans="3:63" s="164" customFormat="1" ht="18" customHeight="1">
      <c r="C13" s="923"/>
      <c r="D13" s="1081"/>
      <c r="E13" s="1081"/>
      <c r="F13" s="1081"/>
      <c r="G13" s="985" t="s">
        <v>1275</v>
      </c>
      <c r="H13" s="818"/>
      <c r="I13" s="819"/>
      <c r="J13" s="819"/>
      <c r="K13" s="821"/>
      <c r="L13" s="818"/>
      <c r="M13" s="819"/>
      <c r="N13" s="819"/>
      <c r="O13" s="819"/>
      <c r="P13" s="821"/>
      <c r="Q13" s="818"/>
      <c r="R13" s="819"/>
      <c r="S13" s="819"/>
      <c r="T13" s="821"/>
      <c r="U13" s="818"/>
      <c r="V13" s="819"/>
      <c r="W13" s="819"/>
      <c r="X13" s="819"/>
      <c r="Y13" s="818"/>
      <c r="Z13" s="819"/>
      <c r="AA13" s="819"/>
      <c r="AB13" s="819"/>
      <c r="AC13" s="818"/>
      <c r="AD13" s="819"/>
      <c r="AE13" s="819"/>
      <c r="AF13" s="819"/>
      <c r="AG13" s="819"/>
      <c r="AH13" s="818"/>
      <c r="AI13" s="819"/>
      <c r="AJ13" s="819"/>
      <c r="AK13" s="821"/>
      <c r="AL13" s="565"/>
      <c r="AM13" s="819"/>
      <c r="AN13" s="819"/>
      <c r="AO13" s="819"/>
      <c r="AP13" s="818"/>
      <c r="AQ13" s="819"/>
      <c r="AR13" s="819"/>
      <c r="AS13" s="819"/>
      <c r="AT13" s="821"/>
      <c r="AU13" s="565"/>
      <c r="AV13" s="819"/>
      <c r="AW13" s="819"/>
      <c r="AX13" s="819"/>
      <c r="AY13" s="818"/>
      <c r="AZ13" s="819"/>
      <c r="BA13" s="819"/>
      <c r="BB13" s="821"/>
      <c r="BC13" s="565"/>
      <c r="BD13" s="819"/>
      <c r="BE13" s="819"/>
      <c r="BF13" s="819"/>
      <c r="BG13" s="819"/>
      <c r="BH13" s="818"/>
      <c r="BI13" s="819"/>
      <c r="BJ13" s="819"/>
      <c r="BK13" s="821"/>
    </row>
    <row r="14" spans="3:63" s="164" customFormat="1" ht="18" customHeight="1">
      <c r="C14" s="923">
        <f>SUM(D11:F15)</f>
        <v>8</v>
      </c>
      <c r="D14" s="1081"/>
      <c r="E14" s="1081"/>
      <c r="F14" s="1081"/>
      <c r="G14" s="984" t="s">
        <v>1296</v>
      </c>
      <c r="H14" s="818"/>
      <c r="I14" s="949">
        <v>9</v>
      </c>
      <c r="J14" s="949">
        <v>2</v>
      </c>
      <c r="K14" s="978">
        <v>2</v>
      </c>
      <c r="L14" s="902">
        <v>2</v>
      </c>
      <c r="M14" s="949">
        <v>4</v>
      </c>
      <c r="N14" s="949">
        <v>2</v>
      </c>
      <c r="O14" s="949">
        <v>4</v>
      </c>
      <c r="P14" s="821"/>
      <c r="Q14" s="902">
        <v>2</v>
      </c>
      <c r="R14" s="950"/>
      <c r="S14" s="950"/>
      <c r="T14" s="960">
        <v>2</v>
      </c>
      <c r="U14" s="902">
        <v>4</v>
      </c>
      <c r="V14" s="949">
        <v>3</v>
      </c>
      <c r="W14" s="949">
        <v>4</v>
      </c>
      <c r="X14" s="949">
        <v>1</v>
      </c>
      <c r="Y14" s="902">
        <v>2</v>
      </c>
      <c r="Z14" s="949">
        <v>2</v>
      </c>
      <c r="AA14" s="949">
        <v>3</v>
      </c>
      <c r="AB14" s="931"/>
      <c r="AC14" s="818"/>
      <c r="AD14" s="819"/>
      <c r="AE14" s="819"/>
      <c r="AF14" s="819"/>
      <c r="AG14" s="819"/>
      <c r="AH14" s="818"/>
      <c r="AI14" s="931"/>
      <c r="AJ14" s="931"/>
      <c r="AK14" s="912"/>
      <c r="AL14" s="565"/>
      <c r="AM14" s="943">
        <v>2</v>
      </c>
      <c r="AN14" s="819"/>
      <c r="AO14" s="819"/>
      <c r="AP14" s="818"/>
      <c r="AQ14" s="931"/>
      <c r="AR14" s="943">
        <v>2</v>
      </c>
      <c r="AS14" s="943">
        <v>1</v>
      </c>
      <c r="AT14" s="960">
        <v>2</v>
      </c>
      <c r="AU14" s="565"/>
      <c r="AV14" s="819"/>
      <c r="AW14" s="943">
        <v>1</v>
      </c>
      <c r="AX14" s="819"/>
      <c r="AY14" s="1034">
        <v>2</v>
      </c>
      <c r="AZ14" s="931"/>
      <c r="BA14" s="931"/>
      <c r="BB14" s="960">
        <v>4</v>
      </c>
      <c r="BC14" s="1036">
        <f>2+6</f>
        <v>8</v>
      </c>
      <c r="BD14" s="943">
        <v>6</v>
      </c>
      <c r="BE14" s="943">
        <v>6</v>
      </c>
      <c r="BF14" s="943">
        <v>4</v>
      </c>
      <c r="BG14" s="819"/>
      <c r="BH14" s="1034">
        <v>2</v>
      </c>
      <c r="BI14" s="943">
        <v>2</v>
      </c>
      <c r="BJ14" s="931"/>
      <c r="BK14" s="912"/>
    </row>
    <row r="15" spans="3:63" s="164" customFormat="1" ht="18" customHeight="1">
      <c r="C15" s="1039">
        <f>HLOOKUP($C$5,H8:BK15,8,0)</f>
        <v>11</v>
      </c>
      <c r="D15" s="1081"/>
      <c r="E15" s="1081"/>
      <c r="F15" s="1081"/>
      <c r="G15" s="984" t="s">
        <v>236</v>
      </c>
      <c r="H15" s="818">
        <v>15</v>
      </c>
      <c r="I15" s="819">
        <v>9</v>
      </c>
      <c r="J15" s="819">
        <v>10</v>
      </c>
      <c r="K15" s="821">
        <v>8</v>
      </c>
      <c r="L15" s="818">
        <v>10</v>
      </c>
      <c r="M15" s="819">
        <f t="shared" ref="M15" si="54">L15+M11-M14</f>
        <v>8</v>
      </c>
      <c r="N15" s="819">
        <f t="shared" ref="N15" si="55">M15+N11-N14</f>
        <v>8</v>
      </c>
      <c r="O15" s="819">
        <f t="shared" ref="O15" si="56">N15+O11-O14</f>
        <v>7</v>
      </c>
      <c r="P15" s="821">
        <f t="shared" ref="P15" si="57">O15+P11-P14</f>
        <v>9</v>
      </c>
      <c r="Q15" s="818">
        <v>9</v>
      </c>
      <c r="R15" s="819">
        <f t="shared" ref="R15" si="58">Q15+R11-R14</f>
        <v>9</v>
      </c>
      <c r="S15" s="819">
        <f t="shared" ref="S15" si="59">R15+S11-S14</f>
        <v>11</v>
      </c>
      <c r="T15" s="821">
        <f t="shared" ref="T15" si="60">S15+T11-T14</f>
        <v>11</v>
      </c>
      <c r="U15" s="818">
        <f>T15+U11-U14</f>
        <v>9</v>
      </c>
      <c r="V15" s="819">
        <f t="shared" ref="V15" si="61">U15+V11-V14</f>
        <v>8</v>
      </c>
      <c r="W15" s="819">
        <f t="shared" ref="W15:X15" si="62">V15+W11-W14</f>
        <v>6</v>
      </c>
      <c r="X15" s="819">
        <f t="shared" si="62"/>
        <v>7</v>
      </c>
      <c r="Y15" s="818">
        <f>X15+Y11-Y14</f>
        <v>5</v>
      </c>
      <c r="Z15" s="819">
        <f>Y15+Z11-Z14</f>
        <v>5</v>
      </c>
      <c r="AA15" s="819">
        <f t="shared" ref="AA15" si="63">Z15+AA11-AA14</f>
        <v>4</v>
      </c>
      <c r="AB15" s="819">
        <f t="shared" ref="AB15" si="64">AA15+AB11-AB14</f>
        <v>6</v>
      </c>
      <c r="AC15" s="818">
        <f>AB15+AC11-AC14</f>
        <v>6</v>
      </c>
      <c r="AD15" s="819">
        <f t="shared" ref="AD15" si="65">AC15+AD11-AD14</f>
        <v>6</v>
      </c>
      <c r="AE15" s="819">
        <f t="shared" ref="AE15" si="66">AD15+AE11-AE14</f>
        <v>6</v>
      </c>
      <c r="AF15" s="819">
        <f t="shared" ref="AF15:AG15" si="67">AE15+AF11-AF14</f>
        <v>6</v>
      </c>
      <c r="AG15" s="1050">
        <f t="shared" si="67"/>
        <v>6</v>
      </c>
      <c r="AH15" s="1035">
        <f t="shared" ref="AH15" si="68">AG15+AH11-AH14</f>
        <v>7</v>
      </c>
      <c r="AI15" s="819">
        <f t="shared" ref="AI15" si="69">AH15+AI11-AI14</f>
        <v>8</v>
      </c>
      <c r="AJ15" s="819">
        <f t="shared" ref="AJ15" si="70">AI15+AJ11-AJ14</f>
        <v>9</v>
      </c>
      <c r="AK15" s="1007">
        <f t="shared" ref="AK15" si="71">AJ15+AK11-AK14</f>
        <v>10</v>
      </c>
      <c r="AL15" s="1038">
        <f t="shared" ref="AL15" si="72">AK15+AL11-AL14</f>
        <v>11</v>
      </c>
      <c r="AM15" s="819">
        <f t="shared" ref="AM15" si="73">AL15+AM11-AM14</f>
        <v>11</v>
      </c>
      <c r="AN15" s="819">
        <f t="shared" ref="AN15" si="74">AM15+AN11-AN14</f>
        <v>13</v>
      </c>
      <c r="AO15" s="819">
        <f t="shared" ref="AO15" si="75">AN15+AO11-AO14</f>
        <v>15</v>
      </c>
      <c r="AP15" s="1035">
        <f t="shared" ref="AP15" si="76">AO15+AP11-AP14</f>
        <v>16</v>
      </c>
      <c r="AQ15" s="819">
        <f t="shared" ref="AQ15" si="77">AP15+AQ11-AQ14</f>
        <v>17</v>
      </c>
      <c r="AR15" s="819">
        <f t="shared" ref="AR15" si="78">AQ15+AR11-AR14</f>
        <v>16</v>
      </c>
      <c r="AS15" s="819">
        <f t="shared" ref="AS15" si="79">AR15+AS11-AS14</f>
        <v>16</v>
      </c>
      <c r="AT15" s="821">
        <f t="shared" ref="AT15" si="80">AS15+AT11-AT14</f>
        <v>15</v>
      </c>
      <c r="AU15" s="1038">
        <f t="shared" ref="AU15" si="81">AT15+AU11-AU14</f>
        <v>17</v>
      </c>
      <c r="AV15" s="819">
        <f t="shared" ref="AV15" si="82">AU15+AV11-AV14</f>
        <v>19</v>
      </c>
      <c r="AW15" s="819">
        <f t="shared" ref="AW15" si="83">AV15+AW11-AW14</f>
        <v>20</v>
      </c>
      <c r="AX15" s="819">
        <f t="shared" ref="AX15" si="84">AW15+AX11-AX14</f>
        <v>22</v>
      </c>
      <c r="AY15" s="1035">
        <f t="shared" ref="AY15" si="85">AX15+AY11-AY14</f>
        <v>22</v>
      </c>
      <c r="AZ15" s="819">
        <f t="shared" ref="AZ15" si="86">AY15+AZ11-AZ14</f>
        <v>24</v>
      </c>
      <c r="BA15" s="819">
        <f t="shared" ref="BA15" si="87">AZ15+BA11-BA14</f>
        <v>26</v>
      </c>
      <c r="BB15" s="821">
        <f t="shared" ref="BB15" si="88">BA15+BB11-BB14</f>
        <v>24</v>
      </c>
      <c r="BC15" s="1012">
        <f t="shared" ref="BC15" si="89">BB15+BC11-BC14</f>
        <v>16</v>
      </c>
      <c r="BD15" s="819">
        <f t="shared" ref="BD15" si="90">BC15+BD11-BD14</f>
        <v>12</v>
      </c>
      <c r="BE15" s="819">
        <f t="shared" ref="BE15" si="91">BD15+BE11-BE14</f>
        <v>8</v>
      </c>
      <c r="BF15" s="819">
        <f t="shared" ref="BF15" si="92">BE15+BF11-BF14</f>
        <v>6</v>
      </c>
      <c r="BG15" s="819">
        <f t="shared" ref="BG15" si="93">BF15+BG11-BG14</f>
        <v>8</v>
      </c>
      <c r="BH15" s="1035">
        <f t="shared" ref="BH15" si="94">BG15+BH11-BH14</f>
        <v>8</v>
      </c>
      <c r="BI15" s="819">
        <f t="shared" ref="BI15" si="95">BH15+BI11-BI14</f>
        <v>8</v>
      </c>
      <c r="BJ15" s="819">
        <f t="shared" ref="BJ15" si="96">BI15+BJ11-BJ14</f>
        <v>8</v>
      </c>
      <c r="BK15" s="1007">
        <f t="shared" ref="BK15" si="97">BJ15+BK11-BK14</f>
        <v>8</v>
      </c>
    </row>
    <row r="16" spans="3:63" s="164" customFormat="1" ht="18" customHeight="1">
      <c r="C16" s="923"/>
      <c r="D16" s="1081"/>
      <c r="E16" s="1081"/>
      <c r="F16" s="1081"/>
      <c r="G16" s="984" t="s">
        <v>1241</v>
      </c>
      <c r="H16" s="562">
        <v>1056</v>
      </c>
      <c r="I16" s="950">
        <v>1059</v>
      </c>
      <c r="J16" s="950"/>
      <c r="K16" s="817"/>
      <c r="L16" s="562">
        <v>1064</v>
      </c>
      <c r="M16" s="950">
        <v>1065</v>
      </c>
      <c r="N16" s="950">
        <v>1067</v>
      </c>
      <c r="O16" s="950">
        <v>1071</v>
      </c>
      <c r="P16" s="817">
        <v>1071</v>
      </c>
      <c r="Q16" s="562">
        <v>1073</v>
      </c>
      <c r="R16" s="950">
        <v>1075</v>
      </c>
      <c r="S16" s="950">
        <v>1077</v>
      </c>
      <c r="T16" s="817">
        <v>1080</v>
      </c>
      <c r="U16" s="562">
        <v>1080</v>
      </c>
      <c r="V16" s="950">
        <v>1083</v>
      </c>
      <c r="W16" s="950">
        <v>1084</v>
      </c>
      <c r="X16" s="950">
        <v>1087</v>
      </c>
      <c r="Y16" s="562">
        <v>1088</v>
      </c>
      <c r="Z16" s="950">
        <v>1089</v>
      </c>
      <c r="AA16" s="950">
        <v>1092</v>
      </c>
      <c r="AB16" s="950">
        <v>1092</v>
      </c>
      <c r="AC16" s="818">
        <v>1095</v>
      </c>
      <c r="AD16" s="950">
        <v>1096</v>
      </c>
      <c r="AE16" s="950">
        <v>1096</v>
      </c>
      <c r="AF16" s="950">
        <v>1096</v>
      </c>
      <c r="AG16" s="819"/>
      <c r="AH16" s="562">
        <v>1098</v>
      </c>
      <c r="AI16" s="950">
        <v>1098</v>
      </c>
      <c r="AJ16" s="950">
        <v>1101</v>
      </c>
      <c r="AK16" s="817">
        <v>1101</v>
      </c>
      <c r="AL16" s="1012">
        <v>1101</v>
      </c>
      <c r="AM16" s="950"/>
      <c r="AN16" s="950"/>
      <c r="AO16" s="950"/>
      <c r="AP16" s="562"/>
      <c r="AQ16" s="950"/>
      <c r="AR16" s="950"/>
      <c r="AS16" s="950"/>
      <c r="AT16" s="817"/>
      <c r="AU16" s="1012"/>
      <c r="AV16" s="950"/>
      <c r="AW16" s="950"/>
      <c r="AX16" s="950"/>
      <c r="AY16" s="562"/>
      <c r="AZ16" s="950"/>
      <c r="BA16" s="950"/>
      <c r="BB16" s="817"/>
      <c r="BC16" s="1012"/>
      <c r="BD16" s="950"/>
      <c r="BE16" s="950"/>
      <c r="BF16" s="950"/>
      <c r="BG16" s="950"/>
      <c r="BH16" s="562"/>
      <c r="BI16" s="950"/>
      <c r="BJ16" s="950"/>
      <c r="BK16" s="817"/>
    </row>
    <row r="17" spans="3:63" s="919" customFormat="1" ht="18.600000000000001" customHeight="1" thickBot="1">
      <c r="C17" s="924"/>
      <c r="D17" s="1082"/>
      <c r="E17" s="1082"/>
      <c r="F17" s="1082"/>
      <c r="G17" s="986" t="s">
        <v>1274</v>
      </c>
      <c r="H17" s="927">
        <v>-6</v>
      </c>
      <c r="I17" s="926">
        <v>-6</v>
      </c>
      <c r="J17" s="926"/>
      <c r="K17" s="925"/>
      <c r="L17" s="927">
        <f t="shared" ref="L17:AF17" si="98">L16-L12</f>
        <v>-3</v>
      </c>
      <c r="M17" s="926">
        <f t="shared" si="98"/>
        <v>-4</v>
      </c>
      <c r="N17" s="926">
        <f t="shared" si="98"/>
        <v>-4</v>
      </c>
      <c r="O17" s="926">
        <f t="shared" si="98"/>
        <v>-3</v>
      </c>
      <c r="P17" s="926">
        <f t="shared" si="98"/>
        <v>-5</v>
      </c>
      <c r="Q17" s="927">
        <f t="shared" si="98"/>
        <v>-5</v>
      </c>
      <c r="R17" s="926">
        <f t="shared" si="98"/>
        <v>-3</v>
      </c>
      <c r="S17" s="926">
        <f t="shared" si="98"/>
        <v>-3</v>
      </c>
      <c r="T17" s="926">
        <f t="shared" si="98"/>
        <v>-2</v>
      </c>
      <c r="U17" s="927">
        <f t="shared" si="98"/>
        <v>-4</v>
      </c>
      <c r="V17" s="926">
        <f t="shared" si="98"/>
        <v>-3</v>
      </c>
      <c r="W17" s="926">
        <f t="shared" si="98"/>
        <v>-4</v>
      </c>
      <c r="X17" s="926">
        <f t="shared" si="98"/>
        <v>-3</v>
      </c>
      <c r="Y17" s="1026">
        <f t="shared" si="98"/>
        <v>-2</v>
      </c>
      <c r="Z17" s="926">
        <f t="shared" si="98"/>
        <v>-3</v>
      </c>
      <c r="AA17" s="926">
        <f t="shared" si="98"/>
        <v>-2</v>
      </c>
      <c r="AB17" s="926">
        <f t="shared" si="98"/>
        <v>-4</v>
      </c>
      <c r="AC17" s="927">
        <f t="shared" si="98"/>
        <v>-1</v>
      </c>
      <c r="AD17" s="926">
        <f t="shared" si="98"/>
        <v>0</v>
      </c>
      <c r="AE17" s="926">
        <f t="shared" si="98"/>
        <v>0</v>
      </c>
      <c r="AF17" s="926">
        <f t="shared" si="98"/>
        <v>0</v>
      </c>
      <c r="AG17" s="926"/>
      <c r="AH17" s="927">
        <f>AH16-AH12</f>
        <v>1</v>
      </c>
      <c r="AI17" s="926">
        <f>AI16-AI12</f>
        <v>0</v>
      </c>
      <c r="AJ17" s="926">
        <f>AJ16-AJ12</f>
        <v>2</v>
      </c>
      <c r="AK17" s="926">
        <f>AK16-AK12</f>
        <v>1</v>
      </c>
      <c r="AL17" s="927">
        <f>AL16-AL12</f>
        <v>0</v>
      </c>
      <c r="AM17" s="926"/>
      <c r="AN17" s="926"/>
      <c r="AO17" s="926"/>
      <c r="AP17" s="927"/>
      <c r="AQ17" s="926"/>
      <c r="AR17" s="926"/>
      <c r="AS17" s="926"/>
      <c r="AT17" s="925"/>
      <c r="AU17" s="1013"/>
      <c r="AV17" s="926"/>
      <c r="AW17" s="926"/>
      <c r="AX17" s="926"/>
      <c r="AY17" s="927"/>
      <c r="AZ17" s="926"/>
      <c r="BA17" s="926"/>
      <c r="BB17" s="925"/>
      <c r="BC17" s="1013"/>
      <c r="BD17" s="926"/>
      <c r="BE17" s="926"/>
      <c r="BF17" s="926"/>
      <c r="BG17" s="926"/>
      <c r="BH17" s="927"/>
      <c r="BI17" s="926"/>
      <c r="BJ17" s="926"/>
      <c r="BK17" s="925"/>
    </row>
    <row r="18" spans="3:63" s="164" customFormat="1" ht="18.600000000000001" hidden="1" customHeight="1">
      <c r="C18" s="712" t="s">
        <v>240</v>
      </c>
      <c r="D18" s="1077" t="s">
        <v>237</v>
      </c>
      <c r="E18" s="1077" t="s">
        <v>238</v>
      </c>
      <c r="F18" s="1077" t="s">
        <v>239</v>
      </c>
      <c r="G18" s="948" t="s">
        <v>88</v>
      </c>
      <c r="H18" s="708" t="s">
        <v>995</v>
      </c>
      <c r="I18" s="948" t="s">
        <v>996</v>
      </c>
      <c r="J18" s="948" t="s">
        <v>997</v>
      </c>
      <c r="K18" s="948" t="s">
        <v>1235</v>
      </c>
      <c r="L18" s="713" t="str">
        <f>L8</f>
        <v>WK 1</v>
      </c>
      <c r="M18" s="993" t="str">
        <f t="shared" ref="M18:X18" si="99">M8</f>
        <v>WK 2</v>
      </c>
      <c r="N18" s="993" t="str">
        <f t="shared" si="99"/>
        <v>WK 3</v>
      </c>
      <c r="O18" s="993" t="str">
        <f t="shared" si="99"/>
        <v>WK 4</v>
      </c>
      <c r="P18" s="714" t="str">
        <f t="shared" si="99"/>
        <v>WK 5</v>
      </c>
      <c r="Q18" s="713" t="str">
        <f t="shared" si="99"/>
        <v>WK 6</v>
      </c>
      <c r="R18" s="993" t="str">
        <f t="shared" si="99"/>
        <v>WK 7</v>
      </c>
      <c r="S18" s="993" t="str">
        <f t="shared" si="99"/>
        <v>WK 8</v>
      </c>
      <c r="T18" s="714" t="str">
        <f t="shared" si="99"/>
        <v>WK 9</v>
      </c>
      <c r="U18" s="713" t="str">
        <f t="shared" si="99"/>
        <v>WK 10</v>
      </c>
      <c r="V18" s="993" t="str">
        <f t="shared" si="99"/>
        <v>WK 11</v>
      </c>
      <c r="W18" s="993" t="str">
        <f t="shared" si="99"/>
        <v>WK 12</v>
      </c>
      <c r="X18" s="718" t="str">
        <f t="shared" si="99"/>
        <v>WK 13</v>
      </c>
      <c r="Y18" s="713" t="str">
        <f t="shared" ref="Y18:AB18" si="100">Y8</f>
        <v>WK 14</v>
      </c>
      <c r="Z18" s="993" t="str">
        <f t="shared" si="100"/>
        <v>WK 15</v>
      </c>
      <c r="AA18" s="993" t="str">
        <f t="shared" si="100"/>
        <v>WK 16</v>
      </c>
      <c r="AB18" s="718" t="str">
        <f t="shared" si="100"/>
        <v>WK 17</v>
      </c>
      <c r="AC18" s="713" t="str">
        <f t="shared" ref="AC18:AG18" si="101">AC8</f>
        <v>WK 18</v>
      </c>
      <c r="AD18" s="993" t="str">
        <f t="shared" si="101"/>
        <v>WK 19</v>
      </c>
      <c r="AE18" s="993" t="str">
        <f t="shared" si="101"/>
        <v>WK 20</v>
      </c>
      <c r="AF18" s="718" t="str">
        <f t="shared" si="101"/>
        <v>WK 21</v>
      </c>
      <c r="AG18" s="718" t="str">
        <f t="shared" si="101"/>
        <v>WK 22</v>
      </c>
      <c r="AH18" s="713" t="str">
        <f t="shared" ref="AH18:AO18" si="102">AH8</f>
        <v>WK 23</v>
      </c>
      <c r="AI18" s="993" t="str">
        <f t="shared" si="102"/>
        <v>WK 24</v>
      </c>
      <c r="AJ18" s="993" t="str">
        <f t="shared" si="102"/>
        <v>WK 25</v>
      </c>
      <c r="AK18" s="714" t="str">
        <f t="shared" si="102"/>
        <v>WK 26</v>
      </c>
      <c r="AL18" s="1014" t="str">
        <f t="shared" si="102"/>
        <v>WK 27</v>
      </c>
      <c r="AM18" s="993" t="str">
        <f t="shared" si="102"/>
        <v>WK 28</v>
      </c>
      <c r="AN18" s="993" t="str">
        <f t="shared" si="102"/>
        <v>WK 29</v>
      </c>
      <c r="AO18" s="718" t="str">
        <f t="shared" si="102"/>
        <v>WK 30</v>
      </c>
      <c r="AP18" s="713" t="str">
        <f t="shared" ref="AP18:AX18" si="103">AP8</f>
        <v>WK 31</v>
      </c>
      <c r="AQ18" s="993" t="str">
        <f t="shared" si="103"/>
        <v>WK 32</v>
      </c>
      <c r="AR18" s="993" t="str">
        <f t="shared" si="103"/>
        <v>WK 33</v>
      </c>
      <c r="AS18" s="993" t="str">
        <f t="shared" ref="AS18" si="104">AS8</f>
        <v>WK 34</v>
      </c>
      <c r="AT18" s="714" t="str">
        <f t="shared" si="103"/>
        <v>WK 35</v>
      </c>
      <c r="AU18" s="1014" t="str">
        <f t="shared" si="103"/>
        <v>WK 36</v>
      </c>
      <c r="AV18" s="993" t="str">
        <f t="shared" si="103"/>
        <v>WK 37</v>
      </c>
      <c r="AW18" s="993" t="str">
        <f t="shared" si="103"/>
        <v>WK 38</v>
      </c>
      <c r="AX18" s="718" t="str">
        <f t="shared" si="103"/>
        <v>WK 39</v>
      </c>
      <c r="AY18" s="713" t="str">
        <f t="shared" ref="AY18:BJ20" si="105">AY8</f>
        <v>WK 40</v>
      </c>
      <c r="AZ18" s="993" t="str">
        <f t="shared" si="105"/>
        <v>WK 41</v>
      </c>
      <c r="BA18" s="993" t="str">
        <f t="shared" si="105"/>
        <v>WK 42</v>
      </c>
      <c r="BB18" s="714" t="str">
        <f t="shared" si="105"/>
        <v>WK 44</v>
      </c>
      <c r="BC18" s="1014" t="str">
        <f t="shared" si="105"/>
        <v>WK 44</v>
      </c>
      <c r="BD18" s="993" t="str">
        <f t="shared" si="105"/>
        <v>WK 45</v>
      </c>
      <c r="BE18" s="993" t="str">
        <f t="shared" si="105"/>
        <v>WK 46</v>
      </c>
      <c r="BF18" s="993" t="str">
        <f t="shared" ref="BF18" si="106">BF8</f>
        <v>WK 47</v>
      </c>
      <c r="BG18" s="718" t="str">
        <f t="shared" si="105"/>
        <v>WK 48</v>
      </c>
      <c r="BH18" s="713" t="str">
        <f t="shared" ref="BH18:BK18" si="107">BH8</f>
        <v>WK 49</v>
      </c>
      <c r="BI18" s="993" t="str">
        <f t="shared" si="107"/>
        <v>WK 50</v>
      </c>
      <c r="BJ18" s="993" t="str">
        <f t="shared" si="107"/>
        <v>WK 51</v>
      </c>
      <c r="BK18" s="714" t="str">
        <f t="shared" si="107"/>
        <v>WK 52</v>
      </c>
    </row>
    <row r="19" spans="3:63" s="164" customFormat="1" ht="18.600000000000001" hidden="1" customHeight="1">
      <c r="C19" s="921" t="s">
        <v>241</v>
      </c>
      <c r="D19" s="1078"/>
      <c r="E19" s="1078"/>
      <c r="F19" s="1078"/>
      <c r="G19" s="715" t="s">
        <v>215</v>
      </c>
      <c r="H19" s="710">
        <v>44899</v>
      </c>
      <c r="I19" s="721">
        <v>44906</v>
      </c>
      <c r="J19" s="721">
        <v>44913</v>
      </c>
      <c r="K19" s="721">
        <v>44920</v>
      </c>
      <c r="L19" s="710">
        <f>L9</f>
        <v>44927</v>
      </c>
      <c r="M19" s="994">
        <f t="shared" ref="M19:X19" si="108">M9</f>
        <v>44934</v>
      </c>
      <c r="N19" s="994">
        <f t="shared" si="108"/>
        <v>44941</v>
      </c>
      <c r="O19" s="994">
        <f t="shared" si="108"/>
        <v>44948</v>
      </c>
      <c r="P19" s="711">
        <f t="shared" si="108"/>
        <v>44955</v>
      </c>
      <c r="Q19" s="710">
        <f t="shared" si="108"/>
        <v>44962</v>
      </c>
      <c r="R19" s="994">
        <f t="shared" si="108"/>
        <v>44969</v>
      </c>
      <c r="S19" s="994">
        <f t="shared" si="108"/>
        <v>44976</v>
      </c>
      <c r="T19" s="711">
        <f t="shared" si="108"/>
        <v>44983</v>
      </c>
      <c r="U19" s="710">
        <f t="shared" si="108"/>
        <v>44990</v>
      </c>
      <c r="V19" s="994">
        <f t="shared" si="108"/>
        <v>44997</v>
      </c>
      <c r="W19" s="994">
        <f t="shared" si="108"/>
        <v>45004</v>
      </c>
      <c r="X19" s="721">
        <f t="shared" si="108"/>
        <v>45011</v>
      </c>
      <c r="Y19" s="710">
        <f t="shared" ref="Y19:AB19" si="109">Y9</f>
        <v>45018</v>
      </c>
      <c r="Z19" s="994">
        <f t="shared" si="109"/>
        <v>45025</v>
      </c>
      <c r="AA19" s="994">
        <f t="shared" si="109"/>
        <v>45032</v>
      </c>
      <c r="AB19" s="721">
        <f t="shared" si="109"/>
        <v>45039</v>
      </c>
      <c r="AC19" s="710">
        <f t="shared" ref="AC19:AG19" si="110">AC9</f>
        <v>45046</v>
      </c>
      <c r="AD19" s="994">
        <f t="shared" si="110"/>
        <v>45053</v>
      </c>
      <c r="AE19" s="994">
        <f t="shared" si="110"/>
        <v>45060</v>
      </c>
      <c r="AF19" s="721">
        <f t="shared" si="110"/>
        <v>45067</v>
      </c>
      <c r="AG19" s="721">
        <f t="shared" si="110"/>
        <v>45074</v>
      </c>
      <c r="AH19" s="710">
        <f t="shared" ref="AH19:AO19" si="111">AH9</f>
        <v>45081</v>
      </c>
      <c r="AI19" s="994">
        <f t="shared" si="111"/>
        <v>45088</v>
      </c>
      <c r="AJ19" s="994">
        <f t="shared" si="111"/>
        <v>45095</v>
      </c>
      <c r="AK19" s="711">
        <f t="shared" si="111"/>
        <v>45102</v>
      </c>
      <c r="AL19" s="1015">
        <f t="shared" si="111"/>
        <v>45109</v>
      </c>
      <c r="AM19" s="994">
        <f t="shared" si="111"/>
        <v>45116</v>
      </c>
      <c r="AN19" s="994">
        <f t="shared" si="111"/>
        <v>45123</v>
      </c>
      <c r="AO19" s="721">
        <f t="shared" si="111"/>
        <v>45130</v>
      </c>
      <c r="AP19" s="710">
        <f t="shared" ref="AP19:AX19" si="112">AP9</f>
        <v>45137</v>
      </c>
      <c r="AQ19" s="994">
        <f t="shared" si="112"/>
        <v>45144</v>
      </c>
      <c r="AR19" s="994">
        <f t="shared" si="112"/>
        <v>45151</v>
      </c>
      <c r="AS19" s="994">
        <f t="shared" ref="AS19" si="113">AS9</f>
        <v>45158</v>
      </c>
      <c r="AT19" s="711">
        <f t="shared" si="112"/>
        <v>45165</v>
      </c>
      <c r="AU19" s="1015">
        <f t="shared" si="112"/>
        <v>45172</v>
      </c>
      <c r="AV19" s="994">
        <f t="shared" si="112"/>
        <v>45179</v>
      </c>
      <c r="AW19" s="994">
        <f t="shared" si="112"/>
        <v>45186</v>
      </c>
      <c r="AX19" s="721">
        <f t="shared" si="112"/>
        <v>45193</v>
      </c>
      <c r="AY19" s="710">
        <f t="shared" ref="AY19:BA19" si="114">AY9</f>
        <v>45200</v>
      </c>
      <c r="AZ19" s="994">
        <f t="shared" si="114"/>
        <v>45207</v>
      </c>
      <c r="BA19" s="994">
        <f t="shared" si="114"/>
        <v>45214</v>
      </c>
      <c r="BB19" s="711">
        <f t="shared" si="105"/>
        <v>45221</v>
      </c>
      <c r="BC19" s="1015">
        <f t="shared" si="105"/>
        <v>45228</v>
      </c>
      <c r="BD19" s="994">
        <f t="shared" si="105"/>
        <v>45235</v>
      </c>
      <c r="BE19" s="994">
        <f t="shared" si="105"/>
        <v>45242</v>
      </c>
      <c r="BF19" s="994">
        <f t="shared" ref="BF19" si="115">BF9</f>
        <v>45249</v>
      </c>
      <c r="BG19" s="721">
        <f t="shared" si="105"/>
        <v>45256</v>
      </c>
      <c r="BH19" s="710">
        <f t="shared" si="105"/>
        <v>45263</v>
      </c>
      <c r="BI19" s="994">
        <f t="shared" si="105"/>
        <v>45270</v>
      </c>
      <c r="BJ19" s="994">
        <f t="shared" si="105"/>
        <v>45277</v>
      </c>
      <c r="BK19" s="711">
        <f t="shared" ref="BK19" si="116">BK9</f>
        <v>45284</v>
      </c>
    </row>
    <row r="20" spans="3:63" s="164" customFormat="1" ht="18.600000000000001" hidden="1" customHeight="1" thickBot="1">
      <c r="C20" s="928" t="s">
        <v>242</v>
      </c>
      <c r="D20" s="1079"/>
      <c r="E20" s="1079"/>
      <c r="F20" s="1079"/>
      <c r="G20" s="987" t="s">
        <v>216</v>
      </c>
      <c r="H20" s="716">
        <v>44905</v>
      </c>
      <c r="I20" s="915">
        <v>44912</v>
      </c>
      <c r="J20" s="915">
        <v>44919</v>
      </c>
      <c r="K20" s="915">
        <v>44926</v>
      </c>
      <c r="L20" s="991">
        <f>L10</f>
        <v>44933</v>
      </c>
      <c r="M20" s="995">
        <f t="shared" ref="M20:X20" si="117">M10</f>
        <v>44940</v>
      </c>
      <c r="N20" s="995">
        <f t="shared" si="117"/>
        <v>44947</v>
      </c>
      <c r="O20" s="995">
        <f t="shared" si="117"/>
        <v>44954</v>
      </c>
      <c r="P20" s="992">
        <f t="shared" si="117"/>
        <v>44961</v>
      </c>
      <c r="Q20" s="991">
        <f t="shared" si="117"/>
        <v>44968</v>
      </c>
      <c r="R20" s="995">
        <f t="shared" si="117"/>
        <v>44975</v>
      </c>
      <c r="S20" s="995">
        <f t="shared" si="117"/>
        <v>44982</v>
      </c>
      <c r="T20" s="992">
        <f t="shared" si="117"/>
        <v>44989</v>
      </c>
      <c r="U20" s="991">
        <f t="shared" si="117"/>
        <v>44996</v>
      </c>
      <c r="V20" s="995">
        <f t="shared" si="117"/>
        <v>45003</v>
      </c>
      <c r="W20" s="995">
        <f t="shared" si="117"/>
        <v>45010</v>
      </c>
      <c r="X20" s="1006">
        <f t="shared" si="117"/>
        <v>45017</v>
      </c>
      <c r="Y20" s="991">
        <f t="shared" ref="Y20:AB20" si="118">Y10</f>
        <v>45024</v>
      </c>
      <c r="Z20" s="995">
        <f t="shared" si="118"/>
        <v>45031</v>
      </c>
      <c r="AA20" s="995">
        <f t="shared" si="118"/>
        <v>45038</v>
      </c>
      <c r="AB20" s="1006">
        <f t="shared" si="118"/>
        <v>45045</v>
      </c>
      <c r="AC20" s="991">
        <f t="shared" ref="AC20:AG20" si="119">AC10</f>
        <v>45052</v>
      </c>
      <c r="AD20" s="995">
        <f t="shared" si="119"/>
        <v>45059</v>
      </c>
      <c r="AE20" s="995">
        <f t="shared" si="119"/>
        <v>45066</v>
      </c>
      <c r="AF20" s="1006">
        <f t="shared" si="119"/>
        <v>45073</v>
      </c>
      <c r="AG20" s="1006">
        <f t="shared" si="119"/>
        <v>45080</v>
      </c>
      <c r="AH20" s="991">
        <f t="shared" ref="AH20:AO20" si="120">AH10</f>
        <v>45087</v>
      </c>
      <c r="AI20" s="995">
        <f t="shared" si="120"/>
        <v>45094</v>
      </c>
      <c r="AJ20" s="995">
        <f t="shared" si="120"/>
        <v>45101</v>
      </c>
      <c r="AK20" s="992">
        <f t="shared" si="120"/>
        <v>45108</v>
      </c>
      <c r="AL20" s="1016">
        <f t="shared" si="120"/>
        <v>45115</v>
      </c>
      <c r="AM20" s="995">
        <f t="shared" si="120"/>
        <v>45122</v>
      </c>
      <c r="AN20" s="995">
        <f t="shared" si="120"/>
        <v>45129</v>
      </c>
      <c r="AO20" s="1006">
        <f t="shared" si="120"/>
        <v>45136</v>
      </c>
      <c r="AP20" s="991">
        <f t="shared" ref="AP20:AX20" si="121">AP10</f>
        <v>45143</v>
      </c>
      <c r="AQ20" s="995">
        <f t="shared" si="121"/>
        <v>45150</v>
      </c>
      <c r="AR20" s="995">
        <f t="shared" si="121"/>
        <v>45157</v>
      </c>
      <c r="AS20" s="995">
        <f t="shared" ref="AS20" si="122">AS10</f>
        <v>45164</v>
      </c>
      <c r="AT20" s="992">
        <f t="shared" si="121"/>
        <v>45171</v>
      </c>
      <c r="AU20" s="1016">
        <f t="shared" si="121"/>
        <v>45178</v>
      </c>
      <c r="AV20" s="995">
        <f t="shared" si="121"/>
        <v>45185</v>
      </c>
      <c r="AW20" s="995">
        <f t="shared" si="121"/>
        <v>45192</v>
      </c>
      <c r="AX20" s="1006">
        <f t="shared" si="121"/>
        <v>45199</v>
      </c>
      <c r="AY20" s="991">
        <f t="shared" ref="AY20:BA20" si="123">AY10</f>
        <v>45206</v>
      </c>
      <c r="AZ20" s="995">
        <f t="shared" si="123"/>
        <v>45213</v>
      </c>
      <c r="BA20" s="995">
        <f t="shared" si="123"/>
        <v>45220</v>
      </c>
      <c r="BB20" s="992">
        <f t="shared" si="105"/>
        <v>45227</v>
      </c>
      <c r="BC20" s="1016">
        <f t="shared" si="105"/>
        <v>45234</v>
      </c>
      <c r="BD20" s="995">
        <f t="shared" si="105"/>
        <v>45241</v>
      </c>
      <c r="BE20" s="995">
        <f t="shared" si="105"/>
        <v>45248</v>
      </c>
      <c r="BF20" s="995">
        <f t="shared" ref="BF20" si="124">BF10</f>
        <v>45255</v>
      </c>
      <c r="BG20" s="1006">
        <f t="shared" si="105"/>
        <v>45262</v>
      </c>
      <c r="BH20" s="991">
        <f t="shared" si="105"/>
        <v>45269</v>
      </c>
      <c r="BI20" s="995">
        <f t="shared" si="105"/>
        <v>45276</v>
      </c>
      <c r="BJ20" s="995">
        <f t="shared" si="105"/>
        <v>45283</v>
      </c>
      <c r="BK20" s="992">
        <f t="shared" ref="BK20" si="125">BK10</f>
        <v>45290</v>
      </c>
    </row>
    <row r="21" spans="3:63" s="164" customFormat="1" ht="18.600000000000001" customHeight="1">
      <c r="C21" s="922" t="s">
        <v>38</v>
      </c>
      <c r="D21" s="1083">
        <v>0</v>
      </c>
      <c r="E21" s="1083">
        <v>0</v>
      </c>
      <c r="F21" s="1083">
        <v>10</v>
      </c>
      <c r="G21" s="983" t="s">
        <v>1295</v>
      </c>
      <c r="H21" s="713">
        <v>3</v>
      </c>
      <c r="I21" s="718">
        <v>2</v>
      </c>
      <c r="J21" s="718">
        <v>1</v>
      </c>
      <c r="K21" s="714"/>
      <c r="L21" s="713">
        <v>1</v>
      </c>
      <c r="M21" s="718">
        <v>1</v>
      </c>
      <c r="N21" s="718"/>
      <c r="O21" s="718"/>
      <c r="P21" s="714"/>
      <c r="Q21" s="713"/>
      <c r="R21" s="718"/>
      <c r="S21" s="718"/>
      <c r="T21" s="714"/>
      <c r="U21" s="713">
        <v>1</v>
      </c>
      <c r="V21" s="718">
        <v>1</v>
      </c>
      <c r="W21" s="718">
        <v>1</v>
      </c>
      <c r="X21" s="718">
        <v>1</v>
      </c>
      <c r="Y21" s="713"/>
      <c r="Z21" s="718"/>
      <c r="AA21" s="718"/>
      <c r="AB21" s="718"/>
      <c r="AC21" s="713"/>
      <c r="AD21" s="718"/>
      <c r="AE21" s="718"/>
      <c r="AF21" s="718">
        <v>1</v>
      </c>
      <c r="AG21" s="718">
        <v>1</v>
      </c>
      <c r="AH21" s="713"/>
      <c r="AI21" s="718"/>
      <c r="AJ21" s="718"/>
      <c r="AK21" s="714"/>
      <c r="AL21" s="1014"/>
      <c r="AM21" s="718"/>
      <c r="AN21" s="718"/>
      <c r="AO21" s="718"/>
      <c r="AP21" s="713"/>
      <c r="AQ21" s="718"/>
      <c r="AR21" s="718">
        <v>1</v>
      </c>
      <c r="AS21" s="718"/>
      <c r="AT21" s="714">
        <v>1</v>
      </c>
      <c r="AU21" s="1014"/>
      <c r="AV21" s="718">
        <v>1</v>
      </c>
      <c r="AW21" s="718"/>
      <c r="AX21" s="718"/>
      <c r="AY21" s="713"/>
      <c r="AZ21" s="718">
        <v>1</v>
      </c>
      <c r="BA21" s="718"/>
      <c r="BB21" s="714">
        <v>1</v>
      </c>
      <c r="BC21" s="1014">
        <v>1</v>
      </c>
      <c r="BD21" s="718"/>
      <c r="BE21" s="718">
        <v>1</v>
      </c>
      <c r="BF21" s="718"/>
      <c r="BG21" s="718">
        <v>1</v>
      </c>
      <c r="BH21" s="713">
        <v>1</v>
      </c>
      <c r="BI21" s="718">
        <v>1</v>
      </c>
      <c r="BJ21" s="718"/>
      <c r="BK21" s="714"/>
    </row>
    <row r="22" spans="3:63" s="164" customFormat="1" ht="18" customHeight="1">
      <c r="C22" s="923"/>
      <c r="D22" s="1084"/>
      <c r="E22" s="1084"/>
      <c r="F22" s="1084"/>
      <c r="G22" s="984" t="s">
        <v>843</v>
      </c>
      <c r="H22" s="818">
        <v>148</v>
      </c>
      <c r="I22" s="819">
        <v>150</v>
      </c>
      <c r="J22" s="819">
        <v>151</v>
      </c>
      <c r="K22" s="821">
        <v>151</v>
      </c>
      <c r="L22" s="818">
        <f>K22+L21</f>
        <v>152</v>
      </c>
      <c r="M22" s="819">
        <f t="shared" ref="M22" si="126">L22+M21</f>
        <v>153</v>
      </c>
      <c r="N22" s="819">
        <f t="shared" ref="N22" si="127">M22+N21</f>
        <v>153</v>
      </c>
      <c r="O22" s="819">
        <f t="shared" ref="O22" si="128">N22+O21</f>
        <v>153</v>
      </c>
      <c r="P22" s="821">
        <f t="shared" ref="P22" si="129">O22+P21</f>
        <v>153</v>
      </c>
      <c r="Q22" s="818">
        <f>P22+Q21</f>
        <v>153</v>
      </c>
      <c r="R22" s="819">
        <f t="shared" ref="R22" si="130">Q22+R21</f>
        <v>153</v>
      </c>
      <c r="S22" s="819">
        <f t="shared" ref="S22" si="131">R22+S21</f>
        <v>153</v>
      </c>
      <c r="T22" s="821">
        <f t="shared" ref="T22" si="132">S22+T21</f>
        <v>153</v>
      </c>
      <c r="U22" s="818">
        <f>T22+U21</f>
        <v>154</v>
      </c>
      <c r="V22" s="819">
        <f t="shared" ref="V22" si="133">U22+V21</f>
        <v>155</v>
      </c>
      <c r="W22" s="819">
        <f t="shared" ref="W22:X22" si="134">V22+W21</f>
        <v>156</v>
      </c>
      <c r="X22" s="819">
        <f t="shared" si="134"/>
        <v>157</v>
      </c>
      <c r="Y22" s="818">
        <f>X22+Y21</f>
        <v>157</v>
      </c>
      <c r="Z22" s="819">
        <f t="shared" ref="Z22" si="135">Y22+Z21</f>
        <v>157</v>
      </c>
      <c r="AA22" s="819">
        <f t="shared" ref="AA22" si="136">Z22+AA21</f>
        <v>157</v>
      </c>
      <c r="AB22" s="819">
        <f t="shared" ref="AB22" si="137">AA22+AB21</f>
        <v>157</v>
      </c>
      <c r="AC22" s="818">
        <f>AB22+AC21</f>
        <v>157</v>
      </c>
      <c r="AD22" s="819">
        <f t="shared" ref="AD22" si="138">AC22+AD21</f>
        <v>157</v>
      </c>
      <c r="AE22" s="819">
        <f t="shared" ref="AE22" si="139">AD22+AE21</f>
        <v>157</v>
      </c>
      <c r="AF22" s="819">
        <f t="shared" ref="AF22" si="140">AE22+AF21</f>
        <v>158</v>
      </c>
      <c r="AG22" s="819">
        <f>AF22+AG21</f>
        <v>159</v>
      </c>
      <c r="AH22" s="818">
        <f>AG22+AH21</f>
        <v>159</v>
      </c>
      <c r="AI22" s="819">
        <f>AH22+AI21</f>
        <v>159</v>
      </c>
      <c r="AJ22" s="819">
        <f t="shared" ref="AJ22:BK22" si="141">AI22+AJ21</f>
        <v>159</v>
      </c>
      <c r="AK22" s="821">
        <f t="shared" si="141"/>
        <v>159</v>
      </c>
      <c r="AL22" s="565">
        <f t="shared" si="141"/>
        <v>159</v>
      </c>
      <c r="AM22" s="819">
        <f t="shared" si="141"/>
        <v>159</v>
      </c>
      <c r="AN22" s="819">
        <f t="shared" si="141"/>
        <v>159</v>
      </c>
      <c r="AO22" s="819">
        <f t="shared" si="141"/>
        <v>159</v>
      </c>
      <c r="AP22" s="818">
        <f t="shared" si="141"/>
        <v>159</v>
      </c>
      <c r="AQ22" s="819">
        <f t="shared" si="141"/>
        <v>159</v>
      </c>
      <c r="AR22" s="819">
        <f t="shared" si="141"/>
        <v>160</v>
      </c>
      <c r="AS22" s="819">
        <f t="shared" si="141"/>
        <v>160</v>
      </c>
      <c r="AT22" s="821">
        <f t="shared" si="141"/>
        <v>161</v>
      </c>
      <c r="AU22" s="565">
        <f t="shared" si="141"/>
        <v>161</v>
      </c>
      <c r="AV22" s="819">
        <f t="shared" si="141"/>
        <v>162</v>
      </c>
      <c r="AW22" s="819">
        <f t="shared" si="141"/>
        <v>162</v>
      </c>
      <c r="AX22" s="819">
        <f t="shared" si="141"/>
        <v>162</v>
      </c>
      <c r="AY22" s="818">
        <f t="shared" si="141"/>
        <v>162</v>
      </c>
      <c r="AZ22" s="819">
        <f t="shared" si="141"/>
        <v>163</v>
      </c>
      <c r="BA22" s="819">
        <f t="shared" si="141"/>
        <v>163</v>
      </c>
      <c r="BB22" s="821">
        <f t="shared" si="141"/>
        <v>164</v>
      </c>
      <c r="BC22" s="565">
        <f t="shared" si="141"/>
        <v>165</v>
      </c>
      <c r="BD22" s="819">
        <f t="shared" si="141"/>
        <v>165</v>
      </c>
      <c r="BE22" s="819">
        <f t="shared" si="141"/>
        <v>166</v>
      </c>
      <c r="BF22" s="819">
        <f t="shared" si="141"/>
        <v>166</v>
      </c>
      <c r="BG22" s="819">
        <f t="shared" si="141"/>
        <v>167</v>
      </c>
      <c r="BH22" s="818">
        <f t="shared" si="141"/>
        <v>168</v>
      </c>
      <c r="BI22" s="819">
        <f t="shared" si="141"/>
        <v>169</v>
      </c>
      <c r="BJ22" s="819">
        <f t="shared" si="141"/>
        <v>169</v>
      </c>
      <c r="BK22" s="821">
        <f t="shared" si="141"/>
        <v>169</v>
      </c>
    </row>
    <row r="23" spans="3:63" s="164" customFormat="1" ht="18" customHeight="1">
      <c r="C23" s="923">
        <f>SUM(D21:F24)</f>
        <v>10</v>
      </c>
      <c r="D23" s="1084"/>
      <c r="E23" s="1084"/>
      <c r="F23" s="1084"/>
      <c r="G23" s="984" t="s">
        <v>1296</v>
      </c>
      <c r="H23" s="818"/>
      <c r="I23" s="949">
        <v>2</v>
      </c>
      <c r="J23" s="931"/>
      <c r="K23" s="817"/>
      <c r="L23" s="562"/>
      <c r="M23" s="949">
        <v>2</v>
      </c>
      <c r="N23" s="931"/>
      <c r="O23" s="949">
        <v>2</v>
      </c>
      <c r="P23" s="912"/>
      <c r="Q23" s="562"/>
      <c r="R23" s="931"/>
      <c r="S23" s="931"/>
      <c r="T23" s="912"/>
      <c r="U23" s="562"/>
      <c r="V23" s="931"/>
      <c r="W23" s="931"/>
      <c r="X23" s="931"/>
      <c r="Y23" s="562"/>
      <c r="Z23" s="931"/>
      <c r="AA23" s="931"/>
      <c r="AB23" s="931"/>
      <c r="AC23" s="562"/>
      <c r="AD23" s="931"/>
      <c r="AE23" s="931"/>
      <c r="AF23" s="931"/>
      <c r="AG23" s="819"/>
      <c r="AH23" s="818"/>
      <c r="AI23" s="931"/>
      <c r="AJ23" s="931"/>
      <c r="AK23" s="912"/>
      <c r="AL23" s="1012"/>
      <c r="AM23" s="931"/>
      <c r="AN23" s="931"/>
      <c r="AO23" s="819"/>
      <c r="AP23" s="818"/>
      <c r="AQ23" s="931"/>
      <c r="AR23" s="931"/>
      <c r="AS23" s="943">
        <v>1</v>
      </c>
      <c r="AT23" s="960">
        <v>2</v>
      </c>
      <c r="AU23" s="1012"/>
      <c r="AV23" s="931"/>
      <c r="AW23" s="943">
        <v>1</v>
      </c>
      <c r="AX23" s="950"/>
      <c r="AY23" s="818"/>
      <c r="AZ23" s="931"/>
      <c r="BA23" s="931"/>
      <c r="BB23" s="912"/>
      <c r="BC23" s="1036">
        <v>2</v>
      </c>
      <c r="BD23" s="931"/>
      <c r="BE23" s="931"/>
      <c r="BF23" s="931"/>
      <c r="BG23" s="950"/>
      <c r="BH23" s="1034">
        <v>2</v>
      </c>
      <c r="BI23" s="943">
        <v>2</v>
      </c>
      <c r="BJ23" s="931"/>
      <c r="BK23" s="912"/>
    </row>
    <row r="24" spans="3:63" s="164" customFormat="1" ht="18" customHeight="1">
      <c r="C24" s="923">
        <f>HLOOKUP($C$5,H18:BK24,7,0)</f>
        <v>11</v>
      </c>
      <c r="D24" s="1084"/>
      <c r="E24" s="1084"/>
      <c r="F24" s="1084"/>
      <c r="G24" s="984" t="s">
        <v>236</v>
      </c>
      <c r="H24" s="818">
        <v>6</v>
      </c>
      <c r="I24" s="819">
        <v>6</v>
      </c>
      <c r="J24" s="819">
        <v>7</v>
      </c>
      <c r="K24" s="821">
        <v>7</v>
      </c>
      <c r="L24" s="818">
        <v>7</v>
      </c>
      <c r="M24" s="819">
        <f t="shared" ref="M24" si="142">L24+M21-M23</f>
        <v>6</v>
      </c>
      <c r="N24" s="819">
        <f t="shared" ref="N24" si="143">M24+N21-N23</f>
        <v>6</v>
      </c>
      <c r="O24" s="819">
        <f t="shared" ref="O24" si="144">N24+O21-O23</f>
        <v>4</v>
      </c>
      <c r="P24" s="821">
        <f t="shared" ref="P24" si="145">O24+P21-P23</f>
        <v>4</v>
      </c>
      <c r="Q24" s="818">
        <f>P24+Q21-Q23</f>
        <v>4</v>
      </c>
      <c r="R24" s="819">
        <f t="shared" ref="R24" si="146">Q24+R21-R23</f>
        <v>4</v>
      </c>
      <c r="S24" s="819">
        <f t="shared" ref="S24" si="147">R24+S21-S23</f>
        <v>4</v>
      </c>
      <c r="T24" s="821">
        <f t="shared" ref="T24" si="148">S24+T21-T23</f>
        <v>4</v>
      </c>
      <c r="U24" s="818">
        <f>T24+U21-U23</f>
        <v>5</v>
      </c>
      <c r="V24" s="819">
        <f t="shared" ref="V24" si="149">U24+V21-V23</f>
        <v>6</v>
      </c>
      <c r="W24" s="819">
        <f t="shared" ref="W24:X24" si="150">V24+W21-W23</f>
        <v>7</v>
      </c>
      <c r="X24" s="819">
        <f t="shared" si="150"/>
        <v>8</v>
      </c>
      <c r="Y24" s="818">
        <v>9</v>
      </c>
      <c r="Z24" s="819">
        <f t="shared" ref="Z24" si="151">Y24+Z21-Z23</f>
        <v>9</v>
      </c>
      <c r="AA24" s="819">
        <f t="shared" ref="AA24" si="152">Z24+AA21-AA23</f>
        <v>9</v>
      </c>
      <c r="AB24" s="819">
        <f t="shared" ref="AB24" si="153">AA24+AB21-AB23</f>
        <v>9</v>
      </c>
      <c r="AC24" s="818">
        <f>AB24+AC21-AC23</f>
        <v>9</v>
      </c>
      <c r="AD24" s="819">
        <f t="shared" ref="AD24" si="154">AC24+AD21-AD23</f>
        <v>9</v>
      </c>
      <c r="AE24" s="819">
        <f t="shared" ref="AE24" si="155">AD24+AE21-AE23</f>
        <v>9</v>
      </c>
      <c r="AF24" s="819">
        <f t="shared" ref="AF24" si="156">AE24+AF21-AF23</f>
        <v>10</v>
      </c>
      <c r="AG24" s="819">
        <f>AF24+AG21-AG23</f>
        <v>11</v>
      </c>
      <c r="AH24" s="818">
        <f>AG24+AH21-AH23</f>
        <v>11</v>
      </c>
      <c r="AI24" s="819">
        <f>AH24+AI21-AI23</f>
        <v>11</v>
      </c>
      <c r="AJ24" s="819">
        <f t="shared" ref="AJ24" si="157">AI24+AJ21-AJ23</f>
        <v>11</v>
      </c>
      <c r="AK24" s="821">
        <f>AJ24+AK21-AK23</f>
        <v>11</v>
      </c>
      <c r="AL24" s="565">
        <f>AK24+AL21-AL23</f>
        <v>11</v>
      </c>
      <c r="AM24" s="819">
        <f t="shared" ref="AM24" si="158">AL24+AM21-AM23</f>
        <v>11</v>
      </c>
      <c r="AN24" s="819">
        <f t="shared" ref="AN24" si="159">AM24+AN21-AN23</f>
        <v>11</v>
      </c>
      <c r="AO24" s="819">
        <f t="shared" ref="AO24" si="160">AN24+AO21-AO23</f>
        <v>11</v>
      </c>
      <c r="AP24" s="818">
        <f>AO24+AP21-AP23</f>
        <v>11</v>
      </c>
      <c r="AQ24" s="819">
        <f>AP24+AQ21-AQ23</f>
        <v>11</v>
      </c>
      <c r="AR24" s="819">
        <f t="shared" ref="AR24:AS24" si="161">AQ24+AR21-AR23</f>
        <v>12</v>
      </c>
      <c r="AS24" s="819">
        <f t="shared" si="161"/>
        <v>11</v>
      </c>
      <c r="AT24" s="821">
        <f>AS24+AT21-AT23</f>
        <v>10</v>
      </c>
      <c r="AU24" s="565">
        <f>AT24+AU21-AU23</f>
        <v>10</v>
      </c>
      <c r="AV24" s="819">
        <f t="shared" ref="AV24" si="162">AU24+AV21-AV23</f>
        <v>11</v>
      </c>
      <c r="AW24" s="819">
        <f t="shared" ref="AW24" si="163">AV24+AW21-AW23</f>
        <v>10</v>
      </c>
      <c r="AX24" s="819">
        <f t="shared" ref="AX24" si="164">AW24+AX21-AX23</f>
        <v>10</v>
      </c>
      <c r="AY24" s="818">
        <f>AX24+AY21-AY23</f>
        <v>10</v>
      </c>
      <c r="AZ24" s="819">
        <f>AY24+AZ21-AZ23</f>
        <v>11</v>
      </c>
      <c r="BA24" s="819">
        <f t="shared" ref="BA24" si="165">AZ24+BA21-BA23</f>
        <v>11</v>
      </c>
      <c r="BB24" s="821">
        <f>BA24+BB21-BB23</f>
        <v>12</v>
      </c>
      <c r="BC24" s="565">
        <f>BB24+BC21-BC23</f>
        <v>11</v>
      </c>
      <c r="BD24" s="819">
        <f t="shared" ref="BD24" si="166">BC24+BD21-BD23</f>
        <v>11</v>
      </c>
      <c r="BE24" s="819">
        <f t="shared" ref="BE24:BF24" si="167">BD24+BE21-BE23</f>
        <v>12</v>
      </c>
      <c r="BF24" s="819">
        <f t="shared" si="167"/>
        <v>12</v>
      </c>
      <c r="BG24" s="819">
        <f t="shared" ref="BG24" si="168">BE24+BG21-BG23</f>
        <v>13</v>
      </c>
      <c r="BH24" s="818">
        <f>BF24+BH21-BH23</f>
        <v>11</v>
      </c>
      <c r="BI24" s="819">
        <f>BH24+BI21-BI23</f>
        <v>10</v>
      </c>
      <c r="BJ24" s="819">
        <f t="shared" ref="BJ24" si="169">BI24+BJ21-BJ23</f>
        <v>10</v>
      </c>
      <c r="BK24" s="821">
        <f>BJ24+BK21-BK23</f>
        <v>10</v>
      </c>
    </row>
    <row r="25" spans="3:63" s="164" customFormat="1" ht="22.95" customHeight="1">
      <c r="C25" s="923"/>
      <c r="D25" s="1084"/>
      <c r="E25" s="1084"/>
      <c r="F25" s="1084"/>
      <c r="G25" s="984" t="s">
        <v>1241</v>
      </c>
      <c r="H25" s="818">
        <v>145</v>
      </c>
      <c r="I25" s="819">
        <v>145</v>
      </c>
      <c r="J25" s="819"/>
      <c r="K25" s="821"/>
      <c r="L25" s="818">
        <v>150</v>
      </c>
      <c r="M25" s="819">
        <v>151</v>
      </c>
      <c r="N25" s="819">
        <v>151</v>
      </c>
      <c r="O25" s="819">
        <v>151</v>
      </c>
      <c r="P25" s="821">
        <v>154</v>
      </c>
      <c r="Q25" s="818">
        <v>154</v>
      </c>
      <c r="R25" s="819">
        <v>154</v>
      </c>
      <c r="S25" s="819">
        <v>154</v>
      </c>
      <c r="T25" s="821">
        <v>154</v>
      </c>
      <c r="U25" s="818">
        <v>157</v>
      </c>
      <c r="V25" s="819">
        <v>157</v>
      </c>
      <c r="W25" s="819">
        <v>157</v>
      </c>
      <c r="X25" s="819">
        <v>157</v>
      </c>
      <c r="Y25" s="818">
        <v>157</v>
      </c>
      <c r="Z25" s="819">
        <v>157</v>
      </c>
      <c r="AA25" s="819">
        <v>157</v>
      </c>
      <c r="AB25" s="819">
        <v>157</v>
      </c>
      <c r="AC25" s="818">
        <v>157</v>
      </c>
      <c r="AD25" s="819">
        <v>157</v>
      </c>
      <c r="AE25" s="819">
        <v>157</v>
      </c>
      <c r="AF25" s="819">
        <v>159</v>
      </c>
      <c r="AG25" s="819"/>
      <c r="AH25" s="818">
        <v>159</v>
      </c>
      <c r="AI25" s="819">
        <v>159</v>
      </c>
      <c r="AJ25" s="819">
        <v>159</v>
      </c>
      <c r="AK25" s="821">
        <v>159</v>
      </c>
      <c r="AL25" s="565">
        <v>159</v>
      </c>
      <c r="AM25" s="819"/>
      <c r="AN25" s="819"/>
      <c r="AO25" s="819"/>
      <c r="AP25" s="818"/>
      <c r="AQ25" s="819"/>
      <c r="AR25" s="819"/>
      <c r="AS25" s="819"/>
      <c r="AT25" s="821"/>
      <c r="AU25" s="565"/>
      <c r="AV25" s="819"/>
      <c r="AW25" s="819"/>
      <c r="AX25" s="819"/>
      <c r="AY25" s="818"/>
      <c r="AZ25" s="819"/>
      <c r="BA25" s="819"/>
      <c r="BB25" s="821"/>
      <c r="BC25" s="565"/>
      <c r="BD25" s="819"/>
      <c r="BE25" s="819"/>
      <c r="BF25" s="819"/>
      <c r="BG25" s="819"/>
      <c r="BH25" s="818"/>
      <c r="BI25" s="819"/>
      <c r="BJ25" s="819"/>
      <c r="BK25" s="821"/>
    </row>
    <row r="26" spans="3:63" s="164" customFormat="1" ht="18" customHeight="1" thickBot="1">
      <c r="C26" s="929"/>
      <c r="D26" s="1085"/>
      <c r="E26" s="1085"/>
      <c r="F26" s="1085"/>
      <c r="G26" s="986" t="s">
        <v>1274</v>
      </c>
      <c r="H26" s="927">
        <v>-3</v>
      </c>
      <c r="I26" s="926">
        <v>-5</v>
      </c>
      <c r="J26" s="926"/>
      <c r="K26" s="925"/>
      <c r="L26" s="927">
        <f t="shared" ref="L26:Q26" si="170">L25-L22</f>
        <v>-2</v>
      </c>
      <c r="M26" s="926">
        <f t="shared" si="170"/>
        <v>-2</v>
      </c>
      <c r="N26" s="926">
        <f t="shared" si="170"/>
        <v>-2</v>
      </c>
      <c r="O26" s="926">
        <f t="shared" si="170"/>
        <v>-2</v>
      </c>
      <c r="P26" s="926">
        <f t="shared" si="170"/>
        <v>1</v>
      </c>
      <c r="Q26" s="927">
        <f t="shared" si="170"/>
        <v>1</v>
      </c>
      <c r="R26" s="926">
        <f t="shared" ref="R26:AA26" si="171">R25-R22</f>
        <v>1</v>
      </c>
      <c r="S26" s="926">
        <f t="shared" si="171"/>
        <v>1</v>
      </c>
      <c r="T26" s="926">
        <f t="shared" si="171"/>
        <v>1</v>
      </c>
      <c r="U26" s="927">
        <f t="shared" si="171"/>
        <v>3</v>
      </c>
      <c r="V26" s="926">
        <f t="shared" si="171"/>
        <v>2</v>
      </c>
      <c r="W26" s="926">
        <f t="shared" si="171"/>
        <v>1</v>
      </c>
      <c r="X26" s="926">
        <f t="shared" si="171"/>
        <v>0</v>
      </c>
      <c r="Y26" s="1026">
        <f t="shared" si="171"/>
        <v>0</v>
      </c>
      <c r="Z26" s="926">
        <f t="shared" si="171"/>
        <v>0</v>
      </c>
      <c r="AA26" s="926">
        <f t="shared" si="171"/>
        <v>0</v>
      </c>
      <c r="AB26" s="926">
        <f>AB25-AB22</f>
        <v>0</v>
      </c>
      <c r="AC26" s="927">
        <f>AC25-AC22</f>
        <v>0</v>
      </c>
      <c r="AD26" s="926">
        <f>AD25-AD22</f>
        <v>0</v>
      </c>
      <c r="AE26" s="926">
        <f>AE25-AE22</f>
        <v>0</v>
      </c>
      <c r="AF26" s="926">
        <f>AF25-AF22</f>
        <v>1</v>
      </c>
      <c r="AG26" s="926"/>
      <c r="AH26" s="927">
        <f>AH25-AH22</f>
        <v>0</v>
      </c>
      <c r="AI26" s="926">
        <f>AI25-AI22</f>
        <v>0</v>
      </c>
      <c r="AJ26" s="926">
        <f>AJ25-AJ22</f>
        <v>0</v>
      </c>
      <c r="AK26" s="926">
        <f>AK25-AK22</f>
        <v>0</v>
      </c>
      <c r="AL26" s="927">
        <f>AL25-AL22</f>
        <v>0</v>
      </c>
      <c r="AM26" s="926"/>
      <c r="AN26" s="926"/>
      <c r="AO26" s="926"/>
      <c r="AP26" s="927"/>
      <c r="AQ26" s="926"/>
      <c r="AR26" s="926"/>
      <c r="AS26" s="926"/>
      <c r="AT26" s="925"/>
      <c r="AU26" s="1013"/>
      <c r="AV26" s="926"/>
      <c r="AW26" s="926"/>
      <c r="AX26" s="926"/>
      <c r="AY26" s="927"/>
      <c r="AZ26" s="926"/>
      <c r="BA26" s="926"/>
      <c r="BB26" s="925"/>
      <c r="BC26" s="1013"/>
      <c r="BD26" s="926"/>
      <c r="BE26" s="926"/>
      <c r="BF26" s="926"/>
      <c r="BG26" s="926"/>
      <c r="BH26" s="927"/>
      <c r="BI26" s="926"/>
      <c r="BJ26" s="926"/>
      <c r="BK26" s="925"/>
    </row>
    <row r="27" spans="3:63" s="164" customFormat="1" ht="14.4" hidden="1" customHeight="1">
      <c r="C27" s="712" t="s">
        <v>240</v>
      </c>
      <c r="D27" s="1077" t="s">
        <v>237</v>
      </c>
      <c r="E27" s="1077" t="s">
        <v>238</v>
      </c>
      <c r="F27" s="1077" t="s">
        <v>239</v>
      </c>
      <c r="G27" s="948" t="s">
        <v>88</v>
      </c>
      <c r="H27" s="708" t="s">
        <v>995</v>
      </c>
      <c r="I27" s="948" t="s">
        <v>996</v>
      </c>
      <c r="J27" s="948" t="s">
        <v>997</v>
      </c>
      <c r="K27" s="948" t="s">
        <v>1235</v>
      </c>
      <c r="L27" s="990" t="str">
        <f>L18</f>
        <v>WK 1</v>
      </c>
      <c r="M27" s="990" t="str">
        <f t="shared" ref="M27:X27" si="172">M18</f>
        <v>WK 2</v>
      </c>
      <c r="N27" s="990" t="str">
        <f t="shared" si="172"/>
        <v>WK 3</v>
      </c>
      <c r="O27" s="990" t="str">
        <f t="shared" si="172"/>
        <v>WK 4</v>
      </c>
      <c r="P27" s="990" t="str">
        <f t="shared" si="172"/>
        <v>WK 5</v>
      </c>
      <c r="Q27" s="990" t="str">
        <f t="shared" si="172"/>
        <v>WK 6</v>
      </c>
      <c r="R27" s="990" t="str">
        <f t="shared" si="172"/>
        <v>WK 7</v>
      </c>
      <c r="S27" s="990" t="str">
        <f t="shared" si="172"/>
        <v>WK 8</v>
      </c>
      <c r="T27" s="990" t="str">
        <f t="shared" si="172"/>
        <v>WK 9</v>
      </c>
      <c r="U27" s="990" t="str">
        <f t="shared" si="172"/>
        <v>WK 10</v>
      </c>
      <c r="V27" s="990" t="str">
        <f t="shared" si="172"/>
        <v>WK 11</v>
      </c>
      <c r="W27" s="990" t="str">
        <f t="shared" si="172"/>
        <v>WK 12</v>
      </c>
      <c r="X27" s="948" t="str">
        <f t="shared" si="172"/>
        <v>WK 13</v>
      </c>
      <c r="Y27" s="708" t="str">
        <f t="shared" ref="Y27:AB27" si="173">Y18</f>
        <v>WK 14</v>
      </c>
      <c r="Z27" s="990" t="str">
        <f t="shared" si="173"/>
        <v>WK 15</v>
      </c>
      <c r="AA27" s="990" t="str">
        <f t="shared" si="173"/>
        <v>WK 16</v>
      </c>
      <c r="AB27" s="948" t="str">
        <f t="shared" si="173"/>
        <v>WK 17</v>
      </c>
      <c r="AC27" s="708" t="str">
        <f t="shared" ref="AC27:AG27" si="174">AC18</f>
        <v>WK 18</v>
      </c>
      <c r="AD27" s="990" t="str">
        <f t="shared" si="174"/>
        <v>WK 19</v>
      </c>
      <c r="AE27" s="990" t="str">
        <f t="shared" si="174"/>
        <v>WK 20</v>
      </c>
      <c r="AF27" s="948" t="str">
        <f t="shared" si="174"/>
        <v>WK 21</v>
      </c>
      <c r="AG27" s="948" t="str">
        <f t="shared" si="174"/>
        <v>WK 22</v>
      </c>
      <c r="AH27" s="708" t="str">
        <f t="shared" ref="AH27:AO27" si="175">AH18</f>
        <v>WK 23</v>
      </c>
      <c r="AI27" s="990" t="str">
        <f t="shared" si="175"/>
        <v>WK 24</v>
      </c>
      <c r="AJ27" s="990" t="str">
        <f t="shared" si="175"/>
        <v>WK 25</v>
      </c>
      <c r="AK27" s="709" t="str">
        <f t="shared" si="175"/>
        <v>WK 26</v>
      </c>
      <c r="AL27" s="1017" t="str">
        <f t="shared" si="175"/>
        <v>WK 27</v>
      </c>
      <c r="AM27" s="990" t="str">
        <f t="shared" si="175"/>
        <v>WK 28</v>
      </c>
      <c r="AN27" s="990" t="str">
        <f t="shared" si="175"/>
        <v>WK 29</v>
      </c>
      <c r="AO27" s="948" t="str">
        <f t="shared" si="175"/>
        <v>WK 30</v>
      </c>
      <c r="AP27" s="708" t="str">
        <f t="shared" ref="AP27:AX27" si="176">AP18</f>
        <v>WK 31</v>
      </c>
      <c r="AQ27" s="990" t="str">
        <f t="shared" si="176"/>
        <v>WK 32</v>
      </c>
      <c r="AR27" s="990" t="str">
        <f t="shared" si="176"/>
        <v>WK 33</v>
      </c>
      <c r="AS27" s="990" t="str">
        <f t="shared" ref="AS27" si="177">AS18</f>
        <v>WK 34</v>
      </c>
      <c r="AT27" s="709" t="str">
        <f t="shared" si="176"/>
        <v>WK 35</v>
      </c>
      <c r="AU27" s="1017" t="str">
        <f t="shared" si="176"/>
        <v>WK 36</v>
      </c>
      <c r="AV27" s="990" t="str">
        <f t="shared" si="176"/>
        <v>WK 37</v>
      </c>
      <c r="AW27" s="990" t="str">
        <f t="shared" si="176"/>
        <v>WK 38</v>
      </c>
      <c r="AX27" s="948" t="str">
        <f t="shared" si="176"/>
        <v>WK 39</v>
      </c>
      <c r="AY27" s="708" t="str">
        <f t="shared" ref="AY27:BJ29" si="178">AY18</f>
        <v>WK 40</v>
      </c>
      <c r="AZ27" s="990" t="str">
        <f t="shared" si="178"/>
        <v>WK 41</v>
      </c>
      <c r="BA27" s="990" t="str">
        <f t="shared" si="178"/>
        <v>WK 42</v>
      </c>
      <c r="BB27" s="709" t="str">
        <f t="shared" si="178"/>
        <v>WK 44</v>
      </c>
      <c r="BC27" s="1017" t="str">
        <f t="shared" si="178"/>
        <v>WK 44</v>
      </c>
      <c r="BD27" s="990" t="str">
        <f t="shared" si="178"/>
        <v>WK 45</v>
      </c>
      <c r="BE27" s="990" t="str">
        <f t="shared" si="178"/>
        <v>WK 46</v>
      </c>
      <c r="BF27" s="990" t="str">
        <f t="shared" ref="BF27" si="179">BF18</f>
        <v>WK 47</v>
      </c>
      <c r="BG27" s="948" t="str">
        <f t="shared" si="178"/>
        <v>WK 48</v>
      </c>
      <c r="BH27" s="708" t="str">
        <f t="shared" ref="BH27:BK27" si="180">BH18</f>
        <v>WK 49</v>
      </c>
      <c r="BI27" s="990" t="str">
        <f t="shared" si="180"/>
        <v>WK 50</v>
      </c>
      <c r="BJ27" s="990" t="str">
        <f t="shared" si="180"/>
        <v>WK 51</v>
      </c>
      <c r="BK27" s="709" t="str">
        <f t="shared" si="180"/>
        <v>WK 52</v>
      </c>
    </row>
    <row r="28" spans="3:63" s="164" customFormat="1" ht="14.4" hidden="1" customHeight="1">
      <c r="C28" s="921" t="s">
        <v>241</v>
      </c>
      <c r="D28" s="1078"/>
      <c r="E28" s="1078"/>
      <c r="F28" s="1078"/>
      <c r="G28" s="715" t="s">
        <v>215</v>
      </c>
      <c r="H28" s="710">
        <v>44899</v>
      </c>
      <c r="I28" s="721">
        <v>44906</v>
      </c>
      <c r="J28" s="721">
        <v>44913</v>
      </c>
      <c r="K28" s="721">
        <v>44920</v>
      </c>
      <c r="L28" s="994">
        <f>L19</f>
        <v>44927</v>
      </c>
      <c r="M28" s="994">
        <f t="shared" ref="M28:X28" si="181">M19</f>
        <v>44934</v>
      </c>
      <c r="N28" s="994">
        <f t="shared" si="181"/>
        <v>44941</v>
      </c>
      <c r="O28" s="994">
        <f t="shared" si="181"/>
        <v>44948</v>
      </c>
      <c r="P28" s="994">
        <f t="shared" si="181"/>
        <v>44955</v>
      </c>
      <c r="Q28" s="994">
        <f t="shared" si="181"/>
        <v>44962</v>
      </c>
      <c r="R28" s="994">
        <f t="shared" si="181"/>
        <v>44969</v>
      </c>
      <c r="S28" s="994">
        <f t="shared" si="181"/>
        <v>44976</v>
      </c>
      <c r="T28" s="994">
        <f t="shared" si="181"/>
        <v>44983</v>
      </c>
      <c r="U28" s="994">
        <f t="shared" si="181"/>
        <v>44990</v>
      </c>
      <c r="V28" s="994">
        <f t="shared" si="181"/>
        <v>44997</v>
      </c>
      <c r="W28" s="994">
        <f t="shared" si="181"/>
        <v>45004</v>
      </c>
      <c r="X28" s="721">
        <f t="shared" si="181"/>
        <v>45011</v>
      </c>
      <c r="Y28" s="710">
        <f t="shared" ref="Y28:AB28" si="182">Y19</f>
        <v>45018</v>
      </c>
      <c r="Z28" s="994">
        <f t="shared" si="182"/>
        <v>45025</v>
      </c>
      <c r="AA28" s="994">
        <f t="shared" si="182"/>
        <v>45032</v>
      </c>
      <c r="AB28" s="721">
        <f t="shared" si="182"/>
        <v>45039</v>
      </c>
      <c r="AC28" s="710">
        <f t="shared" ref="AC28:AG28" si="183">AC19</f>
        <v>45046</v>
      </c>
      <c r="AD28" s="994">
        <f t="shared" si="183"/>
        <v>45053</v>
      </c>
      <c r="AE28" s="994">
        <f t="shared" si="183"/>
        <v>45060</v>
      </c>
      <c r="AF28" s="721">
        <f t="shared" si="183"/>
        <v>45067</v>
      </c>
      <c r="AG28" s="721">
        <f t="shared" si="183"/>
        <v>45074</v>
      </c>
      <c r="AH28" s="710">
        <f t="shared" ref="AH28:AO28" si="184">AH19</f>
        <v>45081</v>
      </c>
      <c r="AI28" s="994">
        <f t="shared" si="184"/>
        <v>45088</v>
      </c>
      <c r="AJ28" s="994">
        <f t="shared" si="184"/>
        <v>45095</v>
      </c>
      <c r="AK28" s="711">
        <f t="shared" si="184"/>
        <v>45102</v>
      </c>
      <c r="AL28" s="1015">
        <f t="shared" si="184"/>
        <v>45109</v>
      </c>
      <c r="AM28" s="994">
        <f t="shared" si="184"/>
        <v>45116</v>
      </c>
      <c r="AN28" s="994">
        <f t="shared" si="184"/>
        <v>45123</v>
      </c>
      <c r="AO28" s="721">
        <f t="shared" si="184"/>
        <v>45130</v>
      </c>
      <c r="AP28" s="710">
        <f t="shared" ref="AP28:AX28" si="185">AP19</f>
        <v>45137</v>
      </c>
      <c r="AQ28" s="994">
        <f t="shared" si="185"/>
        <v>45144</v>
      </c>
      <c r="AR28" s="994">
        <f t="shared" si="185"/>
        <v>45151</v>
      </c>
      <c r="AS28" s="994">
        <f t="shared" ref="AS28" si="186">AS19</f>
        <v>45158</v>
      </c>
      <c r="AT28" s="711">
        <f t="shared" si="185"/>
        <v>45165</v>
      </c>
      <c r="AU28" s="1015">
        <f t="shared" si="185"/>
        <v>45172</v>
      </c>
      <c r="AV28" s="994">
        <f t="shared" si="185"/>
        <v>45179</v>
      </c>
      <c r="AW28" s="994">
        <f t="shared" si="185"/>
        <v>45186</v>
      </c>
      <c r="AX28" s="721">
        <f t="shared" si="185"/>
        <v>45193</v>
      </c>
      <c r="AY28" s="710">
        <f t="shared" ref="AY28:BA28" si="187">AY19</f>
        <v>45200</v>
      </c>
      <c r="AZ28" s="994">
        <f t="shared" si="187"/>
        <v>45207</v>
      </c>
      <c r="BA28" s="994">
        <f t="shared" si="187"/>
        <v>45214</v>
      </c>
      <c r="BB28" s="711">
        <f t="shared" si="178"/>
        <v>45221</v>
      </c>
      <c r="BC28" s="1015">
        <f t="shared" si="178"/>
        <v>45228</v>
      </c>
      <c r="BD28" s="994">
        <f t="shared" si="178"/>
        <v>45235</v>
      </c>
      <c r="BE28" s="994">
        <f t="shared" si="178"/>
        <v>45242</v>
      </c>
      <c r="BF28" s="994">
        <f t="shared" ref="BF28" si="188">BF19</f>
        <v>45249</v>
      </c>
      <c r="BG28" s="721">
        <f t="shared" si="178"/>
        <v>45256</v>
      </c>
      <c r="BH28" s="710">
        <f t="shared" si="178"/>
        <v>45263</v>
      </c>
      <c r="BI28" s="994">
        <f t="shared" si="178"/>
        <v>45270</v>
      </c>
      <c r="BJ28" s="994">
        <f t="shared" si="178"/>
        <v>45277</v>
      </c>
      <c r="BK28" s="711">
        <f t="shared" ref="BK28" si="189">BK19</f>
        <v>45284</v>
      </c>
    </row>
    <row r="29" spans="3:63" s="164" customFormat="1" ht="15" hidden="1" customHeight="1" thickBot="1">
      <c r="C29" s="928" t="s">
        <v>242</v>
      </c>
      <c r="D29" s="1079"/>
      <c r="E29" s="1079"/>
      <c r="F29" s="1079"/>
      <c r="G29" s="987" t="s">
        <v>216</v>
      </c>
      <c r="H29" s="716">
        <v>44905</v>
      </c>
      <c r="I29" s="915">
        <v>44912</v>
      </c>
      <c r="J29" s="915">
        <v>44919</v>
      </c>
      <c r="K29" s="915">
        <v>44926</v>
      </c>
      <c r="L29" s="994">
        <f>L20</f>
        <v>44933</v>
      </c>
      <c r="M29" s="994">
        <f t="shared" ref="M29:X29" si="190">M20</f>
        <v>44940</v>
      </c>
      <c r="N29" s="994">
        <f t="shared" si="190"/>
        <v>44947</v>
      </c>
      <c r="O29" s="994">
        <f t="shared" si="190"/>
        <v>44954</v>
      </c>
      <c r="P29" s="994">
        <f t="shared" si="190"/>
        <v>44961</v>
      </c>
      <c r="Q29" s="994">
        <f t="shared" si="190"/>
        <v>44968</v>
      </c>
      <c r="R29" s="994">
        <f t="shared" si="190"/>
        <v>44975</v>
      </c>
      <c r="S29" s="994">
        <f t="shared" si="190"/>
        <v>44982</v>
      </c>
      <c r="T29" s="994">
        <f t="shared" si="190"/>
        <v>44989</v>
      </c>
      <c r="U29" s="994">
        <f t="shared" si="190"/>
        <v>44996</v>
      </c>
      <c r="V29" s="994">
        <f t="shared" si="190"/>
        <v>45003</v>
      </c>
      <c r="W29" s="994">
        <f t="shared" si="190"/>
        <v>45010</v>
      </c>
      <c r="X29" s="721">
        <f t="shared" si="190"/>
        <v>45017</v>
      </c>
      <c r="Y29" s="710">
        <f t="shared" ref="Y29:AB29" si="191">Y20</f>
        <v>45024</v>
      </c>
      <c r="Z29" s="994">
        <f t="shared" si="191"/>
        <v>45031</v>
      </c>
      <c r="AA29" s="994">
        <f t="shared" si="191"/>
        <v>45038</v>
      </c>
      <c r="AB29" s="721">
        <f t="shared" si="191"/>
        <v>45045</v>
      </c>
      <c r="AC29" s="710">
        <f t="shared" ref="AC29:AG29" si="192">AC20</f>
        <v>45052</v>
      </c>
      <c r="AD29" s="994">
        <f t="shared" si="192"/>
        <v>45059</v>
      </c>
      <c r="AE29" s="994">
        <f t="shared" si="192"/>
        <v>45066</v>
      </c>
      <c r="AF29" s="721">
        <f t="shared" si="192"/>
        <v>45073</v>
      </c>
      <c r="AG29" s="721">
        <f t="shared" si="192"/>
        <v>45080</v>
      </c>
      <c r="AH29" s="710">
        <f t="shared" ref="AH29:AO29" si="193">AH20</f>
        <v>45087</v>
      </c>
      <c r="AI29" s="994">
        <f t="shared" si="193"/>
        <v>45094</v>
      </c>
      <c r="AJ29" s="994">
        <f t="shared" si="193"/>
        <v>45101</v>
      </c>
      <c r="AK29" s="711">
        <f t="shared" si="193"/>
        <v>45108</v>
      </c>
      <c r="AL29" s="1015">
        <f t="shared" si="193"/>
        <v>45115</v>
      </c>
      <c r="AM29" s="994">
        <f t="shared" si="193"/>
        <v>45122</v>
      </c>
      <c r="AN29" s="994">
        <f t="shared" si="193"/>
        <v>45129</v>
      </c>
      <c r="AO29" s="721">
        <f t="shared" si="193"/>
        <v>45136</v>
      </c>
      <c r="AP29" s="710">
        <f t="shared" ref="AP29:AX29" si="194">AP20</f>
        <v>45143</v>
      </c>
      <c r="AQ29" s="994">
        <f t="shared" si="194"/>
        <v>45150</v>
      </c>
      <c r="AR29" s="994">
        <f t="shared" si="194"/>
        <v>45157</v>
      </c>
      <c r="AS29" s="994">
        <f t="shared" ref="AS29" si="195">AS20</f>
        <v>45164</v>
      </c>
      <c r="AT29" s="711">
        <f t="shared" si="194"/>
        <v>45171</v>
      </c>
      <c r="AU29" s="1015">
        <f t="shared" si="194"/>
        <v>45178</v>
      </c>
      <c r="AV29" s="994">
        <f t="shared" si="194"/>
        <v>45185</v>
      </c>
      <c r="AW29" s="994">
        <f t="shared" si="194"/>
        <v>45192</v>
      </c>
      <c r="AX29" s="721">
        <f t="shared" si="194"/>
        <v>45199</v>
      </c>
      <c r="AY29" s="710">
        <f t="shared" ref="AY29:BA29" si="196">AY20</f>
        <v>45206</v>
      </c>
      <c r="AZ29" s="994">
        <f t="shared" si="196"/>
        <v>45213</v>
      </c>
      <c r="BA29" s="994">
        <f t="shared" si="196"/>
        <v>45220</v>
      </c>
      <c r="BB29" s="711">
        <f t="shared" si="178"/>
        <v>45227</v>
      </c>
      <c r="BC29" s="1015">
        <f t="shared" si="178"/>
        <v>45234</v>
      </c>
      <c r="BD29" s="994">
        <f t="shared" si="178"/>
        <v>45241</v>
      </c>
      <c r="BE29" s="994">
        <f t="shared" si="178"/>
        <v>45248</v>
      </c>
      <c r="BF29" s="994">
        <f t="shared" ref="BF29" si="197">BF20</f>
        <v>45255</v>
      </c>
      <c r="BG29" s="721">
        <f t="shared" si="178"/>
        <v>45262</v>
      </c>
      <c r="BH29" s="710">
        <f t="shared" si="178"/>
        <v>45269</v>
      </c>
      <c r="BI29" s="994">
        <f t="shared" si="178"/>
        <v>45276</v>
      </c>
      <c r="BJ29" s="994">
        <f t="shared" si="178"/>
        <v>45283</v>
      </c>
      <c r="BK29" s="711">
        <f t="shared" ref="BK29" si="198">BK20</f>
        <v>45290</v>
      </c>
    </row>
    <row r="30" spans="3:63" s="164" customFormat="1" ht="23.4">
      <c r="C30" s="922" t="s">
        <v>36</v>
      </c>
      <c r="D30" s="1083">
        <v>3</v>
      </c>
      <c r="E30" s="1083">
        <v>5</v>
      </c>
      <c r="F30" s="1083">
        <v>0</v>
      </c>
      <c r="G30" s="983" t="s">
        <v>1295</v>
      </c>
      <c r="H30" s="935">
        <v>2</v>
      </c>
      <c r="I30" s="944">
        <v>2</v>
      </c>
      <c r="J30" s="944">
        <v>2</v>
      </c>
      <c r="K30" s="936"/>
      <c r="L30" s="562"/>
      <c r="M30" s="950">
        <v>2</v>
      </c>
      <c r="N30" s="950">
        <v>2</v>
      </c>
      <c r="O30" s="950"/>
      <c r="P30" s="817"/>
      <c r="Q30" s="562">
        <v>2</v>
      </c>
      <c r="R30" s="950">
        <v>2</v>
      </c>
      <c r="S30" s="950">
        <v>2</v>
      </c>
      <c r="T30" s="817">
        <v>2</v>
      </c>
      <c r="U30" s="562">
        <v>1</v>
      </c>
      <c r="V30" s="950">
        <v>2</v>
      </c>
      <c r="W30" s="950">
        <v>2</v>
      </c>
      <c r="X30" s="950">
        <v>2</v>
      </c>
      <c r="Y30" s="562"/>
      <c r="Z30" s="950">
        <v>2</v>
      </c>
      <c r="AA30" s="950">
        <v>2</v>
      </c>
      <c r="AB30" s="950">
        <v>2</v>
      </c>
      <c r="AC30" s="562">
        <v>1</v>
      </c>
      <c r="AD30" s="950"/>
      <c r="AE30" s="950"/>
      <c r="AF30" s="950"/>
      <c r="AG30" s="950"/>
      <c r="AH30" s="562"/>
      <c r="AI30" s="950"/>
      <c r="AJ30" s="950"/>
      <c r="AK30" s="817"/>
      <c r="AL30" s="1012">
        <v>1</v>
      </c>
      <c r="AM30" s="950">
        <v>1</v>
      </c>
      <c r="AN30" s="950">
        <v>1</v>
      </c>
      <c r="AO30" s="950">
        <v>1</v>
      </c>
      <c r="AP30" s="562">
        <v>1</v>
      </c>
      <c r="AQ30" s="950">
        <v>1</v>
      </c>
      <c r="AR30" s="950">
        <v>1</v>
      </c>
      <c r="AS30" s="950">
        <v>1</v>
      </c>
      <c r="AT30" s="817">
        <v>1</v>
      </c>
      <c r="AU30" s="1012">
        <v>2</v>
      </c>
      <c r="AV30" s="950">
        <v>2</v>
      </c>
      <c r="AW30" s="950">
        <v>2</v>
      </c>
      <c r="AX30" s="950">
        <v>2</v>
      </c>
      <c r="AY30" s="562">
        <v>2</v>
      </c>
      <c r="AZ30" s="950">
        <v>2</v>
      </c>
      <c r="BA30" s="950">
        <v>2</v>
      </c>
      <c r="BB30" s="817">
        <v>2</v>
      </c>
      <c r="BC30" s="1012">
        <v>2</v>
      </c>
      <c r="BD30" s="950">
        <v>2</v>
      </c>
      <c r="BE30" s="950">
        <v>2</v>
      </c>
      <c r="BF30" s="950">
        <v>2</v>
      </c>
      <c r="BG30" s="950">
        <v>1</v>
      </c>
      <c r="BH30" s="562"/>
      <c r="BI30" s="950"/>
      <c r="BJ30" s="950"/>
      <c r="BK30" s="817"/>
    </row>
    <row r="31" spans="3:63" s="164" customFormat="1" ht="23.4">
      <c r="C31" s="923"/>
      <c r="D31" s="1084"/>
      <c r="E31" s="1084"/>
      <c r="F31" s="1084"/>
      <c r="G31" s="984" t="s">
        <v>844</v>
      </c>
      <c r="H31" s="818">
        <v>780</v>
      </c>
      <c r="I31" s="819">
        <v>782</v>
      </c>
      <c r="J31" s="819">
        <v>784</v>
      </c>
      <c r="K31" s="821">
        <v>784</v>
      </c>
      <c r="L31" s="818">
        <f>K31+L30</f>
        <v>784</v>
      </c>
      <c r="M31" s="819">
        <f t="shared" ref="M31" si="199">L31+M30</f>
        <v>786</v>
      </c>
      <c r="N31" s="819">
        <f t="shared" ref="N31" si="200">M31+N30</f>
        <v>788</v>
      </c>
      <c r="O31" s="819">
        <f t="shared" ref="O31" si="201">N31+O30</f>
        <v>788</v>
      </c>
      <c r="P31" s="821">
        <f t="shared" ref="P31" si="202">O31+P30</f>
        <v>788</v>
      </c>
      <c r="Q31" s="818">
        <f>P31+Q30</f>
        <v>790</v>
      </c>
      <c r="R31" s="819">
        <f t="shared" ref="R31" si="203">Q31+R30</f>
        <v>792</v>
      </c>
      <c r="S31" s="819">
        <f t="shared" ref="S31" si="204">R31+S30</f>
        <v>794</v>
      </c>
      <c r="T31" s="821">
        <f t="shared" ref="T31" si="205">S31+T30</f>
        <v>796</v>
      </c>
      <c r="U31" s="818">
        <f>T31+U30</f>
        <v>797</v>
      </c>
      <c r="V31" s="819">
        <f t="shared" ref="V31" si="206">U31+V30</f>
        <v>799</v>
      </c>
      <c r="W31" s="819">
        <f t="shared" ref="W31:X31" si="207">V31+W30</f>
        <v>801</v>
      </c>
      <c r="X31" s="819">
        <f t="shared" si="207"/>
        <v>803</v>
      </c>
      <c r="Y31" s="818">
        <f>X31+Y30</f>
        <v>803</v>
      </c>
      <c r="Z31" s="819">
        <f t="shared" ref="Z31" si="208">Y31+Z30</f>
        <v>805</v>
      </c>
      <c r="AA31" s="819">
        <f t="shared" ref="AA31" si="209">Z31+AA30</f>
        <v>807</v>
      </c>
      <c r="AB31" s="819">
        <f t="shared" ref="AB31" si="210">AA31+AB30</f>
        <v>809</v>
      </c>
      <c r="AC31" s="818">
        <f>AB31+AC30</f>
        <v>810</v>
      </c>
      <c r="AD31" s="819">
        <f t="shared" ref="AD31" si="211">AC31+AD30</f>
        <v>810</v>
      </c>
      <c r="AE31" s="819">
        <f t="shared" ref="AE31" si="212">AD31+AE30</f>
        <v>810</v>
      </c>
      <c r="AF31" s="819">
        <f t="shared" ref="AF31" si="213">AE31+AF30</f>
        <v>810</v>
      </c>
      <c r="AG31" s="819">
        <f>AF31+AG30</f>
        <v>810</v>
      </c>
      <c r="AH31" s="818">
        <f>AG31+AH30</f>
        <v>810</v>
      </c>
      <c r="AI31" s="819">
        <f>AH31+AI30</f>
        <v>810</v>
      </c>
      <c r="AJ31" s="819">
        <f t="shared" ref="AJ31" si="214">AI31+AJ30</f>
        <v>810</v>
      </c>
      <c r="AK31" s="821">
        <f>AJ31+AK30</f>
        <v>810</v>
      </c>
      <c r="AL31" s="565">
        <f>AK31+AL30</f>
        <v>811</v>
      </c>
      <c r="AM31" s="819">
        <f t="shared" ref="AM31" si="215">AL31+AM30</f>
        <v>812</v>
      </c>
      <c r="AN31" s="819">
        <f t="shared" ref="AN31" si="216">AM31+AN30</f>
        <v>813</v>
      </c>
      <c r="AO31" s="819">
        <f t="shared" ref="AO31" si="217">AN31+AO30</f>
        <v>814</v>
      </c>
      <c r="AP31" s="818">
        <f>AO31+AP30</f>
        <v>815</v>
      </c>
      <c r="AQ31" s="819">
        <f>AP31+AQ30</f>
        <v>816</v>
      </c>
      <c r="AR31" s="819">
        <f t="shared" ref="AR31:AS31" si="218">AQ31+AR30</f>
        <v>817</v>
      </c>
      <c r="AS31" s="819">
        <f t="shared" si="218"/>
        <v>818</v>
      </c>
      <c r="AT31" s="821">
        <f>AS31+AT30</f>
        <v>819</v>
      </c>
      <c r="AU31" s="565">
        <f>AT31+AU30</f>
        <v>821</v>
      </c>
      <c r="AV31" s="819">
        <f t="shared" ref="AV31" si="219">AU31+AV30</f>
        <v>823</v>
      </c>
      <c r="AW31" s="819">
        <f t="shared" ref="AW31" si="220">AV31+AW30</f>
        <v>825</v>
      </c>
      <c r="AX31" s="819">
        <f t="shared" ref="AX31" si="221">AW31+AX30</f>
        <v>827</v>
      </c>
      <c r="AY31" s="818">
        <f t="shared" ref="AY31" si="222">AX31+AY30</f>
        <v>829</v>
      </c>
      <c r="AZ31" s="819">
        <f t="shared" ref="AZ31" si="223">AY31+AZ30</f>
        <v>831</v>
      </c>
      <c r="BA31" s="819">
        <f t="shared" ref="BA31" si="224">AZ31+BA30</f>
        <v>833</v>
      </c>
      <c r="BB31" s="821">
        <f t="shared" ref="BB31" si="225">BA31+BB30</f>
        <v>835</v>
      </c>
      <c r="BC31" s="565">
        <f t="shared" ref="BC31" si="226">BB31+BC30</f>
        <v>837</v>
      </c>
      <c r="BD31" s="819">
        <f t="shared" ref="BD31" si="227">BC31+BD30</f>
        <v>839</v>
      </c>
      <c r="BE31" s="819">
        <f t="shared" ref="BE31" si="228">BD31+BE30</f>
        <v>841</v>
      </c>
      <c r="BF31" s="819">
        <f t="shared" ref="BF31" si="229">BE31+BF30</f>
        <v>843</v>
      </c>
      <c r="BG31" s="819">
        <f t="shared" ref="BG31" si="230">BF31+BG30</f>
        <v>844</v>
      </c>
      <c r="BH31" s="818">
        <f t="shared" ref="BH31" si="231">BG31+BH30</f>
        <v>844</v>
      </c>
      <c r="BI31" s="819">
        <f t="shared" ref="BI31" si="232">BH31+BI30</f>
        <v>844</v>
      </c>
      <c r="BJ31" s="819">
        <f t="shared" ref="BJ31" si="233">BI31+BJ30</f>
        <v>844</v>
      </c>
      <c r="BK31" s="821">
        <f t="shared" ref="BK31" si="234">BJ31+BK30</f>
        <v>844</v>
      </c>
    </row>
    <row r="32" spans="3:63" s="164" customFormat="1" ht="23.4">
      <c r="C32" s="923">
        <f>SUM(D30:F33)</f>
        <v>8</v>
      </c>
      <c r="D32" s="1084"/>
      <c r="E32" s="1084"/>
      <c r="F32" s="1084"/>
      <c r="G32" s="984" t="s">
        <v>1296</v>
      </c>
      <c r="H32" s="818"/>
      <c r="I32" s="949">
        <v>8</v>
      </c>
      <c r="J32" s="949">
        <v>2</v>
      </c>
      <c r="K32" s="821"/>
      <c r="L32" s="902">
        <v>2</v>
      </c>
      <c r="M32" s="949">
        <v>4</v>
      </c>
      <c r="N32" s="949">
        <v>2</v>
      </c>
      <c r="O32" s="949">
        <v>1</v>
      </c>
      <c r="P32" s="819"/>
      <c r="Q32" s="902">
        <v>2</v>
      </c>
      <c r="R32" s="819"/>
      <c r="S32" s="819"/>
      <c r="T32" s="960">
        <v>2</v>
      </c>
      <c r="U32" s="902">
        <v>4</v>
      </c>
      <c r="V32" s="949">
        <v>3</v>
      </c>
      <c r="W32" s="949">
        <v>4</v>
      </c>
      <c r="X32" s="949">
        <v>1</v>
      </c>
      <c r="Y32" s="902">
        <v>2</v>
      </c>
      <c r="Z32" s="949">
        <v>2</v>
      </c>
      <c r="AA32" s="949">
        <v>3</v>
      </c>
      <c r="AB32" s="931"/>
      <c r="AC32" s="818"/>
      <c r="AD32" s="931"/>
      <c r="AE32" s="931"/>
      <c r="AF32" s="931"/>
      <c r="AG32" s="819"/>
      <c r="AH32" s="818"/>
      <c r="AI32" s="931"/>
      <c r="AJ32" s="943">
        <v>2</v>
      </c>
      <c r="AK32" s="912"/>
      <c r="AL32" s="565"/>
      <c r="AM32" s="943">
        <v>2</v>
      </c>
      <c r="AN32" s="931"/>
      <c r="AO32" s="931"/>
      <c r="AP32" s="818"/>
      <c r="AQ32" s="931"/>
      <c r="AR32" s="943">
        <v>2</v>
      </c>
      <c r="AS32" s="931"/>
      <c r="AT32" s="912"/>
      <c r="AU32" s="565"/>
      <c r="AV32" s="931"/>
      <c r="AW32" s="931"/>
      <c r="AX32" s="931"/>
      <c r="AY32" s="1034">
        <v>2</v>
      </c>
      <c r="AZ32" s="931"/>
      <c r="BA32" s="931"/>
      <c r="BB32" s="960">
        <v>6</v>
      </c>
      <c r="BC32" s="1036">
        <v>4</v>
      </c>
      <c r="BD32" s="943">
        <v>6</v>
      </c>
      <c r="BE32" s="943">
        <v>4</v>
      </c>
      <c r="BF32" s="943">
        <v>4</v>
      </c>
      <c r="BG32" s="931"/>
      <c r="BH32" s="1034">
        <v>1</v>
      </c>
      <c r="BI32" s="943">
        <v>1</v>
      </c>
      <c r="BJ32" s="931"/>
      <c r="BK32" s="912"/>
    </row>
    <row r="33" spans="3:63" s="164" customFormat="1" ht="18" customHeight="1">
      <c r="C33" s="923">
        <f>HLOOKUP($C$5,H27:BK33,7,0)</f>
        <v>7</v>
      </c>
      <c r="D33" s="1084"/>
      <c r="E33" s="1084"/>
      <c r="F33" s="1084"/>
      <c r="G33" s="984" t="s">
        <v>236</v>
      </c>
      <c r="H33" s="818">
        <v>19</v>
      </c>
      <c r="I33" s="819">
        <v>13</v>
      </c>
      <c r="J33" s="819">
        <v>13</v>
      </c>
      <c r="K33" s="821">
        <v>13</v>
      </c>
      <c r="L33" s="818">
        <f>K33+L30-L32</f>
        <v>11</v>
      </c>
      <c r="M33" s="819">
        <f t="shared" ref="M33" si="235">L33+M30-M32</f>
        <v>9</v>
      </c>
      <c r="N33" s="819">
        <f t="shared" ref="N33" si="236">M33+N30-N32</f>
        <v>9</v>
      </c>
      <c r="O33" s="819">
        <f t="shared" ref="O33" si="237">N33+O30-O32</f>
        <v>8</v>
      </c>
      <c r="P33" s="821">
        <f t="shared" ref="P33" si="238">O33+P30-P32</f>
        <v>8</v>
      </c>
      <c r="Q33" s="818">
        <f>P33+Q30-Q32</f>
        <v>8</v>
      </c>
      <c r="R33" s="819">
        <f t="shared" ref="R33" si="239">Q33+R30-R32</f>
        <v>10</v>
      </c>
      <c r="S33" s="819">
        <f t="shared" ref="S33" si="240">R33+S30-S32</f>
        <v>12</v>
      </c>
      <c r="T33" s="821">
        <f t="shared" ref="T33" si="241">S33+T30-T32</f>
        <v>12</v>
      </c>
      <c r="U33" s="818">
        <f>T33+U30-U32</f>
        <v>9</v>
      </c>
      <c r="V33" s="819">
        <f t="shared" ref="V33" si="242">U33+V30-V32</f>
        <v>8</v>
      </c>
      <c r="W33" s="819">
        <f t="shared" ref="W33:X33" si="243">V33+W30-W32</f>
        <v>6</v>
      </c>
      <c r="X33" s="819">
        <f t="shared" si="243"/>
        <v>7</v>
      </c>
      <c r="Y33" s="818">
        <v>6</v>
      </c>
      <c r="Z33" s="819">
        <f t="shared" ref="Z33" si="244">Y33+Z30-Z32</f>
        <v>6</v>
      </c>
      <c r="AA33" s="819">
        <f t="shared" ref="AA33" si="245">Z33+AA30-AA32</f>
        <v>5</v>
      </c>
      <c r="AB33" s="819">
        <f t="shared" ref="AB33" si="246">AA33+AB30-AB32</f>
        <v>7</v>
      </c>
      <c r="AC33" s="818">
        <f>AB33+AC30-AC32</f>
        <v>8</v>
      </c>
      <c r="AD33" s="819">
        <f t="shared" ref="AD33" si="247">AC33+AD30-AD32</f>
        <v>8</v>
      </c>
      <c r="AE33" s="819">
        <f t="shared" ref="AE33" si="248">AD33+AE30-AE32</f>
        <v>8</v>
      </c>
      <c r="AF33" s="819">
        <f t="shared" ref="AF33" si="249">AE33+AF30-AF32</f>
        <v>8</v>
      </c>
      <c r="AG33" s="819">
        <f>AF33+AG30-AG32</f>
        <v>8</v>
      </c>
      <c r="AH33" s="818">
        <f>AG33+AH30-AH32</f>
        <v>8</v>
      </c>
      <c r="AI33" s="819">
        <f>AH33+AI30-AI32</f>
        <v>8</v>
      </c>
      <c r="AJ33" s="819">
        <f t="shared" ref="AJ33" si="250">AI33+AJ30-AJ32</f>
        <v>6</v>
      </c>
      <c r="AK33" s="821">
        <f>AJ33+AK30-AK32</f>
        <v>6</v>
      </c>
      <c r="AL33" s="565">
        <f>AK33+AL30-AL32</f>
        <v>7</v>
      </c>
      <c r="AM33" s="819">
        <f t="shared" ref="AM33" si="251">AL33+AM30-AM32</f>
        <v>6</v>
      </c>
      <c r="AN33" s="819">
        <f t="shared" ref="AN33" si="252">AM33+AN30-AN32</f>
        <v>7</v>
      </c>
      <c r="AO33" s="819">
        <f t="shared" ref="AO33" si="253">AN33+AO30-AO32</f>
        <v>8</v>
      </c>
      <c r="AP33" s="818">
        <f>AO33+AP30-AP32</f>
        <v>9</v>
      </c>
      <c r="AQ33" s="819">
        <f>AP33+AQ30-AQ32</f>
        <v>10</v>
      </c>
      <c r="AR33" s="819">
        <f t="shared" ref="AR33:AS33" si="254">AQ33+AR30-AR32</f>
        <v>9</v>
      </c>
      <c r="AS33" s="819">
        <f t="shared" si="254"/>
        <v>10</v>
      </c>
      <c r="AT33" s="821">
        <f>AS33+AT30-AT32</f>
        <v>11</v>
      </c>
      <c r="AU33" s="565">
        <f>AT33+AU30-AU32</f>
        <v>13</v>
      </c>
      <c r="AV33" s="819">
        <f t="shared" ref="AV33" si="255">AU33+AV30-AV32</f>
        <v>15</v>
      </c>
      <c r="AW33" s="819">
        <f t="shared" ref="AW33" si="256">AV33+AW30-AW32</f>
        <v>17</v>
      </c>
      <c r="AX33" s="819">
        <f t="shared" ref="AX33" si="257">AW33+AX30-AX32</f>
        <v>19</v>
      </c>
      <c r="AY33" s="818">
        <f>AX33+AY30-AY32</f>
        <v>19</v>
      </c>
      <c r="AZ33" s="819">
        <f>AY33+AZ30-AZ32</f>
        <v>21</v>
      </c>
      <c r="BA33" s="819">
        <f t="shared" ref="BA33" si="258">AZ33+BA30-BA32</f>
        <v>23</v>
      </c>
      <c r="BB33" s="821">
        <f>BA33+BB30-BB32</f>
        <v>19</v>
      </c>
      <c r="BC33" s="565">
        <f>BB33+BC30-BC32</f>
        <v>17</v>
      </c>
      <c r="BD33" s="819">
        <f t="shared" ref="BD33" si="259">BC33+BD30-BD32</f>
        <v>13</v>
      </c>
      <c r="BE33" s="819">
        <f t="shared" ref="BE33:BF33" si="260">BD33+BE30-BE32</f>
        <v>11</v>
      </c>
      <c r="BF33" s="819">
        <f t="shared" si="260"/>
        <v>9</v>
      </c>
      <c r="BG33" s="819">
        <f>BF33+BG30-BG32</f>
        <v>10</v>
      </c>
      <c r="BH33" s="818">
        <f>BG33+BH30-BH32</f>
        <v>9</v>
      </c>
      <c r="BI33" s="819">
        <f>BH33+BI30-BI32</f>
        <v>8</v>
      </c>
      <c r="BJ33" s="819">
        <f t="shared" ref="BJ33" si="261">BI33+BJ30-BJ32</f>
        <v>8</v>
      </c>
      <c r="BK33" s="821">
        <f>BJ33+BK30-BK32</f>
        <v>8</v>
      </c>
    </row>
    <row r="34" spans="3:63" s="164" customFormat="1" ht="18" customHeight="1">
      <c r="C34" s="923"/>
      <c r="D34" s="1084"/>
      <c r="E34" s="1084"/>
      <c r="F34" s="1084"/>
      <c r="G34" s="984" t="s">
        <v>1241</v>
      </c>
      <c r="H34" s="818">
        <v>776</v>
      </c>
      <c r="I34" s="819">
        <v>776</v>
      </c>
      <c r="J34" s="819"/>
      <c r="K34" s="821"/>
      <c r="L34" s="818">
        <v>780</v>
      </c>
      <c r="M34" s="819">
        <v>786</v>
      </c>
      <c r="N34" s="819">
        <v>786</v>
      </c>
      <c r="O34" s="819">
        <v>786</v>
      </c>
      <c r="P34" s="821">
        <v>788</v>
      </c>
      <c r="Q34" s="818">
        <v>792</v>
      </c>
      <c r="R34" s="819">
        <v>794</v>
      </c>
      <c r="S34" s="819">
        <v>794</v>
      </c>
      <c r="T34" s="821">
        <v>794</v>
      </c>
      <c r="U34" s="818">
        <v>796</v>
      </c>
      <c r="V34" s="819">
        <v>800</v>
      </c>
      <c r="W34" s="819">
        <v>800</v>
      </c>
      <c r="X34" s="819">
        <v>801</v>
      </c>
      <c r="Y34" s="818">
        <v>803</v>
      </c>
      <c r="Z34" s="819">
        <v>806</v>
      </c>
      <c r="AA34" s="819">
        <v>807</v>
      </c>
      <c r="AB34" s="819">
        <v>810</v>
      </c>
      <c r="AC34" s="818">
        <v>810</v>
      </c>
      <c r="AD34" s="819">
        <v>811</v>
      </c>
      <c r="AE34" s="819">
        <v>811</v>
      </c>
      <c r="AF34" s="819">
        <v>811</v>
      </c>
      <c r="AG34" s="819"/>
      <c r="AH34" s="818">
        <v>811</v>
      </c>
      <c r="AI34" s="819">
        <v>811</v>
      </c>
      <c r="AJ34" s="819">
        <v>811</v>
      </c>
      <c r="AK34" s="821">
        <v>811</v>
      </c>
      <c r="AL34" s="565">
        <v>811</v>
      </c>
      <c r="AM34" s="819"/>
      <c r="AN34" s="819"/>
      <c r="AO34" s="819"/>
      <c r="AP34" s="818"/>
      <c r="AQ34" s="819"/>
      <c r="AR34" s="819"/>
      <c r="AS34" s="819"/>
      <c r="AT34" s="821"/>
      <c r="AU34" s="565"/>
      <c r="AV34" s="819"/>
      <c r="AW34" s="819"/>
      <c r="AX34" s="819"/>
      <c r="AY34" s="818"/>
      <c r="AZ34" s="819"/>
      <c r="BA34" s="819"/>
      <c r="BB34" s="821"/>
      <c r="BC34" s="565"/>
      <c r="BD34" s="819"/>
      <c r="BE34" s="819"/>
      <c r="BF34" s="819"/>
      <c r="BG34" s="819"/>
      <c r="BH34" s="818"/>
      <c r="BI34" s="819"/>
      <c r="BJ34" s="819"/>
      <c r="BK34" s="821"/>
    </row>
    <row r="35" spans="3:63" s="164" customFormat="1" ht="18" customHeight="1" thickBot="1">
      <c r="C35" s="929"/>
      <c r="D35" s="1085"/>
      <c r="E35" s="1085"/>
      <c r="F35" s="1085"/>
      <c r="G35" s="986" t="s">
        <v>1274</v>
      </c>
      <c r="H35" s="927">
        <v>-4</v>
      </c>
      <c r="I35" s="926">
        <v>-6</v>
      </c>
      <c r="J35" s="926"/>
      <c r="K35" s="925"/>
      <c r="L35" s="927">
        <f t="shared" ref="L35:Q35" si="262">L34-L31</f>
        <v>-4</v>
      </c>
      <c r="M35" s="926">
        <f t="shared" si="262"/>
        <v>0</v>
      </c>
      <c r="N35" s="926">
        <f t="shared" si="262"/>
        <v>-2</v>
      </c>
      <c r="O35" s="926">
        <f t="shared" si="262"/>
        <v>-2</v>
      </c>
      <c r="P35" s="926">
        <f t="shared" si="262"/>
        <v>0</v>
      </c>
      <c r="Q35" s="927">
        <f t="shared" si="262"/>
        <v>2</v>
      </c>
      <c r="R35" s="926">
        <f t="shared" ref="R35:AA35" si="263">R34-R31</f>
        <v>2</v>
      </c>
      <c r="S35" s="926">
        <f t="shared" si="263"/>
        <v>0</v>
      </c>
      <c r="T35" s="926">
        <f t="shared" si="263"/>
        <v>-2</v>
      </c>
      <c r="U35" s="927">
        <f t="shared" si="263"/>
        <v>-1</v>
      </c>
      <c r="V35" s="926">
        <f t="shared" si="263"/>
        <v>1</v>
      </c>
      <c r="W35" s="926">
        <f t="shared" si="263"/>
        <v>-1</v>
      </c>
      <c r="X35" s="926">
        <f t="shared" si="263"/>
        <v>-2</v>
      </c>
      <c r="Y35" s="1026">
        <f t="shared" si="263"/>
        <v>0</v>
      </c>
      <c r="Z35" s="926">
        <f t="shared" si="263"/>
        <v>1</v>
      </c>
      <c r="AA35" s="926">
        <f t="shared" si="263"/>
        <v>0</v>
      </c>
      <c r="AB35" s="926">
        <f>AB34-AB31</f>
        <v>1</v>
      </c>
      <c r="AC35" s="927">
        <f>AC34-AC31</f>
        <v>0</v>
      </c>
      <c r="AD35" s="926">
        <f>AD34-AD31</f>
        <v>1</v>
      </c>
      <c r="AE35" s="926">
        <f>AE34-AE31</f>
        <v>1</v>
      </c>
      <c r="AF35" s="926">
        <f>AF34-AF31</f>
        <v>1</v>
      </c>
      <c r="AG35" s="926"/>
      <c r="AH35" s="927">
        <f>AH34-AH31</f>
        <v>1</v>
      </c>
      <c r="AI35" s="926">
        <f>AI34-AI31</f>
        <v>1</v>
      </c>
      <c r="AJ35" s="926">
        <f>AJ34-AJ31</f>
        <v>1</v>
      </c>
      <c r="AK35" s="926">
        <f>AK34-AK31</f>
        <v>1</v>
      </c>
      <c r="AL35" s="927">
        <f>AL34-AL31</f>
        <v>0</v>
      </c>
      <c r="AM35" s="926"/>
      <c r="AN35" s="926"/>
      <c r="AO35" s="926"/>
      <c r="AP35" s="927"/>
      <c r="AQ35" s="926"/>
      <c r="AR35" s="926"/>
      <c r="AS35" s="926"/>
      <c r="AT35" s="925"/>
      <c r="AU35" s="1013"/>
      <c r="AV35" s="926"/>
      <c r="AW35" s="926"/>
      <c r="AX35" s="926"/>
      <c r="AY35" s="927"/>
      <c r="AZ35" s="926"/>
      <c r="BA35" s="926"/>
      <c r="BB35" s="925"/>
      <c r="BC35" s="1013"/>
      <c r="BD35" s="926"/>
      <c r="BE35" s="926"/>
      <c r="BF35" s="926"/>
      <c r="BG35" s="926"/>
      <c r="BH35" s="927"/>
      <c r="BI35" s="926"/>
      <c r="BJ35" s="926"/>
      <c r="BK35" s="925"/>
    </row>
    <row r="36" spans="3:63" s="164" customFormat="1" ht="18" hidden="1" customHeight="1">
      <c r="C36" s="712" t="s">
        <v>240</v>
      </c>
      <c r="D36" s="1077" t="s">
        <v>237</v>
      </c>
      <c r="E36" s="1077" t="s">
        <v>238</v>
      </c>
      <c r="F36" s="1077" t="s">
        <v>239</v>
      </c>
      <c r="G36" s="948" t="s">
        <v>88</v>
      </c>
      <c r="H36" s="708" t="s">
        <v>995</v>
      </c>
      <c r="I36" s="948" t="s">
        <v>996</v>
      </c>
      <c r="J36" s="948" t="s">
        <v>997</v>
      </c>
      <c r="K36" s="709" t="s">
        <v>1235</v>
      </c>
      <c r="L36" s="708" t="str">
        <f>L27</f>
        <v>WK 1</v>
      </c>
      <c r="M36" s="708" t="str">
        <f t="shared" ref="M36:X36" si="264">M27</f>
        <v>WK 2</v>
      </c>
      <c r="N36" s="708" t="str">
        <f t="shared" si="264"/>
        <v>WK 3</v>
      </c>
      <c r="O36" s="708" t="str">
        <f t="shared" si="264"/>
        <v>WK 4</v>
      </c>
      <c r="P36" s="708" t="str">
        <f t="shared" si="264"/>
        <v>WK 5</v>
      </c>
      <c r="Q36" s="708" t="str">
        <f t="shared" si="264"/>
        <v>WK 6</v>
      </c>
      <c r="R36" s="708" t="str">
        <f t="shared" si="264"/>
        <v>WK 7</v>
      </c>
      <c r="S36" s="708" t="str">
        <f t="shared" si="264"/>
        <v>WK 8</v>
      </c>
      <c r="T36" s="708" t="str">
        <f t="shared" si="264"/>
        <v>WK 9</v>
      </c>
      <c r="U36" s="708" t="str">
        <f t="shared" si="264"/>
        <v>WK 10</v>
      </c>
      <c r="V36" s="708" t="str">
        <f t="shared" si="264"/>
        <v>WK 11</v>
      </c>
      <c r="W36" s="708" t="str">
        <f t="shared" si="264"/>
        <v>WK 12</v>
      </c>
      <c r="X36" s="1002" t="str">
        <f t="shared" si="264"/>
        <v>WK 13</v>
      </c>
      <c r="Y36" s="708" t="str">
        <f t="shared" ref="Y36:AB36" si="265">Y27</f>
        <v>WK 14</v>
      </c>
      <c r="Z36" s="708" t="str">
        <f t="shared" si="265"/>
        <v>WK 15</v>
      </c>
      <c r="AA36" s="708" t="str">
        <f t="shared" si="265"/>
        <v>WK 16</v>
      </c>
      <c r="AB36" s="1002" t="str">
        <f t="shared" si="265"/>
        <v>WK 17</v>
      </c>
      <c r="AC36" s="708" t="str">
        <f t="shared" ref="AC36:AG36" si="266">AC27</f>
        <v>WK 18</v>
      </c>
      <c r="AD36" s="708" t="str">
        <f t="shared" si="266"/>
        <v>WK 19</v>
      </c>
      <c r="AE36" s="708" t="str">
        <f t="shared" si="266"/>
        <v>WK 20</v>
      </c>
      <c r="AF36" s="1002" t="str">
        <f t="shared" si="266"/>
        <v>WK 21</v>
      </c>
      <c r="AG36" s="948" t="str">
        <f t="shared" si="266"/>
        <v>WK 22</v>
      </c>
      <c r="AH36" s="708" t="str">
        <f t="shared" ref="AH36:AO36" si="267">AH27</f>
        <v>WK 23</v>
      </c>
      <c r="AI36" s="708" t="str">
        <f t="shared" si="267"/>
        <v>WK 24</v>
      </c>
      <c r="AJ36" s="708" t="str">
        <f t="shared" si="267"/>
        <v>WK 25</v>
      </c>
      <c r="AK36" s="709" t="str">
        <f t="shared" si="267"/>
        <v>WK 26</v>
      </c>
      <c r="AL36" s="1017" t="str">
        <f t="shared" si="267"/>
        <v>WK 27</v>
      </c>
      <c r="AM36" s="708" t="str">
        <f t="shared" si="267"/>
        <v>WK 28</v>
      </c>
      <c r="AN36" s="708" t="str">
        <f t="shared" si="267"/>
        <v>WK 29</v>
      </c>
      <c r="AO36" s="1002" t="str">
        <f t="shared" si="267"/>
        <v>WK 30</v>
      </c>
      <c r="AP36" s="708" t="str">
        <f t="shared" ref="AP36:AX36" si="268">AP27</f>
        <v>WK 31</v>
      </c>
      <c r="AQ36" s="708" t="str">
        <f t="shared" si="268"/>
        <v>WK 32</v>
      </c>
      <c r="AR36" s="708" t="str">
        <f t="shared" si="268"/>
        <v>WK 33</v>
      </c>
      <c r="AS36" s="708" t="str">
        <f t="shared" ref="AS36" si="269">AS27</f>
        <v>WK 34</v>
      </c>
      <c r="AT36" s="709" t="str">
        <f t="shared" si="268"/>
        <v>WK 35</v>
      </c>
      <c r="AU36" s="1017" t="str">
        <f t="shared" si="268"/>
        <v>WK 36</v>
      </c>
      <c r="AV36" s="708" t="str">
        <f t="shared" si="268"/>
        <v>WK 37</v>
      </c>
      <c r="AW36" s="708" t="str">
        <f t="shared" si="268"/>
        <v>WK 38</v>
      </c>
      <c r="AX36" s="1002" t="str">
        <f t="shared" si="268"/>
        <v>WK 39</v>
      </c>
      <c r="AY36" s="708" t="str">
        <f t="shared" ref="AY36:BJ38" si="270">AY27</f>
        <v>WK 40</v>
      </c>
      <c r="AZ36" s="708" t="str">
        <f t="shared" si="270"/>
        <v>WK 41</v>
      </c>
      <c r="BA36" s="708" t="str">
        <f t="shared" si="270"/>
        <v>WK 42</v>
      </c>
      <c r="BB36" s="709" t="str">
        <f t="shared" si="270"/>
        <v>WK 44</v>
      </c>
      <c r="BC36" s="1017" t="str">
        <f t="shared" si="270"/>
        <v>WK 44</v>
      </c>
      <c r="BD36" s="708" t="str">
        <f t="shared" si="270"/>
        <v>WK 45</v>
      </c>
      <c r="BE36" s="708" t="str">
        <f t="shared" si="270"/>
        <v>WK 46</v>
      </c>
      <c r="BF36" s="708" t="str">
        <f t="shared" ref="BF36" si="271">BF27</f>
        <v>WK 47</v>
      </c>
      <c r="BG36" s="1002" t="str">
        <f t="shared" si="270"/>
        <v>WK 48</v>
      </c>
      <c r="BH36" s="708" t="str">
        <f t="shared" ref="BH36:BK36" si="272">BH27</f>
        <v>WK 49</v>
      </c>
      <c r="BI36" s="708" t="str">
        <f t="shared" si="272"/>
        <v>WK 50</v>
      </c>
      <c r="BJ36" s="708" t="str">
        <f t="shared" si="272"/>
        <v>WK 51</v>
      </c>
      <c r="BK36" s="709" t="str">
        <f t="shared" si="272"/>
        <v>WK 52</v>
      </c>
    </row>
    <row r="37" spans="3:63" s="164" customFormat="1" ht="18" hidden="1" customHeight="1">
      <c r="C37" s="921" t="s">
        <v>241</v>
      </c>
      <c r="D37" s="1078"/>
      <c r="E37" s="1078"/>
      <c r="F37" s="1078"/>
      <c r="G37" s="715" t="s">
        <v>215</v>
      </c>
      <c r="H37" s="710">
        <v>44899</v>
      </c>
      <c r="I37" s="721">
        <v>44906</v>
      </c>
      <c r="J37" s="721">
        <v>44913</v>
      </c>
      <c r="K37" s="711">
        <v>44920</v>
      </c>
      <c r="L37" s="710">
        <f>L28</f>
        <v>44927</v>
      </c>
      <c r="M37" s="710">
        <f t="shared" ref="M37:X37" si="273">M28</f>
        <v>44934</v>
      </c>
      <c r="N37" s="710">
        <f t="shared" si="273"/>
        <v>44941</v>
      </c>
      <c r="O37" s="710">
        <f t="shared" si="273"/>
        <v>44948</v>
      </c>
      <c r="P37" s="710">
        <f t="shared" si="273"/>
        <v>44955</v>
      </c>
      <c r="Q37" s="710">
        <f t="shared" si="273"/>
        <v>44962</v>
      </c>
      <c r="R37" s="710">
        <f t="shared" si="273"/>
        <v>44969</v>
      </c>
      <c r="S37" s="710">
        <f t="shared" si="273"/>
        <v>44976</v>
      </c>
      <c r="T37" s="710">
        <f t="shared" si="273"/>
        <v>44983</v>
      </c>
      <c r="U37" s="710">
        <f t="shared" si="273"/>
        <v>44990</v>
      </c>
      <c r="V37" s="710">
        <f t="shared" si="273"/>
        <v>44997</v>
      </c>
      <c r="W37" s="710">
        <f t="shared" si="273"/>
        <v>45004</v>
      </c>
      <c r="X37" s="1003">
        <f t="shared" si="273"/>
        <v>45011</v>
      </c>
      <c r="Y37" s="710">
        <f t="shared" ref="Y37:AB37" si="274">Y28</f>
        <v>45018</v>
      </c>
      <c r="Z37" s="710">
        <f t="shared" si="274"/>
        <v>45025</v>
      </c>
      <c r="AA37" s="710">
        <f t="shared" si="274"/>
        <v>45032</v>
      </c>
      <c r="AB37" s="1003">
        <f t="shared" si="274"/>
        <v>45039</v>
      </c>
      <c r="AC37" s="710">
        <f t="shared" ref="AC37:AG37" si="275">AC28</f>
        <v>45046</v>
      </c>
      <c r="AD37" s="710">
        <f t="shared" si="275"/>
        <v>45053</v>
      </c>
      <c r="AE37" s="710">
        <f t="shared" si="275"/>
        <v>45060</v>
      </c>
      <c r="AF37" s="1003">
        <f t="shared" si="275"/>
        <v>45067</v>
      </c>
      <c r="AG37" s="721">
        <f t="shared" si="275"/>
        <v>45074</v>
      </c>
      <c r="AH37" s="710">
        <f t="shared" ref="AH37:AO37" si="276">AH28</f>
        <v>45081</v>
      </c>
      <c r="AI37" s="710">
        <f t="shared" si="276"/>
        <v>45088</v>
      </c>
      <c r="AJ37" s="710">
        <f t="shared" si="276"/>
        <v>45095</v>
      </c>
      <c r="AK37" s="711">
        <f t="shared" si="276"/>
        <v>45102</v>
      </c>
      <c r="AL37" s="1015">
        <f t="shared" si="276"/>
        <v>45109</v>
      </c>
      <c r="AM37" s="710">
        <f t="shared" si="276"/>
        <v>45116</v>
      </c>
      <c r="AN37" s="710">
        <f t="shared" si="276"/>
        <v>45123</v>
      </c>
      <c r="AO37" s="1003">
        <f t="shared" si="276"/>
        <v>45130</v>
      </c>
      <c r="AP37" s="710">
        <f t="shared" ref="AP37:AX37" si="277">AP28</f>
        <v>45137</v>
      </c>
      <c r="AQ37" s="710">
        <f t="shared" si="277"/>
        <v>45144</v>
      </c>
      <c r="AR37" s="710">
        <f t="shared" si="277"/>
        <v>45151</v>
      </c>
      <c r="AS37" s="710">
        <f t="shared" ref="AS37" si="278">AS28</f>
        <v>45158</v>
      </c>
      <c r="AT37" s="711">
        <f t="shared" si="277"/>
        <v>45165</v>
      </c>
      <c r="AU37" s="1015">
        <f t="shared" si="277"/>
        <v>45172</v>
      </c>
      <c r="AV37" s="710">
        <f t="shared" si="277"/>
        <v>45179</v>
      </c>
      <c r="AW37" s="710">
        <f t="shared" si="277"/>
        <v>45186</v>
      </c>
      <c r="AX37" s="1003">
        <f t="shared" si="277"/>
        <v>45193</v>
      </c>
      <c r="AY37" s="710">
        <f t="shared" ref="AY37:BA37" si="279">AY28</f>
        <v>45200</v>
      </c>
      <c r="AZ37" s="710">
        <f t="shared" si="279"/>
        <v>45207</v>
      </c>
      <c r="BA37" s="710">
        <f t="shared" si="279"/>
        <v>45214</v>
      </c>
      <c r="BB37" s="711">
        <f t="shared" si="270"/>
        <v>45221</v>
      </c>
      <c r="BC37" s="1015">
        <f t="shared" si="270"/>
        <v>45228</v>
      </c>
      <c r="BD37" s="710">
        <f t="shared" si="270"/>
        <v>45235</v>
      </c>
      <c r="BE37" s="710">
        <f t="shared" si="270"/>
        <v>45242</v>
      </c>
      <c r="BF37" s="710">
        <f t="shared" ref="BF37" si="280">BF28</f>
        <v>45249</v>
      </c>
      <c r="BG37" s="1003">
        <f t="shared" si="270"/>
        <v>45256</v>
      </c>
      <c r="BH37" s="710">
        <f t="shared" si="270"/>
        <v>45263</v>
      </c>
      <c r="BI37" s="710">
        <f t="shared" si="270"/>
        <v>45270</v>
      </c>
      <c r="BJ37" s="710">
        <f t="shared" si="270"/>
        <v>45277</v>
      </c>
      <c r="BK37" s="711">
        <f t="shared" ref="BK37" si="281">BK28</f>
        <v>45284</v>
      </c>
    </row>
    <row r="38" spans="3:63" s="164" customFormat="1" ht="15" hidden="1" customHeight="1" thickBot="1">
      <c r="C38" s="928" t="s">
        <v>242</v>
      </c>
      <c r="D38" s="1079"/>
      <c r="E38" s="1079"/>
      <c r="F38" s="1079"/>
      <c r="G38" s="987" t="s">
        <v>216</v>
      </c>
      <c r="H38" s="716">
        <v>44905</v>
      </c>
      <c r="I38" s="915">
        <v>44912</v>
      </c>
      <c r="J38" s="915">
        <v>44919</v>
      </c>
      <c r="K38" s="717">
        <v>44926</v>
      </c>
      <c r="L38" s="716">
        <f>L29</f>
        <v>44933</v>
      </c>
      <c r="M38" s="716">
        <f t="shared" ref="M38:X38" si="282">M29</f>
        <v>44940</v>
      </c>
      <c r="N38" s="716">
        <f t="shared" si="282"/>
        <v>44947</v>
      </c>
      <c r="O38" s="716">
        <f t="shared" si="282"/>
        <v>44954</v>
      </c>
      <c r="P38" s="716">
        <f t="shared" si="282"/>
        <v>44961</v>
      </c>
      <c r="Q38" s="716">
        <f t="shared" si="282"/>
        <v>44968</v>
      </c>
      <c r="R38" s="716">
        <f t="shared" si="282"/>
        <v>44975</v>
      </c>
      <c r="S38" s="716">
        <f t="shared" si="282"/>
        <v>44982</v>
      </c>
      <c r="T38" s="716">
        <f t="shared" si="282"/>
        <v>44989</v>
      </c>
      <c r="U38" s="716">
        <f t="shared" si="282"/>
        <v>44996</v>
      </c>
      <c r="V38" s="716">
        <f t="shared" si="282"/>
        <v>45003</v>
      </c>
      <c r="W38" s="716">
        <f t="shared" si="282"/>
        <v>45010</v>
      </c>
      <c r="X38" s="1004">
        <f t="shared" si="282"/>
        <v>45017</v>
      </c>
      <c r="Y38" s="716">
        <f t="shared" ref="Y38:AB38" si="283">Y29</f>
        <v>45024</v>
      </c>
      <c r="Z38" s="716">
        <f t="shared" si="283"/>
        <v>45031</v>
      </c>
      <c r="AA38" s="716">
        <f t="shared" si="283"/>
        <v>45038</v>
      </c>
      <c r="AB38" s="1004">
        <f t="shared" si="283"/>
        <v>45045</v>
      </c>
      <c r="AC38" s="716">
        <f t="shared" ref="AC38:AG38" si="284">AC29</f>
        <v>45052</v>
      </c>
      <c r="AD38" s="716">
        <f t="shared" si="284"/>
        <v>45059</v>
      </c>
      <c r="AE38" s="716">
        <f t="shared" si="284"/>
        <v>45066</v>
      </c>
      <c r="AF38" s="1004">
        <f t="shared" si="284"/>
        <v>45073</v>
      </c>
      <c r="AG38" s="915">
        <f t="shared" si="284"/>
        <v>45080</v>
      </c>
      <c r="AH38" s="716">
        <f t="shared" ref="AH38:AO38" si="285">AH29</f>
        <v>45087</v>
      </c>
      <c r="AI38" s="716">
        <f t="shared" si="285"/>
        <v>45094</v>
      </c>
      <c r="AJ38" s="716">
        <f t="shared" si="285"/>
        <v>45101</v>
      </c>
      <c r="AK38" s="717">
        <f t="shared" si="285"/>
        <v>45108</v>
      </c>
      <c r="AL38" s="1018">
        <f t="shared" si="285"/>
        <v>45115</v>
      </c>
      <c r="AM38" s="716">
        <f t="shared" si="285"/>
        <v>45122</v>
      </c>
      <c r="AN38" s="716">
        <f t="shared" si="285"/>
        <v>45129</v>
      </c>
      <c r="AO38" s="1004">
        <f t="shared" si="285"/>
        <v>45136</v>
      </c>
      <c r="AP38" s="716">
        <f t="shared" ref="AP38:AX38" si="286">AP29</f>
        <v>45143</v>
      </c>
      <c r="AQ38" s="716">
        <f t="shared" si="286"/>
        <v>45150</v>
      </c>
      <c r="AR38" s="716">
        <f t="shared" si="286"/>
        <v>45157</v>
      </c>
      <c r="AS38" s="716">
        <f t="shared" ref="AS38" si="287">AS29</f>
        <v>45164</v>
      </c>
      <c r="AT38" s="717">
        <f t="shared" si="286"/>
        <v>45171</v>
      </c>
      <c r="AU38" s="1018">
        <f t="shared" si="286"/>
        <v>45178</v>
      </c>
      <c r="AV38" s="716">
        <f t="shared" si="286"/>
        <v>45185</v>
      </c>
      <c r="AW38" s="716">
        <f t="shared" si="286"/>
        <v>45192</v>
      </c>
      <c r="AX38" s="1004">
        <f t="shared" si="286"/>
        <v>45199</v>
      </c>
      <c r="AY38" s="716">
        <f t="shared" ref="AY38:BA38" si="288">AY29</f>
        <v>45206</v>
      </c>
      <c r="AZ38" s="716">
        <f t="shared" si="288"/>
        <v>45213</v>
      </c>
      <c r="BA38" s="716">
        <f t="shared" si="288"/>
        <v>45220</v>
      </c>
      <c r="BB38" s="717">
        <f t="shared" si="270"/>
        <v>45227</v>
      </c>
      <c r="BC38" s="1018">
        <f t="shared" si="270"/>
        <v>45234</v>
      </c>
      <c r="BD38" s="716">
        <f t="shared" si="270"/>
        <v>45241</v>
      </c>
      <c r="BE38" s="716">
        <f t="shared" si="270"/>
        <v>45248</v>
      </c>
      <c r="BF38" s="716">
        <f t="shared" ref="BF38" si="289">BF29</f>
        <v>45255</v>
      </c>
      <c r="BG38" s="1004">
        <f t="shared" si="270"/>
        <v>45262</v>
      </c>
      <c r="BH38" s="716">
        <f t="shared" si="270"/>
        <v>45269</v>
      </c>
      <c r="BI38" s="716">
        <f t="shared" si="270"/>
        <v>45276</v>
      </c>
      <c r="BJ38" s="716">
        <f t="shared" si="270"/>
        <v>45283</v>
      </c>
      <c r="BK38" s="717">
        <f t="shared" ref="BK38" si="290">BK29</f>
        <v>45290</v>
      </c>
    </row>
    <row r="39" spans="3:63" s="164" customFormat="1" ht="18" customHeight="1">
      <c r="C39" s="922" t="s">
        <v>37</v>
      </c>
      <c r="D39" s="1083">
        <v>3</v>
      </c>
      <c r="E39" s="1083">
        <v>5</v>
      </c>
      <c r="F39" s="1083">
        <v>0</v>
      </c>
      <c r="G39" s="983" t="s">
        <v>1295</v>
      </c>
      <c r="H39" s="935"/>
      <c r="I39" s="944"/>
      <c r="J39" s="944">
        <v>2</v>
      </c>
      <c r="K39" s="936"/>
      <c r="L39" s="935">
        <v>2</v>
      </c>
      <c r="M39" s="944">
        <v>2</v>
      </c>
      <c r="N39" s="944">
        <v>1</v>
      </c>
      <c r="O39" s="944">
        <v>1</v>
      </c>
      <c r="P39" s="936">
        <v>1</v>
      </c>
      <c r="Q39" s="935">
        <v>1</v>
      </c>
      <c r="R39" s="944"/>
      <c r="S39" s="944">
        <v>1</v>
      </c>
      <c r="T39" s="936"/>
      <c r="U39" s="935">
        <v>1</v>
      </c>
      <c r="V39" s="944"/>
      <c r="W39" s="944">
        <v>1</v>
      </c>
      <c r="X39" s="944">
        <v>1</v>
      </c>
      <c r="Y39" s="935"/>
      <c r="Z39" s="944">
        <v>1</v>
      </c>
      <c r="AA39" s="944"/>
      <c r="AB39" s="944">
        <v>1</v>
      </c>
      <c r="AC39" s="935"/>
      <c r="AD39" s="944"/>
      <c r="AE39" s="944"/>
      <c r="AF39" s="944"/>
      <c r="AG39" s="944"/>
      <c r="AH39" s="935"/>
      <c r="AI39" s="944"/>
      <c r="AJ39" s="944"/>
      <c r="AK39" s="936"/>
      <c r="AL39" s="1019"/>
      <c r="AM39" s="944">
        <v>1</v>
      </c>
      <c r="AN39" s="944">
        <v>1</v>
      </c>
      <c r="AO39" s="944"/>
      <c r="AP39" s="935"/>
      <c r="AQ39" s="944">
        <v>1</v>
      </c>
      <c r="AR39" s="944"/>
      <c r="AS39" s="944"/>
      <c r="AT39" s="936">
        <v>1</v>
      </c>
      <c r="AU39" s="1019"/>
      <c r="AV39" s="944">
        <v>1</v>
      </c>
      <c r="AW39" s="944"/>
      <c r="AX39" s="944"/>
      <c r="AY39" s="935">
        <v>1</v>
      </c>
      <c r="AZ39" s="944">
        <v>1</v>
      </c>
      <c r="BA39" s="944">
        <v>1</v>
      </c>
      <c r="BB39" s="936">
        <v>1</v>
      </c>
      <c r="BC39" s="1019">
        <v>1</v>
      </c>
      <c r="BD39" s="944">
        <v>1</v>
      </c>
      <c r="BE39" s="944">
        <v>1</v>
      </c>
      <c r="BF39" s="944">
        <v>1</v>
      </c>
      <c r="BG39" s="944">
        <v>1</v>
      </c>
      <c r="BH39" s="935"/>
      <c r="BI39" s="944"/>
      <c r="BJ39" s="944"/>
      <c r="BK39" s="936"/>
    </row>
    <row r="40" spans="3:63" s="164" customFormat="1" ht="25.2" customHeight="1">
      <c r="C40" s="923"/>
      <c r="D40" s="1084"/>
      <c r="E40" s="1084"/>
      <c r="F40" s="1084"/>
      <c r="G40" s="984" t="s">
        <v>845</v>
      </c>
      <c r="H40" s="818">
        <v>333</v>
      </c>
      <c r="I40" s="819">
        <v>333</v>
      </c>
      <c r="J40" s="819">
        <v>335</v>
      </c>
      <c r="K40" s="821">
        <v>335</v>
      </c>
      <c r="L40" s="818">
        <f>K40+L39</f>
        <v>337</v>
      </c>
      <c r="M40" s="819">
        <f t="shared" ref="M40" si="291">L40+M39</f>
        <v>339</v>
      </c>
      <c r="N40" s="819">
        <f t="shared" ref="N40" si="292">M40+N39</f>
        <v>340</v>
      </c>
      <c r="O40" s="819">
        <f t="shared" ref="O40" si="293">N40+O39</f>
        <v>341</v>
      </c>
      <c r="P40" s="821">
        <f t="shared" ref="P40" si="294">O40+P39</f>
        <v>342</v>
      </c>
      <c r="Q40" s="818">
        <f>P40+Q39</f>
        <v>343</v>
      </c>
      <c r="R40" s="819">
        <f t="shared" ref="R40" si="295">Q40+R39</f>
        <v>343</v>
      </c>
      <c r="S40" s="819">
        <f t="shared" ref="S40" si="296">R40+S39</f>
        <v>344</v>
      </c>
      <c r="T40" s="821">
        <f t="shared" ref="T40" si="297">S40+T39</f>
        <v>344</v>
      </c>
      <c r="U40" s="818">
        <f>T40+U39</f>
        <v>345</v>
      </c>
      <c r="V40" s="819">
        <f t="shared" ref="V40" si="298">U40+V39</f>
        <v>345</v>
      </c>
      <c r="W40" s="819">
        <f t="shared" ref="W40:X40" si="299">V40+W39</f>
        <v>346</v>
      </c>
      <c r="X40" s="819">
        <f t="shared" si="299"/>
        <v>347</v>
      </c>
      <c r="Y40" s="818">
        <f>X40+Y39</f>
        <v>347</v>
      </c>
      <c r="Z40" s="819">
        <f t="shared" ref="Z40" si="300">Y40+Z39</f>
        <v>348</v>
      </c>
      <c r="AA40" s="819">
        <f t="shared" ref="AA40" si="301">Z40+AA39</f>
        <v>348</v>
      </c>
      <c r="AB40" s="819">
        <f t="shared" ref="AB40" si="302">AA40+AB39</f>
        <v>349</v>
      </c>
      <c r="AC40" s="818">
        <f>AB40+AC39</f>
        <v>349</v>
      </c>
      <c r="AD40" s="819">
        <f t="shared" ref="AD40" si="303">AC40+AD39</f>
        <v>349</v>
      </c>
      <c r="AE40" s="819">
        <f t="shared" ref="AE40" si="304">AD40+AE39</f>
        <v>349</v>
      </c>
      <c r="AF40" s="819">
        <f t="shared" ref="AF40" si="305">AE40+AF39</f>
        <v>349</v>
      </c>
      <c r="AG40" s="819">
        <f>AF40+AG39</f>
        <v>349</v>
      </c>
      <c r="AH40" s="818">
        <f>AG40+AH39</f>
        <v>349</v>
      </c>
      <c r="AI40" s="819">
        <f>AH40+AI39</f>
        <v>349</v>
      </c>
      <c r="AJ40" s="819">
        <f t="shared" ref="AJ40" si="306">AI40+AJ39</f>
        <v>349</v>
      </c>
      <c r="AK40" s="821">
        <f>AJ40+AK39</f>
        <v>349</v>
      </c>
      <c r="AL40" s="565">
        <f>AK40+AL39</f>
        <v>349</v>
      </c>
      <c r="AM40" s="819">
        <f t="shared" ref="AM40" si="307">AL40+AM39</f>
        <v>350</v>
      </c>
      <c r="AN40" s="819">
        <f t="shared" ref="AN40" si="308">AM40+AN39</f>
        <v>351</v>
      </c>
      <c r="AO40" s="819">
        <f t="shared" ref="AO40" si="309">AN40+AO39</f>
        <v>351</v>
      </c>
      <c r="AP40" s="818">
        <f>AO40+AP39</f>
        <v>351</v>
      </c>
      <c r="AQ40" s="819">
        <f>AP40+AQ39</f>
        <v>352</v>
      </c>
      <c r="AR40" s="819">
        <f t="shared" ref="AR40:AS40" si="310">AQ40+AR39</f>
        <v>352</v>
      </c>
      <c r="AS40" s="819">
        <f t="shared" si="310"/>
        <v>352</v>
      </c>
      <c r="AT40" s="821">
        <f>AS40+AT39</f>
        <v>353</v>
      </c>
      <c r="AU40" s="565">
        <f>AT40+AU39</f>
        <v>353</v>
      </c>
      <c r="AV40" s="819">
        <f t="shared" ref="AV40" si="311">AU40+AV39</f>
        <v>354</v>
      </c>
      <c r="AW40" s="819">
        <f t="shared" ref="AW40" si="312">AV40+AW39</f>
        <v>354</v>
      </c>
      <c r="AX40" s="819">
        <f t="shared" ref="AX40" si="313">AW40+AX39</f>
        <v>354</v>
      </c>
      <c r="AY40" s="818">
        <f t="shared" ref="AY40" si="314">AX40+AY39</f>
        <v>355</v>
      </c>
      <c r="AZ40" s="819">
        <f t="shared" ref="AZ40" si="315">AY40+AZ39</f>
        <v>356</v>
      </c>
      <c r="BA40" s="819">
        <f t="shared" ref="BA40" si="316">AZ40+BA39</f>
        <v>357</v>
      </c>
      <c r="BB40" s="821">
        <f t="shared" ref="BB40" si="317">BA40+BB39</f>
        <v>358</v>
      </c>
      <c r="BC40" s="565">
        <f t="shared" ref="BC40" si="318">BB40+BC39</f>
        <v>359</v>
      </c>
      <c r="BD40" s="819">
        <f t="shared" ref="BD40" si="319">BC40+BD39</f>
        <v>360</v>
      </c>
      <c r="BE40" s="819">
        <f t="shared" ref="BE40" si="320">BD40+BE39</f>
        <v>361</v>
      </c>
      <c r="BF40" s="819">
        <f t="shared" ref="BF40" si="321">BE40+BF39</f>
        <v>362</v>
      </c>
      <c r="BG40" s="819">
        <f t="shared" ref="BG40" si="322">BF40+BG39</f>
        <v>363</v>
      </c>
      <c r="BH40" s="818">
        <f t="shared" ref="BH40" si="323">BG40+BH39</f>
        <v>363</v>
      </c>
      <c r="BI40" s="819">
        <f t="shared" ref="BI40" si="324">BH40+BI39</f>
        <v>363</v>
      </c>
      <c r="BJ40" s="819">
        <f t="shared" ref="BJ40" si="325">BI40+BJ39</f>
        <v>363</v>
      </c>
      <c r="BK40" s="821">
        <f t="shared" ref="BK40" si="326">BJ40+BK39</f>
        <v>363</v>
      </c>
    </row>
    <row r="41" spans="3:63" s="164" customFormat="1" ht="18" customHeight="1">
      <c r="C41" s="923">
        <f>SUM(D39:F42)</f>
        <v>8</v>
      </c>
      <c r="D41" s="1084"/>
      <c r="E41" s="1084"/>
      <c r="F41" s="1084"/>
      <c r="G41" s="984" t="s">
        <v>1296</v>
      </c>
      <c r="H41" s="818"/>
      <c r="I41" s="949">
        <v>4</v>
      </c>
      <c r="J41" s="949">
        <v>1</v>
      </c>
      <c r="K41" s="912"/>
      <c r="L41" s="902">
        <v>1</v>
      </c>
      <c r="M41" s="949">
        <v>2</v>
      </c>
      <c r="N41" s="949">
        <v>1</v>
      </c>
      <c r="O41" s="949">
        <v>1</v>
      </c>
      <c r="P41" s="821"/>
      <c r="Q41" s="902">
        <v>1</v>
      </c>
      <c r="R41" s="819"/>
      <c r="S41" s="819"/>
      <c r="T41" s="960">
        <v>1</v>
      </c>
      <c r="U41" s="902">
        <v>2</v>
      </c>
      <c r="V41" s="949">
        <v>1</v>
      </c>
      <c r="W41" s="949">
        <v>2</v>
      </c>
      <c r="X41" s="819"/>
      <c r="Y41" s="902">
        <v>2</v>
      </c>
      <c r="Z41" s="949">
        <v>1</v>
      </c>
      <c r="AA41" s="931"/>
      <c r="AB41" s="931"/>
      <c r="AC41" s="999"/>
      <c r="AD41" s="931"/>
      <c r="AE41" s="931"/>
      <c r="AF41" s="931"/>
      <c r="AG41" s="1051"/>
      <c r="AH41" s="999"/>
      <c r="AI41" s="931"/>
      <c r="AJ41" s="943">
        <v>2</v>
      </c>
      <c r="AK41" s="912"/>
      <c r="AL41" s="1020"/>
      <c r="AM41" s="931"/>
      <c r="AN41" s="931"/>
      <c r="AO41" s="931"/>
      <c r="AP41" s="999"/>
      <c r="AQ41" s="931"/>
      <c r="AR41" s="943">
        <v>1</v>
      </c>
      <c r="AS41" s="931"/>
      <c r="AT41" s="960">
        <v>1</v>
      </c>
      <c r="AU41" s="1020"/>
      <c r="AV41" s="931"/>
      <c r="AW41" s="931"/>
      <c r="AX41" s="931"/>
      <c r="AY41" s="1034">
        <v>1</v>
      </c>
      <c r="AZ41" s="931"/>
      <c r="BA41" s="931"/>
      <c r="BB41" s="960">
        <v>3</v>
      </c>
      <c r="BC41" s="1036">
        <v>3</v>
      </c>
      <c r="BD41" s="931"/>
      <c r="BE41" s="931"/>
      <c r="BF41" s="931"/>
      <c r="BG41" s="931"/>
      <c r="BH41" s="1034">
        <v>1</v>
      </c>
      <c r="BI41" s="943">
        <v>1</v>
      </c>
      <c r="BJ41" s="931"/>
      <c r="BK41" s="912"/>
    </row>
    <row r="42" spans="3:63" s="164" customFormat="1" ht="17.399999999999999" customHeight="1">
      <c r="C42" s="923">
        <f>HLOOKUP($C$5,H36:BK42,7,0)</f>
        <v>6</v>
      </c>
      <c r="D42" s="1084"/>
      <c r="E42" s="1084"/>
      <c r="F42" s="1084"/>
      <c r="G42" s="984" t="s">
        <v>236</v>
      </c>
      <c r="H42" s="818">
        <v>13</v>
      </c>
      <c r="I42" s="819">
        <v>9</v>
      </c>
      <c r="J42" s="819">
        <v>10</v>
      </c>
      <c r="K42" s="821">
        <v>10</v>
      </c>
      <c r="L42" s="818">
        <v>10</v>
      </c>
      <c r="M42" s="819">
        <f t="shared" ref="M42" si="327">L42+M39-M41</f>
        <v>10</v>
      </c>
      <c r="N42" s="819">
        <f t="shared" ref="N42" si="328">M42+N39-N41</f>
        <v>10</v>
      </c>
      <c r="O42" s="819">
        <f t="shared" ref="O42" si="329">N42+O39-O41</f>
        <v>10</v>
      </c>
      <c r="P42" s="821">
        <f t="shared" ref="P42" si="330">O42+P39-P41</f>
        <v>11</v>
      </c>
      <c r="Q42" s="818">
        <f>P42+Q39-Q41</f>
        <v>11</v>
      </c>
      <c r="R42" s="819">
        <f t="shared" ref="R42" si="331">Q42+R39-R41</f>
        <v>11</v>
      </c>
      <c r="S42" s="819">
        <f t="shared" ref="S42" si="332">R42+S39-S41</f>
        <v>12</v>
      </c>
      <c r="T42" s="821">
        <f t="shared" ref="T42" si="333">S42+T39-T41</f>
        <v>11</v>
      </c>
      <c r="U42" s="818">
        <f>T42+U39-U41</f>
        <v>10</v>
      </c>
      <c r="V42" s="819">
        <f t="shared" ref="V42" si="334">U42+V39-V41</f>
        <v>9</v>
      </c>
      <c r="W42" s="819">
        <f t="shared" ref="W42:X42" si="335">V42+W39-W41</f>
        <v>8</v>
      </c>
      <c r="X42" s="819">
        <f t="shared" si="335"/>
        <v>9</v>
      </c>
      <c r="Y42" s="818">
        <f>X42+Y39-Y41</f>
        <v>7</v>
      </c>
      <c r="Z42" s="819">
        <f t="shared" ref="Z42" si="336">Y42+Z39-Z41</f>
        <v>7</v>
      </c>
      <c r="AA42" s="819">
        <f t="shared" ref="AA42" si="337">Z42+AA39-AA41</f>
        <v>7</v>
      </c>
      <c r="AB42" s="819">
        <f t="shared" ref="AB42" si="338">AA42+AB39-AB41</f>
        <v>8</v>
      </c>
      <c r="AC42" s="818">
        <f>AB42+AC39-AC41</f>
        <v>8</v>
      </c>
      <c r="AD42" s="819">
        <f t="shared" ref="AD42" si="339">AC42+AD39-AD41</f>
        <v>8</v>
      </c>
      <c r="AE42" s="819">
        <f t="shared" ref="AE42" si="340">AD42+AE39-AE41</f>
        <v>8</v>
      </c>
      <c r="AF42" s="819">
        <f t="shared" ref="AF42" si="341">AE42+AF39-AF41</f>
        <v>8</v>
      </c>
      <c r="AG42" s="819">
        <f>AF42+AG39-AG41</f>
        <v>8</v>
      </c>
      <c r="AH42" s="818">
        <f>AG42+AH39-AH41</f>
        <v>8</v>
      </c>
      <c r="AI42" s="819">
        <f>AH42+AI39-AI41</f>
        <v>8</v>
      </c>
      <c r="AJ42" s="819">
        <f t="shared" ref="AJ42" si="342">AI42+AJ39-AJ41</f>
        <v>6</v>
      </c>
      <c r="AK42" s="821">
        <f>AJ42+AK39-AK41</f>
        <v>6</v>
      </c>
      <c r="AL42" s="565">
        <f>AK42+AL39-AL41</f>
        <v>6</v>
      </c>
      <c r="AM42" s="819">
        <f t="shared" ref="AM42" si="343">AL42+AM39-AM41</f>
        <v>7</v>
      </c>
      <c r="AN42" s="819">
        <f t="shared" ref="AN42" si="344">AM42+AN39-AN41</f>
        <v>8</v>
      </c>
      <c r="AO42" s="819">
        <f t="shared" ref="AO42" si="345">AN42+AO39-AO41</f>
        <v>8</v>
      </c>
      <c r="AP42" s="818">
        <f>AO42+AP39-AP41</f>
        <v>8</v>
      </c>
      <c r="AQ42" s="819">
        <f>AP42+AQ39-AQ41</f>
        <v>9</v>
      </c>
      <c r="AR42" s="819">
        <f t="shared" ref="AR42:AS42" si="346">AQ42+AR39-AR41</f>
        <v>8</v>
      </c>
      <c r="AS42" s="819">
        <f t="shared" si="346"/>
        <v>8</v>
      </c>
      <c r="AT42" s="821">
        <f>AS42+AT39-AT41</f>
        <v>8</v>
      </c>
      <c r="AU42" s="565">
        <f>AT42+AU39-AU41</f>
        <v>8</v>
      </c>
      <c r="AV42" s="819">
        <f t="shared" ref="AV42" si="347">AU42+AV39-AV41</f>
        <v>9</v>
      </c>
      <c r="AW42" s="819">
        <f t="shared" ref="AW42" si="348">AV42+AW39-AW41</f>
        <v>9</v>
      </c>
      <c r="AX42" s="819">
        <f t="shared" ref="AX42" si="349">AW42+AX39-AX41</f>
        <v>9</v>
      </c>
      <c r="AY42" s="818">
        <f>AX42+AY39-AY41</f>
        <v>9</v>
      </c>
      <c r="AZ42" s="819">
        <f>AY42+AZ39-AZ41</f>
        <v>10</v>
      </c>
      <c r="BA42" s="819">
        <f t="shared" ref="BA42" si="350">AZ42+BA39-BA41</f>
        <v>11</v>
      </c>
      <c r="BB42" s="821">
        <f>BA42+BB39-BB41</f>
        <v>9</v>
      </c>
      <c r="BC42" s="565">
        <f>BB42+BC39-BC41</f>
        <v>7</v>
      </c>
      <c r="BD42" s="819">
        <f t="shared" ref="BD42" si="351">BC42+BD39-BD41</f>
        <v>8</v>
      </c>
      <c r="BE42" s="819">
        <f t="shared" ref="BE42:BF42" si="352">BD42+BE39-BE41</f>
        <v>9</v>
      </c>
      <c r="BF42" s="819">
        <f t="shared" si="352"/>
        <v>10</v>
      </c>
      <c r="BG42" s="819">
        <f t="shared" ref="BG42" si="353">BE42+BG39-BG41</f>
        <v>10</v>
      </c>
      <c r="BH42" s="818">
        <f>BF42+BH39-BH41</f>
        <v>9</v>
      </c>
      <c r="BI42" s="819">
        <f>BH42+BI39-BI41</f>
        <v>8</v>
      </c>
      <c r="BJ42" s="819">
        <f t="shared" ref="BJ42" si="354">BI42+BJ39-BJ41</f>
        <v>8</v>
      </c>
      <c r="BK42" s="821">
        <f>BJ42+BK39-BK41</f>
        <v>8</v>
      </c>
    </row>
    <row r="43" spans="3:63" s="164" customFormat="1" ht="17.399999999999999" customHeight="1">
      <c r="C43" s="923"/>
      <c r="D43" s="1084"/>
      <c r="E43" s="1084"/>
      <c r="F43" s="1084"/>
      <c r="G43" s="984" t="s">
        <v>1241</v>
      </c>
      <c r="H43" s="818">
        <v>334</v>
      </c>
      <c r="I43" s="819">
        <v>334</v>
      </c>
      <c r="J43" s="819"/>
      <c r="K43" s="821"/>
      <c r="L43" s="818">
        <v>334</v>
      </c>
      <c r="M43" s="819">
        <v>334</v>
      </c>
      <c r="N43" s="819">
        <v>341</v>
      </c>
      <c r="O43" s="819">
        <v>342</v>
      </c>
      <c r="P43" s="821">
        <v>342</v>
      </c>
      <c r="Q43" s="818">
        <v>342</v>
      </c>
      <c r="R43" s="819">
        <v>342</v>
      </c>
      <c r="S43" s="819">
        <v>342</v>
      </c>
      <c r="T43" s="821">
        <v>342</v>
      </c>
      <c r="U43" s="818">
        <v>346</v>
      </c>
      <c r="V43" s="819">
        <v>347</v>
      </c>
      <c r="W43" s="819">
        <v>347</v>
      </c>
      <c r="X43" s="819">
        <v>347</v>
      </c>
      <c r="Y43" s="818">
        <v>347</v>
      </c>
      <c r="Z43" s="819">
        <v>347</v>
      </c>
      <c r="AA43" s="819">
        <v>348</v>
      </c>
      <c r="AB43" s="819">
        <v>348</v>
      </c>
      <c r="AC43" s="818">
        <v>348</v>
      </c>
      <c r="AD43" s="819">
        <v>349</v>
      </c>
      <c r="AE43" s="819">
        <v>349</v>
      </c>
      <c r="AF43" s="819">
        <v>349</v>
      </c>
      <c r="AG43" s="819"/>
      <c r="AH43" s="818">
        <v>349</v>
      </c>
      <c r="AI43" s="819">
        <v>349</v>
      </c>
      <c r="AJ43" s="819">
        <v>349</v>
      </c>
      <c r="AK43" s="821">
        <v>349</v>
      </c>
      <c r="AL43" s="565">
        <v>349</v>
      </c>
      <c r="AM43" s="819"/>
      <c r="AN43" s="819"/>
      <c r="AO43" s="819"/>
      <c r="AP43" s="818"/>
      <c r="AQ43" s="819"/>
      <c r="AR43" s="819"/>
      <c r="AS43" s="819"/>
      <c r="AT43" s="821"/>
      <c r="AU43" s="565"/>
      <c r="AV43" s="819"/>
      <c r="AW43" s="819"/>
      <c r="AX43" s="819"/>
      <c r="AY43" s="818"/>
      <c r="AZ43" s="819"/>
      <c r="BA43" s="819"/>
      <c r="BB43" s="821"/>
      <c r="BC43" s="565"/>
      <c r="BD43" s="819"/>
      <c r="BE43" s="819"/>
      <c r="BF43" s="819"/>
      <c r="BG43" s="819"/>
      <c r="BH43" s="818"/>
      <c r="BI43" s="819"/>
      <c r="BJ43" s="819"/>
      <c r="BK43" s="821"/>
    </row>
    <row r="44" spans="3:63" s="164" customFormat="1" ht="17.399999999999999" customHeight="1" thickBot="1">
      <c r="C44" s="929"/>
      <c r="D44" s="1085"/>
      <c r="E44" s="1085"/>
      <c r="F44" s="1085"/>
      <c r="G44" s="986" t="s">
        <v>1274</v>
      </c>
      <c r="H44" s="927">
        <v>1</v>
      </c>
      <c r="I44" s="926">
        <v>1</v>
      </c>
      <c r="J44" s="926"/>
      <c r="K44" s="925"/>
      <c r="L44" s="927">
        <f t="shared" ref="L44:Q44" si="355">L43-L40</f>
        <v>-3</v>
      </c>
      <c r="M44" s="926">
        <f t="shared" si="355"/>
        <v>-5</v>
      </c>
      <c r="N44" s="926">
        <f t="shared" si="355"/>
        <v>1</v>
      </c>
      <c r="O44" s="926">
        <f t="shared" si="355"/>
        <v>1</v>
      </c>
      <c r="P44" s="926">
        <f t="shared" si="355"/>
        <v>0</v>
      </c>
      <c r="Q44" s="927">
        <f t="shared" si="355"/>
        <v>-1</v>
      </c>
      <c r="R44" s="926">
        <f t="shared" ref="R44:AA44" si="356">R43-R40</f>
        <v>-1</v>
      </c>
      <c r="S44" s="926">
        <f t="shared" si="356"/>
        <v>-2</v>
      </c>
      <c r="T44" s="926">
        <f t="shared" si="356"/>
        <v>-2</v>
      </c>
      <c r="U44" s="927">
        <f t="shared" si="356"/>
        <v>1</v>
      </c>
      <c r="V44" s="926">
        <f t="shared" si="356"/>
        <v>2</v>
      </c>
      <c r="W44" s="926">
        <f t="shared" si="356"/>
        <v>1</v>
      </c>
      <c r="X44" s="926">
        <f t="shared" si="356"/>
        <v>0</v>
      </c>
      <c r="Y44" s="1026">
        <f t="shared" si="356"/>
        <v>0</v>
      </c>
      <c r="Z44" s="926">
        <f t="shared" si="356"/>
        <v>-1</v>
      </c>
      <c r="AA44" s="926">
        <f t="shared" si="356"/>
        <v>0</v>
      </c>
      <c r="AB44" s="926">
        <f>AB43-AB40</f>
        <v>-1</v>
      </c>
      <c r="AC44" s="927">
        <f>AC43-AC40</f>
        <v>-1</v>
      </c>
      <c r="AD44" s="926">
        <f>AD43-AD40</f>
        <v>0</v>
      </c>
      <c r="AE44" s="926">
        <f>AE43-AE40</f>
        <v>0</v>
      </c>
      <c r="AF44" s="926">
        <f>AF43-AF40</f>
        <v>0</v>
      </c>
      <c r="AG44" s="926"/>
      <c r="AH44" s="927">
        <f>AH43-AH40</f>
        <v>0</v>
      </c>
      <c r="AI44" s="926">
        <f>AI43-AI40</f>
        <v>0</v>
      </c>
      <c r="AJ44" s="926">
        <f>AJ43-AJ40</f>
        <v>0</v>
      </c>
      <c r="AK44" s="926">
        <f>AK43-AK40</f>
        <v>0</v>
      </c>
      <c r="AL44" s="927">
        <f>AL43-AL40</f>
        <v>0</v>
      </c>
      <c r="AM44" s="926"/>
      <c r="AN44" s="926"/>
      <c r="AO44" s="926"/>
      <c r="AP44" s="927"/>
      <c r="AQ44" s="926"/>
      <c r="AR44" s="926"/>
      <c r="AS44" s="926"/>
      <c r="AT44" s="925"/>
      <c r="AU44" s="1013"/>
      <c r="AV44" s="926"/>
      <c r="AW44" s="926"/>
      <c r="AX44" s="926"/>
      <c r="AY44" s="927"/>
      <c r="AZ44" s="926"/>
      <c r="BA44" s="926"/>
      <c r="BB44" s="925"/>
      <c r="BC44" s="1013"/>
      <c r="BD44" s="926"/>
      <c r="BE44" s="926"/>
      <c r="BF44" s="926"/>
      <c r="BG44" s="926"/>
      <c r="BH44" s="927"/>
      <c r="BI44" s="926"/>
      <c r="BJ44" s="926"/>
      <c r="BK44" s="925"/>
    </row>
    <row r="45" spans="3:63" s="164" customFormat="1" ht="18" hidden="1" customHeight="1">
      <c r="C45" s="712" t="s">
        <v>240</v>
      </c>
      <c r="D45" s="1077" t="s">
        <v>237</v>
      </c>
      <c r="E45" s="1077" t="s">
        <v>238</v>
      </c>
      <c r="F45" s="1088" t="s">
        <v>239</v>
      </c>
      <c r="G45" s="948" t="s">
        <v>88</v>
      </c>
      <c r="H45" s="708" t="s">
        <v>995</v>
      </c>
      <c r="I45" s="948" t="s">
        <v>996</v>
      </c>
      <c r="J45" s="948" t="s">
        <v>997</v>
      </c>
      <c r="K45" s="709" t="s">
        <v>1235</v>
      </c>
      <c r="L45" s="708" t="str">
        <f>L36</f>
        <v>WK 1</v>
      </c>
      <c r="M45" s="708" t="str">
        <f t="shared" ref="M45:X45" si="357">M36</f>
        <v>WK 2</v>
      </c>
      <c r="N45" s="708" t="str">
        <f t="shared" si="357"/>
        <v>WK 3</v>
      </c>
      <c r="O45" s="708" t="str">
        <f t="shared" si="357"/>
        <v>WK 4</v>
      </c>
      <c r="P45" s="708" t="str">
        <f t="shared" si="357"/>
        <v>WK 5</v>
      </c>
      <c r="Q45" s="708" t="str">
        <f t="shared" si="357"/>
        <v>WK 6</v>
      </c>
      <c r="R45" s="708" t="str">
        <f t="shared" si="357"/>
        <v>WK 7</v>
      </c>
      <c r="S45" s="708" t="str">
        <f t="shared" si="357"/>
        <v>WK 8</v>
      </c>
      <c r="T45" s="708" t="str">
        <f t="shared" si="357"/>
        <v>WK 9</v>
      </c>
      <c r="U45" s="708" t="str">
        <f t="shared" si="357"/>
        <v>WK 10</v>
      </c>
      <c r="V45" s="708" t="str">
        <f t="shared" si="357"/>
        <v>WK 11</v>
      </c>
      <c r="W45" s="708" t="str">
        <f t="shared" si="357"/>
        <v>WK 12</v>
      </c>
      <c r="X45" s="1002" t="str">
        <f t="shared" si="357"/>
        <v>WK 13</v>
      </c>
      <c r="Y45" s="708" t="str">
        <f t="shared" ref="Y45:AB45" si="358">Y36</f>
        <v>WK 14</v>
      </c>
      <c r="Z45" s="708" t="str">
        <f t="shared" si="358"/>
        <v>WK 15</v>
      </c>
      <c r="AA45" s="708" t="str">
        <f t="shared" si="358"/>
        <v>WK 16</v>
      </c>
      <c r="AB45" s="1002" t="str">
        <f t="shared" si="358"/>
        <v>WK 17</v>
      </c>
      <c r="AC45" s="708" t="str">
        <f t="shared" ref="AC45:AG45" si="359">AC36</f>
        <v>WK 18</v>
      </c>
      <c r="AD45" s="708" t="str">
        <f t="shared" si="359"/>
        <v>WK 19</v>
      </c>
      <c r="AE45" s="708" t="str">
        <f t="shared" si="359"/>
        <v>WK 20</v>
      </c>
      <c r="AF45" s="1002" t="str">
        <f t="shared" si="359"/>
        <v>WK 21</v>
      </c>
      <c r="AG45" s="948" t="str">
        <f t="shared" si="359"/>
        <v>WK 22</v>
      </c>
      <c r="AH45" s="708" t="str">
        <f t="shared" ref="AH45:AO45" si="360">AH36</f>
        <v>WK 23</v>
      </c>
      <c r="AI45" s="708" t="str">
        <f t="shared" si="360"/>
        <v>WK 24</v>
      </c>
      <c r="AJ45" s="708" t="str">
        <f t="shared" si="360"/>
        <v>WK 25</v>
      </c>
      <c r="AK45" s="709" t="str">
        <f t="shared" si="360"/>
        <v>WK 26</v>
      </c>
      <c r="AL45" s="1017" t="str">
        <f t="shared" si="360"/>
        <v>WK 27</v>
      </c>
      <c r="AM45" s="708" t="str">
        <f t="shared" si="360"/>
        <v>WK 28</v>
      </c>
      <c r="AN45" s="708" t="str">
        <f t="shared" si="360"/>
        <v>WK 29</v>
      </c>
      <c r="AO45" s="1002" t="str">
        <f t="shared" si="360"/>
        <v>WK 30</v>
      </c>
      <c r="AP45" s="708" t="str">
        <f t="shared" ref="AP45:AX45" si="361">AP36</f>
        <v>WK 31</v>
      </c>
      <c r="AQ45" s="708" t="str">
        <f t="shared" si="361"/>
        <v>WK 32</v>
      </c>
      <c r="AR45" s="708" t="str">
        <f t="shared" si="361"/>
        <v>WK 33</v>
      </c>
      <c r="AS45" s="708" t="str">
        <f t="shared" ref="AS45" si="362">AS36</f>
        <v>WK 34</v>
      </c>
      <c r="AT45" s="709" t="str">
        <f t="shared" si="361"/>
        <v>WK 35</v>
      </c>
      <c r="AU45" s="1017" t="str">
        <f t="shared" si="361"/>
        <v>WK 36</v>
      </c>
      <c r="AV45" s="708" t="str">
        <f t="shared" si="361"/>
        <v>WK 37</v>
      </c>
      <c r="AW45" s="708" t="str">
        <f t="shared" si="361"/>
        <v>WK 38</v>
      </c>
      <c r="AX45" s="1002" t="str">
        <f t="shared" si="361"/>
        <v>WK 39</v>
      </c>
      <c r="AY45" s="708" t="str">
        <f t="shared" ref="AY45:BJ47" si="363">AY36</f>
        <v>WK 40</v>
      </c>
      <c r="AZ45" s="708" t="str">
        <f t="shared" si="363"/>
        <v>WK 41</v>
      </c>
      <c r="BA45" s="708" t="str">
        <f t="shared" si="363"/>
        <v>WK 42</v>
      </c>
      <c r="BB45" s="709" t="str">
        <f t="shared" si="363"/>
        <v>WK 44</v>
      </c>
      <c r="BC45" s="1017" t="str">
        <f t="shared" si="363"/>
        <v>WK 44</v>
      </c>
      <c r="BD45" s="708" t="str">
        <f t="shared" si="363"/>
        <v>WK 45</v>
      </c>
      <c r="BE45" s="708" t="str">
        <f t="shared" si="363"/>
        <v>WK 46</v>
      </c>
      <c r="BF45" s="708" t="str">
        <f t="shared" ref="BF45" si="364">BF36</f>
        <v>WK 47</v>
      </c>
      <c r="BG45" s="1002" t="str">
        <f t="shared" si="363"/>
        <v>WK 48</v>
      </c>
      <c r="BH45" s="708" t="str">
        <f t="shared" ref="BH45:BK45" si="365">BH36</f>
        <v>WK 49</v>
      </c>
      <c r="BI45" s="708" t="str">
        <f t="shared" si="365"/>
        <v>WK 50</v>
      </c>
      <c r="BJ45" s="708" t="str">
        <f t="shared" si="365"/>
        <v>WK 51</v>
      </c>
      <c r="BK45" s="709" t="str">
        <f t="shared" si="365"/>
        <v>WK 52</v>
      </c>
    </row>
    <row r="46" spans="3:63" s="164" customFormat="1" ht="18" hidden="1" customHeight="1">
      <c r="C46" s="921" t="s">
        <v>241</v>
      </c>
      <c r="D46" s="1078"/>
      <c r="E46" s="1078"/>
      <c r="F46" s="1088"/>
      <c r="G46" s="715" t="s">
        <v>215</v>
      </c>
      <c r="H46" s="710">
        <v>44899</v>
      </c>
      <c r="I46" s="721">
        <v>44906</v>
      </c>
      <c r="J46" s="721">
        <v>44913</v>
      </c>
      <c r="K46" s="711">
        <v>44920</v>
      </c>
      <c r="L46" s="710">
        <f>L37</f>
        <v>44927</v>
      </c>
      <c r="M46" s="710">
        <f t="shared" ref="M46:X46" si="366">M37</f>
        <v>44934</v>
      </c>
      <c r="N46" s="710">
        <f t="shared" si="366"/>
        <v>44941</v>
      </c>
      <c r="O46" s="710">
        <f t="shared" si="366"/>
        <v>44948</v>
      </c>
      <c r="P46" s="710">
        <f t="shared" si="366"/>
        <v>44955</v>
      </c>
      <c r="Q46" s="710">
        <f t="shared" si="366"/>
        <v>44962</v>
      </c>
      <c r="R46" s="710">
        <f t="shared" si="366"/>
        <v>44969</v>
      </c>
      <c r="S46" s="710">
        <f t="shared" si="366"/>
        <v>44976</v>
      </c>
      <c r="T46" s="710">
        <f t="shared" si="366"/>
        <v>44983</v>
      </c>
      <c r="U46" s="710">
        <f t="shared" si="366"/>
        <v>44990</v>
      </c>
      <c r="V46" s="710">
        <f t="shared" si="366"/>
        <v>44997</v>
      </c>
      <c r="W46" s="710">
        <f t="shared" si="366"/>
        <v>45004</v>
      </c>
      <c r="X46" s="1003">
        <f t="shared" si="366"/>
        <v>45011</v>
      </c>
      <c r="Y46" s="710">
        <f t="shared" ref="Y46:AB46" si="367">Y37</f>
        <v>45018</v>
      </c>
      <c r="Z46" s="710">
        <f t="shared" si="367"/>
        <v>45025</v>
      </c>
      <c r="AA46" s="710">
        <f t="shared" si="367"/>
        <v>45032</v>
      </c>
      <c r="AB46" s="1003">
        <f t="shared" si="367"/>
        <v>45039</v>
      </c>
      <c r="AC46" s="710">
        <f t="shared" ref="AC46:AG46" si="368">AC37</f>
        <v>45046</v>
      </c>
      <c r="AD46" s="710">
        <f t="shared" si="368"/>
        <v>45053</v>
      </c>
      <c r="AE46" s="710">
        <f t="shared" si="368"/>
        <v>45060</v>
      </c>
      <c r="AF46" s="1003">
        <f t="shared" si="368"/>
        <v>45067</v>
      </c>
      <c r="AG46" s="721">
        <f t="shared" si="368"/>
        <v>45074</v>
      </c>
      <c r="AH46" s="710">
        <f t="shared" ref="AH46:AO46" si="369">AH37</f>
        <v>45081</v>
      </c>
      <c r="AI46" s="710">
        <f t="shared" si="369"/>
        <v>45088</v>
      </c>
      <c r="AJ46" s="710">
        <f t="shared" si="369"/>
        <v>45095</v>
      </c>
      <c r="AK46" s="711">
        <f t="shared" si="369"/>
        <v>45102</v>
      </c>
      <c r="AL46" s="1015">
        <f t="shared" si="369"/>
        <v>45109</v>
      </c>
      <c r="AM46" s="710">
        <f t="shared" si="369"/>
        <v>45116</v>
      </c>
      <c r="AN46" s="710">
        <f t="shared" si="369"/>
        <v>45123</v>
      </c>
      <c r="AO46" s="1003">
        <f t="shared" si="369"/>
        <v>45130</v>
      </c>
      <c r="AP46" s="710">
        <f t="shared" ref="AP46:AX46" si="370">AP37</f>
        <v>45137</v>
      </c>
      <c r="AQ46" s="710">
        <f t="shared" si="370"/>
        <v>45144</v>
      </c>
      <c r="AR46" s="710">
        <f t="shared" si="370"/>
        <v>45151</v>
      </c>
      <c r="AS46" s="710">
        <f t="shared" ref="AS46" si="371">AS37</f>
        <v>45158</v>
      </c>
      <c r="AT46" s="711">
        <f t="shared" si="370"/>
        <v>45165</v>
      </c>
      <c r="AU46" s="1015">
        <f t="shared" si="370"/>
        <v>45172</v>
      </c>
      <c r="AV46" s="710">
        <f t="shared" si="370"/>
        <v>45179</v>
      </c>
      <c r="AW46" s="710">
        <f t="shared" si="370"/>
        <v>45186</v>
      </c>
      <c r="AX46" s="1003">
        <f t="shared" si="370"/>
        <v>45193</v>
      </c>
      <c r="AY46" s="710">
        <f t="shared" ref="AY46:BA46" si="372">AY37</f>
        <v>45200</v>
      </c>
      <c r="AZ46" s="710">
        <f t="shared" si="372"/>
        <v>45207</v>
      </c>
      <c r="BA46" s="710">
        <f t="shared" si="372"/>
        <v>45214</v>
      </c>
      <c r="BB46" s="711">
        <f t="shared" si="363"/>
        <v>45221</v>
      </c>
      <c r="BC46" s="1015">
        <f t="shared" si="363"/>
        <v>45228</v>
      </c>
      <c r="BD46" s="710">
        <f t="shared" si="363"/>
        <v>45235</v>
      </c>
      <c r="BE46" s="710">
        <f t="shared" si="363"/>
        <v>45242</v>
      </c>
      <c r="BF46" s="710">
        <f t="shared" ref="BF46" si="373">BF37</f>
        <v>45249</v>
      </c>
      <c r="BG46" s="1003">
        <f t="shared" si="363"/>
        <v>45256</v>
      </c>
      <c r="BH46" s="710">
        <f t="shared" si="363"/>
        <v>45263</v>
      </c>
      <c r="BI46" s="710">
        <f t="shared" si="363"/>
        <v>45270</v>
      </c>
      <c r="BJ46" s="710">
        <f t="shared" si="363"/>
        <v>45277</v>
      </c>
      <c r="BK46" s="711">
        <f t="shared" ref="BK46" si="374">BK37</f>
        <v>45284</v>
      </c>
    </row>
    <row r="47" spans="3:63" s="164" customFormat="1" ht="18" hidden="1" customHeight="1" thickBot="1">
      <c r="C47" s="928" t="s">
        <v>242</v>
      </c>
      <c r="D47" s="1079"/>
      <c r="E47" s="1079"/>
      <c r="F47" s="1088"/>
      <c r="G47" s="987" t="s">
        <v>216</v>
      </c>
      <c r="H47" s="716">
        <v>44905</v>
      </c>
      <c r="I47" s="915">
        <v>44912</v>
      </c>
      <c r="J47" s="915">
        <v>44919</v>
      </c>
      <c r="K47" s="717">
        <v>44926</v>
      </c>
      <c r="L47" s="716">
        <f>L38</f>
        <v>44933</v>
      </c>
      <c r="M47" s="716">
        <f t="shared" ref="M47:X47" si="375">M38</f>
        <v>44940</v>
      </c>
      <c r="N47" s="716">
        <f t="shared" si="375"/>
        <v>44947</v>
      </c>
      <c r="O47" s="716">
        <f t="shared" si="375"/>
        <v>44954</v>
      </c>
      <c r="P47" s="716">
        <f t="shared" si="375"/>
        <v>44961</v>
      </c>
      <c r="Q47" s="716">
        <f t="shared" si="375"/>
        <v>44968</v>
      </c>
      <c r="R47" s="716">
        <f t="shared" si="375"/>
        <v>44975</v>
      </c>
      <c r="S47" s="716">
        <f t="shared" si="375"/>
        <v>44982</v>
      </c>
      <c r="T47" s="716">
        <f t="shared" si="375"/>
        <v>44989</v>
      </c>
      <c r="U47" s="716">
        <f t="shared" si="375"/>
        <v>44996</v>
      </c>
      <c r="V47" s="716">
        <f t="shared" si="375"/>
        <v>45003</v>
      </c>
      <c r="W47" s="716">
        <f t="shared" si="375"/>
        <v>45010</v>
      </c>
      <c r="X47" s="1004">
        <f t="shared" si="375"/>
        <v>45017</v>
      </c>
      <c r="Y47" s="716">
        <f t="shared" ref="Y47:AB47" si="376">Y38</f>
        <v>45024</v>
      </c>
      <c r="Z47" s="716">
        <f t="shared" si="376"/>
        <v>45031</v>
      </c>
      <c r="AA47" s="716">
        <f t="shared" si="376"/>
        <v>45038</v>
      </c>
      <c r="AB47" s="1004">
        <f t="shared" si="376"/>
        <v>45045</v>
      </c>
      <c r="AC47" s="716">
        <f t="shared" ref="AC47:AG47" si="377">AC38</f>
        <v>45052</v>
      </c>
      <c r="AD47" s="716">
        <f t="shared" si="377"/>
        <v>45059</v>
      </c>
      <c r="AE47" s="716">
        <f t="shared" si="377"/>
        <v>45066</v>
      </c>
      <c r="AF47" s="1004">
        <f t="shared" si="377"/>
        <v>45073</v>
      </c>
      <c r="AG47" s="915">
        <f t="shared" si="377"/>
        <v>45080</v>
      </c>
      <c r="AH47" s="716">
        <f t="shared" ref="AH47:AO47" si="378">AH38</f>
        <v>45087</v>
      </c>
      <c r="AI47" s="716">
        <f t="shared" si="378"/>
        <v>45094</v>
      </c>
      <c r="AJ47" s="716">
        <f t="shared" si="378"/>
        <v>45101</v>
      </c>
      <c r="AK47" s="717">
        <f t="shared" si="378"/>
        <v>45108</v>
      </c>
      <c r="AL47" s="1018">
        <f t="shared" si="378"/>
        <v>45115</v>
      </c>
      <c r="AM47" s="716">
        <f t="shared" si="378"/>
        <v>45122</v>
      </c>
      <c r="AN47" s="716">
        <f t="shared" si="378"/>
        <v>45129</v>
      </c>
      <c r="AO47" s="1004">
        <f t="shared" si="378"/>
        <v>45136</v>
      </c>
      <c r="AP47" s="716">
        <f t="shared" ref="AP47:AX47" si="379">AP38</f>
        <v>45143</v>
      </c>
      <c r="AQ47" s="716">
        <f t="shared" si="379"/>
        <v>45150</v>
      </c>
      <c r="AR47" s="716">
        <f t="shared" si="379"/>
        <v>45157</v>
      </c>
      <c r="AS47" s="716">
        <f t="shared" ref="AS47" si="380">AS38</f>
        <v>45164</v>
      </c>
      <c r="AT47" s="717">
        <f t="shared" si="379"/>
        <v>45171</v>
      </c>
      <c r="AU47" s="1018">
        <f t="shared" si="379"/>
        <v>45178</v>
      </c>
      <c r="AV47" s="716">
        <f t="shared" si="379"/>
        <v>45185</v>
      </c>
      <c r="AW47" s="716">
        <f t="shared" si="379"/>
        <v>45192</v>
      </c>
      <c r="AX47" s="1004">
        <f t="shared" si="379"/>
        <v>45199</v>
      </c>
      <c r="AY47" s="716">
        <f t="shared" ref="AY47:BA47" si="381">AY38</f>
        <v>45206</v>
      </c>
      <c r="AZ47" s="716">
        <f t="shared" si="381"/>
        <v>45213</v>
      </c>
      <c r="BA47" s="716">
        <f t="shared" si="381"/>
        <v>45220</v>
      </c>
      <c r="BB47" s="717">
        <f t="shared" si="363"/>
        <v>45227</v>
      </c>
      <c r="BC47" s="1018">
        <f t="shared" si="363"/>
        <v>45234</v>
      </c>
      <c r="BD47" s="716">
        <f t="shared" si="363"/>
        <v>45241</v>
      </c>
      <c r="BE47" s="716">
        <f t="shared" si="363"/>
        <v>45248</v>
      </c>
      <c r="BF47" s="716">
        <f t="shared" ref="BF47" si="382">BF38</f>
        <v>45255</v>
      </c>
      <c r="BG47" s="1004">
        <f t="shared" si="363"/>
        <v>45262</v>
      </c>
      <c r="BH47" s="716">
        <f t="shared" si="363"/>
        <v>45269</v>
      </c>
      <c r="BI47" s="716">
        <f t="shared" si="363"/>
        <v>45276</v>
      </c>
      <c r="BJ47" s="716">
        <f t="shared" si="363"/>
        <v>45283</v>
      </c>
      <c r="BK47" s="717">
        <f t="shared" ref="BK47" si="383">BK38</f>
        <v>45290</v>
      </c>
    </row>
    <row r="48" spans="3:63" s="164" customFormat="1" ht="18" customHeight="1">
      <c r="C48" s="1086" t="s">
        <v>1306</v>
      </c>
      <c r="D48" s="1083">
        <v>0</v>
      </c>
      <c r="E48" s="1083">
        <v>0</v>
      </c>
      <c r="F48" s="1083">
        <v>0</v>
      </c>
      <c r="G48" s="983" t="s">
        <v>1295</v>
      </c>
      <c r="H48" s="713"/>
      <c r="I48" s="718"/>
      <c r="J48" s="718"/>
      <c r="K48" s="714"/>
      <c r="L48" s="713"/>
      <c r="M48" s="718"/>
      <c r="N48" s="718"/>
      <c r="O48" s="718"/>
      <c r="P48" s="714"/>
      <c r="Q48" s="713"/>
      <c r="R48" s="718"/>
      <c r="S48" s="718"/>
      <c r="T48" s="714"/>
      <c r="U48" s="713"/>
      <c r="V48" s="718"/>
      <c r="W48" s="718"/>
      <c r="X48" s="718"/>
      <c r="Y48" s="713"/>
      <c r="Z48" s="718"/>
      <c r="AA48" s="718"/>
      <c r="AB48" s="718"/>
      <c r="AC48" s="713">
        <v>2</v>
      </c>
      <c r="AD48" s="718"/>
      <c r="AE48" s="718"/>
      <c r="AF48" s="718"/>
      <c r="AG48" s="718"/>
      <c r="AH48" s="713"/>
      <c r="AI48" s="718"/>
      <c r="AJ48" s="718"/>
      <c r="AK48" s="714"/>
      <c r="AL48" s="1014"/>
      <c r="AM48" s="718"/>
      <c r="AN48" s="718"/>
      <c r="AO48" s="718"/>
      <c r="AP48" s="713"/>
      <c r="AQ48" s="718"/>
      <c r="AR48" s="718"/>
      <c r="AS48" s="718"/>
      <c r="AT48" s="714"/>
      <c r="AU48" s="1014"/>
      <c r="AV48" s="718"/>
      <c r="AW48" s="718"/>
      <c r="AX48" s="718"/>
      <c r="AY48" s="713"/>
      <c r="AZ48" s="718"/>
      <c r="BA48" s="718"/>
      <c r="BB48" s="714"/>
      <c r="BC48" s="1014"/>
      <c r="BD48" s="718"/>
      <c r="BE48" s="718"/>
      <c r="BF48" s="718"/>
      <c r="BG48" s="718"/>
      <c r="BH48" s="713"/>
      <c r="BI48" s="718"/>
      <c r="BJ48" s="718"/>
      <c r="BK48" s="714"/>
    </row>
    <row r="49" spans="3:63" s="164" customFormat="1" ht="18" customHeight="1">
      <c r="C49" s="1087"/>
      <c r="D49" s="1084"/>
      <c r="E49" s="1084"/>
      <c r="F49" s="1084"/>
      <c r="G49" s="984" t="s">
        <v>1307</v>
      </c>
      <c r="H49" s="818">
        <v>27</v>
      </c>
      <c r="I49" s="819">
        <v>27</v>
      </c>
      <c r="J49" s="819">
        <v>27</v>
      </c>
      <c r="K49" s="821">
        <v>27</v>
      </c>
      <c r="L49" s="818">
        <f>K49+L48</f>
        <v>27</v>
      </c>
      <c r="M49" s="819">
        <f t="shared" ref="M49" si="384">L49+M48</f>
        <v>27</v>
      </c>
      <c r="N49" s="819">
        <f t="shared" ref="N49:O49" si="385">M49+N48</f>
        <v>27</v>
      </c>
      <c r="O49" s="819">
        <f t="shared" si="385"/>
        <v>27</v>
      </c>
      <c r="P49" s="821">
        <f t="shared" ref="P49" si="386">O49+P48</f>
        <v>27</v>
      </c>
      <c r="Q49" s="818">
        <f>P49+Q48</f>
        <v>27</v>
      </c>
      <c r="R49" s="819">
        <f t="shared" ref="R49" si="387">Q49+R48</f>
        <v>27</v>
      </c>
      <c r="S49" s="819">
        <f t="shared" ref="S49" si="388">R49+S48</f>
        <v>27</v>
      </c>
      <c r="T49" s="821">
        <f t="shared" ref="T49" si="389">S49+T48</f>
        <v>27</v>
      </c>
      <c r="U49" s="818">
        <f>T49+U48</f>
        <v>27</v>
      </c>
      <c r="V49" s="819">
        <f t="shared" ref="V49" si="390">U49+V48</f>
        <v>27</v>
      </c>
      <c r="W49" s="819">
        <f t="shared" ref="W49:X49" si="391">V49+W48</f>
        <v>27</v>
      </c>
      <c r="X49" s="819">
        <f t="shared" si="391"/>
        <v>27</v>
      </c>
      <c r="Y49" s="818">
        <f>X49+Y48</f>
        <v>27</v>
      </c>
      <c r="Z49" s="819">
        <f t="shared" ref="Z49" si="392">Y49+Z48</f>
        <v>27</v>
      </c>
      <c r="AA49" s="819">
        <f t="shared" ref="AA49" si="393">Z49+AA48</f>
        <v>27</v>
      </c>
      <c r="AB49" s="819">
        <f t="shared" ref="AB49" si="394">AA49+AB48</f>
        <v>27</v>
      </c>
      <c r="AC49" s="818">
        <f>AB49+AC48</f>
        <v>29</v>
      </c>
      <c r="AD49" s="819">
        <f t="shared" ref="AD49" si="395">AC49+AD48</f>
        <v>29</v>
      </c>
      <c r="AE49" s="819">
        <f t="shared" ref="AE49" si="396">AD49+AE48</f>
        <v>29</v>
      </c>
      <c r="AF49" s="819">
        <f t="shared" ref="AF49" si="397">AE49+AF48</f>
        <v>29</v>
      </c>
      <c r="AG49" s="819">
        <f>AF49+AG48</f>
        <v>29</v>
      </c>
      <c r="AH49" s="818">
        <f>AG49+AH48</f>
        <v>29</v>
      </c>
      <c r="AI49" s="819">
        <f>AH49+AI48</f>
        <v>29</v>
      </c>
      <c r="AJ49" s="819">
        <f t="shared" ref="AJ49" si="398">AI49+AJ48</f>
        <v>29</v>
      </c>
      <c r="AK49" s="821">
        <f>AJ49+AK48</f>
        <v>29</v>
      </c>
      <c r="AL49" s="565">
        <f>AK49+AL48</f>
        <v>29</v>
      </c>
      <c r="AM49" s="819">
        <f t="shared" ref="AM49" si="399">AL49+AM48</f>
        <v>29</v>
      </c>
      <c r="AN49" s="819">
        <f t="shared" ref="AN49" si="400">AM49+AN48</f>
        <v>29</v>
      </c>
      <c r="AO49" s="819">
        <f t="shared" ref="AO49" si="401">AN49+AO48</f>
        <v>29</v>
      </c>
      <c r="AP49" s="818">
        <f>AO49+AP48</f>
        <v>29</v>
      </c>
      <c r="AQ49" s="819">
        <f>AP49+AQ48</f>
        <v>29</v>
      </c>
      <c r="AR49" s="819">
        <f t="shared" ref="AR49:AS49" si="402">AQ49+AR48</f>
        <v>29</v>
      </c>
      <c r="AS49" s="819">
        <f t="shared" si="402"/>
        <v>29</v>
      </c>
      <c r="AT49" s="821">
        <f>AS49+AT48</f>
        <v>29</v>
      </c>
      <c r="AU49" s="565">
        <f>AT49+AU48</f>
        <v>29</v>
      </c>
      <c r="AV49" s="819">
        <f t="shared" ref="AV49" si="403">AU49+AV48</f>
        <v>29</v>
      </c>
      <c r="AW49" s="819">
        <f t="shared" ref="AW49" si="404">AV49+AW48</f>
        <v>29</v>
      </c>
      <c r="AX49" s="819">
        <f t="shared" ref="AX49" si="405">AW49+AX48</f>
        <v>29</v>
      </c>
      <c r="AY49" s="818">
        <f t="shared" ref="AY49" si="406">AX49+AY48</f>
        <v>29</v>
      </c>
      <c r="AZ49" s="819">
        <f t="shared" ref="AZ49" si="407">AY49+AZ48</f>
        <v>29</v>
      </c>
      <c r="BA49" s="819">
        <f t="shared" ref="BA49" si="408">AZ49+BA48</f>
        <v>29</v>
      </c>
      <c r="BB49" s="821">
        <f t="shared" ref="BB49" si="409">BA49+BB48</f>
        <v>29</v>
      </c>
      <c r="BC49" s="565">
        <f t="shared" ref="BC49" si="410">BB49+BC48</f>
        <v>29</v>
      </c>
      <c r="BD49" s="819">
        <f t="shared" ref="BD49" si="411">BC49+BD48</f>
        <v>29</v>
      </c>
      <c r="BE49" s="819">
        <f t="shared" ref="BE49" si="412">BD49+BE48</f>
        <v>29</v>
      </c>
      <c r="BF49" s="819">
        <f t="shared" ref="BF49" si="413">BE49+BF48</f>
        <v>29</v>
      </c>
      <c r="BG49" s="819">
        <f t="shared" ref="BG49" si="414">BF49+BG48</f>
        <v>29</v>
      </c>
      <c r="BH49" s="818">
        <f t="shared" ref="BH49" si="415">BG49+BH48</f>
        <v>29</v>
      </c>
      <c r="BI49" s="819">
        <f t="shared" ref="BI49" si="416">BH49+BI48</f>
        <v>29</v>
      </c>
      <c r="BJ49" s="819">
        <f t="shared" ref="BJ49" si="417">BI49+BJ48</f>
        <v>29</v>
      </c>
      <c r="BK49" s="821">
        <f t="shared" ref="BK49" si="418">BJ49+BK48</f>
        <v>29</v>
      </c>
    </row>
    <row r="50" spans="3:63" s="164" customFormat="1" ht="18" customHeight="1">
      <c r="C50" s="923">
        <f>SUM(D48:F51)</f>
        <v>0</v>
      </c>
      <c r="D50" s="1084"/>
      <c r="E50" s="1084"/>
      <c r="F50" s="1084"/>
      <c r="G50" s="984" t="s">
        <v>1296</v>
      </c>
      <c r="H50" s="970"/>
      <c r="I50" s="931"/>
      <c r="J50" s="931"/>
      <c r="K50" s="960">
        <v>2</v>
      </c>
      <c r="L50" s="970"/>
      <c r="M50" s="931"/>
      <c r="N50" s="931"/>
      <c r="O50" s="931"/>
      <c r="P50" s="912"/>
      <c r="Q50" s="970"/>
      <c r="R50" s="819"/>
      <c r="S50" s="931"/>
      <c r="T50" s="943">
        <v>1</v>
      </c>
      <c r="U50" s="970"/>
      <c r="V50" s="931"/>
      <c r="W50" s="949">
        <v>1</v>
      </c>
      <c r="X50" s="949">
        <v>1</v>
      </c>
      <c r="Y50" s="970"/>
      <c r="Z50" s="931"/>
      <c r="AA50" s="931"/>
      <c r="AB50" s="931"/>
      <c r="AC50" s="970"/>
      <c r="AD50" s="931"/>
      <c r="AE50" s="931"/>
      <c r="AF50" s="931"/>
      <c r="AG50" s="931"/>
      <c r="AH50" s="970"/>
      <c r="AI50" s="931"/>
      <c r="AJ50" s="931"/>
      <c r="AK50" s="912"/>
      <c r="AL50" s="1021"/>
      <c r="AM50" s="931"/>
      <c r="AN50" s="931"/>
      <c r="AO50" s="931"/>
      <c r="AP50" s="970"/>
      <c r="AQ50" s="931"/>
      <c r="AR50" s="931"/>
      <c r="AS50" s="943">
        <v>1</v>
      </c>
      <c r="AT50" s="912"/>
      <c r="AU50" s="1021"/>
      <c r="AV50" s="931"/>
      <c r="AW50" s="931"/>
      <c r="AX50" s="931"/>
      <c r="AY50" s="970"/>
      <c r="AZ50" s="931"/>
      <c r="BA50" s="931"/>
      <c r="BB50" s="912"/>
      <c r="BC50" s="1036">
        <v>2</v>
      </c>
      <c r="BD50" s="931"/>
      <c r="BE50" s="931"/>
      <c r="BF50" s="931"/>
      <c r="BG50" s="931"/>
      <c r="BH50" s="970"/>
      <c r="BI50" s="931"/>
      <c r="BJ50" s="931"/>
      <c r="BK50" s="912"/>
    </row>
    <row r="51" spans="3:63" s="164" customFormat="1" ht="18" customHeight="1">
      <c r="C51" s="923">
        <f>HLOOKUP($C$5,H45:BK51,6,0)</f>
        <v>0</v>
      </c>
      <c r="D51" s="1084"/>
      <c r="E51" s="1084"/>
      <c r="F51" s="1084"/>
      <c r="G51" s="984" t="s">
        <v>236</v>
      </c>
      <c r="H51" s="818">
        <v>5</v>
      </c>
      <c r="I51" s="819">
        <v>5</v>
      </c>
      <c r="J51" s="819">
        <v>5</v>
      </c>
      <c r="K51" s="821">
        <v>3</v>
      </c>
      <c r="L51" s="818">
        <f>K51+L48-L50</f>
        <v>3</v>
      </c>
      <c r="M51" s="819">
        <f t="shared" ref="M51" si="419">L51+M48-M50</f>
        <v>3</v>
      </c>
      <c r="N51" s="819">
        <f t="shared" ref="N51" si="420">M51+N48-N50</f>
        <v>3</v>
      </c>
      <c r="O51" s="819">
        <f t="shared" ref="O51" si="421">N51+O48-O50</f>
        <v>3</v>
      </c>
      <c r="P51" s="821">
        <f t="shared" ref="P51" si="422">O51+P48-P50</f>
        <v>3</v>
      </c>
      <c r="Q51" s="818">
        <f>P51+Q48-Q50</f>
        <v>3</v>
      </c>
      <c r="R51" s="819">
        <f t="shared" ref="R51" si="423">Q51+R48-R50</f>
        <v>3</v>
      </c>
      <c r="S51" s="819">
        <f t="shared" ref="S51" si="424">R51+S48-S50</f>
        <v>3</v>
      </c>
      <c r="T51" s="821">
        <f t="shared" ref="T51" si="425">S51+T48-T50</f>
        <v>2</v>
      </c>
      <c r="U51" s="818">
        <v>3</v>
      </c>
      <c r="V51" s="819">
        <f t="shared" ref="V51" si="426">U51+V48-V50</f>
        <v>3</v>
      </c>
      <c r="W51" s="819">
        <f t="shared" ref="W51:X51" si="427">V51+W48-W50</f>
        <v>2</v>
      </c>
      <c r="X51" s="819">
        <f t="shared" si="427"/>
        <v>1</v>
      </c>
      <c r="Y51" s="818">
        <f>X51+Y48-Y50</f>
        <v>1</v>
      </c>
      <c r="Z51" s="819">
        <f t="shared" ref="Z51" si="428">Y51+Z48-Z50</f>
        <v>1</v>
      </c>
      <c r="AA51" s="819">
        <f t="shared" ref="AA51" si="429">Z51+AA48-AA50</f>
        <v>1</v>
      </c>
      <c r="AB51" s="819">
        <f t="shared" ref="AB51" si="430">AA51+AB48-AB50</f>
        <v>1</v>
      </c>
      <c r="AC51" s="818">
        <f>AB51+AC48-AC50</f>
        <v>3</v>
      </c>
      <c r="AD51" s="819">
        <f t="shared" ref="AD51" si="431">AC51+AD48-AD50</f>
        <v>3</v>
      </c>
      <c r="AE51" s="819">
        <f t="shared" ref="AE51" si="432">AD51+AE48-AE50</f>
        <v>3</v>
      </c>
      <c r="AF51" s="819">
        <f t="shared" ref="AF51" si="433">AE51+AF48-AF50</f>
        <v>3</v>
      </c>
      <c r="AG51" s="819">
        <f>AF51+AG48-AG50</f>
        <v>3</v>
      </c>
      <c r="AH51" s="818">
        <f>AG51+AH48-AH50</f>
        <v>3</v>
      </c>
      <c r="AI51" s="819">
        <f>AH51+AI48-AI50</f>
        <v>3</v>
      </c>
      <c r="AJ51" s="819">
        <f t="shared" ref="AJ51" si="434">AI51+AJ48-AJ50</f>
        <v>3</v>
      </c>
      <c r="AK51" s="821">
        <f>AJ51+AK48-AK50</f>
        <v>3</v>
      </c>
      <c r="AL51" s="565">
        <f>AK51+AL48-AL50</f>
        <v>3</v>
      </c>
      <c r="AM51" s="819">
        <f t="shared" ref="AM51" si="435">AL51+AM48-AM50</f>
        <v>3</v>
      </c>
      <c r="AN51" s="819">
        <f t="shared" ref="AN51" si="436">AM51+AN48-AN50</f>
        <v>3</v>
      </c>
      <c r="AO51" s="819">
        <f t="shared" ref="AO51" si="437">AN51+AO48-AO50</f>
        <v>3</v>
      </c>
      <c r="AP51" s="818">
        <f>AO51+AP48-AP50</f>
        <v>3</v>
      </c>
      <c r="AQ51" s="819">
        <f>AP51+AQ48-AQ50</f>
        <v>3</v>
      </c>
      <c r="AR51" s="819">
        <f t="shared" ref="AR51:AS51" si="438">AQ51+AR48-AR50</f>
        <v>3</v>
      </c>
      <c r="AS51" s="819">
        <f t="shared" si="438"/>
        <v>2</v>
      </c>
      <c r="AT51" s="821">
        <f>AS51+AT48-AT50</f>
        <v>2</v>
      </c>
      <c r="AU51" s="565">
        <f>AT51+AU48-AU50</f>
        <v>2</v>
      </c>
      <c r="AV51" s="819">
        <f t="shared" ref="AV51" si="439">AU51+AV48-AV50</f>
        <v>2</v>
      </c>
      <c r="AW51" s="819">
        <f t="shared" ref="AW51" si="440">AV51+AW48-AW50</f>
        <v>2</v>
      </c>
      <c r="AX51" s="819">
        <f t="shared" ref="AX51" si="441">AW51+AX48-AX50</f>
        <v>2</v>
      </c>
      <c r="AY51" s="818">
        <f>AX51+AY48-AY50</f>
        <v>2</v>
      </c>
      <c r="AZ51" s="819">
        <f>AY51+AZ48-AZ50</f>
        <v>2</v>
      </c>
      <c r="BA51" s="819">
        <f t="shared" ref="BA51" si="442">AZ51+BA48-BA50</f>
        <v>2</v>
      </c>
      <c r="BB51" s="821">
        <f>BA51+BB48-BB50</f>
        <v>2</v>
      </c>
      <c r="BC51" s="565">
        <f>BB51+BC48-BC50</f>
        <v>0</v>
      </c>
      <c r="BD51" s="819">
        <f t="shared" ref="BD51" si="443">BC51+BD48-BD50</f>
        <v>0</v>
      </c>
      <c r="BE51" s="819">
        <f t="shared" ref="BE51:BF51" si="444">BD51+BE48-BE50</f>
        <v>0</v>
      </c>
      <c r="BF51" s="819">
        <f t="shared" si="444"/>
        <v>0</v>
      </c>
      <c r="BG51" s="819">
        <f t="shared" ref="BG51" si="445">BE51+BG48-BG50</f>
        <v>0</v>
      </c>
      <c r="BH51" s="818">
        <f>BF51+BH48-BH50</f>
        <v>0</v>
      </c>
      <c r="BI51" s="819">
        <f>BH51+BI48-BI50</f>
        <v>0</v>
      </c>
      <c r="BJ51" s="819">
        <f t="shared" ref="BJ51" si="446">BI51+BJ48-BJ50</f>
        <v>0</v>
      </c>
      <c r="BK51" s="821">
        <f>BJ51+BK48-BK50</f>
        <v>0</v>
      </c>
    </row>
    <row r="52" spans="3:63" s="164" customFormat="1" ht="17.399999999999999" customHeight="1">
      <c r="C52" s="923"/>
      <c r="D52" s="1084"/>
      <c r="E52" s="1084"/>
      <c r="F52" s="1084"/>
      <c r="G52" s="984" t="s">
        <v>1241</v>
      </c>
      <c r="H52" s="818">
        <v>26</v>
      </c>
      <c r="I52" s="819">
        <v>26</v>
      </c>
      <c r="J52" s="819"/>
      <c r="K52" s="821"/>
      <c r="L52" s="818">
        <v>26</v>
      </c>
      <c r="M52" s="819">
        <v>26</v>
      </c>
      <c r="N52" s="819">
        <v>26</v>
      </c>
      <c r="O52" s="819">
        <v>26</v>
      </c>
      <c r="P52" s="821">
        <v>26</v>
      </c>
      <c r="Q52" s="818">
        <v>26</v>
      </c>
      <c r="R52" s="819">
        <v>26</v>
      </c>
      <c r="S52" s="819">
        <v>27</v>
      </c>
      <c r="T52" s="821">
        <v>27</v>
      </c>
      <c r="U52" s="818">
        <v>27</v>
      </c>
      <c r="V52" s="819">
        <v>27</v>
      </c>
      <c r="W52" s="819">
        <v>27</v>
      </c>
      <c r="X52" s="819">
        <v>27</v>
      </c>
      <c r="Y52" s="818">
        <v>27</v>
      </c>
      <c r="Z52" s="819">
        <v>27</v>
      </c>
      <c r="AA52" s="819">
        <v>27</v>
      </c>
      <c r="AB52" s="819">
        <v>27</v>
      </c>
      <c r="AC52" s="818">
        <v>27</v>
      </c>
      <c r="AD52" s="819">
        <v>27</v>
      </c>
      <c r="AE52" s="819">
        <v>27</v>
      </c>
      <c r="AF52" s="819">
        <v>27</v>
      </c>
      <c r="AG52" s="819"/>
      <c r="AH52" s="818">
        <v>29</v>
      </c>
      <c r="AI52" s="819">
        <v>29</v>
      </c>
      <c r="AJ52" s="819">
        <v>29</v>
      </c>
      <c r="AK52" s="821">
        <v>29</v>
      </c>
      <c r="AL52" s="565">
        <v>29</v>
      </c>
      <c r="AM52" s="819"/>
      <c r="AN52" s="819"/>
      <c r="AO52" s="819"/>
      <c r="AP52" s="818"/>
      <c r="AQ52" s="819"/>
      <c r="AR52" s="819"/>
      <c r="AS52" s="819"/>
      <c r="AT52" s="821"/>
      <c r="AU52" s="565"/>
      <c r="AV52" s="819"/>
      <c r="AW52" s="819"/>
      <c r="AX52" s="819"/>
      <c r="AY52" s="818"/>
      <c r="AZ52" s="819"/>
      <c r="BA52" s="819"/>
      <c r="BB52" s="821"/>
      <c r="BC52" s="565"/>
      <c r="BD52" s="819"/>
      <c r="BE52" s="819"/>
      <c r="BF52" s="819"/>
      <c r="BG52" s="819"/>
      <c r="BH52" s="818"/>
      <c r="BI52" s="819"/>
      <c r="BJ52" s="819"/>
      <c r="BK52" s="821"/>
    </row>
    <row r="53" spans="3:63" s="164" customFormat="1" ht="18" customHeight="1" thickBot="1">
      <c r="C53" s="929"/>
      <c r="D53" s="1085"/>
      <c r="E53" s="1085"/>
      <c r="F53" s="1085"/>
      <c r="G53" s="986" t="s">
        <v>1274</v>
      </c>
      <c r="H53" s="927">
        <v>-1</v>
      </c>
      <c r="I53" s="926">
        <v>-1</v>
      </c>
      <c r="J53" s="926"/>
      <c r="K53" s="925"/>
      <c r="L53" s="927">
        <f t="shared" ref="L53:Q53" si="447">L52-L49</f>
        <v>-1</v>
      </c>
      <c r="M53" s="926">
        <f t="shared" si="447"/>
        <v>-1</v>
      </c>
      <c r="N53" s="926">
        <f t="shared" si="447"/>
        <v>-1</v>
      </c>
      <c r="O53" s="926">
        <f t="shared" si="447"/>
        <v>-1</v>
      </c>
      <c r="P53" s="926">
        <f t="shared" si="447"/>
        <v>-1</v>
      </c>
      <c r="Q53" s="927">
        <f t="shared" si="447"/>
        <v>-1</v>
      </c>
      <c r="R53" s="926">
        <f t="shared" ref="R53:AA53" si="448">R52-R49</f>
        <v>-1</v>
      </c>
      <c r="S53" s="926">
        <f t="shared" si="448"/>
        <v>0</v>
      </c>
      <c r="T53" s="926">
        <f t="shared" si="448"/>
        <v>0</v>
      </c>
      <c r="U53" s="927">
        <f t="shared" si="448"/>
        <v>0</v>
      </c>
      <c r="V53" s="926">
        <f t="shared" si="448"/>
        <v>0</v>
      </c>
      <c r="W53" s="926">
        <f t="shared" si="448"/>
        <v>0</v>
      </c>
      <c r="X53" s="926">
        <f t="shared" si="448"/>
        <v>0</v>
      </c>
      <c r="Y53" s="1026">
        <f t="shared" si="448"/>
        <v>0</v>
      </c>
      <c r="Z53" s="926">
        <f t="shared" si="448"/>
        <v>0</v>
      </c>
      <c r="AA53" s="926">
        <f t="shared" si="448"/>
        <v>0</v>
      </c>
      <c r="AB53" s="926">
        <f>AB52-AB49</f>
        <v>0</v>
      </c>
      <c r="AC53" s="927">
        <f>AC52-AC49</f>
        <v>-2</v>
      </c>
      <c r="AD53" s="926">
        <f>AD52-AD49</f>
        <v>-2</v>
      </c>
      <c r="AE53" s="926">
        <f>AE52-AE49</f>
        <v>-2</v>
      </c>
      <c r="AF53" s="926">
        <f>AF52-AF49</f>
        <v>-2</v>
      </c>
      <c r="AG53" s="926"/>
      <c r="AH53" s="927">
        <f>AH52-AH49</f>
        <v>0</v>
      </c>
      <c r="AI53" s="926">
        <f>AI52-AI49</f>
        <v>0</v>
      </c>
      <c r="AJ53" s="926">
        <f>AJ52-AJ49</f>
        <v>0</v>
      </c>
      <c r="AK53" s="926">
        <f>AK52-AK49</f>
        <v>0</v>
      </c>
      <c r="AL53" s="927">
        <f>AL52-AL49</f>
        <v>0</v>
      </c>
      <c r="AM53" s="926"/>
      <c r="AN53" s="926"/>
      <c r="AO53" s="926"/>
      <c r="AP53" s="927"/>
      <c r="AQ53" s="926"/>
      <c r="AR53" s="926"/>
      <c r="AS53" s="926"/>
      <c r="AT53" s="925"/>
      <c r="AU53" s="1013"/>
      <c r="AV53" s="926"/>
      <c r="AW53" s="926"/>
      <c r="AX53" s="926"/>
      <c r="AY53" s="927"/>
      <c r="AZ53" s="926"/>
      <c r="BA53" s="926"/>
      <c r="BB53" s="925"/>
      <c r="BC53" s="1013"/>
      <c r="BD53" s="926"/>
      <c r="BE53" s="926"/>
      <c r="BF53" s="926"/>
      <c r="BG53" s="926"/>
      <c r="BH53" s="927"/>
      <c r="BI53" s="926"/>
      <c r="BJ53" s="926"/>
      <c r="BK53" s="925"/>
    </row>
    <row r="54" spans="3:63" s="164" customFormat="1" ht="18" hidden="1" customHeight="1">
      <c r="C54" s="712" t="s">
        <v>240</v>
      </c>
      <c r="D54" s="1077" t="s">
        <v>237</v>
      </c>
      <c r="E54" s="1077" t="s">
        <v>238</v>
      </c>
      <c r="F54" s="1088" t="s">
        <v>239</v>
      </c>
      <c r="G54" s="948" t="s">
        <v>88</v>
      </c>
      <c r="H54" s="708" t="s">
        <v>995</v>
      </c>
      <c r="I54" s="948" t="s">
        <v>996</v>
      </c>
      <c r="J54" s="948" t="s">
        <v>997</v>
      </c>
      <c r="K54" s="709" t="s">
        <v>1235</v>
      </c>
      <c r="L54" s="708" t="str">
        <f>L45</f>
        <v>WK 1</v>
      </c>
      <c r="M54" s="708" t="str">
        <f t="shared" ref="M54:X54" si="449">M45</f>
        <v>WK 2</v>
      </c>
      <c r="N54" s="708" t="str">
        <f t="shared" si="449"/>
        <v>WK 3</v>
      </c>
      <c r="O54" s="708" t="str">
        <f t="shared" si="449"/>
        <v>WK 4</v>
      </c>
      <c r="P54" s="708" t="str">
        <f t="shared" si="449"/>
        <v>WK 5</v>
      </c>
      <c r="Q54" s="708" t="str">
        <f t="shared" si="449"/>
        <v>WK 6</v>
      </c>
      <c r="R54" s="708" t="str">
        <f t="shared" si="449"/>
        <v>WK 7</v>
      </c>
      <c r="S54" s="708" t="str">
        <f t="shared" si="449"/>
        <v>WK 8</v>
      </c>
      <c r="T54" s="708" t="str">
        <f t="shared" si="449"/>
        <v>WK 9</v>
      </c>
      <c r="U54" s="708" t="str">
        <f t="shared" si="449"/>
        <v>WK 10</v>
      </c>
      <c r="V54" s="708" t="str">
        <f t="shared" si="449"/>
        <v>WK 11</v>
      </c>
      <c r="W54" s="708" t="str">
        <f t="shared" si="449"/>
        <v>WK 12</v>
      </c>
      <c r="X54" s="1002" t="str">
        <f t="shared" si="449"/>
        <v>WK 13</v>
      </c>
      <c r="Y54" s="708" t="str">
        <f t="shared" ref="Y54:AB54" si="450">Y45</f>
        <v>WK 14</v>
      </c>
      <c r="Z54" s="708" t="str">
        <f t="shared" si="450"/>
        <v>WK 15</v>
      </c>
      <c r="AA54" s="708" t="str">
        <f t="shared" si="450"/>
        <v>WK 16</v>
      </c>
      <c r="AB54" s="1002" t="str">
        <f t="shared" si="450"/>
        <v>WK 17</v>
      </c>
      <c r="AC54" s="708" t="str">
        <f t="shared" ref="AC54:AG54" si="451">AC45</f>
        <v>WK 18</v>
      </c>
      <c r="AD54" s="708" t="str">
        <f t="shared" si="451"/>
        <v>WK 19</v>
      </c>
      <c r="AE54" s="708" t="str">
        <f t="shared" si="451"/>
        <v>WK 20</v>
      </c>
      <c r="AF54" s="1002" t="str">
        <f t="shared" si="451"/>
        <v>WK 21</v>
      </c>
      <c r="AG54" s="948" t="str">
        <f t="shared" si="451"/>
        <v>WK 22</v>
      </c>
      <c r="AH54" s="708" t="str">
        <f t="shared" ref="AH54:AO54" si="452">AH45</f>
        <v>WK 23</v>
      </c>
      <c r="AI54" s="708" t="str">
        <f t="shared" si="452"/>
        <v>WK 24</v>
      </c>
      <c r="AJ54" s="708" t="str">
        <f t="shared" si="452"/>
        <v>WK 25</v>
      </c>
      <c r="AK54" s="709" t="str">
        <f t="shared" si="452"/>
        <v>WK 26</v>
      </c>
      <c r="AL54" s="1017" t="str">
        <f t="shared" si="452"/>
        <v>WK 27</v>
      </c>
      <c r="AM54" s="708" t="str">
        <f t="shared" si="452"/>
        <v>WK 28</v>
      </c>
      <c r="AN54" s="708" t="str">
        <f t="shared" si="452"/>
        <v>WK 29</v>
      </c>
      <c r="AO54" s="1002" t="str">
        <f t="shared" si="452"/>
        <v>WK 30</v>
      </c>
      <c r="AP54" s="708" t="str">
        <f t="shared" ref="AP54:AX54" si="453">AP45</f>
        <v>WK 31</v>
      </c>
      <c r="AQ54" s="708" t="str">
        <f t="shared" si="453"/>
        <v>WK 32</v>
      </c>
      <c r="AR54" s="708" t="str">
        <f t="shared" si="453"/>
        <v>WK 33</v>
      </c>
      <c r="AS54" s="708" t="str">
        <f t="shared" ref="AS54" si="454">AS45</f>
        <v>WK 34</v>
      </c>
      <c r="AT54" s="709" t="str">
        <f t="shared" si="453"/>
        <v>WK 35</v>
      </c>
      <c r="AU54" s="1017" t="str">
        <f t="shared" si="453"/>
        <v>WK 36</v>
      </c>
      <c r="AV54" s="708" t="str">
        <f t="shared" si="453"/>
        <v>WK 37</v>
      </c>
      <c r="AW54" s="708" t="str">
        <f t="shared" si="453"/>
        <v>WK 38</v>
      </c>
      <c r="AX54" s="1002" t="str">
        <f t="shared" si="453"/>
        <v>WK 39</v>
      </c>
      <c r="AY54" s="708" t="str">
        <f t="shared" ref="AY54:BJ56" si="455">AY45</f>
        <v>WK 40</v>
      </c>
      <c r="AZ54" s="708" t="str">
        <f t="shared" si="455"/>
        <v>WK 41</v>
      </c>
      <c r="BA54" s="708" t="str">
        <f t="shared" si="455"/>
        <v>WK 42</v>
      </c>
      <c r="BB54" s="709" t="str">
        <f t="shared" si="455"/>
        <v>WK 44</v>
      </c>
      <c r="BC54" s="1017" t="str">
        <f t="shared" si="455"/>
        <v>WK 44</v>
      </c>
      <c r="BD54" s="708" t="str">
        <f t="shared" si="455"/>
        <v>WK 45</v>
      </c>
      <c r="BE54" s="708" t="str">
        <f t="shared" si="455"/>
        <v>WK 46</v>
      </c>
      <c r="BF54" s="708" t="str">
        <f t="shared" ref="BF54" si="456">BF45</f>
        <v>WK 47</v>
      </c>
      <c r="BG54" s="1002" t="str">
        <f t="shared" si="455"/>
        <v>WK 48</v>
      </c>
      <c r="BH54" s="708" t="str">
        <f t="shared" ref="BH54:BK54" si="457">BH45</f>
        <v>WK 49</v>
      </c>
      <c r="BI54" s="708" t="str">
        <f t="shared" si="457"/>
        <v>WK 50</v>
      </c>
      <c r="BJ54" s="708" t="str">
        <f t="shared" si="457"/>
        <v>WK 51</v>
      </c>
      <c r="BK54" s="709" t="str">
        <f t="shared" si="457"/>
        <v>WK 52</v>
      </c>
    </row>
    <row r="55" spans="3:63" s="164" customFormat="1" ht="18" hidden="1" customHeight="1">
      <c r="C55" s="921" t="s">
        <v>241</v>
      </c>
      <c r="D55" s="1078"/>
      <c r="E55" s="1078"/>
      <c r="F55" s="1088"/>
      <c r="G55" s="715" t="s">
        <v>215</v>
      </c>
      <c r="H55" s="710">
        <v>44899</v>
      </c>
      <c r="I55" s="721">
        <v>44906</v>
      </c>
      <c r="J55" s="721">
        <v>44913</v>
      </c>
      <c r="K55" s="711">
        <v>44920</v>
      </c>
      <c r="L55" s="710">
        <f>L46</f>
        <v>44927</v>
      </c>
      <c r="M55" s="710">
        <f t="shared" ref="M55:X55" si="458">M46</f>
        <v>44934</v>
      </c>
      <c r="N55" s="710">
        <f t="shared" si="458"/>
        <v>44941</v>
      </c>
      <c r="O55" s="710">
        <f t="shared" si="458"/>
        <v>44948</v>
      </c>
      <c r="P55" s="710">
        <f t="shared" si="458"/>
        <v>44955</v>
      </c>
      <c r="Q55" s="710">
        <f t="shared" si="458"/>
        <v>44962</v>
      </c>
      <c r="R55" s="710">
        <f t="shared" si="458"/>
        <v>44969</v>
      </c>
      <c r="S55" s="710">
        <f t="shared" si="458"/>
        <v>44976</v>
      </c>
      <c r="T55" s="710">
        <f t="shared" si="458"/>
        <v>44983</v>
      </c>
      <c r="U55" s="710">
        <f t="shared" si="458"/>
        <v>44990</v>
      </c>
      <c r="V55" s="710">
        <f t="shared" si="458"/>
        <v>44997</v>
      </c>
      <c r="W55" s="710">
        <f t="shared" si="458"/>
        <v>45004</v>
      </c>
      <c r="X55" s="1003">
        <f t="shared" si="458"/>
        <v>45011</v>
      </c>
      <c r="Y55" s="710">
        <f t="shared" ref="Y55:AB55" si="459">Y46</f>
        <v>45018</v>
      </c>
      <c r="Z55" s="710">
        <f t="shared" si="459"/>
        <v>45025</v>
      </c>
      <c r="AA55" s="710">
        <f t="shared" si="459"/>
        <v>45032</v>
      </c>
      <c r="AB55" s="1003">
        <f t="shared" si="459"/>
        <v>45039</v>
      </c>
      <c r="AC55" s="710">
        <f t="shared" ref="AC55:AG55" si="460">AC46</f>
        <v>45046</v>
      </c>
      <c r="AD55" s="710">
        <f t="shared" si="460"/>
        <v>45053</v>
      </c>
      <c r="AE55" s="710">
        <f t="shared" si="460"/>
        <v>45060</v>
      </c>
      <c r="AF55" s="1003">
        <f t="shared" si="460"/>
        <v>45067</v>
      </c>
      <c r="AG55" s="721">
        <f t="shared" si="460"/>
        <v>45074</v>
      </c>
      <c r="AH55" s="710">
        <f t="shared" ref="AH55:AO55" si="461">AH46</f>
        <v>45081</v>
      </c>
      <c r="AI55" s="710">
        <f t="shared" si="461"/>
        <v>45088</v>
      </c>
      <c r="AJ55" s="710">
        <f t="shared" si="461"/>
        <v>45095</v>
      </c>
      <c r="AK55" s="711">
        <f t="shared" si="461"/>
        <v>45102</v>
      </c>
      <c r="AL55" s="1015">
        <f t="shared" si="461"/>
        <v>45109</v>
      </c>
      <c r="AM55" s="710">
        <f t="shared" si="461"/>
        <v>45116</v>
      </c>
      <c r="AN55" s="710">
        <f t="shared" si="461"/>
        <v>45123</v>
      </c>
      <c r="AO55" s="1003">
        <f t="shared" si="461"/>
        <v>45130</v>
      </c>
      <c r="AP55" s="710">
        <f t="shared" ref="AP55:AX55" si="462">AP46</f>
        <v>45137</v>
      </c>
      <c r="AQ55" s="710">
        <f t="shared" si="462"/>
        <v>45144</v>
      </c>
      <c r="AR55" s="710">
        <f t="shared" si="462"/>
        <v>45151</v>
      </c>
      <c r="AS55" s="710">
        <f t="shared" ref="AS55" si="463">AS46</f>
        <v>45158</v>
      </c>
      <c r="AT55" s="711">
        <f t="shared" si="462"/>
        <v>45165</v>
      </c>
      <c r="AU55" s="1015">
        <f t="shared" si="462"/>
        <v>45172</v>
      </c>
      <c r="AV55" s="710">
        <f t="shared" si="462"/>
        <v>45179</v>
      </c>
      <c r="AW55" s="710">
        <f t="shared" si="462"/>
        <v>45186</v>
      </c>
      <c r="AX55" s="1003">
        <f t="shared" si="462"/>
        <v>45193</v>
      </c>
      <c r="AY55" s="710">
        <f t="shared" ref="AY55:BA55" si="464">AY46</f>
        <v>45200</v>
      </c>
      <c r="AZ55" s="710">
        <f t="shared" si="464"/>
        <v>45207</v>
      </c>
      <c r="BA55" s="710">
        <f t="shared" si="464"/>
        <v>45214</v>
      </c>
      <c r="BB55" s="711">
        <f t="shared" si="455"/>
        <v>45221</v>
      </c>
      <c r="BC55" s="1015">
        <f t="shared" si="455"/>
        <v>45228</v>
      </c>
      <c r="BD55" s="710">
        <f t="shared" si="455"/>
        <v>45235</v>
      </c>
      <c r="BE55" s="710">
        <f t="shared" si="455"/>
        <v>45242</v>
      </c>
      <c r="BF55" s="710">
        <f t="shared" ref="BF55" si="465">BF46</f>
        <v>45249</v>
      </c>
      <c r="BG55" s="1003">
        <f t="shared" si="455"/>
        <v>45256</v>
      </c>
      <c r="BH55" s="710">
        <f t="shared" si="455"/>
        <v>45263</v>
      </c>
      <c r="BI55" s="710">
        <f t="shared" si="455"/>
        <v>45270</v>
      </c>
      <c r="BJ55" s="710">
        <f t="shared" si="455"/>
        <v>45277</v>
      </c>
      <c r="BK55" s="711">
        <f t="shared" ref="BK55" si="466">BK46</f>
        <v>45284</v>
      </c>
    </row>
    <row r="56" spans="3:63" s="164" customFormat="1" ht="18" hidden="1" customHeight="1" thickBot="1">
      <c r="C56" s="928" t="s">
        <v>242</v>
      </c>
      <c r="D56" s="1079"/>
      <c r="E56" s="1079"/>
      <c r="F56" s="1088"/>
      <c r="G56" s="987" t="s">
        <v>216</v>
      </c>
      <c r="H56" s="716">
        <v>44905</v>
      </c>
      <c r="I56" s="915">
        <v>44912</v>
      </c>
      <c r="J56" s="915">
        <v>44919</v>
      </c>
      <c r="K56" s="717">
        <v>44926</v>
      </c>
      <c r="L56" s="716">
        <f>L47</f>
        <v>44933</v>
      </c>
      <c r="M56" s="716">
        <f t="shared" ref="M56:X56" si="467">M47</f>
        <v>44940</v>
      </c>
      <c r="N56" s="716">
        <f t="shared" si="467"/>
        <v>44947</v>
      </c>
      <c r="O56" s="716">
        <f t="shared" si="467"/>
        <v>44954</v>
      </c>
      <c r="P56" s="716">
        <f t="shared" si="467"/>
        <v>44961</v>
      </c>
      <c r="Q56" s="716">
        <f t="shared" si="467"/>
        <v>44968</v>
      </c>
      <c r="R56" s="716">
        <f t="shared" si="467"/>
        <v>44975</v>
      </c>
      <c r="S56" s="716">
        <f t="shared" si="467"/>
        <v>44982</v>
      </c>
      <c r="T56" s="716">
        <f t="shared" si="467"/>
        <v>44989</v>
      </c>
      <c r="U56" s="716">
        <f t="shared" si="467"/>
        <v>44996</v>
      </c>
      <c r="V56" s="716">
        <f t="shared" si="467"/>
        <v>45003</v>
      </c>
      <c r="W56" s="716">
        <f t="shared" si="467"/>
        <v>45010</v>
      </c>
      <c r="X56" s="1004">
        <f t="shared" si="467"/>
        <v>45017</v>
      </c>
      <c r="Y56" s="716">
        <f t="shared" ref="Y56:AB56" si="468">Y47</f>
        <v>45024</v>
      </c>
      <c r="Z56" s="716">
        <f t="shared" si="468"/>
        <v>45031</v>
      </c>
      <c r="AA56" s="716">
        <f t="shared" si="468"/>
        <v>45038</v>
      </c>
      <c r="AB56" s="1004">
        <f t="shared" si="468"/>
        <v>45045</v>
      </c>
      <c r="AC56" s="716">
        <f t="shared" ref="AC56:AG56" si="469">AC47</f>
        <v>45052</v>
      </c>
      <c r="AD56" s="716">
        <f t="shared" si="469"/>
        <v>45059</v>
      </c>
      <c r="AE56" s="716">
        <f t="shared" si="469"/>
        <v>45066</v>
      </c>
      <c r="AF56" s="1004">
        <f t="shared" si="469"/>
        <v>45073</v>
      </c>
      <c r="AG56" s="915">
        <f t="shared" si="469"/>
        <v>45080</v>
      </c>
      <c r="AH56" s="716">
        <f t="shared" ref="AH56:AO56" si="470">AH47</f>
        <v>45087</v>
      </c>
      <c r="AI56" s="716">
        <f t="shared" si="470"/>
        <v>45094</v>
      </c>
      <c r="AJ56" s="716">
        <f t="shared" si="470"/>
        <v>45101</v>
      </c>
      <c r="AK56" s="717">
        <f t="shared" si="470"/>
        <v>45108</v>
      </c>
      <c r="AL56" s="1018">
        <f t="shared" si="470"/>
        <v>45115</v>
      </c>
      <c r="AM56" s="716">
        <f t="shared" si="470"/>
        <v>45122</v>
      </c>
      <c r="AN56" s="716">
        <f t="shared" si="470"/>
        <v>45129</v>
      </c>
      <c r="AO56" s="1004">
        <f t="shared" si="470"/>
        <v>45136</v>
      </c>
      <c r="AP56" s="716">
        <f t="shared" ref="AP56:AX56" si="471">AP47</f>
        <v>45143</v>
      </c>
      <c r="AQ56" s="716">
        <f t="shared" si="471"/>
        <v>45150</v>
      </c>
      <c r="AR56" s="716">
        <f t="shared" si="471"/>
        <v>45157</v>
      </c>
      <c r="AS56" s="716">
        <f t="shared" ref="AS56" si="472">AS47</f>
        <v>45164</v>
      </c>
      <c r="AT56" s="717">
        <f t="shared" si="471"/>
        <v>45171</v>
      </c>
      <c r="AU56" s="1018">
        <f t="shared" si="471"/>
        <v>45178</v>
      </c>
      <c r="AV56" s="716">
        <f t="shared" si="471"/>
        <v>45185</v>
      </c>
      <c r="AW56" s="716">
        <f t="shared" si="471"/>
        <v>45192</v>
      </c>
      <c r="AX56" s="1004">
        <f t="shared" si="471"/>
        <v>45199</v>
      </c>
      <c r="AY56" s="716">
        <f t="shared" ref="AY56:BA56" si="473">AY47</f>
        <v>45206</v>
      </c>
      <c r="AZ56" s="716">
        <f t="shared" si="473"/>
        <v>45213</v>
      </c>
      <c r="BA56" s="716">
        <f t="shared" si="473"/>
        <v>45220</v>
      </c>
      <c r="BB56" s="717">
        <f t="shared" si="455"/>
        <v>45227</v>
      </c>
      <c r="BC56" s="1018">
        <f t="shared" si="455"/>
        <v>45234</v>
      </c>
      <c r="BD56" s="716">
        <f t="shared" si="455"/>
        <v>45241</v>
      </c>
      <c r="BE56" s="716">
        <f t="shared" si="455"/>
        <v>45248</v>
      </c>
      <c r="BF56" s="716">
        <f t="shared" ref="BF56" si="474">BF47</f>
        <v>45255</v>
      </c>
      <c r="BG56" s="1004">
        <f t="shared" si="455"/>
        <v>45262</v>
      </c>
      <c r="BH56" s="716">
        <f t="shared" si="455"/>
        <v>45269</v>
      </c>
      <c r="BI56" s="716">
        <f t="shared" si="455"/>
        <v>45276</v>
      </c>
      <c r="BJ56" s="716">
        <f t="shared" si="455"/>
        <v>45283</v>
      </c>
      <c r="BK56" s="717">
        <f t="shared" ref="BK56" si="475">BK47</f>
        <v>45290</v>
      </c>
    </row>
    <row r="57" spans="3:63" s="164" customFormat="1" ht="18" customHeight="1">
      <c r="C57" s="1086" t="s">
        <v>1268</v>
      </c>
      <c r="D57" s="1083">
        <v>0</v>
      </c>
      <c r="E57" s="1083">
        <v>0</v>
      </c>
      <c r="F57" s="1083">
        <v>14</v>
      </c>
      <c r="G57" s="983" t="s">
        <v>1295</v>
      </c>
      <c r="H57" s="713">
        <v>1</v>
      </c>
      <c r="I57" s="718"/>
      <c r="J57" s="718"/>
      <c r="K57" s="714"/>
      <c r="L57" s="713"/>
      <c r="M57" s="718"/>
      <c r="N57" s="718"/>
      <c r="O57" s="718"/>
      <c r="P57" s="714"/>
      <c r="Q57" s="713"/>
      <c r="R57" s="718"/>
      <c r="S57" s="718">
        <v>2</v>
      </c>
      <c r="T57" s="714"/>
      <c r="U57" s="713"/>
      <c r="V57" s="718"/>
      <c r="W57" s="718"/>
      <c r="X57" s="718"/>
      <c r="Y57" s="713"/>
      <c r="Z57" s="718">
        <v>2</v>
      </c>
      <c r="AA57" s="718"/>
      <c r="AB57" s="718"/>
      <c r="AC57" s="713"/>
      <c r="AD57" s="718">
        <v>1</v>
      </c>
      <c r="AE57" s="718"/>
      <c r="AF57" s="718"/>
      <c r="AG57" s="718"/>
      <c r="AH57" s="713"/>
      <c r="AI57" s="718"/>
      <c r="AJ57" s="718"/>
      <c r="AK57" s="714"/>
      <c r="AL57" s="1014"/>
      <c r="AM57" s="718"/>
      <c r="AN57" s="718"/>
      <c r="AO57" s="718">
        <v>1</v>
      </c>
      <c r="AP57" s="713">
        <v>1</v>
      </c>
      <c r="AQ57" s="718"/>
      <c r="AR57" s="718"/>
      <c r="AS57" s="718"/>
      <c r="AT57" s="714"/>
      <c r="AU57" s="1014"/>
      <c r="AV57" s="718"/>
      <c r="AW57" s="718"/>
      <c r="AX57" s="718"/>
      <c r="AY57" s="713"/>
      <c r="AZ57" s="718"/>
      <c r="BA57" s="718"/>
      <c r="BB57" s="714"/>
      <c r="BC57" s="1014"/>
      <c r="BD57" s="718"/>
      <c r="BE57" s="718"/>
      <c r="BF57" s="718"/>
      <c r="BG57" s="718"/>
      <c r="BH57" s="713"/>
      <c r="BI57" s="718"/>
      <c r="BJ57" s="718"/>
      <c r="BK57" s="714"/>
    </row>
    <row r="58" spans="3:63" s="164" customFormat="1" ht="18" customHeight="1">
      <c r="C58" s="1087"/>
      <c r="D58" s="1084"/>
      <c r="E58" s="1084"/>
      <c r="F58" s="1084"/>
      <c r="G58" s="984" t="s">
        <v>1272</v>
      </c>
      <c r="H58" s="818">
        <v>42</v>
      </c>
      <c r="I58" s="819">
        <v>42</v>
      </c>
      <c r="J58" s="819">
        <v>42</v>
      </c>
      <c r="K58" s="821">
        <v>42</v>
      </c>
      <c r="L58" s="818">
        <f>K58+L57</f>
        <v>42</v>
      </c>
      <c r="M58" s="819">
        <f t="shared" ref="M58" si="476">L58+M57</f>
        <v>42</v>
      </c>
      <c r="N58" s="819">
        <f t="shared" ref="N58" si="477">M58+N57</f>
        <v>42</v>
      </c>
      <c r="O58" s="819">
        <f t="shared" ref="O58" si="478">N58+O57</f>
        <v>42</v>
      </c>
      <c r="P58" s="821">
        <f t="shared" ref="P58" si="479">O58+P57</f>
        <v>42</v>
      </c>
      <c r="Q58" s="818">
        <f>P58+Q57</f>
        <v>42</v>
      </c>
      <c r="R58" s="819">
        <f t="shared" ref="R58" si="480">Q58+R57</f>
        <v>42</v>
      </c>
      <c r="S58" s="819">
        <f t="shared" ref="S58" si="481">R58+S57</f>
        <v>44</v>
      </c>
      <c r="T58" s="821">
        <f t="shared" ref="T58" si="482">S58+T57</f>
        <v>44</v>
      </c>
      <c r="U58" s="818">
        <f>T58+U57</f>
        <v>44</v>
      </c>
      <c r="V58" s="819">
        <f t="shared" ref="V58" si="483">U58+V57</f>
        <v>44</v>
      </c>
      <c r="W58" s="819">
        <f t="shared" ref="W58:X58" si="484">V58+W57</f>
        <v>44</v>
      </c>
      <c r="X58" s="819">
        <f t="shared" si="484"/>
        <v>44</v>
      </c>
      <c r="Y58" s="818">
        <f>X58+Y57</f>
        <v>44</v>
      </c>
      <c r="Z58" s="819">
        <f t="shared" ref="Z58" si="485">Y58+Z57</f>
        <v>46</v>
      </c>
      <c r="AA58" s="819">
        <f t="shared" ref="AA58" si="486">Z58+AA57</f>
        <v>46</v>
      </c>
      <c r="AB58" s="819">
        <f t="shared" ref="AB58" si="487">AA58+AB57</f>
        <v>46</v>
      </c>
      <c r="AC58" s="818">
        <f>AB58+AC57</f>
        <v>46</v>
      </c>
      <c r="AD58" s="819">
        <f t="shared" ref="AD58" si="488">AC58+AD57</f>
        <v>47</v>
      </c>
      <c r="AE58" s="819">
        <f t="shared" ref="AE58" si="489">AD58+AE57</f>
        <v>47</v>
      </c>
      <c r="AF58" s="819">
        <f t="shared" ref="AF58" si="490">AE58+AF57</f>
        <v>47</v>
      </c>
      <c r="AG58" s="819">
        <f>AF58+AG57</f>
        <v>47</v>
      </c>
      <c r="AH58" s="818">
        <f>AG58+AH57</f>
        <v>47</v>
      </c>
      <c r="AI58" s="819">
        <f>AH58+AI57</f>
        <v>47</v>
      </c>
      <c r="AJ58" s="819">
        <f t="shared" ref="AJ58" si="491">AI58+AJ57</f>
        <v>47</v>
      </c>
      <c r="AK58" s="821">
        <f>AJ58+AK57</f>
        <v>47</v>
      </c>
      <c r="AL58" s="565">
        <f>AK58+AL57</f>
        <v>47</v>
      </c>
      <c r="AM58" s="819">
        <f t="shared" ref="AM58" si="492">AL58+AM57</f>
        <v>47</v>
      </c>
      <c r="AN58" s="819">
        <f t="shared" ref="AN58" si="493">AM58+AN57</f>
        <v>47</v>
      </c>
      <c r="AO58" s="819">
        <f t="shared" ref="AO58" si="494">AN58+AO57</f>
        <v>48</v>
      </c>
      <c r="AP58" s="818">
        <f>AO58+AP57</f>
        <v>49</v>
      </c>
      <c r="AQ58" s="819">
        <f>AP58+AQ57</f>
        <v>49</v>
      </c>
      <c r="AR58" s="819">
        <f t="shared" ref="AR58:AS58" si="495">AQ58+AR57</f>
        <v>49</v>
      </c>
      <c r="AS58" s="819">
        <f t="shared" si="495"/>
        <v>49</v>
      </c>
      <c r="AT58" s="821">
        <f>AS58+AT57</f>
        <v>49</v>
      </c>
      <c r="AU58" s="565">
        <f>AT58+AU57</f>
        <v>49</v>
      </c>
      <c r="AV58" s="819">
        <f t="shared" ref="AV58" si="496">AU58+AV57</f>
        <v>49</v>
      </c>
      <c r="AW58" s="819">
        <f t="shared" ref="AW58" si="497">AV58+AW57</f>
        <v>49</v>
      </c>
      <c r="AX58" s="819">
        <f t="shared" ref="AX58" si="498">AW58+AX57</f>
        <v>49</v>
      </c>
      <c r="AY58" s="818">
        <f t="shared" ref="AY58" si="499">AX58+AY57</f>
        <v>49</v>
      </c>
      <c r="AZ58" s="819">
        <f t="shared" ref="AZ58" si="500">AY58+AZ57</f>
        <v>49</v>
      </c>
      <c r="BA58" s="819">
        <f t="shared" ref="BA58" si="501">AZ58+BA57</f>
        <v>49</v>
      </c>
      <c r="BB58" s="821">
        <f t="shared" ref="BB58" si="502">BA58+BB57</f>
        <v>49</v>
      </c>
      <c r="BC58" s="565">
        <f t="shared" ref="BC58" si="503">BB58+BC57</f>
        <v>49</v>
      </c>
      <c r="BD58" s="819">
        <f t="shared" ref="BD58" si="504">BC58+BD57</f>
        <v>49</v>
      </c>
      <c r="BE58" s="819">
        <f t="shared" ref="BE58" si="505">BD58+BE57</f>
        <v>49</v>
      </c>
      <c r="BF58" s="819">
        <f t="shared" ref="BF58" si="506">BE58+BF57</f>
        <v>49</v>
      </c>
      <c r="BG58" s="819">
        <f t="shared" ref="BG58" si="507">BF58+BG57</f>
        <v>49</v>
      </c>
      <c r="BH58" s="818">
        <f t="shared" ref="BH58" si="508">BG58+BH57</f>
        <v>49</v>
      </c>
      <c r="BI58" s="819">
        <f t="shared" ref="BI58" si="509">BH58+BI57</f>
        <v>49</v>
      </c>
      <c r="BJ58" s="819">
        <f t="shared" ref="BJ58" si="510">BI58+BJ57</f>
        <v>49</v>
      </c>
      <c r="BK58" s="821">
        <f t="shared" ref="BK58" si="511">BJ58+BK57</f>
        <v>49</v>
      </c>
    </row>
    <row r="59" spans="3:63" s="164" customFormat="1" ht="18" customHeight="1">
      <c r="C59" s="923">
        <f>SUM(D57:F60)</f>
        <v>14</v>
      </c>
      <c r="D59" s="1084"/>
      <c r="E59" s="1084"/>
      <c r="F59" s="1084"/>
      <c r="G59" s="984" t="s">
        <v>1296</v>
      </c>
      <c r="H59" s="970"/>
      <c r="I59" s="931"/>
      <c r="J59" s="931"/>
      <c r="K59" s="960">
        <v>2</v>
      </c>
      <c r="L59" s="970"/>
      <c r="M59" s="931"/>
      <c r="N59" s="931"/>
      <c r="O59" s="931"/>
      <c r="P59" s="912"/>
      <c r="Q59" s="970"/>
      <c r="R59" s="931"/>
      <c r="S59" s="931"/>
      <c r="T59" s="943">
        <v>2</v>
      </c>
      <c r="U59" s="970"/>
      <c r="V59" s="931"/>
      <c r="W59" s="931"/>
      <c r="X59" s="931"/>
      <c r="Y59" s="970"/>
      <c r="Z59" s="931"/>
      <c r="AA59" s="931"/>
      <c r="AB59" s="931"/>
      <c r="AC59" s="970"/>
      <c r="AD59" s="931"/>
      <c r="AE59" s="931"/>
      <c r="AF59" s="931"/>
      <c r="AG59" s="819"/>
      <c r="AH59" s="818"/>
      <c r="AI59" s="931"/>
      <c r="AJ59" s="931"/>
      <c r="AK59" s="912"/>
      <c r="AL59" s="1021"/>
      <c r="AM59" s="931"/>
      <c r="AN59" s="931"/>
      <c r="AO59" s="819"/>
      <c r="AP59" s="818"/>
      <c r="AQ59" s="943">
        <v>1</v>
      </c>
      <c r="AR59" s="943">
        <v>1</v>
      </c>
      <c r="AS59" s="931"/>
      <c r="AT59" s="912"/>
      <c r="AU59" s="1021"/>
      <c r="AV59" s="931"/>
      <c r="AW59" s="943">
        <v>1</v>
      </c>
      <c r="AX59" s="819"/>
      <c r="AY59" s="818"/>
      <c r="AZ59" s="931"/>
      <c r="BA59" s="931"/>
      <c r="BB59" s="912"/>
      <c r="BC59" s="1036">
        <v>2</v>
      </c>
      <c r="BD59" s="931"/>
      <c r="BE59" s="931"/>
      <c r="BF59" s="931"/>
      <c r="BG59" s="819"/>
      <c r="BH59" s="818"/>
      <c r="BI59" s="931"/>
      <c r="BJ59" s="931"/>
      <c r="BK59" s="912"/>
    </row>
    <row r="60" spans="3:63" s="164" customFormat="1" ht="18" customHeight="1">
      <c r="C60" s="923">
        <f>HLOOKUP($C$5,H54:BK60,6,0)</f>
        <v>0</v>
      </c>
      <c r="D60" s="1084"/>
      <c r="E60" s="1084"/>
      <c r="F60" s="1084"/>
      <c r="G60" s="984" t="s">
        <v>236</v>
      </c>
      <c r="H60" s="818">
        <v>2</v>
      </c>
      <c r="I60" s="820">
        <v>2</v>
      </c>
      <c r="J60" s="820">
        <v>2</v>
      </c>
      <c r="K60" s="821">
        <v>0</v>
      </c>
      <c r="L60" s="818">
        <f>K60+L57-L59</f>
        <v>0</v>
      </c>
      <c r="M60" s="820">
        <f t="shared" ref="M60" si="512">L60+M57-M59</f>
        <v>0</v>
      </c>
      <c r="N60" s="820">
        <f t="shared" ref="N60" si="513">M60+N57-N59</f>
        <v>0</v>
      </c>
      <c r="O60" s="820">
        <f t="shared" ref="O60" si="514">N60+O57-O59</f>
        <v>0</v>
      </c>
      <c r="P60" s="821">
        <f t="shared" ref="P60" si="515">O60+P57-P59</f>
        <v>0</v>
      </c>
      <c r="Q60" s="818">
        <f>P60+Q57-Q59</f>
        <v>0</v>
      </c>
      <c r="R60" s="820">
        <f t="shared" ref="R60" si="516">Q60+R57-R59</f>
        <v>0</v>
      </c>
      <c r="S60" s="820">
        <f t="shared" ref="S60" si="517">R60+S57-S59</f>
        <v>2</v>
      </c>
      <c r="T60" s="821">
        <f t="shared" ref="T60" si="518">S60+T57-T59</f>
        <v>0</v>
      </c>
      <c r="U60" s="818">
        <f>T60+U57-U59</f>
        <v>0</v>
      </c>
      <c r="V60" s="820">
        <f t="shared" ref="V60" si="519">U60+V57-V59</f>
        <v>0</v>
      </c>
      <c r="W60" s="820">
        <f t="shared" ref="W60:X60" si="520">V60+W57-W59</f>
        <v>0</v>
      </c>
      <c r="X60" s="819">
        <f t="shared" si="520"/>
        <v>0</v>
      </c>
      <c r="Y60" s="818">
        <f>X60+Y57-Y59</f>
        <v>0</v>
      </c>
      <c r="Z60" s="820">
        <f t="shared" ref="Z60" si="521">Y60+Z57-Z59</f>
        <v>2</v>
      </c>
      <c r="AA60" s="820">
        <f t="shared" ref="AA60" si="522">Z60+AA57-AA59</f>
        <v>2</v>
      </c>
      <c r="AB60" s="819">
        <f t="shared" ref="AB60" si="523">AA60+AB57-AB59</f>
        <v>2</v>
      </c>
      <c r="AC60" s="818">
        <f>AB60+AC57-AC59</f>
        <v>2</v>
      </c>
      <c r="AD60" s="820">
        <f t="shared" ref="AD60" si="524">AC60+AD57-AD59</f>
        <v>3</v>
      </c>
      <c r="AE60" s="820">
        <f t="shared" ref="AE60" si="525">AD60+AE57-AE59</f>
        <v>3</v>
      </c>
      <c r="AF60" s="819">
        <f t="shared" ref="AF60" si="526">AE60+AF57-AF59</f>
        <v>3</v>
      </c>
      <c r="AG60" s="819">
        <f>AF60+AG57-AG59</f>
        <v>3</v>
      </c>
      <c r="AH60" s="818">
        <f>AG60+AH57-AH59</f>
        <v>3</v>
      </c>
      <c r="AI60" s="820">
        <f>AH60+AI57-AI59</f>
        <v>3</v>
      </c>
      <c r="AJ60" s="820">
        <f t="shared" ref="AJ60" si="527">AI60+AJ57-AJ59</f>
        <v>3</v>
      </c>
      <c r="AK60" s="821">
        <f>AJ60+AK57-AK59</f>
        <v>3</v>
      </c>
      <c r="AL60" s="565">
        <f>AK60+AL57-AL59</f>
        <v>3</v>
      </c>
      <c r="AM60" s="820">
        <f t="shared" ref="AM60" si="528">AL60+AM57-AM59</f>
        <v>3</v>
      </c>
      <c r="AN60" s="820">
        <f t="shared" ref="AN60" si="529">AM60+AN57-AN59</f>
        <v>3</v>
      </c>
      <c r="AO60" s="819">
        <f t="shared" ref="AO60" si="530">AN60+AO57-AO59</f>
        <v>4</v>
      </c>
      <c r="AP60" s="818">
        <f>AO60+AP57-AP59</f>
        <v>5</v>
      </c>
      <c r="AQ60" s="820">
        <f>AP60+AQ57-AQ59</f>
        <v>4</v>
      </c>
      <c r="AR60" s="820">
        <f t="shared" ref="AR60:AS60" si="531">AQ60+AR57-AR59</f>
        <v>3</v>
      </c>
      <c r="AS60" s="820">
        <f t="shared" si="531"/>
        <v>3</v>
      </c>
      <c r="AT60" s="821">
        <f>AS60+AT57-AT59</f>
        <v>3</v>
      </c>
      <c r="AU60" s="565">
        <f>AT60+AU57-AU59</f>
        <v>3</v>
      </c>
      <c r="AV60" s="820">
        <f t="shared" ref="AV60" si="532">AU60+AV57-AV59</f>
        <v>3</v>
      </c>
      <c r="AW60" s="820">
        <f t="shared" ref="AW60" si="533">AV60+AW57-AW59</f>
        <v>2</v>
      </c>
      <c r="AX60" s="819">
        <f t="shared" ref="AX60" si="534">AW60+AX57-AX59</f>
        <v>2</v>
      </c>
      <c r="AY60" s="818">
        <f>AX60+AY57-AY59</f>
        <v>2</v>
      </c>
      <c r="AZ60" s="820">
        <f>AY60+AZ57-AZ59</f>
        <v>2</v>
      </c>
      <c r="BA60" s="820">
        <f t="shared" ref="BA60" si="535">AZ60+BA57-BA59</f>
        <v>2</v>
      </c>
      <c r="BB60" s="821">
        <f>BA60+BB57-BB59</f>
        <v>2</v>
      </c>
      <c r="BC60" s="565">
        <f>BB60+BC57-BC59</f>
        <v>0</v>
      </c>
      <c r="BD60" s="820">
        <f t="shared" ref="BD60" si="536">BC60+BD57-BD59</f>
        <v>0</v>
      </c>
      <c r="BE60" s="820">
        <f t="shared" ref="BE60:BF60" si="537">BD60+BE57-BE59</f>
        <v>0</v>
      </c>
      <c r="BF60" s="820">
        <f t="shared" si="537"/>
        <v>0</v>
      </c>
      <c r="BG60" s="819">
        <f t="shared" ref="BG60" si="538">BE60+BG57-BG59</f>
        <v>0</v>
      </c>
      <c r="BH60" s="818">
        <f>BF60+BH57-BH59</f>
        <v>0</v>
      </c>
      <c r="BI60" s="820">
        <f>BH60+BI57-BI59</f>
        <v>0</v>
      </c>
      <c r="BJ60" s="820">
        <f t="shared" ref="BJ60" si="539">BI60+BJ57-BJ59</f>
        <v>0</v>
      </c>
      <c r="BK60" s="821">
        <f>BJ60+BK57-BK59</f>
        <v>0</v>
      </c>
    </row>
    <row r="61" spans="3:63" s="164" customFormat="1" ht="18" customHeight="1">
      <c r="C61" s="923"/>
      <c r="D61" s="1084"/>
      <c r="E61" s="1084"/>
      <c r="F61" s="1084"/>
      <c r="G61" s="984" t="s">
        <v>1241</v>
      </c>
      <c r="H61" s="818">
        <v>41</v>
      </c>
      <c r="I61" s="819">
        <v>42</v>
      </c>
      <c r="J61" s="819"/>
      <c r="K61" s="821"/>
      <c r="L61" s="818">
        <v>42</v>
      </c>
      <c r="M61" s="819">
        <v>42</v>
      </c>
      <c r="N61" s="819">
        <v>42</v>
      </c>
      <c r="O61" s="819">
        <v>42</v>
      </c>
      <c r="P61" s="821">
        <v>42</v>
      </c>
      <c r="Q61" s="818">
        <v>42</v>
      </c>
      <c r="R61" s="819">
        <v>42</v>
      </c>
      <c r="S61" s="819">
        <v>44</v>
      </c>
      <c r="T61" s="821">
        <v>44</v>
      </c>
      <c r="U61" s="818">
        <v>44</v>
      </c>
      <c r="V61" s="819">
        <v>44</v>
      </c>
      <c r="W61" s="819">
        <v>44</v>
      </c>
      <c r="X61" s="819">
        <v>44</v>
      </c>
      <c r="Y61" s="818">
        <v>44</v>
      </c>
      <c r="Z61" s="819">
        <v>44</v>
      </c>
      <c r="AA61" s="819">
        <v>46</v>
      </c>
      <c r="AB61" s="819">
        <v>46</v>
      </c>
      <c r="AC61" s="818">
        <v>46</v>
      </c>
      <c r="AD61" s="819">
        <v>47</v>
      </c>
      <c r="AE61" s="819">
        <v>47</v>
      </c>
      <c r="AF61" s="819">
        <v>47</v>
      </c>
      <c r="AG61" s="819"/>
      <c r="AH61" s="818">
        <v>47</v>
      </c>
      <c r="AI61" s="819">
        <v>47</v>
      </c>
      <c r="AJ61" s="819">
        <v>47</v>
      </c>
      <c r="AK61" s="821">
        <v>47</v>
      </c>
      <c r="AL61" s="565">
        <v>47</v>
      </c>
      <c r="AM61" s="819"/>
      <c r="AN61" s="819"/>
      <c r="AO61" s="819"/>
      <c r="AP61" s="818"/>
      <c r="AQ61" s="819"/>
      <c r="AR61" s="819"/>
      <c r="AS61" s="819"/>
      <c r="AT61" s="821"/>
      <c r="AU61" s="565"/>
      <c r="AV61" s="819"/>
      <c r="AW61" s="819"/>
      <c r="AX61" s="819"/>
      <c r="AY61" s="818"/>
      <c r="AZ61" s="819"/>
      <c r="BA61" s="819"/>
      <c r="BB61" s="821"/>
      <c r="BC61" s="565"/>
      <c r="BD61" s="819"/>
      <c r="BE61" s="819"/>
      <c r="BF61" s="819"/>
      <c r="BG61" s="819"/>
      <c r="BH61" s="818"/>
      <c r="BI61" s="819"/>
      <c r="BJ61" s="819"/>
      <c r="BK61" s="821"/>
    </row>
    <row r="62" spans="3:63" s="164" customFormat="1" ht="18" customHeight="1" thickBot="1">
      <c r="C62" s="929"/>
      <c r="D62" s="1085"/>
      <c r="E62" s="1085"/>
      <c r="F62" s="1085"/>
      <c r="G62" s="986" t="s">
        <v>1274</v>
      </c>
      <c r="H62" s="927">
        <v>-1</v>
      </c>
      <c r="I62" s="926">
        <v>0</v>
      </c>
      <c r="J62" s="926"/>
      <c r="K62" s="925"/>
      <c r="L62" s="927">
        <v>0</v>
      </c>
      <c r="M62" s="926">
        <v>0</v>
      </c>
      <c r="N62" s="926">
        <v>0</v>
      </c>
      <c r="O62" s="926">
        <v>0</v>
      </c>
      <c r="P62" s="926">
        <v>0</v>
      </c>
      <c r="Q62" s="927">
        <f t="shared" ref="Q62:AA62" si="540">Q61-Q58</f>
        <v>0</v>
      </c>
      <c r="R62" s="926">
        <f t="shared" si="540"/>
        <v>0</v>
      </c>
      <c r="S62" s="926">
        <f t="shared" si="540"/>
        <v>0</v>
      </c>
      <c r="T62" s="926">
        <f t="shared" si="540"/>
        <v>0</v>
      </c>
      <c r="U62" s="927">
        <f t="shared" si="540"/>
        <v>0</v>
      </c>
      <c r="V62" s="926">
        <f t="shared" si="540"/>
        <v>0</v>
      </c>
      <c r="W62" s="926">
        <f t="shared" si="540"/>
        <v>0</v>
      </c>
      <c r="X62" s="926">
        <f t="shared" si="540"/>
        <v>0</v>
      </c>
      <c r="Y62" s="1026">
        <f t="shared" si="540"/>
        <v>0</v>
      </c>
      <c r="Z62" s="926">
        <f t="shared" si="540"/>
        <v>-2</v>
      </c>
      <c r="AA62" s="926">
        <f t="shared" si="540"/>
        <v>0</v>
      </c>
      <c r="AB62" s="926">
        <f>AB61-AB58</f>
        <v>0</v>
      </c>
      <c r="AC62" s="927">
        <f>AC61-AC58</f>
        <v>0</v>
      </c>
      <c r="AD62" s="926">
        <f>AD61-AD58</f>
        <v>0</v>
      </c>
      <c r="AE62" s="926">
        <f>AE61-AE58</f>
        <v>0</v>
      </c>
      <c r="AF62" s="926">
        <f>AF61-AF58</f>
        <v>0</v>
      </c>
      <c r="AG62" s="926"/>
      <c r="AH62" s="927">
        <f>AH61-AH58</f>
        <v>0</v>
      </c>
      <c r="AI62" s="926">
        <f>AI61-AI58</f>
        <v>0</v>
      </c>
      <c r="AJ62" s="926">
        <f>AJ61-AJ58</f>
        <v>0</v>
      </c>
      <c r="AK62" s="926">
        <f>AK61-AK58</f>
        <v>0</v>
      </c>
      <c r="AL62" s="927">
        <f>AL61-AL58</f>
        <v>0</v>
      </c>
      <c r="AM62" s="926"/>
      <c r="AN62" s="926"/>
      <c r="AO62" s="926"/>
      <c r="AP62" s="927"/>
      <c r="AQ62" s="926"/>
      <c r="AR62" s="926"/>
      <c r="AS62" s="926"/>
      <c r="AT62" s="925"/>
      <c r="AU62" s="1013"/>
      <c r="AV62" s="926"/>
      <c r="AW62" s="926"/>
      <c r="AX62" s="926"/>
      <c r="AY62" s="927"/>
      <c r="AZ62" s="926"/>
      <c r="BA62" s="926"/>
      <c r="BB62" s="925"/>
      <c r="BC62" s="1013"/>
      <c r="BD62" s="926"/>
      <c r="BE62" s="926"/>
      <c r="BF62" s="926"/>
      <c r="BG62" s="926"/>
      <c r="BH62" s="927"/>
      <c r="BI62" s="926"/>
      <c r="BJ62" s="926"/>
      <c r="BK62" s="925"/>
    </row>
    <row r="63" spans="3:63" s="164" customFormat="1" ht="18" hidden="1" customHeight="1">
      <c r="C63" s="712" t="s">
        <v>240</v>
      </c>
      <c r="D63" s="1077" t="s">
        <v>237</v>
      </c>
      <c r="E63" s="1077" t="s">
        <v>238</v>
      </c>
      <c r="F63" s="1088" t="s">
        <v>239</v>
      </c>
      <c r="G63" s="948" t="s">
        <v>88</v>
      </c>
      <c r="H63" s="708" t="s">
        <v>995</v>
      </c>
      <c r="I63" s="948" t="s">
        <v>996</v>
      </c>
      <c r="J63" s="948" t="s">
        <v>997</v>
      </c>
      <c r="K63" s="709" t="s">
        <v>1235</v>
      </c>
      <c r="L63" s="708" t="str">
        <f>L54</f>
        <v>WK 1</v>
      </c>
      <c r="M63" s="708" t="str">
        <f t="shared" ref="M63:X63" si="541">M54</f>
        <v>WK 2</v>
      </c>
      <c r="N63" s="708" t="str">
        <f t="shared" si="541"/>
        <v>WK 3</v>
      </c>
      <c r="O63" s="708" t="str">
        <f t="shared" si="541"/>
        <v>WK 4</v>
      </c>
      <c r="P63" s="708" t="str">
        <f t="shared" si="541"/>
        <v>WK 5</v>
      </c>
      <c r="Q63" s="708" t="str">
        <f t="shared" si="541"/>
        <v>WK 6</v>
      </c>
      <c r="R63" s="708" t="str">
        <f t="shared" si="541"/>
        <v>WK 7</v>
      </c>
      <c r="S63" s="708" t="str">
        <f t="shared" si="541"/>
        <v>WK 8</v>
      </c>
      <c r="T63" s="708" t="str">
        <f t="shared" si="541"/>
        <v>WK 9</v>
      </c>
      <c r="U63" s="708" t="str">
        <f t="shared" si="541"/>
        <v>WK 10</v>
      </c>
      <c r="V63" s="708" t="str">
        <f t="shared" si="541"/>
        <v>WK 11</v>
      </c>
      <c r="W63" s="708" t="str">
        <f t="shared" si="541"/>
        <v>WK 12</v>
      </c>
      <c r="X63" s="1002" t="str">
        <f t="shared" si="541"/>
        <v>WK 13</v>
      </c>
      <c r="Y63" s="708" t="str">
        <f t="shared" ref="Y63:AB63" si="542">Y54</f>
        <v>WK 14</v>
      </c>
      <c r="Z63" s="708" t="str">
        <f t="shared" si="542"/>
        <v>WK 15</v>
      </c>
      <c r="AA63" s="708" t="str">
        <f t="shared" si="542"/>
        <v>WK 16</v>
      </c>
      <c r="AB63" s="1002" t="str">
        <f t="shared" si="542"/>
        <v>WK 17</v>
      </c>
      <c r="AC63" s="708" t="str">
        <f t="shared" ref="AC63:AG63" si="543">AC54</f>
        <v>WK 18</v>
      </c>
      <c r="AD63" s="708" t="str">
        <f t="shared" si="543"/>
        <v>WK 19</v>
      </c>
      <c r="AE63" s="708" t="str">
        <f t="shared" si="543"/>
        <v>WK 20</v>
      </c>
      <c r="AF63" s="1002" t="str">
        <f t="shared" si="543"/>
        <v>WK 21</v>
      </c>
      <c r="AG63" s="948" t="str">
        <f t="shared" si="543"/>
        <v>WK 22</v>
      </c>
      <c r="AH63" s="708" t="str">
        <f t="shared" ref="AH63:AO63" si="544">AH54</f>
        <v>WK 23</v>
      </c>
      <c r="AI63" s="708" t="str">
        <f t="shared" si="544"/>
        <v>WK 24</v>
      </c>
      <c r="AJ63" s="708" t="str">
        <f t="shared" si="544"/>
        <v>WK 25</v>
      </c>
      <c r="AK63" s="709" t="str">
        <f t="shared" si="544"/>
        <v>WK 26</v>
      </c>
      <c r="AL63" s="1017" t="str">
        <f t="shared" si="544"/>
        <v>WK 27</v>
      </c>
      <c r="AM63" s="708" t="str">
        <f t="shared" si="544"/>
        <v>WK 28</v>
      </c>
      <c r="AN63" s="708" t="str">
        <f t="shared" si="544"/>
        <v>WK 29</v>
      </c>
      <c r="AO63" s="1002" t="str">
        <f t="shared" si="544"/>
        <v>WK 30</v>
      </c>
      <c r="AP63" s="708" t="str">
        <f t="shared" ref="AP63:AX63" si="545">AP54</f>
        <v>WK 31</v>
      </c>
      <c r="AQ63" s="708" t="str">
        <f t="shared" si="545"/>
        <v>WK 32</v>
      </c>
      <c r="AR63" s="708" t="str">
        <f t="shared" si="545"/>
        <v>WK 33</v>
      </c>
      <c r="AS63" s="708" t="str">
        <f t="shared" ref="AS63" si="546">AS54</f>
        <v>WK 34</v>
      </c>
      <c r="AT63" s="709" t="str">
        <f t="shared" si="545"/>
        <v>WK 35</v>
      </c>
      <c r="AU63" s="1017" t="str">
        <f t="shared" si="545"/>
        <v>WK 36</v>
      </c>
      <c r="AV63" s="708" t="str">
        <f t="shared" si="545"/>
        <v>WK 37</v>
      </c>
      <c r="AW63" s="708" t="str">
        <f t="shared" si="545"/>
        <v>WK 38</v>
      </c>
      <c r="AX63" s="1002" t="str">
        <f t="shared" si="545"/>
        <v>WK 39</v>
      </c>
      <c r="AY63" s="708" t="str">
        <f t="shared" ref="AY63:BJ65" si="547">AY54</f>
        <v>WK 40</v>
      </c>
      <c r="AZ63" s="708" t="str">
        <f t="shared" si="547"/>
        <v>WK 41</v>
      </c>
      <c r="BA63" s="708" t="str">
        <f t="shared" si="547"/>
        <v>WK 42</v>
      </c>
      <c r="BB63" s="709" t="str">
        <f t="shared" si="547"/>
        <v>WK 44</v>
      </c>
      <c r="BC63" s="1017" t="str">
        <f t="shared" si="547"/>
        <v>WK 44</v>
      </c>
      <c r="BD63" s="708" t="str">
        <f t="shared" si="547"/>
        <v>WK 45</v>
      </c>
      <c r="BE63" s="708" t="str">
        <f t="shared" si="547"/>
        <v>WK 46</v>
      </c>
      <c r="BF63" s="708" t="str">
        <f t="shared" ref="BF63" si="548">BF54</f>
        <v>WK 47</v>
      </c>
      <c r="BG63" s="1002" t="str">
        <f t="shared" si="547"/>
        <v>WK 48</v>
      </c>
      <c r="BH63" s="708" t="str">
        <f t="shared" ref="BH63:BK63" si="549">BH54</f>
        <v>WK 49</v>
      </c>
      <c r="BI63" s="708" t="str">
        <f t="shared" si="549"/>
        <v>WK 50</v>
      </c>
      <c r="BJ63" s="708" t="str">
        <f t="shared" si="549"/>
        <v>WK 51</v>
      </c>
      <c r="BK63" s="709" t="str">
        <f t="shared" si="549"/>
        <v>WK 52</v>
      </c>
    </row>
    <row r="64" spans="3:63" s="164" customFormat="1" ht="18" hidden="1" customHeight="1">
      <c r="C64" s="921" t="s">
        <v>241</v>
      </c>
      <c r="D64" s="1078"/>
      <c r="E64" s="1078"/>
      <c r="F64" s="1088"/>
      <c r="G64" s="715" t="s">
        <v>215</v>
      </c>
      <c r="H64" s="710">
        <v>44899</v>
      </c>
      <c r="I64" s="721">
        <v>44906</v>
      </c>
      <c r="J64" s="721">
        <v>44913</v>
      </c>
      <c r="K64" s="711">
        <v>44920</v>
      </c>
      <c r="L64" s="710">
        <f>L55</f>
        <v>44927</v>
      </c>
      <c r="M64" s="710">
        <f t="shared" ref="M64:X64" si="550">M55</f>
        <v>44934</v>
      </c>
      <c r="N64" s="710">
        <f t="shared" si="550"/>
        <v>44941</v>
      </c>
      <c r="O64" s="710">
        <f t="shared" si="550"/>
        <v>44948</v>
      </c>
      <c r="P64" s="710">
        <f t="shared" si="550"/>
        <v>44955</v>
      </c>
      <c r="Q64" s="710">
        <f t="shared" si="550"/>
        <v>44962</v>
      </c>
      <c r="R64" s="710">
        <f t="shared" si="550"/>
        <v>44969</v>
      </c>
      <c r="S64" s="710">
        <f t="shared" si="550"/>
        <v>44976</v>
      </c>
      <c r="T64" s="710">
        <f t="shared" si="550"/>
        <v>44983</v>
      </c>
      <c r="U64" s="710">
        <f t="shared" si="550"/>
        <v>44990</v>
      </c>
      <c r="V64" s="710">
        <f t="shared" si="550"/>
        <v>44997</v>
      </c>
      <c r="W64" s="710">
        <f t="shared" si="550"/>
        <v>45004</v>
      </c>
      <c r="X64" s="1003">
        <f t="shared" si="550"/>
        <v>45011</v>
      </c>
      <c r="Y64" s="710">
        <f t="shared" ref="Y64:AB64" si="551">Y55</f>
        <v>45018</v>
      </c>
      <c r="Z64" s="710">
        <f t="shared" si="551"/>
        <v>45025</v>
      </c>
      <c r="AA64" s="710">
        <f t="shared" si="551"/>
        <v>45032</v>
      </c>
      <c r="AB64" s="1003">
        <f t="shared" si="551"/>
        <v>45039</v>
      </c>
      <c r="AC64" s="710">
        <f t="shared" ref="AC64:AG64" si="552">AC55</f>
        <v>45046</v>
      </c>
      <c r="AD64" s="710">
        <f t="shared" si="552"/>
        <v>45053</v>
      </c>
      <c r="AE64" s="710">
        <f t="shared" si="552"/>
        <v>45060</v>
      </c>
      <c r="AF64" s="1003">
        <f t="shared" si="552"/>
        <v>45067</v>
      </c>
      <c r="AG64" s="721">
        <f t="shared" si="552"/>
        <v>45074</v>
      </c>
      <c r="AH64" s="710">
        <f t="shared" ref="AH64:AO64" si="553">AH55</f>
        <v>45081</v>
      </c>
      <c r="AI64" s="710">
        <f t="shared" si="553"/>
        <v>45088</v>
      </c>
      <c r="AJ64" s="710">
        <f t="shared" si="553"/>
        <v>45095</v>
      </c>
      <c r="AK64" s="711">
        <f t="shared" si="553"/>
        <v>45102</v>
      </c>
      <c r="AL64" s="1015">
        <f t="shared" si="553"/>
        <v>45109</v>
      </c>
      <c r="AM64" s="710">
        <f t="shared" si="553"/>
        <v>45116</v>
      </c>
      <c r="AN64" s="710">
        <f t="shared" si="553"/>
        <v>45123</v>
      </c>
      <c r="AO64" s="1003">
        <f t="shared" si="553"/>
        <v>45130</v>
      </c>
      <c r="AP64" s="710">
        <f t="shared" ref="AP64:AX64" si="554">AP55</f>
        <v>45137</v>
      </c>
      <c r="AQ64" s="710">
        <f t="shared" si="554"/>
        <v>45144</v>
      </c>
      <c r="AR64" s="710">
        <f t="shared" si="554"/>
        <v>45151</v>
      </c>
      <c r="AS64" s="710">
        <f t="shared" ref="AS64" si="555">AS55</f>
        <v>45158</v>
      </c>
      <c r="AT64" s="711">
        <f t="shared" si="554"/>
        <v>45165</v>
      </c>
      <c r="AU64" s="1015">
        <f t="shared" si="554"/>
        <v>45172</v>
      </c>
      <c r="AV64" s="710">
        <f t="shared" si="554"/>
        <v>45179</v>
      </c>
      <c r="AW64" s="710">
        <f t="shared" si="554"/>
        <v>45186</v>
      </c>
      <c r="AX64" s="1003">
        <f t="shared" si="554"/>
        <v>45193</v>
      </c>
      <c r="AY64" s="710">
        <f t="shared" ref="AY64:BA64" si="556">AY55</f>
        <v>45200</v>
      </c>
      <c r="AZ64" s="710">
        <f t="shared" si="556"/>
        <v>45207</v>
      </c>
      <c r="BA64" s="710">
        <f t="shared" si="556"/>
        <v>45214</v>
      </c>
      <c r="BB64" s="711">
        <f t="shared" si="547"/>
        <v>45221</v>
      </c>
      <c r="BC64" s="1015">
        <f t="shared" si="547"/>
        <v>45228</v>
      </c>
      <c r="BD64" s="710">
        <f t="shared" si="547"/>
        <v>45235</v>
      </c>
      <c r="BE64" s="710">
        <f t="shared" si="547"/>
        <v>45242</v>
      </c>
      <c r="BF64" s="710">
        <f t="shared" ref="BF64" si="557">BF55</f>
        <v>45249</v>
      </c>
      <c r="BG64" s="1003">
        <f t="shared" si="547"/>
        <v>45256</v>
      </c>
      <c r="BH64" s="710">
        <f t="shared" si="547"/>
        <v>45263</v>
      </c>
      <c r="BI64" s="710">
        <f t="shared" si="547"/>
        <v>45270</v>
      </c>
      <c r="BJ64" s="710">
        <f t="shared" si="547"/>
        <v>45277</v>
      </c>
      <c r="BK64" s="711">
        <f t="shared" ref="BK64" si="558">BK55</f>
        <v>45284</v>
      </c>
    </row>
    <row r="65" spans="3:63" s="164" customFormat="1" ht="18" hidden="1" customHeight="1" thickBot="1">
      <c r="C65" s="928" t="s">
        <v>242</v>
      </c>
      <c r="D65" s="1079"/>
      <c r="E65" s="1079"/>
      <c r="F65" s="1088"/>
      <c r="G65" s="987" t="s">
        <v>216</v>
      </c>
      <c r="H65" s="716">
        <v>44905</v>
      </c>
      <c r="I65" s="915">
        <v>44912</v>
      </c>
      <c r="J65" s="915">
        <v>44919</v>
      </c>
      <c r="K65" s="717">
        <v>44926</v>
      </c>
      <c r="L65" s="716">
        <f>L56</f>
        <v>44933</v>
      </c>
      <c r="M65" s="716">
        <f t="shared" ref="M65:X65" si="559">M56</f>
        <v>44940</v>
      </c>
      <c r="N65" s="716">
        <f t="shared" si="559"/>
        <v>44947</v>
      </c>
      <c r="O65" s="716">
        <f t="shared" si="559"/>
        <v>44954</v>
      </c>
      <c r="P65" s="716">
        <f t="shared" si="559"/>
        <v>44961</v>
      </c>
      <c r="Q65" s="716">
        <f t="shared" si="559"/>
        <v>44968</v>
      </c>
      <c r="R65" s="716">
        <f t="shared" si="559"/>
        <v>44975</v>
      </c>
      <c r="S65" s="716">
        <f t="shared" si="559"/>
        <v>44982</v>
      </c>
      <c r="T65" s="716">
        <f t="shared" si="559"/>
        <v>44989</v>
      </c>
      <c r="U65" s="716">
        <f t="shared" si="559"/>
        <v>44996</v>
      </c>
      <c r="V65" s="716">
        <f t="shared" si="559"/>
        <v>45003</v>
      </c>
      <c r="W65" s="716">
        <f t="shared" si="559"/>
        <v>45010</v>
      </c>
      <c r="X65" s="1004">
        <f t="shared" si="559"/>
        <v>45017</v>
      </c>
      <c r="Y65" s="716">
        <f t="shared" ref="Y65:AB65" si="560">Y56</f>
        <v>45024</v>
      </c>
      <c r="Z65" s="716">
        <f t="shared" si="560"/>
        <v>45031</v>
      </c>
      <c r="AA65" s="716">
        <f t="shared" si="560"/>
        <v>45038</v>
      </c>
      <c r="AB65" s="1004">
        <f t="shared" si="560"/>
        <v>45045</v>
      </c>
      <c r="AC65" s="716">
        <f t="shared" ref="AC65:AG65" si="561">AC56</f>
        <v>45052</v>
      </c>
      <c r="AD65" s="716">
        <f t="shared" si="561"/>
        <v>45059</v>
      </c>
      <c r="AE65" s="716">
        <f t="shared" si="561"/>
        <v>45066</v>
      </c>
      <c r="AF65" s="1004">
        <f t="shared" si="561"/>
        <v>45073</v>
      </c>
      <c r="AG65" s="915">
        <f t="shared" si="561"/>
        <v>45080</v>
      </c>
      <c r="AH65" s="716">
        <f t="shared" ref="AH65:AO65" si="562">AH56</f>
        <v>45087</v>
      </c>
      <c r="AI65" s="716">
        <f t="shared" si="562"/>
        <v>45094</v>
      </c>
      <c r="AJ65" s="716">
        <f t="shared" si="562"/>
        <v>45101</v>
      </c>
      <c r="AK65" s="717">
        <f t="shared" si="562"/>
        <v>45108</v>
      </c>
      <c r="AL65" s="1018">
        <f t="shared" si="562"/>
        <v>45115</v>
      </c>
      <c r="AM65" s="716">
        <f t="shared" si="562"/>
        <v>45122</v>
      </c>
      <c r="AN65" s="716">
        <f t="shared" si="562"/>
        <v>45129</v>
      </c>
      <c r="AO65" s="1004">
        <f t="shared" si="562"/>
        <v>45136</v>
      </c>
      <c r="AP65" s="716">
        <f t="shared" ref="AP65:AX65" si="563">AP56</f>
        <v>45143</v>
      </c>
      <c r="AQ65" s="716">
        <f t="shared" si="563"/>
        <v>45150</v>
      </c>
      <c r="AR65" s="716">
        <f t="shared" si="563"/>
        <v>45157</v>
      </c>
      <c r="AS65" s="716">
        <f t="shared" ref="AS65" si="564">AS56</f>
        <v>45164</v>
      </c>
      <c r="AT65" s="717">
        <f t="shared" si="563"/>
        <v>45171</v>
      </c>
      <c r="AU65" s="1018">
        <f t="shared" si="563"/>
        <v>45178</v>
      </c>
      <c r="AV65" s="716">
        <f t="shared" si="563"/>
        <v>45185</v>
      </c>
      <c r="AW65" s="716">
        <f t="shared" si="563"/>
        <v>45192</v>
      </c>
      <c r="AX65" s="1004">
        <f t="shared" si="563"/>
        <v>45199</v>
      </c>
      <c r="AY65" s="716">
        <f t="shared" ref="AY65:BA65" si="565">AY56</f>
        <v>45206</v>
      </c>
      <c r="AZ65" s="716">
        <f t="shared" si="565"/>
        <v>45213</v>
      </c>
      <c r="BA65" s="716">
        <f t="shared" si="565"/>
        <v>45220</v>
      </c>
      <c r="BB65" s="717">
        <f t="shared" si="547"/>
        <v>45227</v>
      </c>
      <c r="BC65" s="1018">
        <f t="shared" si="547"/>
        <v>45234</v>
      </c>
      <c r="BD65" s="716">
        <f t="shared" si="547"/>
        <v>45241</v>
      </c>
      <c r="BE65" s="716">
        <f t="shared" si="547"/>
        <v>45248</v>
      </c>
      <c r="BF65" s="716">
        <f t="shared" ref="BF65" si="566">BF56</f>
        <v>45255</v>
      </c>
      <c r="BG65" s="1004">
        <f t="shared" si="547"/>
        <v>45262</v>
      </c>
      <c r="BH65" s="716">
        <f t="shared" si="547"/>
        <v>45269</v>
      </c>
      <c r="BI65" s="716">
        <f t="shared" si="547"/>
        <v>45276</v>
      </c>
      <c r="BJ65" s="716">
        <f t="shared" si="547"/>
        <v>45283</v>
      </c>
      <c r="BK65" s="717">
        <f t="shared" ref="BK65" si="567">BK56</f>
        <v>45290</v>
      </c>
    </row>
    <row r="66" spans="3:63" s="164" customFormat="1" ht="18" customHeight="1">
      <c r="C66" s="922" t="s">
        <v>42</v>
      </c>
      <c r="D66" s="1083">
        <v>0</v>
      </c>
      <c r="E66" s="1083">
        <v>0</v>
      </c>
      <c r="F66" s="1083">
        <v>0</v>
      </c>
      <c r="G66" s="983" t="s">
        <v>1295</v>
      </c>
      <c r="H66" s="971"/>
      <c r="I66" s="718"/>
      <c r="J66" s="718"/>
      <c r="K66" s="714"/>
      <c r="L66" s="713"/>
      <c r="M66" s="718"/>
      <c r="N66" s="718"/>
      <c r="O66" s="718"/>
      <c r="P66" s="714"/>
      <c r="Q66" s="713"/>
      <c r="R66" s="718"/>
      <c r="S66" s="718"/>
      <c r="T66" s="714"/>
      <c r="U66" s="713"/>
      <c r="V66" s="718"/>
      <c r="W66" s="718">
        <v>1</v>
      </c>
      <c r="X66" s="718"/>
      <c r="Y66" s="713"/>
      <c r="Z66" s="718"/>
      <c r="AA66" s="718"/>
      <c r="AB66" s="718"/>
      <c r="AC66" s="713"/>
      <c r="AD66" s="718">
        <v>1</v>
      </c>
      <c r="AE66" s="718"/>
      <c r="AF66" s="718"/>
      <c r="AG66" s="718"/>
      <c r="AH66" s="713"/>
      <c r="AI66" s="718"/>
      <c r="AJ66" s="718"/>
      <c r="AK66" s="714"/>
      <c r="AL66" s="1014"/>
      <c r="AM66" s="718"/>
      <c r="AN66" s="718"/>
      <c r="AO66" s="718"/>
      <c r="AP66" s="713"/>
      <c r="AQ66" s="718"/>
      <c r="AR66" s="718"/>
      <c r="AS66" s="718"/>
      <c r="AT66" s="714"/>
      <c r="AU66" s="1014"/>
      <c r="AV66" s="718"/>
      <c r="AW66" s="718"/>
      <c r="AX66" s="718"/>
      <c r="AY66" s="713"/>
      <c r="AZ66" s="718"/>
      <c r="BA66" s="718"/>
      <c r="BB66" s="714"/>
      <c r="BC66" s="1014"/>
      <c r="BD66" s="718"/>
      <c r="BE66" s="718"/>
      <c r="BF66" s="718"/>
      <c r="BG66" s="718"/>
      <c r="BH66" s="713"/>
      <c r="BI66" s="718"/>
      <c r="BJ66" s="718"/>
      <c r="BK66" s="714"/>
    </row>
    <row r="67" spans="3:63" s="164" customFormat="1" ht="18" customHeight="1">
      <c r="C67" s="923"/>
      <c r="D67" s="1084"/>
      <c r="E67" s="1084"/>
      <c r="F67" s="1084"/>
      <c r="G67" s="984" t="s">
        <v>1104</v>
      </c>
      <c r="H67" s="962"/>
      <c r="I67" s="715"/>
      <c r="J67" s="715"/>
      <c r="K67" s="825"/>
      <c r="L67" s="823"/>
      <c r="M67" s="715"/>
      <c r="N67" s="715"/>
      <c r="O67" s="715"/>
      <c r="P67" s="825"/>
      <c r="Q67" s="823"/>
      <c r="R67" s="715"/>
      <c r="S67" s="715"/>
      <c r="T67" s="825"/>
      <c r="U67" s="823"/>
      <c r="V67" s="715"/>
      <c r="W67" s="715">
        <v>41</v>
      </c>
      <c r="X67" s="715"/>
      <c r="Y67" s="823"/>
      <c r="Z67" s="715"/>
      <c r="AA67" s="715"/>
      <c r="AB67" s="715"/>
      <c r="AC67" s="823"/>
      <c r="AD67" s="715">
        <v>42</v>
      </c>
      <c r="AE67" s="715"/>
      <c r="AF67" s="715"/>
      <c r="AG67" s="715"/>
      <c r="AH67" s="823"/>
      <c r="AI67" s="715"/>
      <c r="AJ67" s="715"/>
      <c r="AK67" s="825"/>
      <c r="AL67" s="1011"/>
      <c r="AM67" s="715"/>
      <c r="AN67" s="715"/>
      <c r="AO67" s="715"/>
      <c r="AP67" s="823"/>
      <c r="AQ67" s="715"/>
      <c r="AR67" s="715"/>
      <c r="AS67" s="715"/>
      <c r="AT67" s="825"/>
      <c r="AU67" s="1011"/>
      <c r="AV67" s="715"/>
      <c r="AW67" s="715"/>
      <c r="AX67" s="715"/>
      <c r="AY67" s="823"/>
      <c r="AZ67" s="715"/>
      <c r="BA67" s="715"/>
      <c r="BB67" s="825"/>
      <c r="BC67" s="1011"/>
      <c r="BD67" s="715"/>
      <c r="BE67" s="715"/>
      <c r="BF67" s="715"/>
      <c r="BG67" s="715"/>
      <c r="BH67" s="823"/>
      <c r="BI67" s="715"/>
      <c r="BJ67" s="715"/>
      <c r="BK67" s="825"/>
    </row>
    <row r="68" spans="3:63" s="164" customFormat="1" ht="18" customHeight="1">
      <c r="C68" s="923">
        <f>SUM(D66:F69)</f>
        <v>0</v>
      </c>
      <c r="D68" s="1084"/>
      <c r="E68" s="1084"/>
      <c r="F68" s="1084"/>
      <c r="G68" s="984" t="s">
        <v>1296</v>
      </c>
      <c r="H68" s="823"/>
      <c r="I68" s="715"/>
      <c r="J68" s="715"/>
      <c r="K68" s="825"/>
      <c r="L68" s="823"/>
      <c r="M68" s="715"/>
      <c r="N68" s="715"/>
      <c r="O68" s="715"/>
      <c r="P68" s="825"/>
      <c r="Q68" s="823"/>
      <c r="R68" s="715"/>
      <c r="S68" s="715"/>
      <c r="T68" s="825"/>
      <c r="U68" s="823"/>
      <c r="V68" s="715"/>
      <c r="W68" s="715"/>
      <c r="X68" s="715"/>
      <c r="Y68" s="823"/>
      <c r="Z68" s="715"/>
      <c r="AA68" s="715"/>
      <c r="AB68" s="715"/>
      <c r="AC68" s="823"/>
      <c r="AD68" s="715"/>
      <c r="AE68" s="715"/>
      <c r="AF68" s="715"/>
      <c r="AG68" s="715"/>
      <c r="AH68" s="823"/>
      <c r="AI68" s="715"/>
      <c r="AJ68" s="715"/>
      <c r="AK68" s="825"/>
      <c r="AL68" s="1011"/>
      <c r="AM68" s="715"/>
      <c r="AN68" s="715"/>
      <c r="AO68" s="715"/>
      <c r="AP68" s="823"/>
      <c r="AQ68" s="715"/>
      <c r="AR68" s="715"/>
      <c r="AS68" s="715"/>
      <c r="AT68" s="825"/>
      <c r="AU68" s="1011"/>
      <c r="AV68" s="715"/>
      <c r="AW68" s="715"/>
      <c r="AX68" s="715"/>
      <c r="AY68" s="823"/>
      <c r="AZ68" s="715"/>
      <c r="BA68" s="715"/>
      <c r="BB68" s="825"/>
      <c r="BC68" s="1011"/>
      <c r="BD68" s="715"/>
      <c r="BE68" s="943">
        <v>2</v>
      </c>
      <c r="BF68" s="715"/>
      <c r="BG68" s="715"/>
      <c r="BH68" s="823"/>
      <c r="BI68" s="715"/>
      <c r="BJ68" s="715"/>
      <c r="BK68" s="825"/>
    </row>
    <row r="69" spans="3:63" s="164" customFormat="1" ht="18" customHeight="1">
      <c r="C69" s="923">
        <f>HLOOKUP($C$5,H63:BK69,6,0)</f>
        <v>0</v>
      </c>
      <c r="D69" s="1084"/>
      <c r="E69" s="1084"/>
      <c r="F69" s="1084"/>
      <c r="G69" s="984" t="s">
        <v>236</v>
      </c>
      <c r="H69" s="818">
        <v>0</v>
      </c>
      <c r="I69" s="819">
        <v>0</v>
      </c>
      <c r="J69" s="819">
        <v>0</v>
      </c>
      <c r="K69" s="821">
        <v>0</v>
      </c>
      <c r="L69" s="818">
        <f>K69+L66-L68</f>
        <v>0</v>
      </c>
      <c r="M69" s="819">
        <f t="shared" ref="M69" si="568">L69+M66-M68</f>
        <v>0</v>
      </c>
      <c r="N69" s="819">
        <f t="shared" ref="N69" si="569">M69+N66-N68</f>
        <v>0</v>
      </c>
      <c r="O69" s="819">
        <f t="shared" ref="O69" si="570">N69+O66-O68</f>
        <v>0</v>
      </c>
      <c r="P69" s="821">
        <f t="shared" ref="P69" si="571">O69+P66-P68</f>
        <v>0</v>
      </c>
      <c r="Q69" s="818">
        <f>P69+Q66-Q68</f>
        <v>0</v>
      </c>
      <c r="R69" s="819">
        <f t="shared" ref="R69" si="572">Q69+R66-R68</f>
        <v>0</v>
      </c>
      <c r="S69" s="819">
        <f t="shared" ref="S69" si="573">R69+S66-S68</f>
        <v>0</v>
      </c>
      <c r="T69" s="821">
        <f t="shared" ref="T69" si="574">S69+T66-T68</f>
        <v>0</v>
      </c>
      <c r="U69" s="818">
        <f>T69+U66-U68</f>
        <v>0</v>
      </c>
      <c r="V69" s="819">
        <f t="shared" ref="V69:W69" si="575">U69+V66-V68</f>
        <v>0</v>
      </c>
      <c r="W69" s="819">
        <f t="shared" si="575"/>
        <v>1</v>
      </c>
      <c r="X69" s="819">
        <f t="shared" ref="X69" si="576">W69+X66-X68</f>
        <v>1</v>
      </c>
      <c r="Y69" s="818">
        <f>X69+Y66-Y68</f>
        <v>1</v>
      </c>
      <c r="Z69" s="819">
        <f t="shared" ref="Z69" si="577">Y69+Z66-Z68</f>
        <v>1</v>
      </c>
      <c r="AA69" s="819">
        <f t="shared" ref="AA69" si="578">Z69+AA66-AA68</f>
        <v>1</v>
      </c>
      <c r="AB69" s="819">
        <f t="shared" ref="AB69" si="579">AA69+AB66-AB68</f>
        <v>1</v>
      </c>
      <c r="AC69" s="818">
        <f>AB69+AC66-AC68</f>
        <v>1</v>
      </c>
      <c r="AD69" s="819">
        <f t="shared" ref="AD69" si="580">AC69+AD66-AD68</f>
        <v>2</v>
      </c>
      <c r="AE69" s="819">
        <f t="shared" ref="AE69" si="581">AD69+AE66-AE68</f>
        <v>2</v>
      </c>
      <c r="AF69" s="819">
        <f t="shared" ref="AF69" si="582">AE69+AF66-AF68</f>
        <v>2</v>
      </c>
      <c r="AG69" s="819">
        <f>AF69+AG66-AG68</f>
        <v>2</v>
      </c>
      <c r="AH69" s="818">
        <f>AG69+AH66-AH68</f>
        <v>2</v>
      </c>
      <c r="AI69" s="819">
        <f>AH69+AI66-AI68</f>
        <v>2</v>
      </c>
      <c r="AJ69" s="819">
        <f t="shared" ref="AJ69" si="583">AI69+AJ66-AJ68</f>
        <v>2</v>
      </c>
      <c r="AK69" s="821">
        <f>AJ69+AK66-AK68</f>
        <v>2</v>
      </c>
      <c r="AL69" s="565">
        <f>AK69+AL66-AL68</f>
        <v>2</v>
      </c>
      <c r="AM69" s="819">
        <f t="shared" ref="AM69" si="584">AL69+AM66-AM68</f>
        <v>2</v>
      </c>
      <c r="AN69" s="819">
        <f t="shared" ref="AN69" si="585">AM69+AN66-AN68</f>
        <v>2</v>
      </c>
      <c r="AO69" s="819">
        <f t="shared" ref="AO69" si="586">AN69+AO66-AO68</f>
        <v>2</v>
      </c>
      <c r="AP69" s="818">
        <f>AO69+AP66-AP68</f>
        <v>2</v>
      </c>
      <c r="AQ69" s="819">
        <f>AP69+AQ66-AQ68</f>
        <v>2</v>
      </c>
      <c r="AR69" s="819">
        <f t="shared" ref="AR69:AS69" si="587">AQ69+AR66-AR68</f>
        <v>2</v>
      </c>
      <c r="AS69" s="819">
        <f t="shared" si="587"/>
        <v>2</v>
      </c>
      <c r="AT69" s="821">
        <f>AS69+AT66-AT68</f>
        <v>2</v>
      </c>
      <c r="AU69" s="565">
        <f>AT69+AU66-AU68</f>
        <v>2</v>
      </c>
      <c r="AV69" s="819">
        <f t="shared" ref="AV69" si="588">AU69+AV66-AV68</f>
        <v>2</v>
      </c>
      <c r="AW69" s="819">
        <f t="shared" ref="AW69" si="589">AV69+AW66-AW68</f>
        <v>2</v>
      </c>
      <c r="AX69" s="819">
        <f t="shared" ref="AX69" si="590">AW69+AX66-AX68</f>
        <v>2</v>
      </c>
      <c r="AY69" s="818">
        <f>AX69+AY66-AY68</f>
        <v>2</v>
      </c>
      <c r="AZ69" s="819">
        <f>AY69+AZ66-AZ68</f>
        <v>2</v>
      </c>
      <c r="BA69" s="819">
        <f t="shared" ref="BA69" si="591">AZ69+BA66-BA68</f>
        <v>2</v>
      </c>
      <c r="BB69" s="821">
        <f>BA69+BB66-BB68</f>
        <v>2</v>
      </c>
      <c r="BC69" s="565">
        <f>BB69+BC66-BC68</f>
        <v>2</v>
      </c>
      <c r="BD69" s="819">
        <f t="shared" ref="BD69" si="592">BC69+BD66-BD68</f>
        <v>2</v>
      </c>
      <c r="BE69" s="819">
        <f t="shared" ref="BE69:BF69" si="593">BD69+BE66-BE68</f>
        <v>0</v>
      </c>
      <c r="BF69" s="819">
        <f t="shared" si="593"/>
        <v>0</v>
      </c>
      <c r="BG69" s="819">
        <f t="shared" ref="BG69" si="594">BE69+BG66-BG68</f>
        <v>0</v>
      </c>
      <c r="BH69" s="818">
        <f>BF69+BH66-BH68</f>
        <v>0</v>
      </c>
      <c r="BI69" s="819">
        <f>BH69+BI66-BI68</f>
        <v>0</v>
      </c>
      <c r="BJ69" s="819">
        <f t="shared" ref="BJ69" si="595">BI69+BJ66-BJ68</f>
        <v>0</v>
      </c>
      <c r="BK69" s="821">
        <f>BJ69+BK66-BK68</f>
        <v>0</v>
      </c>
    </row>
    <row r="70" spans="3:63" s="164" customFormat="1" ht="18" customHeight="1">
      <c r="C70" s="923"/>
      <c r="D70" s="1084"/>
      <c r="E70" s="1084"/>
      <c r="F70" s="1084"/>
      <c r="G70" s="984" t="s">
        <v>1241</v>
      </c>
      <c r="H70" s="818"/>
      <c r="I70" s="819"/>
      <c r="J70" s="819"/>
      <c r="K70" s="821"/>
      <c r="L70" s="818"/>
      <c r="M70" s="819"/>
      <c r="N70" s="819"/>
      <c r="O70" s="819"/>
      <c r="P70" s="821"/>
      <c r="Q70" s="818"/>
      <c r="R70" s="819"/>
      <c r="S70" s="819"/>
      <c r="T70" s="821"/>
      <c r="U70" s="818"/>
      <c r="V70" s="819"/>
      <c r="W70" s="819">
        <v>40</v>
      </c>
      <c r="X70" s="819">
        <v>40</v>
      </c>
      <c r="Y70" s="818">
        <v>41</v>
      </c>
      <c r="Z70" s="819">
        <v>41</v>
      </c>
      <c r="AA70" s="819">
        <v>41</v>
      </c>
      <c r="AB70" s="819">
        <v>41</v>
      </c>
      <c r="AC70" s="818">
        <v>41</v>
      </c>
      <c r="AD70" s="819">
        <v>41</v>
      </c>
      <c r="AE70" s="819">
        <v>41</v>
      </c>
      <c r="AF70" s="819">
        <v>41</v>
      </c>
      <c r="AG70" s="819"/>
      <c r="AH70" s="818">
        <v>41</v>
      </c>
      <c r="AI70" s="819">
        <v>41</v>
      </c>
      <c r="AJ70" s="819">
        <v>41</v>
      </c>
      <c r="AK70" s="821">
        <v>41</v>
      </c>
      <c r="AL70" s="565">
        <v>41</v>
      </c>
      <c r="AM70" s="819"/>
      <c r="AN70" s="819"/>
      <c r="AO70" s="819"/>
      <c r="AP70" s="818"/>
      <c r="AQ70" s="819"/>
      <c r="AR70" s="819"/>
      <c r="AS70" s="819"/>
      <c r="AT70" s="821"/>
      <c r="AU70" s="565"/>
      <c r="AV70" s="819"/>
      <c r="AW70" s="819"/>
      <c r="AX70" s="819"/>
      <c r="AY70" s="818"/>
      <c r="AZ70" s="819"/>
      <c r="BA70" s="819"/>
      <c r="BB70" s="821"/>
      <c r="BC70" s="565"/>
      <c r="BD70" s="819"/>
      <c r="BE70" s="819"/>
      <c r="BF70" s="819"/>
      <c r="BG70" s="819"/>
      <c r="BH70" s="818"/>
      <c r="BI70" s="819"/>
      <c r="BJ70" s="819"/>
      <c r="BK70" s="821"/>
    </row>
    <row r="71" spans="3:63" s="164" customFormat="1" ht="20.399999999999999" customHeight="1" thickBot="1">
      <c r="C71" s="929"/>
      <c r="D71" s="1085"/>
      <c r="E71" s="1085"/>
      <c r="F71" s="1085"/>
      <c r="G71" s="986" t="s">
        <v>1274</v>
      </c>
      <c r="H71" s="927"/>
      <c r="I71" s="926"/>
      <c r="J71" s="926"/>
      <c r="K71" s="925"/>
      <c r="L71" s="927"/>
      <c r="M71" s="926"/>
      <c r="N71" s="926"/>
      <c r="O71" s="926"/>
      <c r="P71" s="925"/>
      <c r="Q71" s="927"/>
      <c r="R71" s="926"/>
      <c r="S71" s="926"/>
      <c r="T71" s="925"/>
      <c r="U71" s="927"/>
      <c r="V71" s="926"/>
      <c r="W71" s="926">
        <f t="shared" ref="W71" si="596">W70-W67</f>
        <v>-1</v>
      </c>
      <c r="X71" s="926">
        <f>X70-W67</f>
        <v>-1</v>
      </c>
      <c r="Y71" s="1026">
        <v>0</v>
      </c>
      <c r="Z71" s="926">
        <v>0</v>
      </c>
      <c r="AA71" s="926">
        <v>0</v>
      </c>
      <c r="AB71" s="926">
        <v>0</v>
      </c>
      <c r="AC71" s="927">
        <f>AC70-AC67</f>
        <v>41</v>
      </c>
      <c r="AD71" s="926">
        <f>AD70-AD67</f>
        <v>-1</v>
      </c>
      <c r="AE71" s="926">
        <v>-1</v>
      </c>
      <c r="AF71" s="926">
        <v>-1</v>
      </c>
      <c r="AG71" s="926"/>
      <c r="AH71" s="927">
        <v>-1</v>
      </c>
      <c r="AI71" s="926">
        <v>-1</v>
      </c>
      <c r="AJ71" s="926">
        <v>-1</v>
      </c>
      <c r="AK71" s="926">
        <v>-1</v>
      </c>
      <c r="AL71" s="927">
        <v>-1</v>
      </c>
      <c r="AM71" s="926"/>
      <c r="AN71" s="926"/>
      <c r="AO71" s="926"/>
      <c r="AP71" s="927"/>
      <c r="AQ71" s="926"/>
      <c r="AR71" s="926"/>
      <c r="AS71" s="926"/>
      <c r="AT71" s="925"/>
      <c r="AU71" s="1013"/>
      <c r="AV71" s="926"/>
      <c r="AW71" s="926"/>
      <c r="AX71" s="926"/>
      <c r="AY71" s="927"/>
      <c r="AZ71" s="926"/>
      <c r="BA71" s="926"/>
      <c r="BB71" s="925"/>
      <c r="BC71" s="1013"/>
      <c r="BD71" s="926"/>
      <c r="BE71" s="926"/>
      <c r="BF71" s="926"/>
      <c r="BG71" s="926"/>
      <c r="BH71" s="927"/>
      <c r="BI71" s="926"/>
      <c r="BJ71" s="926"/>
      <c r="BK71" s="925"/>
    </row>
    <row r="72" spans="3:63" s="164" customFormat="1" ht="20.399999999999999" hidden="1" customHeight="1">
      <c r="C72" s="707" t="s">
        <v>240</v>
      </c>
      <c r="D72" s="1077" t="s">
        <v>237</v>
      </c>
      <c r="E72" s="1077" t="s">
        <v>238</v>
      </c>
      <c r="F72" s="1077" t="s">
        <v>239</v>
      </c>
      <c r="G72" s="948" t="s">
        <v>88</v>
      </c>
      <c r="H72" s="708" t="s">
        <v>995</v>
      </c>
      <c r="I72" s="948" t="s">
        <v>996</v>
      </c>
      <c r="J72" s="948" t="s">
        <v>997</v>
      </c>
      <c r="K72" s="709" t="s">
        <v>1235</v>
      </c>
      <c r="L72" s="708" t="str">
        <f>L63</f>
        <v>WK 1</v>
      </c>
      <c r="M72" s="708" t="str">
        <f t="shared" ref="M72:X72" si="597">M63</f>
        <v>WK 2</v>
      </c>
      <c r="N72" s="708" t="str">
        <f t="shared" si="597"/>
        <v>WK 3</v>
      </c>
      <c r="O72" s="708" t="str">
        <f t="shared" si="597"/>
        <v>WK 4</v>
      </c>
      <c r="P72" s="708" t="str">
        <f t="shared" si="597"/>
        <v>WK 5</v>
      </c>
      <c r="Q72" s="708" t="str">
        <f t="shared" si="597"/>
        <v>WK 6</v>
      </c>
      <c r="R72" s="708" t="str">
        <f t="shared" si="597"/>
        <v>WK 7</v>
      </c>
      <c r="S72" s="708" t="str">
        <f t="shared" si="597"/>
        <v>WK 8</v>
      </c>
      <c r="T72" s="708" t="str">
        <f t="shared" si="597"/>
        <v>WK 9</v>
      </c>
      <c r="U72" s="708" t="str">
        <f t="shared" si="597"/>
        <v>WK 10</v>
      </c>
      <c r="V72" s="708" t="str">
        <f t="shared" si="597"/>
        <v>WK 11</v>
      </c>
      <c r="W72" s="708" t="str">
        <f t="shared" si="597"/>
        <v>WK 12</v>
      </c>
      <c r="X72" s="1002" t="str">
        <f t="shared" si="597"/>
        <v>WK 13</v>
      </c>
      <c r="Y72" s="708" t="str">
        <f t="shared" ref="Y72:AB72" si="598">Y63</f>
        <v>WK 14</v>
      </c>
      <c r="Z72" s="708" t="str">
        <f t="shared" si="598"/>
        <v>WK 15</v>
      </c>
      <c r="AA72" s="708" t="str">
        <f t="shared" si="598"/>
        <v>WK 16</v>
      </c>
      <c r="AB72" s="1002" t="str">
        <f t="shared" si="598"/>
        <v>WK 17</v>
      </c>
      <c r="AC72" s="708" t="str">
        <f t="shared" ref="AC72:AG72" si="599">AC63</f>
        <v>WK 18</v>
      </c>
      <c r="AD72" s="708" t="str">
        <f t="shared" si="599"/>
        <v>WK 19</v>
      </c>
      <c r="AE72" s="708" t="str">
        <f t="shared" si="599"/>
        <v>WK 20</v>
      </c>
      <c r="AF72" s="1002" t="str">
        <f t="shared" si="599"/>
        <v>WK 21</v>
      </c>
      <c r="AG72" s="948" t="str">
        <f t="shared" si="599"/>
        <v>WK 22</v>
      </c>
      <c r="AH72" s="708" t="str">
        <f t="shared" ref="AH72:AO72" si="600">AH63</f>
        <v>WK 23</v>
      </c>
      <c r="AI72" s="708" t="str">
        <f t="shared" si="600"/>
        <v>WK 24</v>
      </c>
      <c r="AJ72" s="708" t="str">
        <f t="shared" si="600"/>
        <v>WK 25</v>
      </c>
      <c r="AK72" s="709" t="str">
        <f t="shared" si="600"/>
        <v>WK 26</v>
      </c>
      <c r="AL72" s="1017" t="str">
        <f t="shared" si="600"/>
        <v>WK 27</v>
      </c>
      <c r="AM72" s="708" t="str">
        <f t="shared" si="600"/>
        <v>WK 28</v>
      </c>
      <c r="AN72" s="708" t="str">
        <f t="shared" si="600"/>
        <v>WK 29</v>
      </c>
      <c r="AO72" s="1002" t="str">
        <f t="shared" si="600"/>
        <v>WK 30</v>
      </c>
      <c r="AP72" s="708" t="str">
        <f t="shared" ref="AP72:AX72" si="601">AP63</f>
        <v>WK 31</v>
      </c>
      <c r="AQ72" s="708" t="str">
        <f t="shared" si="601"/>
        <v>WK 32</v>
      </c>
      <c r="AR72" s="708" t="str">
        <f t="shared" si="601"/>
        <v>WK 33</v>
      </c>
      <c r="AS72" s="708" t="str">
        <f t="shared" ref="AS72" si="602">AS63</f>
        <v>WK 34</v>
      </c>
      <c r="AT72" s="709" t="str">
        <f t="shared" si="601"/>
        <v>WK 35</v>
      </c>
      <c r="AU72" s="1017" t="str">
        <f t="shared" si="601"/>
        <v>WK 36</v>
      </c>
      <c r="AV72" s="708" t="str">
        <f t="shared" si="601"/>
        <v>WK 37</v>
      </c>
      <c r="AW72" s="708" t="str">
        <f t="shared" si="601"/>
        <v>WK 38</v>
      </c>
      <c r="AX72" s="1002" t="str">
        <f t="shared" si="601"/>
        <v>WK 39</v>
      </c>
      <c r="AY72" s="708" t="str">
        <f t="shared" ref="AY72:BJ74" si="603">AY63</f>
        <v>WK 40</v>
      </c>
      <c r="AZ72" s="708" t="str">
        <f t="shared" si="603"/>
        <v>WK 41</v>
      </c>
      <c r="BA72" s="708" t="str">
        <f t="shared" si="603"/>
        <v>WK 42</v>
      </c>
      <c r="BB72" s="709" t="str">
        <f t="shared" si="603"/>
        <v>WK 44</v>
      </c>
      <c r="BC72" s="1017" t="str">
        <f t="shared" si="603"/>
        <v>WK 44</v>
      </c>
      <c r="BD72" s="708" t="str">
        <f t="shared" si="603"/>
        <v>WK 45</v>
      </c>
      <c r="BE72" s="708" t="str">
        <f t="shared" si="603"/>
        <v>WK 46</v>
      </c>
      <c r="BF72" s="708" t="str">
        <f t="shared" ref="BF72" si="604">BF63</f>
        <v>WK 47</v>
      </c>
      <c r="BG72" s="1002" t="str">
        <f t="shared" si="603"/>
        <v>WK 48</v>
      </c>
      <c r="BH72" s="708" t="str">
        <f t="shared" ref="BH72:BK72" si="605">BH63</f>
        <v>WK 49</v>
      </c>
      <c r="BI72" s="708" t="str">
        <f t="shared" si="605"/>
        <v>WK 50</v>
      </c>
      <c r="BJ72" s="708" t="str">
        <f t="shared" si="605"/>
        <v>WK 51</v>
      </c>
      <c r="BK72" s="709" t="str">
        <f t="shared" si="605"/>
        <v>WK 52</v>
      </c>
    </row>
    <row r="73" spans="3:63" s="164" customFormat="1" ht="20.399999999999999" hidden="1" customHeight="1">
      <c r="C73" s="707" t="s">
        <v>241</v>
      </c>
      <c r="D73" s="1078"/>
      <c r="E73" s="1078"/>
      <c r="F73" s="1078"/>
      <c r="G73" s="715" t="s">
        <v>215</v>
      </c>
      <c r="H73" s="710">
        <v>44899</v>
      </c>
      <c r="I73" s="721">
        <v>44906</v>
      </c>
      <c r="J73" s="721">
        <v>44913</v>
      </c>
      <c r="K73" s="711">
        <v>44920</v>
      </c>
      <c r="L73" s="710">
        <f>L64</f>
        <v>44927</v>
      </c>
      <c r="M73" s="710">
        <f t="shared" ref="M73:X73" si="606">M64</f>
        <v>44934</v>
      </c>
      <c r="N73" s="710">
        <f t="shared" si="606"/>
        <v>44941</v>
      </c>
      <c r="O73" s="710">
        <f t="shared" si="606"/>
        <v>44948</v>
      </c>
      <c r="P73" s="710">
        <f t="shared" si="606"/>
        <v>44955</v>
      </c>
      <c r="Q73" s="710">
        <f t="shared" si="606"/>
        <v>44962</v>
      </c>
      <c r="R73" s="710">
        <f t="shared" si="606"/>
        <v>44969</v>
      </c>
      <c r="S73" s="710">
        <f t="shared" si="606"/>
        <v>44976</v>
      </c>
      <c r="T73" s="710">
        <f t="shared" si="606"/>
        <v>44983</v>
      </c>
      <c r="U73" s="710">
        <f t="shared" si="606"/>
        <v>44990</v>
      </c>
      <c r="V73" s="710">
        <f t="shared" si="606"/>
        <v>44997</v>
      </c>
      <c r="W73" s="710">
        <f t="shared" si="606"/>
        <v>45004</v>
      </c>
      <c r="X73" s="1003">
        <f t="shared" si="606"/>
        <v>45011</v>
      </c>
      <c r="Y73" s="710">
        <f t="shared" ref="Y73:AB73" si="607">Y64</f>
        <v>45018</v>
      </c>
      <c r="Z73" s="710">
        <f t="shared" si="607"/>
        <v>45025</v>
      </c>
      <c r="AA73" s="710">
        <f t="shared" si="607"/>
        <v>45032</v>
      </c>
      <c r="AB73" s="1003">
        <f t="shared" si="607"/>
        <v>45039</v>
      </c>
      <c r="AC73" s="710">
        <f t="shared" ref="AC73:AG73" si="608">AC64</f>
        <v>45046</v>
      </c>
      <c r="AD73" s="710">
        <f t="shared" si="608"/>
        <v>45053</v>
      </c>
      <c r="AE73" s="710">
        <f t="shared" si="608"/>
        <v>45060</v>
      </c>
      <c r="AF73" s="1003">
        <f t="shared" si="608"/>
        <v>45067</v>
      </c>
      <c r="AG73" s="721">
        <f t="shared" si="608"/>
        <v>45074</v>
      </c>
      <c r="AH73" s="710">
        <f t="shared" ref="AH73:AO73" si="609">AH64</f>
        <v>45081</v>
      </c>
      <c r="AI73" s="710">
        <f t="shared" si="609"/>
        <v>45088</v>
      </c>
      <c r="AJ73" s="710">
        <f t="shared" si="609"/>
        <v>45095</v>
      </c>
      <c r="AK73" s="711">
        <f t="shared" si="609"/>
        <v>45102</v>
      </c>
      <c r="AL73" s="1015">
        <f t="shared" si="609"/>
        <v>45109</v>
      </c>
      <c r="AM73" s="710">
        <f t="shared" si="609"/>
        <v>45116</v>
      </c>
      <c r="AN73" s="710">
        <f t="shared" si="609"/>
        <v>45123</v>
      </c>
      <c r="AO73" s="1003">
        <f t="shared" si="609"/>
        <v>45130</v>
      </c>
      <c r="AP73" s="710">
        <f t="shared" ref="AP73:AX73" si="610">AP64</f>
        <v>45137</v>
      </c>
      <c r="AQ73" s="710">
        <f t="shared" si="610"/>
        <v>45144</v>
      </c>
      <c r="AR73" s="710">
        <f t="shared" si="610"/>
        <v>45151</v>
      </c>
      <c r="AS73" s="710">
        <f t="shared" ref="AS73" si="611">AS64</f>
        <v>45158</v>
      </c>
      <c r="AT73" s="711">
        <f t="shared" si="610"/>
        <v>45165</v>
      </c>
      <c r="AU73" s="1015">
        <f t="shared" si="610"/>
        <v>45172</v>
      </c>
      <c r="AV73" s="710">
        <f t="shared" si="610"/>
        <v>45179</v>
      </c>
      <c r="AW73" s="710">
        <f t="shared" si="610"/>
        <v>45186</v>
      </c>
      <c r="AX73" s="1003">
        <f t="shared" si="610"/>
        <v>45193</v>
      </c>
      <c r="AY73" s="710">
        <f t="shared" ref="AY73:BA73" si="612">AY64</f>
        <v>45200</v>
      </c>
      <c r="AZ73" s="710">
        <f t="shared" si="612"/>
        <v>45207</v>
      </c>
      <c r="BA73" s="710">
        <f t="shared" si="612"/>
        <v>45214</v>
      </c>
      <c r="BB73" s="711">
        <f t="shared" si="603"/>
        <v>45221</v>
      </c>
      <c r="BC73" s="1015">
        <f t="shared" si="603"/>
        <v>45228</v>
      </c>
      <c r="BD73" s="710">
        <f t="shared" si="603"/>
        <v>45235</v>
      </c>
      <c r="BE73" s="710">
        <f t="shared" si="603"/>
        <v>45242</v>
      </c>
      <c r="BF73" s="710">
        <f t="shared" ref="BF73" si="613">BF64</f>
        <v>45249</v>
      </c>
      <c r="BG73" s="1003">
        <f t="shared" si="603"/>
        <v>45256</v>
      </c>
      <c r="BH73" s="710">
        <f t="shared" si="603"/>
        <v>45263</v>
      </c>
      <c r="BI73" s="710">
        <f t="shared" si="603"/>
        <v>45270</v>
      </c>
      <c r="BJ73" s="710">
        <f t="shared" si="603"/>
        <v>45277</v>
      </c>
      <c r="BK73" s="711">
        <f t="shared" ref="BK73" si="614">BK64</f>
        <v>45284</v>
      </c>
    </row>
    <row r="74" spans="3:63" s="164" customFormat="1" ht="20.399999999999999" hidden="1" customHeight="1" thickBot="1">
      <c r="C74" s="707" t="s">
        <v>242</v>
      </c>
      <c r="D74" s="1079"/>
      <c r="E74" s="1079"/>
      <c r="F74" s="1079"/>
      <c r="G74" s="987" t="s">
        <v>216</v>
      </c>
      <c r="H74" s="716">
        <v>44905</v>
      </c>
      <c r="I74" s="915">
        <v>44912</v>
      </c>
      <c r="J74" s="915">
        <v>44919</v>
      </c>
      <c r="K74" s="717">
        <v>44926</v>
      </c>
      <c r="L74" s="716">
        <f>L65</f>
        <v>44933</v>
      </c>
      <c r="M74" s="716">
        <f t="shared" ref="M74:X74" si="615">M65</f>
        <v>44940</v>
      </c>
      <c r="N74" s="716">
        <f t="shared" si="615"/>
        <v>44947</v>
      </c>
      <c r="O74" s="716">
        <f t="shared" si="615"/>
        <v>44954</v>
      </c>
      <c r="P74" s="716">
        <f t="shared" si="615"/>
        <v>44961</v>
      </c>
      <c r="Q74" s="716">
        <f t="shared" si="615"/>
        <v>44968</v>
      </c>
      <c r="R74" s="716">
        <f t="shared" si="615"/>
        <v>44975</v>
      </c>
      <c r="S74" s="716">
        <f t="shared" si="615"/>
        <v>44982</v>
      </c>
      <c r="T74" s="716">
        <f t="shared" si="615"/>
        <v>44989</v>
      </c>
      <c r="U74" s="716">
        <f t="shared" si="615"/>
        <v>44996</v>
      </c>
      <c r="V74" s="716">
        <f t="shared" si="615"/>
        <v>45003</v>
      </c>
      <c r="W74" s="716">
        <f t="shared" si="615"/>
        <v>45010</v>
      </c>
      <c r="X74" s="1004">
        <f t="shared" si="615"/>
        <v>45017</v>
      </c>
      <c r="Y74" s="716">
        <f t="shared" ref="Y74:AB74" si="616">Y65</f>
        <v>45024</v>
      </c>
      <c r="Z74" s="716">
        <f t="shared" si="616"/>
        <v>45031</v>
      </c>
      <c r="AA74" s="716">
        <f t="shared" si="616"/>
        <v>45038</v>
      </c>
      <c r="AB74" s="1004">
        <f t="shared" si="616"/>
        <v>45045</v>
      </c>
      <c r="AC74" s="716">
        <f t="shared" ref="AC74:AG74" si="617">AC65</f>
        <v>45052</v>
      </c>
      <c r="AD74" s="716">
        <f t="shared" si="617"/>
        <v>45059</v>
      </c>
      <c r="AE74" s="716">
        <f t="shared" si="617"/>
        <v>45066</v>
      </c>
      <c r="AF74" s="1004">
        <f t="shared" si="617"/>
        <v>45073</v>
      </c>
      <c r="AG74" s="915">
        <f t="shared" si="617"/>
        <v>45080</v>
      </c>
      <c r="AH74" s="716">
        <f t="shared" ref="AH74:AO74" si="618">AH65</f>
        <v>45087</v>
      </c>
      <c r="AI74" s="716">
        <f t="shared" si="618"/>
        <v>45094</v>
      </c>
      <c r="AJ74" s="716">
        <f t="shared" si="618"/>
        <v>45101</v>
      </c>
      <c r="AK74" s="717">
        <f t="shared" si="618"/>
        <v>45108</v>
      </c>
      <c r="AL74" s="1018">
        <f t="shared" si="618"/>
        <v>45115</v>
      </c>
      <c r="AM74" s="716">
        <f t="shared" si="618"/>
        <v>45122</v>
      </c>
      <c r="AN74" s="716">
        <f t="shared" si="618"/>
        <v>45129</v>
      </c>
      <c r="AO74" s="1004">
        <f t="shared" si="618"/>
        <v>45136</v>
      </c>
      <c r="AP74" s="716">
        <f t="shared" ref="AP74:AX74" si="619">AP65</f>
        <v>45143</v>
      </c>
      <c r="AQ74" s="716">
        <f t="shared" si="619"/>
        <v>45150</v>
      </c>
      <c r="AR74" s="716">
        <f t="shared" si="619"/>
        <v>45157</v>
      </c>
      <c r="AS74" s="716">
        <f t="shared" ref="AS74" si="620">AS65</f>
        <v>45164</v>
      </c>
      <c r="AT74" s="717">
        <f t="shared" si="619"/>
        <v>45171</v>
      </c>
      <c r="AU74" s="1018">
        <f t="shared" si="619"/>
        <v>45178</v>
      </c>
      <c r="AV74" s="716">
        <f t="shared" si="619"/>
        <v>45185</v>
      </c>
      <c r="AW74" s="716">
        <f t="shared" si="619"/>
        <v>45192</v>
      </c>
      <c r="AX74" s="1004">
        <f t="shared" si="619"/>
        <v>45199</v>
      </c>
      <c r="AY74" s="716">
        <f t="shared" ref="AY74:BA74" si="621">AY65</f>
        <v>45206</v>
      </c>
      <c r="AZ74" s="716">
        <f t="shared" si="621"/>
        <v>45213</v>
      </c>
      <c r="BA74" s="716">
        <f t="shared" si="621"/>
        <v>45220</v>
      </c>
      <c r="BB74" s="717">
        <f t="shared" si="603"/>
        <v>45227</v>
      </c>
      <c r="BC74" s="1018">
        <f t="shared" si="603"/>
        <v>45234</v>
      </c>
      <c r="BD74" s="716">
        <f t="shared" si="603"/>
        <v>45241</v>
      </c>
      <c r="BE74" s="716">
        <f t="shared" si="603"/>
        <v>45248</v>
      </c>
      <c r="BF74" s="716">
        <f t="shared" ref="BF74" si="622">BF65</f>
        <v>45255</v>
      </c>
      <c r="BG74" s="1004">
        <f t="shared" si="603"/>
        <v>45262</v>
      </c>
      <c r="BH74" s="716">
        <f t="shared" si="603"/>
        <v>45269</v>
      </c>
      <c r="BI74" s="716">
        <f t="shared" si="603"/>
        <v>45276</v>
      </c>
      <c r="BJ74" s="716">
        <f t="shared" si="603"/>
        <v>45283</v>
      </c>
      <c r="BK74" s="717">
        <f t="shared" ref="BK74" si="623">BK65</f>
        <v>45290</v>
      </c>
    </row>
    <row r="75" spans="3:63" s="164" customFormat="1" ht="20.399999999999999" customHeight="1">
      <c r="C75" s="930" t="s">
        <v>26</v>
      </c>
      <c r="D75" s="1094">
        <v>0</v>
      </c>
      <c r="E75" s="1094">
        <v>0</v>
      </c>
      <c r="F75" s="1094">
        <v>0</v>
      </c>
      <c r="G75" s="983" t="s">
        <v>1295</v>
      </c>
      <c r="H75" s="916"/>
      <c r="I75" s="917"/>
      <c r="J75" s="917"/>
      <c r="K75" s="918"/>
      <c r="L75" s="916"/>
      <c r="M75" s="917"/>
      <c r="N75" s="917">
        <v>1</v>
      </c>
      <c r="O75" s="917"/>
      <c r="P75" s="918"/>
      <c r="Q75" s="916"/>
      <c r="R75" s="917"/>
      <c r="S75" s="917"/>
      <c r="T75" s="918"/>
      <c r="U75" s="916"/>
      <c r="V75" s="917"/>
      <c r="W75" s="917"/>
      <c r="X75" s="917"/>
      <c r="Y75" s="916"/>
      <c r="Z75" s="917"/>
      <c r="AA75" s="917"/>
      <c r="AB75" s="917"/>
      <c r="AC75" s="916"/>
      <c r="AD75" s="917"/>
      <c r="AE75" s="917"/>
      <c r="AF75" s="917"/>
      <c r="AG75" s="917"/>
      <c r="AH75" s="916">
        <v>0.25</v>
      </c>
      <c r="AI75" s="917">
        <v>0.25</v>
      </c>
      <c r="AJ75" s="917">
        <v>0.25</v>
      </c>
      <c r="AK75" s="918">
        <v>0.25</v>
      </c>
      <c r="AL75" s="1022"/>
      <c r="AM75" s="917">
        <v>0.25</v>
      </c>
      <c r="AN75" s="917">
        <v>0.25</v>
      </c>
      <c r="AO75" s="917">
        <v>0.25</v>
      </c>
      <c r="AP75" s="916">
        <v>0.25</v>
      </c>
      <c r="AQ75" s="917"/>
      <c r="AR75" s="917"/>
      <c r="AS75" s="917"/>
      <c r="AT75" s="918"/>
      <c r="AU75" s="1022"/>
      <c r="AV75" s="917"/>
      <c r="AW75" s="917"/>
      <c r="AX75" s="917"/>
      <c r="AY75" s="916"/>
      <c r="AZ75" s="917"/>
      <c r="BA75" s="917"/>
      <c r="BB75" s="918"/>
      <c r="BC75" s="1022"/>
      <c r="BD75" s="917"/>
      <c r="BE75" s="917"/>
      <c r="BF75" s="917"/>
      <c r="BG75" s="917"/>
      <c r="BH75" s="916"/>
      <c r="BI75" s="917"/>
      <c r="BJ75" s="917"/>
      <c r="BK75" s="918"/>
    </row>
    <row r="76" spans="3:63" s="164" customFormat="1" ht="18" customHeight="1">
      <c r="C76" s="933"/>
      <c r="D76" s="1095"/>
      <c r="E76" s="1095"/>
      <c r="F76" s="1095"/>
      <c r="G76" s="984" t="s">
        <v>1172</v>
      </c>
      <c r="H76" s="946"/>
      <c r="I76" s="910"/>
      <c r="J76" s="910"/>
      <c r="K76" s="822"/>
      <c r="L76" s="946"/>
      <c r="M76" s="910"/>
      <c r="N76" s="910">
        <v>43</v>
      </c>
      <c r="O76" s="910"/>
      <c r="P76" s="822"/>
      <c r="Q76" s="946"/>
      <c r="R76" s="910"/>
      <c r="S76" s="910"/>
      <c r="T76" s="822"/>
      <c r="U76" s="946"/>
      <c r="V76" s="910"/>
      <c r="W76" s="910"/>
      <c r="X76" s="910"/>
      <c r="Y76" s="946"/>
      <c r="Z76" s="910"/>
      <c r="AA76" s="910"/>
      <c r="AB76" s="910"/>
      <c r="AC76" s="946"/>
      <c r="AD76" s="910"/>
      <c r="AE76" s="910"/>
      <c r="AF76" s="910"/>
      <c r="AG76" s="910"/>
      <c r="AH76" s="946">
        <v>43.25</v>
      </c>
      <c r="AI76" s="910">
        <f>AH76+AI75</f>
        <v>43.5</v>
      </c>
      <c r="AJ76" s="910">
        <f t="shared" ref="AJ76:AK76" si="624">AI76+AJ75</f>
        <v>43.75</v>
      </c>
      <c r="AK76" s="910">
        <f t="shared" si="624"/>
        <v>44</v>
      </c>
      <c r="AL76" s="946"/>
      <c r="AM76" s="910">
        <f>AK76+AM75</f>
        <v>44.25</v>
      </c>
      <c r="AN76" s="910">
        <f>AM76+AN75</f>
        <v>44.5</v>
      </c>
      <c r="AO76" s="910">
        <f t="shared" ref="AO76" si="625">AN76+AO75</f>
        <v>44.75</v>
      </c>
      <c r="AP76" s="946">
        <f>AO76+AP75</f>
        <v>45</v>
      </c>
      <c r="AQ76" s="910"/>
      <c r="AR76" s="910"/>
      <c r="AS76" s="910"/>
      <c r="AT76" s="822"/>
      <c r="AU76" s="1023"/>
      <c r="AV76" s="910"/>
      <c r="AW76" s="910"/>
      <c r="AX76" s="910"/>
      <c r="AY76" s="946"/>
      <c r="AZ76" s="910"/>
      <c r="BA76" s="910"/>
      <c r="BB76" s="822"/>
      <c r="BC76" s="1023"/>
      <c r="BD76" s="910"/>
      <c r="BE76" s="910"/>
      <c r="BF76" s="910"/>
      <c r="BG76" s="910"/>
      <c r="BH76" s="946"/>
      <c r="BI76" s="910"/>
      <c r="BJ76" s="910"/>
      <c r="BK76" s="822"/>
    </row>
    <row r="77" spans="3:63" s="164" customFormat="1" ht="18" customHeight="1">
      <c r="C77" s="923">
        <f>SUM(D75:F78)</f>
        <v>0</v>
      </c>
      <c r="D77" s="1095"/>
      <c r="E77" s="1095"/>
      <c r="F77" s="1095"/>
      <c r="G77" s="984" t="s">
        <v>1296</v>
      </c>
      <c r="H77" s="962"/>
      <c r="I77" s="715"/>
      <c r="J77" s="715"/>
      <c r="K77" s="825"/>
      <c r="L77" s="962"/>
      <c r="M77" s="715"/>
      <c r="N77" s="715"/>
      <c r="O77" s="715">
        <v>1</v>
      </c>
      <c r="P77" s="825"/>
      <c r="Q77" s="962"/>
      <c r="R77" s="715"/>
      <c r="S77" s="715"/>
      <c r="T77" s="825"/>
      <c r="U77" s="962"/>
      <c r="V77" s="715"/>
      <c r="W77" s="715"/>
      <c r="X77" s="715"/>
      <c r="Y77" s="962"/>
      <c r="Z77" s="715"/>
      <c r="AA77" s="715"/>
      <c r="AB77" s="715"/>
      <c r="AC77" s="962"/>
      <c r="AD77" s="715"/>
      <c r="AE77" s="715"/>
      <c r="AF77" s="715"/>
      <c r="AG77" s="715"/>
      <c r="AH77" s="962"/>
      <c r="AI77" s="715"/>
      <c r="AJ77" s="715"/>
      <c r="AK77" s="825"/>
      <c r="AL77" s="1024"/>
      <c r="AM77" s="715"/>
      <c r="AN77" s="715"/>
      <c r="AO77" s="715"/>
      <c r="AP77" s="962"/>
      <c r="AQ77" s="715"/>
      <c r="AR77" s="715"/>
      <c r="AS77" s="715"/>
      <c r="AT77" s="825"/>
      <c r="AU77" s="1024"/>
      <c r="AV77" s="715"/>
      <c r="AW77" s="715"/>
      <c r="AX77" s="715"/>
      <c r="AY77" s="962"/>
      <c r="AZ77" s="715"/>
      <c r="BA77" s="715"/>
      <c r="BB77" s="825"/>
      <c r="BC77" s="1024"/>
      <c r="BD77" s="715"/>
      <c r="BE77" s="943">
        <v>2</v>
      </c>
      <c r="BF77" s="715"/>
      <c r="BG77" s="715"/>
      <c r="BH77" s="962"/>
      <c r="BI77" s="715"/>
      <c r="BJ77" s="715"/>
      <c r="BK77" s="825"/>
    </row>
    <row r="78" spans="3:63" s="164" customFormat="1" ht="18" customHeight="1">
      <c r="C78" s="923">
        <f>HLOOKUP($C$5,H72:BK78,6,0)</f>
        <v>0</v>
      </c>
      <c r="D78" s="1095"/>
      <c r="E78" s="1095"/>
      <c r="F78" s="1095"/>
      <c r="G78" s="984" t="s">
        <v>236</v>
      </c>
      <c r="H78" s="818">
        <v>1</v>
      </c>
      <c r="I78" s="819">
        <v>1</v>
      </c>
      <c r="J78" s="819">
        <v>1</v>
      </c>
      <c r="K78" s="821">
        <v>1</v>
      </c>
      <c r="L78" s="818">
        <v>0</v>
      </c>
      <c r="M78" s="819">
        <f t="shared" ref="M78:N78" si="626">L78+M75-M77</f>
        <v>0</v>
      </c>
      <c r="N78" s="819">
        <f t="shared" si="626"/>
        <v>1</v>
      </c>
      <c r="O78" s="819">
        <f t="shared" ref="O78" si="627">N78+O75-O77</f>
        <v>0</v>
      </c>
      <c r="P78" s="821">
        <f t="shared" ref="P78" si="628">O78+P75-P77</f>
        <v>0</v>
      </c>
      <c r="Q78" s="818">
        <f>P78+Q75-Q77</f>
        <v>0</v>
      </c>
      <c r="R78" s="819">
        <f t="shared" ref="R78" si="629">Q78+R75-R77</f>
        <v>0</v>
      </c>
      <c r="S78" s="819">
        <f t="shared" ref="S78" si="630">R78+S75-S77</f>
        <v>0</v>
      </c>
      <c r="T78" s="821">
        <f t="shared" ref="T78" si="631">S78+T75-T77</f>
        <v>0</v>
      </c>
      <c r="U78" s="818">
        <f>T78+U75-U77</f>
        <v>0</v>
      </c>
      <c r="V78" s="819">
        <f t="shared" ref="V78" si="632">U78+V75-V77</f>
        <v>0</v>
      </c>
      <c r="W78" s="819">
        <f t="shared" ref="W78:X78" si="633">V78+W75-W77</f>
        <v>0</v>
      </c>
      <c r="X78" s="819">
        <f t="shared" si="633"/>
        <v>0</v>
      </c>
      <c r="Y78" s="818">
        <f>X78+Y75-Y77</f>
        <v>0</v>
      </c>
      <c r="Z78" s="819">
        <f t="shared" ref="Z78" si="634">Y78+Z75-Z77</f>
        <v>0</v>
      </c>
      <c r="AA78" s="819">
        <f t="shared" ref="AA78" si="635">Z78+AA75-AA77</f>
        <v>0</v>
      </c>
      <c r="AB78" s="819">
        <f t="shared" ref="AB78" si="636">AA78+AB75-AB77</f>
        <v>0</v>
      </c>
      <c r="AC78" s="818">
        <f>AB78+AC75-AC77</f>
        <v>0</v>
      </c>
      <c r="AD78" s="819">
        <f t="shared" ref="AD78" si="637">AC78+AD75-AD77</f>
        <v>0</v>
      </c>
      <c r="AE78" s="819">
        <f t="shared" ref="AE78" si="638">AD78+AE75-AE77</f>
        <v>0</v>
      </c>
      <c r="AF78" s="819">
        <f t="shared" ref="AF78" si="639">AE78+AF75-AF77</f>
        <v>0</v>
      </c>
      <c r="AG78" s="819">
        <f>AF78+AG75-AG77</f>
        <v>0</v>
      </c>
      <c r="AH78" s="818">
        <f>AG78+AH75-AH77</f>
        <v>0.25</v>
      </c>
      <c r="AI78" s="819">
        <f>AH78+AI75-AI77</f>
        <v>0.5</v>
      </c>
      <c r="AJ78" s="819">
        <f t="shared" ref="AJ78" si="640">AI78+AJ75-AJ77</f>
        <v>0.75</v>
      </c>
      <c r="AK78" s="821">
        <f>AJ78+AK75-AK77</f>
        <v>1</v>
      </c>
      <c r="AL78" s="565">
        <f>AK78+AL75-AL77</f>
        <v>1</v>
      </c>
      <c r="AM78" s="819">
        <f>AL78+AM75-AM77</f>
        <v>1.25</v>
      </c>
      <c r="AN78" s="819">
        <f t="shared" ref="AN78" si="641">AM78+AN75-AN77</f>
        <v>1.5</v>
      </c>
      <c r="AO78" s="819">
        <f t="shared" ref="AO78" si="642">AN78+AO75-AO77</f>
        <v>1.75</v>
      </c>
      <c r="AP78" s="818">
        <f>AO78+AP75-AP77</f>
        <v>2</v>
      </c>
      <c r="AQ78" s="819">
        <f>AP78+AQ75-AQ77</f>
        <v>2</v>
      </c>
      <c r="AR78" s="819">
        <f t="shared" ref="AR78:AS78" si="643">AQ78+AR75-AR77</f>
        <v>2</v>
      </c>
      <c r="AS78" s="819">
        <f t="shared" si="643"/>
        <v>2</v>
      </c>
      <c r="AT78" s="821">
        <f>AS78+AT75-AT77</f>
        <v>2</v>
      </c>
      <c r="AU78" s="565">
        <f>AT78+AU75-AU77</f>
        <v>2</v>
      </c>
      <c r="AV78" s="819">
        <f t="shared" ref="AV78" si="644">AU78+AV75-AV77</f>
        <v>2</v>
      </c>
      <c r="AW78" s="819">
        <f t="shared" ref="AW78" si="645">AV78+AW75-AW77</f>
        <v>2</v>
      </c>
      <c r="AX78" s="819">
        <f t="shared" ref="AX78" si="646">AW78+AX75-AX77</f>
        <v>2</v>
      </c>
      <c r="AY78" s="818">
        <f>AX78+AY75-AY77</f>
        <v>2</v>
      </c>
      <c r="AZ78" s="819">
        <f>AY78+AZ75-AZ77</f>
        <v>2</v>
      </c>
      <c r="BA78" s="819">
        <f t="shared" ref="BA78" si="647">AZ78+BA75-BA77</f>
        <v>2</v>
      </c>
      <c r="BB78" s="821">
        <f>BA78+BB75-BB77</f>
        <v>2</v>
      </c>
      <c r="BC78" s="565">
        <f>BB78+BC75-BC77</f>
        <v>2</v>
      </c>
      <c r="BD78" s="819">
        <f t="shared" ref="BD78" si="648">BC78+BD75-BD77</f>
        <v>2</v>
      </c>
      <c r="BE78" s="819">
        <f t="shared" ref="BE78:BF78" si="649">BD78+BE75-BE77</f>
        <v>0</v>
      </c>
      <c r="BF78" s="819">
        <f t="shared" si="649"/>
        <v>0</v>
      </c>
      <c r="BG78" s="819">
        <f t="shared" ref="BG78" si="650">BE78+BG75-BG77</f>
        <v>0</v>
      </c>
      <c r="BH78" s="818">
        <f>BF78+BH75-BH77</f>
        <v>0</v>
      </c>
      <c r="BI78" s="819">
        <f>BH78+BI75-BI77</f>
        <v>0</v>
      </c>
      <c r="BJ78" s="819">
        <f t="shared" ref="BJ78" si="651">BI78+BJ75-BJ77</f>
        <v>0</v>
      </c>
      <c r="BK78" s="821">
        <f>BJ78+BK75-BK77</f>
        <v>0</v>
      </c>
    </row>
    <row r="79" spans="3:63" s="164" customFormat="1" ht="18" customHeight="1">
      <c r="C79" s="923"/>
      <c r="D79" s="1095"/>
      <c r="E79" s="1095"/>
      <c r="F79" s="1095"/>
      <c r="G79" s="984" t="s">
        <v>1241</v>
      </c>
      <c r="H79" s="818">
        <v>41</v>
      </c>
      <c r="I79" s="819">
        <v>41</v>
      </c>
      <c r="J79" s="819"/>
      <c r="K79" s="821"/>
      <c r="L79" s="818"/>
      <c r="M79" s="819">
        <v>42</v>
      </c>
      <c r="N79" s="819">
        <v>43</v>
      </c>
      <c r="O79" s="819"/>
      <c r="P79" s="821"/>
      <c r="Q79" s="818"/>
      <c r="R79" s="819"/>
      <c r="S79" s="819"/>
      <c r="T79" s="821"/>
      <c r="U79" s="818"/>
      <c r="V79" s="819"/>
      <c r="W79" s="819"/>
      <c r="X79" s="819"/>
      <c r="Y79" s="818"/>
      <c r="Z79" s="819"/>
      <c r="AA79" s="819"/>
      <c r="AB79" s="819"/>
      <c r="AC79" s="818"/>
      <c r="AD79" s="819"/>
      <c r="AE79" s="819"/>
      <c r="AF79" s="819"/>
      <c r="AG79" s="819"/>
      <c r="AH79" s="818">
        <v>43.25</v>
      </c>
      <c r="AI79" s="819">
        <v>43.49</v>
      </c>
      <c r="AJ79" s="819">
        <v>43.86</v>
      </c>
      <c r="AK79" s="821">
        <v>43.86</v>
      </c>
      <c r="AL79" s="565">
        <v>43.86</v>
      </c>
      <c r="AM79" s="819"/>
      <c r="AN79" s="819"/>
      <c r="AO79" s="819"/>
      <c r="AP79" s="818"/>
      <c r="AQ79" s="819"/>
      <c r="AR79" s="819"/>
      <c r="AS79" s="819"/>
      <c r="AT79" s="821"/>
      <c r="AU79" s="565"/>
      <c r="AV79" s="819"/>
      <c r="AW79" s="819"/>
      <c r="AX79" s="819"/>
      <c r="AY79" s="818"/>
      <c r="AZ79" s="819"/>
      <c r="BA79" s="819"/>
      <c r="BB79" s="821"/>
      <c r="BC79" s="565"/>
      <c r="BD79" s="819"/>
      <c r="BE79" s="819"/>
      <c r="BF79" s="819"/>
      <c r="BG79" s="819"/>
      <c r="BH79" s="818"/>
      <c r="BI79" s="819"/>
      <c r="BJ79" s="819"/>
      <c r="BK79" s="821"/>
    </row>
    <row r="80" spans="3:63" s="164" customFormat="1" ht="21.6" customHeight="1" thickBot="1">
      <c r="C80" s="929"/>
      <c r="D80" s="1096"/>
      <c r="E80" s="1096"/>
      <c r="F80" s="1096"/>
      <c r="G80" s="986" t="s">
        <v>1274</v>
      </c>
      <c r="H80" s="927">
        <v>-1</v>
      </c>
      <c r="I80" s="926">
        <v>-1</v>
      </c>
      <c r="J80" s="926"/>
      <c r="K80" s="925"/>
      <c r="L80" s="927"/>
      <c r="M80" s="926">
        <v>-1</v>
      </c>
      <c r="N80" s="926">
        <v>0</v>
      </c>
      <c r="O80" s="926"/>
      <c r="P80" s="925"/>
      <c r="Q80" s="927"/>
      <c r="R80" s="926"/>
      <c r="S80" s="926"/>
      <c r="T80" s="925"/>
      <c r="U80" s="927"/>
      <c r="V80" s="926"/>
      <c r="W80" s="926"/>
      <c r="X80" s="926"/>
      <c r="Y80" s="927"/>
      <c r="Z80" s="926"/>
      <c r="AA80" s="926"/>
      <c r="AB80" s="926"/>
      <c r="AC80" s="927"/>
      <c r="AD80" s="926"/>
      <c r="AE80" s="926"/>
      <c r="AF80" s="926"/>
      <c r="AG80" s="926"/>
      <c r="AH80" s="1026">
        <f>AH79-AH76</f>
        <v>0</v>
      </c>
      <c r="AI80" s="1052">
        <f>AI79-AI76</f>
        <v>-9.9999999999980105E-3</v>
      </c>
      <c r="AJ80" s="1052">
        <f>AJ79-AJ76</f>
        <v>0.10999999999999943</v>
      </c>
      <c r="AK80" s="1052">
        <f>AK79-AK76</f>
        <v>-0.14000000000000057</v>
      </c>
      <c r="AL80" s="1058">
        <f>AL79-AK76</f>
        <v>-0.14000000000000057</v>
      </c>
      <c r="AM80" s="926"/>
      <c r="AN80" s="926"/>
      <c r="AO80" s="926"/>
      <c r="AP80" s="927"/>
      <c r="AQ80" s="926"/>
      <c r="AR80" s="926"/>
      <c r="AS80" s="926"/>
      <c r="AT80" s="925"/>
      <c r="AU80" s="1013"/>
      <c r="AV80" s="926"/>
      <c r="AW80" s="926"/>
      <c r="AX80" s="926"/>
      <c r="AY80" s="927"/>
      <c r="AZ80" s="926"/>
      <c r="BA80" s="926"/>
      <c r="BB80" s="925"/>
      <c r="BC80" s="1013"/>
      <c r="BD80" s="926"/>
      <c r="BE80" s="926"/>
      <c r="BF80" s="926"/>
      <c r="BG80" s="926"/>
      <c r="BH80" s="927"/>
      <c r="BI80" s="926"/>
      <c r="BJ80" s="926"/>
      <c r="BK80" s="925"/>
    </row>
    <row r="81" spans="3:63" s="164" customFormat="1" ht="21.6" hidden="1" customHeight="1">
      <c r="C81" s="707" t="s">
        <v>240</v>
      </c>
      <c r="D81" s="1077" t="s">
        <v>237</v>
      </c>
      <c r="E81" s="1077" t="s">
        <v>238</v>
      </c>
      <c r="F81" s="1077" t="s">
        <v>239</v>
      </c>
      <c r="G81" s="948" t="s">
        <v>88</v>
      </c>
      <c r="H81" s="708" t="s">
        <v>995</v>
      </c>
      <c r="I81" s="948" t="s">
        <v>996</v>
      </c>
      <c r="J81" s="948" t="s">
        <v>997</v>
      </c>
      <c r="K81" s="709" t="s">
        <v>1235</v>
      </c>
      <c r="L81" s="708" t="str">
        <f>L72</f>
        <v>WK 1</v>
      </c>
      <c r="M81" s="708" t="str">
        <f t="shared" ref="M81:X81" si="652">M72</f>
        <v>WK 2</v>
      </c>
      <c r="N81" s="708" t="str">
        <f t="shared" si="652"/>
        <v>WK 3</v>
      </c>
      <c r="O81" s="708" t="str">
        <f t="shared" si="652"/>
        <v>WK 4</v>
      </c>
      <c r="P81" s="708" t="str">
        <f t="shared" si="652"/>
        <v>WK 5</v>
      </c>
      <c r="Q81" s="708" t="str">
        <f t="shared" si="652"/>
        <v>WK 6</v>
      </c>
      <c r="R81" s="708" t="str">
        <f t="shared" si="652"/>
        <v>WK 7</v>
      </c>
      <c r="S81" s="708" t="str">
        <f t="shared" si="652"/>
        <v>WK 8</v>
      </c>
      <c r="T81" s="708" t="str">
        <f t="shared" si="652"/>
        <v>WK 9</v>
      </c>
      <c r="U81" s="708" t="str">
        <f t="shared" si="652"/>
        <v>WK 10</v>
      </c>
      <c r="V81" s="708" t="str">
        <f t="shared" si="652"/>
        <v>WK 11</v>
      </c>
      <c r="W81" s="708" t="str">
        <f t="shared" si="652"/>
        <v>WK 12</v>
      </c>
      <c r="X81" s="1002" t="str">
        <f t="shared" si="652"/>
        <v>WK 13</v>
      </c>
      <c r="Y81" s="708" t="str">
        <f t="shared" ref="Y81:AB81" si="653">Y72</f>
        <v>WK 14</v>
      </c>
      <c r="Z81" s="708" t="str">
        <f t="shared" si="653"/>
        <v>WK 15</v>
      </c>
      <c r="AA81" s="708" t="str">
        <f t="shared" si="653"/>
        <v>WK 16</v>
      </c>
      <c r="AB81" s="1002" t="str">
        <f t="shared" si="653"/>
        <v>WK 17</v>
      </c>
      <c r="AC81" s="708" t="str">
        <f t="shared" ref="AC81:AG81" si="654">AC72</f>
        <v>WK 18</v>
      </c>
      <c r="AD81" s="708" t="str">
        <f t="shared" si="654"/>
        <v>WK 19</v>
      </c>
      <c r="AE81" s="708" t="str">
        <f t="shared" si="654"/>
        <v>WK 20</v>
      </c>
      <c r="AF81" s="1002" t="str">
        <f t="shared" si="654"/>
        <v>WK 21</v>
      </c>
      <c r="AG81" s="948" t="str">
        <f t="shared" si="654"/>
        <v>WK 22</v>
      </c>
      <c r="AH81" s="708" t="str">
        <f t="shared" ref="AH81:AO81" si="655">AH72</f>
        <v>WK 23</v>
      </c>
      <c r="AI81" s="708" t="str">
        <f t="shared" si="655"/>
        <v>WK 24</v>
      </c>
      <c r="AJ81" s="708" t="str">
        <f t="shared" si="655"/>
        <v>WK 25</v>
      </c>
      <c r="AK81" s="709" t="str">
        <f t="shared" si="655"/>
        <v>WK 26</v>
      </c>
      <c r="AL81" s="1017" t="str">
        <f t="shared" si="655"/>
        <v>WK 27</v>
      </c>
      <c r="AM81" s="708" t="str">
        <f t="shared" si="655"/>
        <v>WK 28</v>
      </c>
      <c r="AN81" s="708" t="str">
        <f t="shared" si="655"/>
        <v>WK 29</v>
      </c>
      <c r="AO81" s="1002" t="str">
        <f t="shared" si="655"/>
        <v>WK 30</v>
      </c>
      <c r="AP81" s="708" t="str">
        <f t="shared" ref="AP81:AX81" si="656">AP72</f>
        <v>WK 31</v>
      </c>
      <c r="AQ81" s="708" t="str">
        <f t="shared" si="656"/>
        <v>WK 32</v>
      </c>
      <c r="AR81" s="708" t="str">
        <f t="shared" si="656"/>
        <v>WK 33</v>
      </c>
      <c r="AS81" s="708" t="str">
        <f t="shared" ref="AS81" si="657">AS72</f>
        <v>WK 34</v>
      </c>
      <c r="AT81" s="709" t="str">
        <f t="shared" si="656"/>
        <v>WK 35</v>
      </c>
      <c r="AU81" s="1017" t="str">
        <f t="shared" si="656"/>
        <v>WK 36</v>
      </c>
      <c r="AV81" s="708" t="str">
        <f t="shared" si="656"/>
        <v>WK 37</v>
      </c>
      <c r="AW81" s="708" t="str">
        <f t="shared" si="656"/>
        <v>WK 38</v>
      </c>
      <c r="AX81" s="1002" t="str">
        <f t="shared" si="656"/>
        <v>WK 39</v>
      </c>
      <c r="AY81" s="708" t="str">
        <f t="shared" ref="AY81:BJ83" si="658">AY72</f>
        <v>WK 40</v>
      </c>
      <c r="AZ81" s="708" t="str">
        <f t="shared" si="658"/>
        <v>WK 41</v>
      </c>
      <c r="BA81" s="708" t="str">
        <f t="shared" si="658"/>
        <v>WK 42</v>
      </c>
      <c r="BB81" s="709" t="str">
        <f t="shared" si="658"/>
        <v>WK 44</v>
      </c>
      <c r="BC81" s="1017" t="str">
        <f t="shared" si="658"/>
        <v>WK 44</v>
      </c>
      <c r="BD81" s="708" t="str">
        <f t="shared" si="658"/>
        <v>WK 45</v>
      </c>
      <c r="BE81" s="708" t="str">
        <f t="shared" si="658"/>
        <v>WK 46</v>
      </c>
      <c r="BF81" s="708" t="str">
        <f t="shared" ref="BF81" si="659">BF72</f>
        <v>WK 47</v>
      </c>
      <c r="BG81" s="1002" t="str">
        <f t="shared" si="658"/>
        <v>WK 48</v>
      </c>
      <c r="BH81" s="708" t="str">
        <f t="shared" ref="BH81:BK81" si="660">BH72</f>
        <v>WK 49</v>
      </c>
      <c r="BI81" s="708" t="str">
        <f t="shared" si="660"/>
        <v>WK 50</v>
      </c>
      <c r="BJ81" s="708" t="str">
        <f t="shared" si="660"/>
        <v>WK 51</v>
      </c>
      <c r="BK81" s="709" t="str">
        <f t="shared" si="660"/>
        <v>WK 52</v>
      </c>
    </row>
    <row r="82" spans="3:63" s="164" customFormat="1" ht="21.6" hidden="1" customHeight="1">
      <c r="C82" s="707" t="s">
        <v>241</v>
      </c>
      <c r="D82" s="1078"/>
      <c r="E82" s="1078"/>
      <c r="F82" s="1078"/>
      <c r="G82" s="715" t="s">
        <v>215</v>
      </c>
      <c r="H82" s="710">
        <v>44899</v>
      </c>
      <c r="I82" s="721">
        <v>44906</v>
      </c>
      <c r="J82" s="721">
        <v>44913</v>
      </c>
      <c r="K82" s="711">
        <v>44920</v>
      </c>
      <c r="L82" s="710">
        <f>L73</f>
        <v>44927</v>
      </c>
      <c r="M82" s="710">
        <f t="shared" ref="M82:X82" si="661">M73</f>
        <v>44934</v>
      </c>
      <c r="N82" s="710">
        <f t="shared" si="661"/>
        <v>44941</v>
      </c>
      <c r="O82" s="710">
        <f t="shared" si="661"/>
        <v>44948</v>
      </c>
      <c r="P82" s="710">
        <f t="shared" si="661"/>
        <v>44955</v>
      </c>
      <c r="Q82" s="710">
        <f t="shared" si="661"/>
        <v>44962</v>
      </c>
      <c r="R82" s="710">
        <f t="shared" si="661"/>
        <v>44969</v>
      </c>
      <c r="S82" s="710">
        <f t="shared" si="661"/>
        <v>44976</v>
      </c>
      <c r="T82" s="710">
        <f t="shared" si="661"/>
        <v>44983</v>
      </c>
      <c r="U82" s="710">
        <f t="shared" si="661"/>
        <v>44990</v>
      </c>
      <c r="V82" s="710">
        <f t="shared" si="661"/>
        <v>44997</v>
      </c>
      <c r="W82" s="710">
        <f t="shared" si="661"/>
        <v>45004</v>
      </c>
      <c r="X82" s="1003">
        <f t="shared" si="661"/>
        <v>45011</v>
      </c>
      <c r="Y82" s="710">
        <f t="shared" ref="Y82:AB82" si="662">Y73</f>
        <v>45018</v>
      </c>
      <c r="Z82" s="710">
        <f t="shared" si="662"/>
        <v>45025</v>
      </c>
      <c r="AA82" s="710">
        <f t="shared" si="662"/>
        <v>45032</v>
      </c>
      <c r="AB82" s="1003">
        <f t="shared" si="662"/>
        <v>45039</v>
      </c>
      <c r="AC82" s="710">
        <f t="shared" ref="AC82:AG82" si="663">AC73</f>
        <v>45046</v>
      </c>
      <c r="AD82" s="710">
        <f t="shared" si="663"/>
        <v>45053</v>
      </c>
      <c r="AE82" s="710">
        <f t="shared" si="663"/>
        <v>45060</v>
      </c>
      <c r="AF82" s="1003">
        <f t="shared" si="663"/>
        <v>45067</v>
      </c>
      <c r="AG82" s="721">
        <f t="shared" si="663"/>
        <v>45074</v>
      </c>
      <c r="AH82" s="710">
        <f t="shared" ref="AH82:AO82" si="664">AH73</f>
        <v>45081</v>
      </c>
      <c r="AI82" s="710">
        <f t="shared" si="664"/>
        <v>45088</v>
      </c>
      <c r="AJ82" s="710">
        <f t="shared" si="664"/>
        <v>45095</v>
      </c>
      <c r="AK82" s="711">
        <f t="shared" si="664"/>
        <v>45102</v>
      </c>
      <c r="AL82" s="1015">
        <f t="shared" si="664"/>
        <v>45109</v>
      </c>
      <c r="AM82" s="710">
        <f t="shared" si="664"/>
        <v>45116</v>
      </c>
      <c r="AN82" s="710">
        <f t="shared" si="664"/>
        <v>45123</v>
      </c>
      <c r="AO82" s="1003">
        <f t="shared" si="664"/>
        <v>45130</v>
      </c>
      <c r="AP82" s="710">
        <f t="shared" ref="AP82:AX82" si="665">AP73</f>
        <v>45137</v>
      </c>
      <c r="AQ82" s="710">
        <f t="shared" si="665"/>
        <v>45144</v>
      </c>
      <c r="AR82" s="710">
        <f t="shared" si="665"/>
        <v>45151</v>
      </c>
      <c r="AS82" s="710">
        <f t="shared" ref="AS82" si="666">AS73</f>
        <v>45158</v>
      </c>
      <c r="AT82" s="711">
        <f t="shared" si="665"/>
        <v>45165</v>
      </c>
      <c r="AU82" s="1015">
        <f t="shared" si="665"/>
        <v>45172</v>
      </c>
      <c r="AV82" s="710">
        <f t="shared" si="665"/>
        <v>45179</v>
      </c>
      <c r="AW82" s="710">
        <f t="shared" si="665"/>
        <v>45186</v>
      </c>
      <c r="AX82" s="1003">
        <f t="shared" si="665"/>
        <v>45193</v>
      </c>
      <c r="AY82" s="710">
        <f t="shared" ref="AY82:BA82" si="667">AY73</f>
        <v>45200</v>
      </c>
      <c r="AZ82" s="710">
        <f t="shared" si="667"/>
        <v>45207</v>
      </c>
      <c r="BA82" s="710">
        <f t="shared" si="667"/>
        <v>45214</v>
      </c>
      <c r="BB82" s="711">
        <f t="shared" si="658"/>
        <v>45221</v>
      </c>
      <c r="BC82" s="1015">
        <f t="shared" si="658"/>
        <v>45228</v>
      </c>
      <c r="BD82" s="710">
        <f t="shared" si="658"/>
        <v>45235</v>
      </c>
      <c r="BE82" s="710">
        <f t="shared" si="658"/>
        <v>45242</v>
      </c>
      <c r="BF82" s="710">
        <f t="shared" ref="BF82" si="668">BF73</f>
        <v>45249</v>
      </c>
      <c r="BG82" s="1003">
        <f t="shared" si="658"/>
        <v>45256</v>
      </c>
      <c r="BH82" s="710">
        <f t="shared" si="658"/>
        <v>45263</v>
      </c>
      <c r="BI82" s="710">
        <f t="shared" si="658"/>
        <v>45270</v>
      </c>
      <c r="BJ82" s="710">
        <f t="shared" si="658"/>
        <v>45277</v>
      </c>
      <c r="BK82" s="711">
        <f t="shared" ref="BK82" si="669">BK73</f>
        <v>45284</v>
      </c>
    </row>
    <row r="83" spans="3:63" s="164" customFormat="1" ht="21.6" hidden="1" customHeight="1" thickBot="1">
      <c r="C83" s="707" t="s">
        <v>242</v>
      </c>
      <c r="D83" s="1079"/>
      <c r="E83" s="1079"/>
      <c r="F83" s="1079"/>
      <c r="G83" s="987" t="s">
        <v>216</v>
      </c>
      <c r="H83" s="716">
        <v>44905</v>
      </c>
      <c r="I83" s="915">
        <v>44912</v>
      </c>
      <c r="J83" s="915">
        <v>44919</v>
      </c>
      <c r="K83" s="717">
        <v>44926</v>
      </c>
      <c r="L83" s="716">
        <f>L74</f>
        <v>44933</v>
      </c>
      <c r="M83" s="716">
        <f t="shared" ref="M83:X83" si="670">M74</f>
        <v>44940</v>
      </c>
      <c r="N83" s="716">
        <f t="shared" si="670"/>
        <v>44947</v>
      </c>
      <c r="O83" s="716">
        <f t="shared" si="670"/>
        <v>44954</v>
      </c>
      <c r="P83" s="716">
        <f t="shared" si="670"/>
        <v>44961</v>
      </c>
      <c r="Q83" s="716">
        <f t="shared" si="670"/>
        <v>44968</v>
      </c>
      <c r="R83" s="716">
        <f t="shared" si="670"/>
        <v>44975</v>
      </c>
      <c r="S83" s="716">
        <f t="shared" si="670"/>
        <v>44982</v>
      </c>
      <c r="T83" s="716">
        <f t="shared" si="670"/>
        <v>44989</v>
      </c>
      <c r="U83" s="716">
        <f t="shared" si="670"/>
        <v>44996</v>
      </c>
      <c r="V83" s="716">
        <f t="shared" si="670"/>
        <v>45003</v>
      </c>
      <c r="W83" s="716">
        <f t="shared" si="670"/>
        <v>45010</v>
      </c>
      <c r="X83" s="1004">
        <f t="shared" si="670"/>
        <v>45017</v>
      </c>
      <c r="Y83" s="716">
        <f t="shared" ref="Y83:AB83" si="671">Y74</f>
        <v>45024</v>
      </c>
      <c r="Z83" s="716">
        <f t="shared" si="671"/>
        <v>45031</v>
      </c>
      <c r="AA83" s="716">
        <f t="shared" si="671"/>
        <v>45038</v>
      </c>
      <c r="AB83" s="1004">
        <f t="shared" si="671"/>
        <v>45045</v>
      </c>
      <c r="AC83" s="716">
        <f t="shared" ref="AC83:AG83" si="672">AC74</f>
        <v>45052</v>
      </c>
      <c r="AD83" s="716">
        <f t="shared" si="672"/>
        <v>45059</v>
      </c>
      <c r="AE83" s="716">
        <f t="shared" si="672"/>
        <v>45066</v>
      </c>
      <c r="AF83" s="1004">
        <f t="shared" si="672"/>
        <v>45073</v>
      </c>
      <c r="AG83" s="915">
        <f t="shared" si="672"/>
        <v>45080</v>
      </c>
      <c r="AH83" s="716">
        <f t="shared" ref="AH83:AO83" si="673">AH74</f>
        <v>45087</v>
      </c>
      <c r="AI83" s="716">
        <f t="shared" si="673"/>
        <v>45094</v>
      </c>
      <c r="AJ83" s="716">
        <f t="shared" si="673"/>
        <v>45101</v>
      </c>
      <c r="AK83" s="717">
        <f t="shared" si="673"/>
        <v>45108</v>
      </c>
      <c r="AL83" s="1018">
        <f t="shared" si="673"/>
        <v>45115</v>
      </c>
      <c r="AM83" s="716">
        <f t="shared" si="673"/>
        <v>45122</v>
      </c>
      <c r="AN83" s="716">
        <f t="shared" si="673"/>
        <v>45129</v>
      </c>
      <c r="AO83" s="1004">
        <f t="shared" si="673"/>
        <v>45136</v>
      </c>
      <c r="AP83" s="716">
        <f t="shared" ref="AP83:AX83" si="674">AP74</f>
        <v>45143</v>
      </c>
      <c r="AQ83" s="716">
        <f t="shared" si="674"/>
        <v>45150</v>
      </c>
      <c r="AR83" s="716">
        <f t="shared" si="674"/>
        <v>45157</v>
      </c>
      <c r="AS83" s="716">
        <f t="shared" ref="AS83" si="675">AS74</f>
        <v>45164</v>
      </c>
      <c r="AT83" s="717">
        <f t="shared" si="674"/>
        <v>45171</v>
      </c>
      <c r="AU83" s="1018">
        <f t="shared" si="674"/>
        <v>45178</v>
      </c>
      <c r="AV83" s="716">
        <f t="shared" si="674"/>
        <v>45185</v>
      </c>
      <c r="AW83" s="716">
        <f t="shared" si="674"/>
        <v>45192</v>
      </c>
      <c r="AX83" s="1004">
        <f t="shared" si="674"/>
        <v>45199</v>
      </c>
      <c r="AY83" s="716">
        <f t="shared" ref="AY83:BA83" si="676">AY74</f>
        <v>45206</v>
      </c>
      <c r="AZ83" s="716">
        <f t="shared" si="676"/>
        <v>45213</v>
      </c>
      <c r="BA83" s="716">
        <f t="shared" si="676"/>
        <v>45220</v>
      </c>
      <c r="BB83" s="717">
        <f t="shared" si="658"/>
        <v>45227</v>
      </c>
      <c r="BC83" s="1018">
        <f t="shared" si="658"/>
        <v>45234</v>
      </c>
      <c r="BD83" s="716">
        <f t="shared" si="658"/>
        <v>45241</v>
      </c>
      <c r="BE83" s="716">
        <f t="shared" si="658"/>
        <v>45248</v>
      </c>
      <c r="BF83" s="716">
        <f t="shared" ref="BF83" si="677">BF74</f>
        <v>45255</v>
      </c>
      <c r="BG83" s="1004">
        <f t="shared" si="658"/>
        <v>45262</v>
      </c>
      <c r="BH83" s="716">
        <f t="shared" si="658"/>
        <v>45269</v>
      </c>
      <c r="BI83" s="716">
        <f t="shared" si="658"/>
        <v>45276</v>
      </c>
      <c r="BJ83" s="716">
        <f t="shared" si="658"/>
        <v>45283</v>
      </c>
      <c r="BK83" s="717">
        <f t="shared" ref="BK83" si="678">BK74</f>
        <v>45290</v>
      </c>
    </row>
    <row r="84" spans="3:63" s="164" customFormat="1" ht="21.6" customHeight="1">
      <c r="C84" s="1089" t="s">
        <v>47</v>
      </c>
      <c r="D84" s="1091">
        <v>8</v>
      </c>
      <c r="E84" s="1094">
        <v>0</v>
      </c>
      <c r="F84" s="1094">
        <v>0</v>
      </c>
      <c r="G84" s="718" t="s">
        <v>1105</v>
      </c>
      <c r="H84" s="932">
        <v>1532</v>
      </c>
      <c r="I84" s="145">
        <v>1544</v>
      </c>
      <c r="J84" s="145">
        <v>1556</v>
      </c>
      <c r="K84" s="150">
        <v>1556</v>
      </c>
      <c r="L84" s="932">
        <v>1548</v>
      </c>
      <c r="M84" s="145">
        <f t="shared" ref="M84:P84" si="679">L84+M85</f>
        <v>1552</v>
      </c>
      <c r="N84" s="145">
        <f t="shared" si="679"/>
        <v>1560</v>
      </c>
      <c r="O84" s="145">
        <f t="shared" si="679"/>
        <v>1572</v>
      </c>
      <c r="P84" s="150">
        <f t="shared" si="679"/>
        <v>1584</v>
      </c>
      <c r="Q84" s="932">
        <f>P84+Q85</f>
        <v>1596</v>
      </c>
      <c r="R84" s="145">
        <f t="shared" ref="R84" si="680">Q84+R85</f>
        <v>1608</v>
      </c>
      <c r="S84" s="145">
        <f t="shared" ref="S84" si="681">R84+S85</f>
        <v>1620</v>
      </c>
      <c r="T84" s="150">
        <f t="shared" ref="T84" si="682">S84+T85</f>
        <v>1632</v>
      </c>
      <c r="U84" s="932">
        <v>1629</v>
      </c>
      <c r="V84" s="145">
        <v>1629</v>
      </c>
      <c r="W84" s="1001">
        <f t="shared" ref="W84:X84" si="683">V84+W85</f>
        <v>1641</v>
      </c>
      <c r="X84" s="1001">
        <f t="shared" si="683"/>
        <v>1648</v>
      </c>
      <c r="Y84" s="932">
        <f>X84+Y85</f>
        <v>1648</v>
      </c>
      <c r="Z84" s="145">
        <f t="shared" ref="Z84" si="684">Y84+Z85</f>
        <v>1648</v>
      </c>
      <c r="AA84" s="145">
        <f t="shared" ref="AA84" si="685">Z84+AA85</f>
        <v>1648</v>
      </c>
      <c r="AB84" s="1001">
        <f t="shared" ref="AB84" si="686">AA84+AB85</f>
        <v>1648</v>
      </c>
      <c r="AC84" s="932">
        <f>AB84+AC85</f>
        <v>1654</v>
      </c>
      <c r="AD84" s="145">
        <f t="shared" ref="AD84" si="687">AC84+AD85</f>
        <v>1658</v>
      </c>
      <c r="AE84" s="145">
        <f t="shared" ref="AE84" si="688">AD84+AE85</f>
        <v>1665</v>
      </c>
      <c r="AF84" s="1001">
        <f t="shared" ref="AF84" si="689">AE84+AF85</f>
        <v>1678</v>
      </c>
      <c r="AG84" s="1001">
        <f t="shared" ref="AG84" si="690">AF84+AG85</f>
        <v>1684</v>
      </c>
      <c r="AH84" s="932">
        <f t="shared" ref="AH84" si="691">AG84+AH85</f>
        <v>1692</v>
      </c>
      <c r="AI84" s="145">
        <f t="shared" ref="AI84" si="692">AH84+AI85</f>
        <v>1700</v>
      </c>
      <c r="AJ84" s="145">
        <f t="shared" ref="AJ84" si="693">AI84+AJ85</f>
        <v>1700</v>
      </c>
      <c r="AK84" s="150">
        <f t="shared" ref="AK84" si="694">AJ84+AK85</f>
        <v>1700</v>
      </c>
      <c r="AL84" s="256">
        <f t="shared" ref="AL84" si="695">AK84+AL85</f>
        <v>1700</v>
      </c>
      <c r="AM84" s="145">
        <f t="shared" ref="AM84" si="696">AL84+AM85</f>
        <v>1702</v>
      </c>
      <c r="AN84" s="145">
        <f t="shared" ref="AN84" si="697">AM84+AN85</f>
        <v>1706</v>
      </c>
      <c r="AO84" s="1001">
        <f t="shared" ref="AO84" si="698">AN84+AO85</f>
        <v>1710</v>
      </c>
      <c r="AP84" s="932">
        <f t="shared" ref="AP84" si="699">AO84+AP85</f>
        <v>1714</v>
      </c>
      <c r="AQ84" s="145">
        <f t="shared" ref="AQ84" si="700">AP84+AQ85</f>
        <v>1718</v>
      </c>
      <c r="AR84" s="145">
        <f t="shared" ref="AR84" si="701">AQ84+AR85</f>
        <v>1722</v>
      </c>
      <c r="AS84" s="145">
        <f t="shared" ref="AS84" si="702">AR84+AS85</f>
        <v>1726</v>
      </c>
      <c r="AT84" s="150">
        <f t="shared" ref="AT84" si="703">AS84+AT85</f>
        <v>1730</v>
      </c>
      <c r="AU84" s="256">
        <f t="shared" ref="AU84" si="704">AT84+AU85</f>
        <v>1734</v>
      </c>
      <c r="AV84" s="145">
        <f t="shared" ref="AV84" si="705">AU84+AV85</f>
        <v>1738</v>
      </c>
      <c r="AW84" s="145">
        <f t="shared" ref="AW84" si="706">AV84+AW85</f>
        <v>1742</v>
      </c>
      <c r="AX84" s="1001">
        <f t="shared" ref="AX84" si="707">AW84+AX85</f>
        <v>1746</v>
      </c>
      <c r="AY84" s="932">
        <f t="shared" ref="AY84" si="708">AX84+AY85</f>
        <v>1752</v>
      </c>
      <c r="AZ84" s="145">
        <f t="shared" ref="AZ84" si="709">AY84+AZ85</f>
        <v>1758</v>
      </c>
      <c r="BA84" s="145">
        <f t="shared" ref="BA84" si="710">AZ84+BA85</f>
        <v>1764</v>
      </c>
      <c r="BB84" s="150">
        <f t="shared" ref="BB84" si="711">BA84+BB85</f>
        <v>1770</v>
      </c>
      <c r="BC84" s="256">
        <f t="shared" ref="BC84" si="712">BB84+BC85</f>
        <v>1776</v>
      </c>
      <c r="BD84" s="145">
        <f t="shared" ref="BD84" si="713">BC84+BD85</f>
        <v>1782</v>
      </c>
      <c r="BE84" s="145">
        <f t="shared" ref="BE84" si="714">BD84+BE85</f>
        <v>1788</v>
      </c>
      <c r="BF84" s="145">
        <f t="shared" ref="BF84" si="715">BE84+BF85</f>
        <v>1794</v>
      </c>
      <c r="BG84" s="1001">
        <f t="shared" ref="BG84" si="716">BF84+BG85</f>
        <v>1800</v>
      </c>
      <c r="BH84" s="932">
        <f t="shared" ref="BH84" si="717">BG84+BH85</f>
        <v>1806</v>
      </c>
      <c r="BI84" s="145">
        <f t="shared" ref="BI84" si="718">BH84+BI85</f>
        <v>1812</v>
      </c>
      <c r="BJ84" s="145">
        <f t="shared" ref="BJ84" si="719">BI84+BJ85</f>
        <v>1818</v>
      </c>
      <c r="BK84" s="150">
        <f t="shared" ref="BK84" si="720">BJ84+BK85</f>
        <v>1824</v>
      </c>
    </row>
    <row r="85" spans="3:63" s="164" customFormat="1" ht="21.6" customHeight="1">
      <c r="C85" s="1090"/>
      <c r="D85" s="1092"/>
      <c r="E85" s="1095"/>
      <c r="F85" s="1095"/>
      <c r="G85" s="984" t="s">
        <v>1295</v>
      </c>
      <c r="H85" s="818">
        <v>12</v>
      </c>
      <c r="I85" s="819">
        <v>12</v>
      </c>
      <c r="J85" s="819">
        <v>12</v>
      </c>
      <c r="K85" s="821">
        <v>0</v>
      </c>
      <c r="L85" s="818">
        <v>4</v>
      </c>
      <c r="M85" s="820">
        <v>4</v>
      </c>
      <c r="N85" s="820">
        <v>8</v>
      </c>
      <c r="O85" s="820">
        <v>12</v>
      </c>
      <c r="P85" s="821">
        <v>12</v>
      </c>
      <c r="Q85" s="818">
        <v>12</v>
      </c>
      <c r="R85" s="820">
        <v>12</v>
      </c>
      <c r="S85" s="820">
        <v>12</v>
      </c>
      <c r="T85" s="821">
        <v>12</v>
      </c>
      <c r="U85" s="818"/>
      <c r="V85" s="820">
        <v>12</v>
      </c>
      <c r="W85" s="819">
        <v>12</v>
      </c>
      <c r="X85" s="819">
        <v>7</v>
      </c>
      <c r="Y85" s="818"/>
      <c r="Z85" s="820"/>
      <c r="AA85" s="820"/>
      <c r="AB85" s="819"/>
      <c r="AC85" s="818">
        <v>6</v>
      </c>
      <c r="AD85" s="820">
        <v>4</v>
      </c>
      <c r="AE85" s="820">
        <v>7</v>
      </c>
      <c r="AF85" s="819">
        <v>13</v>
      </c>
      <c r="AG85" s="819">
        <v>6</v>
      </c>
      <c r="AH85" s="818">
        <v>8</v>
      </c>
      <c r="AI85" s="820">
        <v>8</v>
      </c>
      <c r="AJ85" s="820"/>
      <c r="AK85" s="821"/>
      <c r="AL85" s="565"/>
      <c r="AM85" s="820">
        <v>2</v>
      </c>
      <c r="AN85" s="820">
        <v>4</v>
      </c>
      <c r="AO85" s="819">
        <v>4</v>
      </c>
      <c r="AP85" s="818">
        <v>4</v>
      </c>
      <c r="AQ85" s="820">
        <v>4</v>
      </c>
      <c r="AR85" s="820">
        <v>4</v>
      </c>
      <c r="AS85" s="820">
        <v>4</v>
      </c>
      <c r="AT85" s="821">
        <v>4</v>
      </c>
      <c r="AU85" s="565">
        <v>4</v>
      </c>
      <c r="AV85" s="820">
        <v>4</v>
      </c>
      <c r="AW85" s="820">
        <v>4</v>
      </c>
      <c r="AX85" s="819">
        <v>4</v>
      </c>
      <c r="AY85" s="818">
        <v>6</v>
      </c>
      <c r="AZ85" s="820">
        <v>6</v>
      </c>
      <c r="BA85" s="820">
        <v>6</v>
      </c>
      <c r="BB85" s="821">
        <v>6</v>
      </c>
      <c r="BC85" s="565">
        <v>6</v>
      </c>
      <c r="BD85" s="820">
        <v>6</v>
      </c>
      <c r="BE85" s="820">
        <v>6</v>
      </c>
      <c r="BF85" s="820">
        <v>6</v>
      </c>
      <c r="BG85" s="819">
        <v>6</v>
      </c>
      <c r="BH85" s="818">
        <v>6</v>
      </c>
      <c r="BI85" s="820">
        <v>6</v>
      </c>
      <c r="BJ85" s="820">
        <v>6</v>
      </c>
      <c r="BK85" s="821">
        <v>6</v>
      </c>
    </row>
    <row r="86" spans="3:63" s="164" customFormat="1" ht="18" customHeight="1">
      <c r="C86" s="1090"/>
      <c r="D86" s="1092"/>
      <c r="E86" s="1095"/>
      <c r="F86" s="1095"/>
      <c r="G86" s="984" t="s">
        <v>1296</v>
      </c>
      <c r="H86" s="902">
        <v>0</v>
      </c>
      <c r="I86" s="903">
        <v>0</v>
      </c>
      <c r="J86" s="903">
        <v>0</v>
      </c>
      <c r="K86" s="979">
        <v>8</v>
      </c>
      <c r="L86" s="902">
        <v>4</v>
      </c>
      <c r="M86" s="997">
        <v>4</v>
      </c>
      <c r="N86" s="997">
        <v>8</v>
      </c>
      <c r="O86" s="997">
        <v>12</v>
      </c>
      <c r="P86" s="998">
        <v>12</v>
      </c>
      <c r="Q86" s="902">
        <v>12</v>
      </c>
      <c r="R86" s="997">
        <v>12</v>
      </c>
      <c r="S86" s="997">
        <v>12</v>
      </c>
      <c r="T86" s="979"/>
      <c r="U86" s="902"/>
      <c r="V86" s="997">
        <v>12</v>
      </c>
      <c r="W86" s="903">
        <v>12</v>
      </c>
      <c r="X86" s="903">
        <v>0</v>
      </c>
      <c r="Y86" s="902">
        <v>7</v>
      </c>
      <c r="Z86" s="997">
        <v>0</v>
      </c>
      <c r="AA86" s="997">
        <v>0</v>
      </c>
      <c r="AB86" s="903">
        <v>0</v>
      </c>
      <c r="AC86" s="902">
        <v>6</v>
      </c>
      <c r="AD86" s="997">
        <v>4</v>
      </c>
      <c r="AE86" s="1005">
        <v>7</v>
      </c>
      <c r="AF86" s="1008">
        <v>13</v>
      </c>
      <c r="AG86" s="1008">
        <v>6</v>
      </c>
      <c r="AH86" s="1035"/>
      <c r="AI86" s="997">
        <v>8</v>
      </c>
      <c r="AJ86" s="972"/>
      <c r="AK86" s="904"/>
      <c r="AL86" s="1057">
        <v>2</v>
      </c>
      <c r="AM86" s="972"/>
      <c r="AN86" s="972"/>
      <c r="AO86" s="1033"/>
      <c r="AP86" s="905">
        <v>4</v>
      </c>
      <c r="AQ86" s="972">
        <v>4</v>
      </c>
      <c r="AR86" s="972">
        <v>4</v>
      </c>
      <c r="AS86" s="972">
        <v>4</v>
      </c>
      <c r="AT86" s="904">
        <v>4</v>
      </c>
      <c r="AU86" s="1037">
        <v>4</v>
      </c>
      <c r="AV86" s="972">
        <v>4</v>
      </c>
      <c r="AW86" s="972">
        <v>4</v>
      </c>
      <c r="AX86" s="1033">
        <v>4</v>
      </c>
      <c r="AY86" s="905">
        <v>6</v>
      </c>
      <c r="AZ86" s="972">
        <v>6</v>
      </c>
      <c r="BA86" s="972">
        <v>6</v>
      </c>
      <c r="BB86" s="904">
        <v>6</v>
      </c>
      <c r="BC86" s="1037">
        <v>6</v>
      </c>
      <c r="BD86" s="972">
        <v>6</v>
      </c>
      <c r="BE86" s="972">
        <v>6</v>
      </c>
      <c r="BF86" s="972">
        <v>6</v>
      </c>
      <c r="BG86" s="1033">
        <v>6</v>
      </c>
      <c r="BH86" s="905">
        <v>6</v>
      </c>
      <c r="BI86" s="972">
        <v>6</v>
      </c>
      <c r="BJ86" s="972">
        <v>6</v>
      </c>
      <c r="BK86" s="904">
        <v>6</v>
      </c>
    </row>
    <row r="87" spans="3:63" s="563" customFormat="1" ht="18" customHeight="1">
      <c r="C87" s="966">
        <f>HLOOKUP($C$5,H81:BK89,6,0)</f>
        <v>2</v>
      </c>
      <c r="D87" s="1092"/>
      <c r="E87" s="1095"/>
      <c r="F87" s="1095"/>
      <c r="G87" s="988" t="s">
        <v>236</v>
      </c>
      <c r="H87" s="913">
        <v>4</v>
      </c>
      <c r="I87" s="911">
        <v>16</v>
      </c>
      <c r="J87" s="911">
        <v>28</v>
      </c>
      <c r="K87" s="914">
        <v>20</v>
      </c>
      <c r="L87" s="913">
        <v>12</v>
      </c>
      <c r="M87" s="829">
        <f t="shared" ref="M87:P87" si="721">L87+M85-M86</f>
        <v>12</v>
      </c>
      <c r="N87" s="829">
        <f t="shared" si="721"/>
        <v>12</v>
      </c>
      <c r="O87" s="829">
        <f t="shared" si="721"/>
        <v>12</v>
      </c>
      <c r="P87" s="914">
        <f t="shared" si="721"/>
        <v>12</v>
      </c>
      <c r="Q87" s="913">
        <f>P87+Q85-Q86</f>
        <v>12</v>
      </c>
      <c r="R87" s="829">
        <f t="shared" ref="R87" si="722">Q87+R85-R86</f>
        <v>12</v>
      </c>
      <c r="S87" s="829">
        <f t="shared" ref="S87" si="723">R87+S85-S86</f>
        <v>12</v>
      </c>
      <c r="T87" s="914">
        <f t="shared" ref="T87" si="724">S87+T85-T86</f>
        <v>24</v>
      </c>
      <c r="U87" s="913">
        <v>0</v>
      </c>
      <c r="V87" s="829">
        <f t="shared" ref="V87" si="725">U87+V85-V86</f>
        <v>0</v>
      </c>
      <c r="W87" s="911">
        <f t="shared" ref="W87:X87" si="726">V87+W85-W86</f>
        <v>0</v>
      </c>
      <c r="X87" s="911">
        <f t="shared" si="726"/>
        <v>7</v>
      </c>
      <c r="Y87" s="913">
        <f>X87+Y85-Y86</f>
        <v>0</v>
      </c>
      <c r="Z87" s="829">
        <f t="shared" ref="Z87" si="727">Y87+Z85-Z86</f>
        <v>0</v>
      </c>
      <c r="AA87" s="829">
        <f t="shared" ref="AA87" si="728">Z87+AA85-AA86</f>
        <v>0</v>
      </c>
      <c r="AB87" s="911">
        <f t="shared" ref="AB87" si="729">AA87+AB85-AB86</f>
        <v>0</v>
      </c>
      <c r="AC87" s="913">
        <f>AB87+AC85-AC86</f>
        <v>0</v>
      </c>
      <c r="AD87" s="829">
        <f t="shared" ref="AD87" si="730">AC87+AD85-AD86</f>
        <v>0</v>
      </c>
      <c r="AE87" s="829">
        <f t="shared" ref="AE87" si="731">AD87+AE85-AE86</f>
        <v>0</v>
      </c>
      <c r="AF87" s="911">
        <f t="shared" ref="AF87" si="732">AE87+AF85-AF86</f>
        <v>0</v>
      </c>
      <c r="AG87" s="911">
        <f>AF87+AG85-AG86</f>
        <v>0</v>
      </c>
      <c r="AH87" s="1032">
        <f>AG87+AH85-AH86</f>
        <v>8</v>
      </c>
      <c r="AI87" s="829">
        <f t="shared" ref="AI87:BK87" si="733">AH87+AI85-AI86</f>
        <v>8</v>
      </c>
      <c r="AJ87" s="829">
        <f t="shared" si="733"/>
        <v>8</v>
      </c>
      <c r="AK87" s="914">
        <f t="shared" si="733"/>
        <v>8</v>
      </c>
      <c r="AL87" s="1025">
        <f t="shared" si="733"/>
        <v>6</v>
      </c>
      <c r="AM87" s="829">
        <f t="shared" si="733"/>
        <v>8</v>
      </c>
      <c r="AN87" s="829">
        <f t="shared" si="733"/>
        <v>12</v>
      </c>
      <c r="AO87" s="911">
        <f t="shared" si="733"/>
        <v>16</v>
      </c>
      <c r="AP87" s="913">
        <f t="shared" si="733"/>
        <v>16</v>
      </c>
      <c r="AQ87" s="829">
        <f t="shared" si="733"/>
        <v>16</v>
      </c>
      <c r="AR87" s="829">
        <f t="shared" si="733"/>
        <v>16</v>
      </c>
      <c r="AS87" s="829">
        <f t="shared" si="733"/>
        <v>16</v>
      </c>
      <c r="AT87" s="914">
        <f t="shared" si="733"/>
        <v>16</v>
      </c>
      <c r="AU87" s="1025">
        <f t="shared" si="733"/>
        <v>16</v>
      </c>
      <c r="AV87" s="829">
        <f t="shared" si="733"/>
        <v>16</v>
      </c>
      <c r="AW87" s="829">
        <f t="shared" si="733"/>
        <v>16</v>
      </c>
      <c r="AX87" s="911">
        <f t="shared" si="733"/>
        <v>16</v>
      </c>
      <c r="AY87" s="913">
        <f t="shared" si="733"/>
        <v>16</v>
      </c>
      <c r="AZ87" s="829">
        <f t="shared" si="733"/>
        <v>16</v>
      </c>
      <c r="BA87" s="829">
        <f t="shared" si="733"/>
        <v>16</v>
      </c>
      <c r="BB87" s="914">
        <f t="shared" si="733"/>
        <v>16</v>
      </c>
      <c r="BC87" s="1025">
        <f t="shared" si="733"/>
        <v>16</v>
      </c>
      <c r="BD87" s="829">
        <f t="shared" si="733"/>
        <v>16</v>
      </c>
      <c r="BE87" s="829">
        <f t="shared" si="733"/>
        <v>16</v>
      </c>
      <c r="BF87" s="829">
        <f t="shared" si="733"/>
        <v>16</v>
      </c>
      <c r="BG87" s="911">
        <f t="shared" si="733"/>
        <v>16</v>
      </c>
      <c r="BH87" s="913">
        <f t="shared" si="733"/>
        <v>16</v>
      </c>
      <c r="BI87" s="829">
        <f t="shared" si="733"/>
        <v>16</v>
      </c>
      <c r="BJ87" s="829">
        <f t="shared" si="733"/>
        <v>16</v>
      </c>
      <c r="BK87" s="914">
        <f t="shared" si="733"/>
        <v>16</v>
      </c>
    </row>
    <row r="88" spans="3:63" s="563" customFormat="1" ht="17.399999999999999" customHeight="1">
      <c r="C88" s="966"/>
      <c r="D88" s="1092"/>
      <c r="E88" s="1095"/>
      <c r="F88" s="1095"/>
      <c r="G88" s="984" t="s">
        <v>1117</v>
      </c>
      <c r="H88" s="913">
        <v>1532</v>
      </c>
      <c r="I88" s="911">
        <v>1544</v>
      </c>
      <c r="J88" s="911"/>
      <c r="K88" s="914"/>
      <c r="L88" s="913">
        <v>4</v>
      </c>
      <c r="M88" s="911">
        <v>4</v>
      </c>
      <c r="N88" s="911">
        <v>8</v>
      </c>
      <c r="O88" s="911">
        <v>12</v>
      </c>
      <c r="P88" s="911">
        <v>12</v>
      </c>
      <c r="Q88" s="913">
        <v>1596</v>
      </c>
      <c r="R88" s="911">
        <v>1608</v>
      </c>
      <c r="S88" s="911">
        <v>1620</v>
      </c>
      <c r="T88" s="914">
        <v>1628</v>
      </c>
      <c r="U88" s="913">
        <v>1631</v>
      </c>
      <c r="V88" s="911">
        <v>1638</v>
      </c>
      <c r="W88" s="911">
        <v>1643</v>
      </c>
      <c r="X88" s="911"/>
      <c r="Y88" s="913">
        <v>1648</v>
      </c>
      <c r="Z88" s="911">
        <v>1648</v>
      </c>
      <c r="AA88" s="911">
        <v>1648</v>
      </c>
      <c r="AB88" s="911">
        <v>1648</v>
      </c>
      <c r="AC88" s="913">
        <v>1654</v>
      </c>
      <c r="AD88" s="911">
        <v>1658</v>
      </c>
      <c r="AE88" s="911">
        <v>1670</v>
      </c>
      <c r="AF88" s="911">
        <v>1678</v>
      </c>
      <c r="AG88" s="911">
        <v>1684</v>
      </c>
      <c r="AH88" s="913">
        <v>1684</v>
      </c>
      <c r="AI88" s="911">
        <v>1692</v>
      </c>
      <c r="AJ88" s="911">
        <v>1694</v>
      </c>
      <c r="AK88" s="914">
        <v>1694</v>
      </c>
      <c r="AL88" s="1025">
        <v>1694</v>
      </c>
      <c r="AM88" s="911"/>
      <c r="AN88" s="911"/>
      <c r="AO88" s="911"/>
      <c r="AP88" s="913"/>
      <c r="AQ88" s="911"/>
      <c r="AR88" s="911"/>
      <c r="AS88" s="911"/>
      <c r="AT88" s="914"/>
      <c r="AU88" s="1025"/>
      <c r="AV88" s="911"/>
      <c r="AW88" s="911"/>
      <c r="AX88" s="911"/>
      <c r="AY88" s="913"/>
      <c r="AZ88" s="911"/>
      <c r="BA88" s="911"/>
      <c r="BB88" s="914"/>
      <c r="BC88" s="1025"/>
      <c r="BD88" s="911"/>
      <c r="BE88" s="911"/>
      <c r="BF88" s="911"/>
      <c r="BG88" s="911"/>
      <c r="BH88" s="913"/>
      <c r="BI88" s="911"/>
      <c r="BJ88" s="911"/>
      <c r="BK88" s="914"/>
    </row>
    <row r="89" spans="3:63" s="563" customFormat="1" ht="18" customHeight="1" thickBot="1">
      <c r="C89" s="968"/>
      <c r="D89" s="1093"/>
      <c r="E89" s="1096"/>
      <c r="F89" s="1096"/>
      <c r="G89" s="986" t="s">
        <v>1274</v>
      </c>
      <c r="H89" s="927">
        <v>0</v>
      </c>
      <c r="I89" s="926">
        <v>0</v>
      </c>
      <c r="J89" s="926"/>
      <c r="K89" s="925"/>
      <c r="L89" s="927">
        <v>0</v>
      </c>
      <c r="M89" s="926">
        <v>0</v>
      </c>
      <c r="N89" s="926">
        <v>0</v>
      </c>
      <c r="O89" s="926">
        <v>0</v>
      </c>
      <c r="P89" s="926">
        <v>0</v>
      </c>
      <c r="Q89" s="927">
        <v>0</v>
      </c>
      <c r="R89" s="926">
        <v>0</v>
      </c>
      <c r="S89" s="926">
        <v>0</v>
      </c>
      <c r="T89" s="925">
        <f>T88-T84</f>
        <v>-4</v>
      </c>
      <c r="U89" s="927">
        <f>U88-U84</f>
        <v>2</v>
      </c>
      <c r="V89" s="926">
        <f>V88-V84</f>
        <v>9</v>
      </c>
      <c r="W89" s="926">
        <f>W88-W84</f>
        <v>2</v>
      </c>
      <c r="X89" s="926"/>
      <c r="Y89" s="1026">
        <f t="shared" ref="Y89:AH89" si="734">Y88-Y84</f>
        <v>0</v>
      </c>
      <c r="Z89" s="926">
        <f t="shared" si="734"/>
        <v>0</v>
      </c>
      <c r="AA89" s="926">
        <f t="shared" si="734"/>
        <v>0</v>
      </c>
      <c r="AB89" s="926">
        <f t="shared" si="734"/>
        <v>0</v>
      </c>
      <c r="AC89" s="927">
        <f t="shared" si="734"/>
        <v>0</v>
      </c>
      <c r="AD89" s="926">
        <f t="shared" si="734"/>
        <v>0</v>
      </c>
      <c r="AE89" s="926">
        <f t="shared" si="734"/>
        <v>5</v>
      </c>
      <c r="AF89" s="926">
        <f t="shared" si="734"/>
        <v>0</v>
      </c>
      <c r="AG89" s="926">
        <f t="shared" si="734"/>
        <v>0</v>
      </c>
      <c r="AH89" s="1026">
        <f t="shared" si="734"/>
        <v>-8</v>
      </c>
      <c r="AI89" s="926">
        <f>AI88-AI84</f>
        <v>-8</v>
      </c>
      <c r="AJ89" s="926">
        <f t="shared" ref="AJ89:AK89" si="735">AJ88-AJ84</f>
        <v>-6</v>
      </c>
      <c r="AK89" s="926">
        <f t="shared" si="735"/>
        <v>-6</v>
      </c>
      <c r="AL89" s="927">
        <f>AL88-AL84</f>
        <v>-6</v>
      </c>
      <c r="AM89" s="926"/>
      <c r="AN89" s="926"/>
      <c r="AO89" s="926"/>
      <c r="AP89" s="927"/>
      <c r="AQ89" s="926"/>
      <c r="AR89" s="926"/>
      <c r="AS89" s="926"/>
      <c r="AT89" s="925"/>
      <c r="AU89" s="1013"/>
      <c r="AV89" s="926"/>
      <c r="AW89" s="926"/>
      <c r="AX89" s="926"/>
      <c r="AY89" s="927"/>
      <c r="AZ89" s="926"/>
      <c r="BA89" s="926"/>
      <c r="BB89" s="925"/>
      <c r="BC89" s="1013"/>
      <c r="BD89" s="926"/>
      <c r="BE89" s="926"/>
      <c r="BF89" s="926"/>
      <c r="BG89" s="926"/>
      <c r="BH89" s="927"/>
      <c r="BI89" s="926"/>
      <c r="BJ89" s="926"/>
      <c r="BK89" s="925"/>
    </row>
    <row r="90" spans="3:63" s="164" customFormat="1" ht="16.2" hidden="1" customHeight="1">
      <c r="C90" s="967" t="s">
        <v>240</v>
      </c>
      <c r="D90" s="1097" t="s">
        <v>237</v>
      </c>
      <c r="E90" s="1077" t="s">
        <v>238</v>
      </c>
      <c r="F90" s="1077" t="s">
        <v>239</v>
      </c>
      <c r="G90" s="948" t="s">
        <v>88</v>
      </c>
      <c r="H90" s="708" t="s">
        <v>995</v>
      </c>
      <c r="I90" s="948" t="s">
        <v>996</v>
      </c>
      <c r="J90" s="948" t="s">
        <v>997</v>
      </c>
      <c r="K90" s="709" t="s">
        <v>1235</v>
      </c>
      <c r="L90" s="708" t="str">
        <f>L81</f>
        <v>WK 1</v>
      </c>
      <c r="M90" s="708" t="str">
        <f t="shared" ref="M90:X90" si="736">M81</f>
        <v>WK 2</v>
      </c>
      <c r="N90" s="708" t="str">
        <f t="shared" si="736"/>
        <v>WK 3</v>
      </c>
      <c r="O90" s="708" t="str">
        <f t="shared" si="736"/>
        <v>WK 4</v>
      </c>
      <c r="P90" s="708" t="str">
        <f t="shared" si="736"/>
        <v>WK 5</v>
      </c>
      <c r="Q90" s="708" t="str">
        <f t="shared" si="736"/>
        <v>WK 6</v>
      </c>
      <c r="R90" s="708" t="str">
        <f t="shared" si="736"/>
        <v>WK 7</v>
      </c>
      <c r="S90" s="708" t="str">
        <f t="shared" si="736"/>
        <v>WK 8</v>
      </c>
      <c r="T90" s="708" t="str">
        <f t="shared" si="736"/>
        <v>WK 9</v>
      </c>
      <c r="U90" s="708" t="str">
        <f t="shared" si="736"/>
        <v>WK 10</v>
      </c>
      <c r="V90" s="708" t="str">
        <f t="shared" si="736"/>
        <v>WK 11</v>
      </c>
      <c r="W90" s="1002" t="str">
        <f t="shared" si="736"/>
        <v>WK 12</v>
      </c>
      <c r="X90" s="948" t="str">
        <f t="shared" si="736"/>
        <v>WK 13</v>
      </c>
      <c r="Y90" s="708" t="str">
        <f t="shared" ref="Y90:AB90" si="737">Y81</f>
        <v>WK 14</v>
      </c>
      <c r="Z90" s="708" t="str">
        <f t="shared" si="737"/>
        <v>WK 15</v>
      </c>
      <c r="AA90" s="708" t="str">
        <f t="shared" si="737"/>
        <v>WK 16</v>
      </c>
      <c r="AB90" s="1002" t="str">
        <f t="shared" si="737"/>
        <v>WK 17</v>
      </c>
      <c r="AC90" s="708" t="str">
        <f t="shared" ref="AC90:AG90" si="738">AC81</f>
        <v>WK 18</v>
      </c>
      <c r="AD90" s="708" t="str">
        <f t="shared" si="738"/>
        <v>WK 19</v>
      </c>
      <c r="AE90" s="708" t="str">
        <f t="shared" si="738"/>
        <v>WK 20</v>
      </c>
      <c r="AF90" s="1002" t="str">
        <f t="shared" si="738"/>
        <v>WK 21</v>
      </c>
      <c r="AG90" s="948" t="str">
        <f t="shared" si="738"/>
        <v>WK 22</v>
      </c>
      <c r="AH90" s="708" t="str">
        <f t="shared" ref="AH90:AO90" si="739">AH81</f>
        <v>WK 23</v>
      </c>
      <c r="AI90" s="708" t="str">
        <f t="shared" si="739"/>
        <v>WK 24</v>
      </c>
      <c r="AJ90" s="708" t="str">
        <f t="shared" si="739"/>
        <v>WK 25</v>
      </c>
      <c r="AK90" s="709" t="str">
        <f t="shared" si="739"/>
        <v>WK 26</v>
      </c>
      <c r="AL90" s="1017" t="str">
        <f t="shared" si="739"/>
        <v>WK 27</v>
      </c>
      <c r="AM90" s="708" t="str">
        <f t="shared" si="739"/>
        <v>WK 28</v>
      </c>
      <c r="AN90" s="708" t="str">
        <f t="shared" si="739"/>
        <v>WK 29</v>
      </c>
      <c r="AO90" s="1002" t="str">
        <f t="shared" si="739"/>
        <v>WK 30</v>
      </c>
      <c r="AP90" s="708" t="str">
        <f t="shared" ref="AP90:AX90" si="740">AP81</f>
        <v>WK 31</v>
      </c>
      <c r="AQ90" s="708" t="str">
        <f t="shared" si="740"/>
        <v>WK 32</v>
      </c>
      <c r="AR90" s="708" t="str">
        <f t="shared" si="740"/>
        <v>WK 33</v>
      </c>
      <c r="AS90" s="708" t="str">
        <f t="shared" ref="AS90" si="741">AS81</f>
        <v>WK 34</v>
      </c>
      <c r="AT90" s="709" t="str">
        <f t="shared" si="740"/>
        <v>WK 35</v>
      </c>
      <c r="AU90" s="1017" t="str">
        <f t="shared" si="740"/>
        <v>WK 36</v>
      </c>
      <c r="AV90" s="708" t="str">
        <f t="shared" si="740"/>
        <v>WK 37</v>
      </c>
      <c r="AW90" s="708" t="str">
        <f t="shared" si="740"/>
        <v>WK 38</v>
      </c>
      <c r="AX90" s="1002" t="str">
        <f t="shared" si="740"/>
        <v>WK 39</v>
      </c>
      <c r="AY90" s="708" t="str">
        <f t="shared" ref="AY90:BJ92" si="742">AY81</f>
        <v>WK 40</v>
      </c>
      <c r="AZ90" s="708" t="str">
        <f t="shared" si="742"/>
        <v>WK 41</v>
      </c>
      <c r="BA90" s="708" t="str">
        <f t="shared" si="742"/>
        <v>WK 42</v>
      </c>
      <c r="BB90" s="709" t="str">
        <f t="shared" si="742"/>
        <v>WK 44</v>
      </c>
      <c r="BC90" s="1017" t="str">
        <f t="shared" si="742"/>
        <v>WK 44</v>
      </c>
      <c r="BD90" s="708" t="str">
        <f t="shared" si="742"/>
        <v>WK 45</v>
      </c>
      <c r="BE90" s="708" t="str">
        <f t="shared" si="742"/>
        <v>WK 46</v>
      </c>
      <c r="BF90" s="708" t="str">
        <f t="shared" ref="BF90" si="743">BF81</f>
        <v>WK 47</v>
      </c>
      <c r="BG90" s="1002" t="str">
        <f t="shared" si="742"/>
        <v>WK 48</v>
      </c>
      <c r="BH90" s="708" t="str">
        <f t="shared" ref="BH90:BK90" si="744">BH81</f>
        <v>WK 49</v>
      </c>
      <c r="BI90" s="708" t="str">
        <f t="shared" si="744"/>
        <v>WK 50</v>
      </c>
      <c r="BJ90" s="708" t="str">
        <f t="shared" si="744"/>
        <v>WK 51</v>
      </c>
      <c r="BK90" s="709" t="str">
        <f t="shared" si="744"/>
        <v>WK 52</v>
      </c>
    </row>
    <row r="91" spans="3:63" s="164" customFormat="1" ht="18" hidden="1" customHeight="1">
      <c r="C91" s="967" t="s">
        <v>241</v>
      </c>
      <c r="D91" s="1098"/>
      <c r="E91" s="1078"/>
      <c r="F91" s="1078"/>
      <c r="G91" s="715" t="s">
        <v>215</v>
      </c>
      <c r="H91" s="710">
        <v>44899</v>
      </c>
      <c r="I91" s="721">
        <v>44906</v>
      </c>
      <c r="J91" s="721">
        <v>44913</v>
      </c>
      <c r="K91" s="711">
        <v>44920</v>
      </c>
      <c r="L91" s="710">
        <f>L82</f>
        <v>44927</v>
      </c>
      <c r="M91" s="710">
        <f t="shared" ref="M91:X91" si="745">M82</f>
        <v>44934</v>
      </c>
      <c r="N91" s="710">
        <f t="shared" si="745"/>
        <v>44941</v>
      </c>
      <c r="O91" s="710">
        <f t="shared" si="745"/>
        <v>44948</v>
      </c>
      <c r="P91" s="710">
        <f t="shared" si="745"/>
        <v>44955</v>
      </c>
      <c r="Q91" s="710">
        <f t="shared" si="745"/>
        <v>44962</v>
      </c>
      <c r="R91" s="710">
        <f t="shared" si="745"/>
        <v>44969</v>
      </c>
      <c r="S91" s="710">
        <f t="shared" si="745"/>
        <v>44976</v>
      </c>
      <c r="T91" s="710">
        <f t="shared" si="745"/>
        <v>44983</v>
      </c>
      <c r="U91" s="710">
        <f t="shared" si="745"/>
        <v>44990</v>
      </c>
      <c r="V91" s="710">
        <f t="shared" si="745"/>
        <v>44997</v>
      </c>
      <c r="W91" s="1003">
        <f t="shared" si="745"/>
        <v>45004</v>
      </c>
      <c r="X91" s="721">
        <f t="shared" si="745"/>
        <v>45011</v>
      </c>
      <c r="Y91" s="710">
        <f t="shared" ref="Y91:AB91" si="746">Y82</f>
        <v>45018</v>
      </c>
      <c r="Z91" s="710">
        <f t="shared" si="746"/>
        <v>45025</v>
      </c>
      <c r="AA91" s="710">
        <f t="shared" si="746"/>
        <v>45032</v>
      </c>
      <c r="AB91" s="1003">
        <f t="shared" si="746"/>
        <v>45039</v>
      </c>
      <c r="AC91" s="710">
        <f t="shared" ref="AC91:AG91" si="747">AC82</f>
        <v>45046</v>
      </c>
      <c r="AD91" s="710">
        <f t="shared" si="747"/>
        <v>45053</v>
      </c>
      <c r="AE91" s="710">
        <f t="shared" si="747"/>
        <v>45060</v>
      </c>
      <c r="AF91" s="1003">
        <f t="shared" si="747"/>
        <v>45067</v>
      </c>
      <c r="AG91" s="721">
        <f t="shared" si="747"/>
        <v>45074</v>
      </c>
      <c r="AH91" s="710">
        <f t="shared" ref="AH91:AO91" si="748">AH82</f>
        <v>45081</v>
      </c>
      <c r="AI91" s="710">
        <f t="shared" si="748"/>
        <v>45088</v>
      </c>
      <c r="AJ91" s="710">
        <f t="shared" si="748"/>
        <v>45095</v>
      </c>
      <c r="AK91" s="711">
        <f t="shared" si="748"/>
        <v>45102</v>
      </c>
      <c r="AL91" s="1015">
        <f t="shared" si="748"/>
        <v>45109</v>
      </c>
      <c r="AM91" s="710">
        <f t="shared" si="748"/>
        <v>45116</v>
      </c>
      <c r="AN91" s="710">
        <f t="shared" si="748"/>
        <v>45123</v>
      </c>
      <c r="AO91" s="1003">
        <f t="shared" si="748"/>
        <v>45130</v>
      </c>
      <c r="AP91" s="710">
        <f t="shared" ref="AP91:AX91" si="749">AP82</f>
        <v>45137</v>
      </c>
      <c r="AQ91" s="710">
        <f t="shared" si="749"/>
        <v>45144</v>
      </c>
      <c r="AR91" s="710">
        <f t="shared" si="749"/>
        <v>45151</v>
      </c>
      <c r="AS91" s="710">
        <f t="shared" ref="AS91" si="750">AS82</f>
        <v>45158</v>
      </c>
      <c r="AT91" s="711">
        <f t="shared" si="749"/>
        <v>45165</v>
      </c>
      <c r="AU91" s="1015">
        <f t="shared" si="749"/>
        <v>45172</v>
      </c>
      <c r="AV91" s="710">
        <f t="shared" si="749"/>
        <v>45179</v>
      </c>
      <c r="AW91" s="710">
        <f t="shared" si="749"/>
        <v>45186</v>
      </c>
      <c r="AX91" s="1003">
        <f t="shared" si="749"/>
        <v>45193</v>
      </c>
      <c r="AY91" s="710">
        <f t="shared" ref="AY91:BA91" si="751">AY82</f>
        <v>45200</v>
      </c>
      <c r="AZ91" s="710">
        <f t="shared" si="751"/>
        <v>45207</v>
      </c>
      <c r="BA91" s="710">
        <f t="shared" si="751"/>
        <v>45214</v>
      </c>
      <c r="BB91" s="711">
        <f t="shared" si="742"/>
        <v>45221</v>
      </c>
      <c r="BC91" s="1015">
        <f t="shared" si="742"/>
        <v>45228</v>
      </c>
      <c r="BD91" s="710">
        <f t="shared" si="742"/>
        <v>45235</v>
      </c>
      <c r="BE91" s="710">
        <f t="shared" si="742"/>
        <v>45242</v>
      </c>
      <c r="BF91" s="710">
        <f t="shared" ref="BF91" si="752">BF82</f>
        <v>45249</v>
      </c>
      <c r="BG91" s="1003">
        <f t="shared" si="742"/>
        <v>45256</v>
      </c>
      <c r="BH91" s="710">
        <f t="shared" si="742"/>
        <v>45263</v>
      </c>
      <c r="BI91" s="710">
        <f t="shared" si="742"/>
        <v>45270</v>
      </c>
      <c r="BJ91" s="710">
        <f t="shared" si="742"/>
        <v>45277</v>
      </c>
      <c r="BK91" s="711">
        <f t="shared" ref="BK91" si="753">BK82</f>
        <v>45284</v>
      </c>
    </row>
    <row r="92" spans="3:63" s="164" customFormat="1" ht="15" hidden="1" customHeight="1" thickBot="1">
      <c r="C92" s="967" t="s">
        <v>242</v>
      </c>
      <c r="D92" s="1099"/>
      <c r="E92" s="1079"/>
      <c r="F92" s="1079"/>
      <c r="G92" s="715" t="s">
        <v>216</v>
      </c>
      <c r="H92" s="716">
        <v>44905</v>
      </c>
      <c r="I92" s="915">
        <v>44912</v>
      </c>
      <c r="J92" s="915">
        <v>44919</v>
      </c>
      <c r="K92" s="717">
        <v>44926</v>
      </c>
      <c r="L92" s="716">
        <f>L83</f>
        <v>44933</v>
      </c>
      <c r="M92" s="716">
        <f t="shared" ref="M92:X92" si="754">M83</f>
        <v>44940</v>
      </c>
      <c r="N92" s="716">
        <f t="shared" si="754"/>
        <v>44947</v>
      </c>
      <c r="O92" s="716">
        <f t="shared" si="754"/>
        <v>44954</v>
      </c>
      <c r="P92" s="716">
        <f t="shared" si="754"/>
        <v>44961</v>
      </c>
      <c r="Q92" s="716">
        <f t="shared" si="754"/>
        <v>44968</v>
      </c>
      <c r="R92" s="716">
        <f t="shared" si="754"/>
        <v>44975</v>
      </c>
      <c r="S92" s="716">
        <f t="shared" si="754"/>
        <v>44982</v>
      </c>
      <c r="T92" s="716">
        <f t="shared" si="754"/>
        <v>44989</v>
      </c>
      <c r="U92" s="716">
        <f t="shared" si="754"/>
        <v>44996</v>
      </c>
      <c r="V92" s="716">
        <f t="shared" si="754"/>
        <v>45003</v>
      </c>
      <c r="W92" s="1004">
        <f t="shared" si="754"/>
        <v>45010</v>
      </c>
      <c r="X92" s="915">
        <f t="shared" si="754"/>
        <v>45017</v>
      </c>
      <c r="Y92" s="716">
        <f t="shared" ref="Y92:AB92" si="755">Y83</f>
        <v>45024</v>
      </c>
      <c r="Z92" s="716">
        <f t="shared" si="755"/>
        <v>45031</v>
      </c>
      <c r="AA92" s="716">
        <f t="shared" si="755"/>
        <v>45038</v>
      </c>
      <c r="AB92" s="1004">
        <f t="shared" si="755"/>
        <v>45045</v>
      </c>
      <c r="AC92" s="716">
        <f t="shared" ref="AC92:AG92" si="756">AC83</f>
        <v>45052</v>
      </c>
      <c r="AD92" s="716">
        <f t="shared" si="756"/>
        <v>45059</v>
      </c>
      <c r="AE92" s="716">
        <f t="shared" si="756"/>
        <v>45066</v>
      </c>
      <c r="AF92" s="1004">
        <f t="shared" si="756"/>
        <v>45073</v>
      </c>
      <c r="AG92" s="915">
        <f t="shared" si="756"/>
        <v>45080</v>
      </c>
      <c r="AH92" s="716">
        <f t="shared" ref="AH92:AO92" si="757">AH83</f>
        <v>45087</v>
      </c>
      <c r="AI92" s="716">
        <f t="shared" si="757"/>
        <v>45094</v>
      </c>
      <c r="AJ92" s="716">
        <f t="shared" si="757"/>
        <v>45101</v>
      </c>
      <c r="AK92" s="717">
        <f t="shared" si="757"/>
        <v>45108</v>
      </c>
      <c r="AL92" s="1018">
        <f t="shared" si="757"/>
        <v>45115</v>
      </c>
      <c r="AM92" s="716">
        <f t="shared" si="757"/>
        <v>45122</v>
      </c>
      <c r="AN92" s="716">
        <f t="shared" si="757"/>
        <v>45129</v>
      </c>
      <c r="AO92" s="1004">
        <f t="shared" si="757"/>
        <v>45136</v>
      </c>
      <c r="AP92" s="716">
        <f t="shared" ref="AP92:AX92" si="758">AP83</f>
        <v>45143</v>
      </c>
      <c r="AQ92" s="716">
        <f t="shared" si="758"/>
        <v>45150</v>
      </c>
      <c r="AR92" s="716">
        <f t="shared" si="758"/>
        <v>45157</v>
      </c>
      <c r="AS92" s="716">
        <f t="shared" ref="AS92" si="759">AS83</f>
        <v>45164</v>
      </c>
      <c r="AT92" s="717">
        <f t="shared" si="758"/>
        <v>45171</v>
      </c>
      <c r="AU92" s="1018">
        <f t="shared" si="758"/>
        <v>45178</v>
      </c>
      <c r="AV92" s="716">
        <f t="shared" si="758"/>
        <v>45185</v>
      </c>
      <c r="AW92" s="716">
        <f t="shared" si="758"/>
        <v>45192</v>
      </c>
      <c r="AX92" s="1004">
        <f t="shared" si="758"/>
        <v>45199</v>
      </c>
      <c r="AY92" s="716">
        <f t="shared" ref="AY92:BA92" si="760">AY83</f>
        <v>45206</v>
      </c>
      <c r="AZ92" s="716">
        <f t="shared" si="760"/>
        <v>45213</v>
      </c>
      <c r="BA92" s="716">
        <f t="shared" si="760"/>
        <v>45220</v>
      </c>
      <c r="BB92" s="717">
        <f t="shared" si="742"/>
        <v>45227</v>
      </c>
      <c r="BC92" s="1018">
        <f t="shared" si="742"/>
        <v>45234</v>
      </c>
      <c r="BD92" s="716">
        <f t="shared" si="742"/>
        <v>45241</v>
      </c>
      <c r="BE92" s="716">
        <f t="shared" si="742"/>
        <v>45248</v>
      </c>
      <c r="BF92" s="716">
        <f t="shared" ref="BF92" si="761">BF83</f>
        <v>45255</v>
      </c>
      <c r="BG92" s="1004">
        <f t="shared" si="742"/>
        <v>45262</v>
      </c>
      <c r="BH92" s="716">
        <f t="shared" si="742"/>
        <v>45269</v>
      </c>
      <c r="BI92" s="716">
        <f t="shared" si="742"/>
        <v>45276</v>
      </c>
      <c r="BJ92" s="716">
        <f t="shared" si="742"/>
        <v>45283</v>
      </c>
      <c r="BK92" s="717">
        <f t="shared" ref="BK92" si="762">BK83</f>
        <v>45290</v>
      </c>
    </row>
    <row r="93" spans="3:63" s="164" customFormat="1" ht="15" customHeight="1">
      <c r="C93" s="969"/>
      <c r="D93" s="965"/>
      <c r="E93" s="963"/>
      <c r="F93" s="963"/>
      <c r="G93" s="948" t="s">
        <v>1105</v>
      </c>
      <c r="H93" s="932">
        <v>831</v>
      </c>
      <c r="I93" s="145">
        <v>837</v>
      </c>
      <c r="J93" s="145">
        <v>843</v>
      </c>
      <c r="K93" s="150">
        <v>843</v>
      </c>
      <c r="L93" s="932">
        <v>847</v>
      </c>
      <c r="M93" s="145">
        <f t="shared" ref="M93:P93" si="763">L93+M94</f>
        <v>849</v>
      </c>
      <c r="N93" s="145">
        <f t="shared" si="763"/>
        <v>853</v>
      </c>
      <c r="O93" s="145">
        <f t="shared" si="763"/>
        <v>859</v>
      </c>
      <c r="P93" s="150">
        <f t="shared" si="763"/>
        <v>865</v>
      </c>
      <c r="Q93" s="932">
        <f>P93+Q94</f>
        <v>871</v>
      </c>
      <c r="R93" s="145">
        <f t="shared" ref="R93" si="764">Q93+R94</f>
        <v>877</v>
      </c>
      <c r="S93" s="145">
        <f t="shared" ref="S93" si="765">R93+S94</f>
        <v>883</v>
      </c>
      <c r="T93" s="150">
        <f t="shared" ref="T93" si="766">S93+T94</f>
        <v>889</v>
      </c>
      <c r="U93" s="932">
        <v>887</v>
      </c>
      <c r="V93" s="145">
        <v>887</v>
      </c>
      <c r="W93" s="1001">
        <f t="shared" ref="W93:X93" si="767">V93+W94</f>
        <v>893</v>
      </c>
      <c r="X93" s="1001">
        <f t="shared" si="767"/>
        <v>899</v>
      </c>
      <c r="Y93" s="932">
        <f>X93+Y94</f>
        <v>899</v>
      </c>
      <c r="Z93" s="145">
        <f t="shared" ref="Z93" si="768">Y93+Z94</f>
        <v>899</v>
      </c>
      <c r="AA93" s="145">
        <f t="shared" ref="AA93" si="769">Z93+AA94</f>
        <v>899</v>
      </c>
      <c r="AB93" s="1001">
        <f t="shared" ref="AB93" si="770">AA93+AB94</f>
        <v>899</v>
      </c>
      <c r="AC93" s="932">
        <f>AB93+AC94</f>
        <v>902</v>
      </c>
      <c r="AD93" s="145">
        <f t="shared" ref="AD93" si="771">AC93+AD94</f>
        <v>904</v>
      </c>
      <c r="AE93" s="145">
        <f t="shared" ref="AE93" si="772">AD93+AE94</f>
        <v>907</v>
      </c>
      <c r="AF93" s="1001">
        <f t="shared" ref="AF93" si="773">AE93+AF94</f>
        <v>915</v>
      </c>
      <c r="AG93" s="1001">
        <f>AF93+AG94</f>
        <v>918</v>
      </c>
      <c r="AH93" s="932">
        <f t="shared" ref="AH93:BK93" si="774">AG93+AH94</f>
        <v>922</v>
      </c>
      <c r="AI93" s="145">
        <f t="shared" si="774"/>
        <v>926</v>
      </c>
      <c r="AJ93" s="145">
        <f t="shared" si="774"/>
        <v>926</v>
      </c>
      <c r="AK93" s="150">
        <f t="shared" si="774"/>
        <v>926</v>
      </c>
      <c r="AL93" s="256">
        <f t="shared" si="774"/>
        <v>926</v>
      </c>
      <c r="AM93" s="145">
        <f t="shared" si="774"/>
        <v>927</v>
      </c>
      <c r="AN93" s="145">
        <f t="shared" si="774"/>
        <v>929</v>
      </c>
      <c r="AO93" s="1001">
        <f t="shared" si="774"/>
        <v>931</v>
      </c>
      <c r="AP93" s="932">
        <f t="shared" si="774"/>
        <v>933</v>
      </c>
      <c r="AQ93" s="145">
        <f t="shared" si="774"/>
        <v>935</v>
      </c>
      <c r="AR93" s="145">
        <f t="shared" si="774"/>
        <v>937</v>
      </c>
      <c r="AS93" s="145">
        <f t="shared" si="774"/>
        <v>939</v>
      </c>
      <c r="AT93" s="150">
        <f t="shared" si="774"/>
        <v>941</v>
      </c>
      <c r="AU93" s="256">
        <f t="shared" si="774"/>
        <v>943</v>
      </c>
      <c r="AV93" s="145">
        <f t="shared" si="774"/>
        <v>945</v>
      </c>
      <c r="AW93" s="145">
        <f t="shared" si="774"/>
        <v>947</v>
      </c>
      <c r="AX93" s="1001">
        <f t="shared" si="774"/>
        <v>949</v>
      </c>
      <c r="AY93" s="932">
        <f t="shared" si="774"/>
        <v>952</v>
      </c>
      <c r="AZ93" s="145">
        <f t="shared" si="774"/>
        <v>955</v>
      </c>
      <c r="BA93" s="145">
        <f t="shared" si="774"/>
        <v>958</v>
      </c>
      <c r="BB93" s="150">
        <f t="shared" si="774"/>
        <v>961</v>
      </c>
      <c r="BC93" s="256">
        <f t="shared" si="774"/>
        <v>964</v>
      </c>
      <c r="BD93" s="145">
        <f t="shared" si="774"/>
        <v>967</v>
      </c>
      <c r="BE93" s="145">
        <f t="shared" si="774"/>
        <v>970</v>
      </c>
      <c r="BF93" s="145">
        <f t="shared" si="774"/>
        <v>973</v>
      </c>
      <c r="BG93" s="1001">
        <f t="shared" si="774"/>
        <v>976</v>
      </c>
      <c r="BH93" s="932">
        <f t="shared" si="774"/>
        <v>979</v>
      </c>
      <c r="BI93" s="145">
        <f t="shared" si="774"/>
        <v>982</v>
      </c>
      <c r="BJ93" s="145">
        <f t="shared" si="774"/>
        <v>985</v>
      </c>
      <c r="BK93" s="150">
        <f t="shared" si="774"/>
        <v>988</v>
      </c>
    </row>
    <row r="94" spans="3:63" s="164" customFormat="1" ht="18" customHeight="1">
      <c r="C94" s="964" t="s">
        <v>46</v>
      </c>
      <c r="D94" s="1092">
        <v>4</v>
      </c>
      <c r="E94" s="1095">
        <v>0</v>
      </c>
      <c r="F94" s="1095">
        <v>0</v>
      </c>
      <c r="G94" s="989" t="s">
        <v>1295</v>
      </c>
      <c r="H94" s="562">
        <v>6</v>
      </c>
      <c r="I94" s="950">
        <v>6</v>
      </c>
      <c r="J94" s="950">
        <v>6</v>
      </c>
      <c r="K94" s="817">
        <v>0</v>
      </c>
      <c r="L94" s="818">
        <v>2</v>
      </c>
      <c r="M94" s="820">
        <v>2</v>
      </c>
      <c r="N94" s="820">
        <v>4</v>
      </c>
      <c r="O94" s="820">
        <v>6</v>
      </c>
      <c r="P94" s="821">
        <v>6</v>
      </c>
      <c r="Q94" s="818">
        <v>6</v>
      </c>
      <c r="R94" s="820">
        <v>6</v>
      </c>
      <c r="S94" s="820">
        <v>6</v>
      </c>
      <c r="T94" s="821">
        <v>6</v>
      </c>
      <c r="U94" s="818"/>
      <c r="V94" s="820">
        <v>6</v>
      </c>
      <c r="W94" s="820">
        <v>6</v>
      </c>
      <c r="X94" s="819">
        <v>6</v>
      </c>
      <c r="Y94" s="818"/>
      <c r="Z94" s="820"/>
      <c r="AA94" s="820"/>
      <c r="AB94" s="819"/>
      <c r="AC94" s="818">
        <v>3</v>
      </c>
      <c r="AD94" s="820">
        <v>2</v>
      </c>
      <c r="AE94" s="820">
        <v>3</v>
      </c>
      <c r="AF94" s="819">
        <v>8</v>
      </c>
      <c r="AG94" s="819">
        <v>3</v>
      </c>
      <c r="AH94" s="818">
        <v>4</v>
      </c>
      <c r="AI94" s="820">
        <v>4</v>
      </c>
      <c r="AJ94" s="820"/>
      <c r="AK94" s="821"/>
      <c r="AL94" s="565"/>
      <c r="AM94" s="820">
        <v>1</v>
      </c>
      <c r="AN94" s="820">
        <v>2</v>
      </c>
      <c r="AO94" s="819">
        <v>2</v>
      </c>
      <c r="AP94" s="818">
        <v>2</v>
      </c>
      <c r="AQ94" s="820">
        <v>2</v>
      </c>
      <c r="AR94" s="820">
        <v>2</v>
      </c>
      <c r="AS94" s="820">
        <v>2</v>
      </c>
      <c r="AT94" s="821">
        <v>2</v>
      </c>
      <c r="AU94" s="565">
        <v>2</v>
      </c>
      <c r="AV94" s="820">
        <v>2</v>
      </c>
      <c r="AW94" s="820">
        <v>2</v>
      </c>
      <c r="AX94" s="819">
        <v>2</v>
      </c>
      <c r="AY94" s="818">
        <v>3</v>
      </c>
      <c r="AZ94" s="820">
        <v>3</v>
      </c>
      <c r="BA94" s="820">
        <v>3</v>
      </c>
      <c r="BB94" s="821">
        <v>3</v>
      </c>
      <c r="BC94" s="565">
        <v>3</v>
      </c>
      <c r="BD94" s="820">
        <v>3</v>
      </c>
      <c r="BE94" s="820">
        <v>3</v>
      </c>
      <c r="BF94" s="820">
        <v>3</v>
      </c>
      <c r="BG94" s="819">
        <v>3</v>
      </c>
      <c r="BH94" s="818">
        <v>3</v>
      </c>
      <c r="BI94" s="820">
        <v>3</v>
      </c>
      <c r="BJ94" s="820">
        <v>3</v>
      </c>
      <c r="BK94" s="821">
        <v>3</v>
      </c>
    </row>
    <row r="95" spans="3:63" s="164" customFormat="1" ht="18" customHeight="1">
      <c r="C95" s="468"/>
      <c r="D95" s="1092"/>
      <c r="E95" s="1095"/>
      <c r="F95" s="1095"/>
      <c r="G95" s="984" t="s">
        <v>1296</v>
      </c>
      <c r="H95" s="902">
        <v>0</v>
      </c>
      <c r="I95" s="903">
        <v>0</v>
      </c>
      <c r="J95" s="903">
        <v>0</v>
      </c>
      <c r="K95" s="979">
        <v>4</v>
      </c>
      <c r="L95" s="902">
        <v>2</v>
      </c>
      <c r="M95" s="997">
        <v>2</v>
      </c>
      <c r="N95" s="997">
        <v>4</v>
      </c>
      <c r="O95" s="997">
        <v>6</v>
      </c>
      <c r="P95" s="998">
        <v>6</v>
      </c>
      <c r="Q95" s="902">
        <v>6</v>
      </c>
      <c r="R95" s="997">
        <v>6</v>
      </c>
      <c r="S95" s="997">
        <v>6</v>
      </c>
      <c r="T95" s="979"/>
      <c r="U95" s="902"/>
      <c r="V95" s="997">
        <v>6</v>
      </c>
      <c r="W95" s="997">
        <v>6</v>
      </c>
      <c r="X95" s="903">
        <v>0</v>
      </c>
      <c r="Y95" s="902">
        <v>6</v>
      </c>
      <c r="Z95" s="997">
        <v>0</v>
      </c>
      <c r="AA95" s="997">
        <v>0</v>
      </c>
      <c r="AB95" s="903">
        <v>0</v>
      </c>
      <c r="AC95" s="902">
        <v>3</v>
      </c>
      <c r="AD95" s="997">
        <v>2</v>
      </c>
      <c r="AE95" s="1005">
        <v>3</v>
      </c>
      <c r="AF95" s="1008">
        <v>8</v>
      </c>
      <c r="AG95" s="1008">
        <v>3</v>
      </c>
      <c r="AH95" s="1035"/>
      <c r="AI95" s="997">
        <v>4</v>
      </c>
      <c r="AJ95" s="972"/>
      <c r="AK95" s="904"/>
      <c r="AL95" s="1057">
        <v>1</v>
      </c>
      <c r="AM95" s="972"/>
      <c r="AN95" s="972"/>
      <c r="AO95" s="1033"/>
      <c r="AP95" s="905">
        <v>2</v>
      </c>
      <c r="AQ95" s="972">
        <v>2</v>
      </c>
      <c r="AR95" s="972">
        <v>2</v>
      </c>
      <c r="AS95" s="972">
        <v>2</v>
      </c>
      <c r="AT95" s="904">
        <v>2</v>
      </c>
      <c r="AU95" s="1037">
        <v>2</v>
      </c>
      <c r="AV95" s="972">
        <v>2</v>
      </c>
      <c r="AW95" s="972">
        <v>2</v>
      </c>
      <c r="AX95" s="1033">
        <v>2</v>
      </c>
      <c r="AY95" s="905">
        <v>3</v>
      </c>
      <c r="AZ95" s="972">
        <v>3</v>
      </c>
      <c r="BA95" s="972">
        <v>3</v>
      </c>
      <c r="BB95" s="904">
        <v>3</v>
      </c>
      <c r="BC95" s="1037">
        <v>3</v>
      </c>
      <c r="BD95" s="972">
        <v>3</v>
      </c>
      <c r="BE95" s="972">
        <v>3</v>
      </c>
      <c r="BF95" s="972">
        <v>3</v>
      </c>
      <c r="BG95" s="1033">
        <v>3</v>
      </c>
      <c r="BH95" s="905">
        <v>3</v>
      </c>
      <c r="BI95" s="972">
        <v>3</v>
      </c>
      <c r="BJ95" s="972">
        <v>3</v>
      </c>
      <c r="BK95" s="904">
        <v>3</v>
      </c>
    </row>
    <row r="96" spans="3:63" s="563" customFormat="1" ht="18" customHeight="1">
      <c r="C96" s="966">
        <f>HLOOKUP($C$5,H90:BK97,6,0)</f>
        <v>1</v>
      </c>
      <c r="D96" s="1092"/>
      <c r="E96" s="1095"/>
      <c r="F96" s="1095"/>
      <c r="G96" s="988" t="s">
        <v>236</v>
      </c>
      <c r="H96" s="934">
        <v>2</v>
      </c>
      <c r="I96" s="951">
        <v>8</v>
      </c>
      <c r="J96" s="951">
        <v>14</v>
      </c>
      <c r="K96" s="945">
        <v>10</v>
      </c>
      <c r="L96" s="913">
        <v>6</v>
      </c>
      <c r="M96" s="829">
        <f t="shared" ref="M96:P96" si="775">L96+M94-M95</f>
        <v>6</v>
      </c>
      <c r="N96" s="829">
        <f t="shared" si="775"/>
        <v>6</v>
      </c>
      <c r="O96" s="829">
        <f t="shared" si="775"/>
        <v>6</v>
      </c>
      <c r="P96" s="914">
        <f t="shared" si="775"/>
        <v>6</v>
      </c>
      <c r="Q96" s="913">
        <f>P96+Q94-Q95</f>
        <v>6</v>
      </c>
      <c r="R96" s="829">
        <f t="shared" ref="R96" si="776">Q96+R94-R95</f>
        <v>6</v>
      </c>
      <c r="S96" s="829">
        <f t="shared" ref="S96" si="777">R96+S94-S95</f>
        <v>6</v>
      </c>
      <c r="T96" s="914">
        <f t="shared" ref="T96" si="778">S96+T94-T95</f>
        <v>12</v>
      </c>
      <c r="U96" s="913">
        <v>0</v>
      </c>
      <c r="V96" s="829">
        <f t="shared" ref="V96" si="779">U96+V94-V95</f>
        <v>0</v>
      </c>
      <c r="W96" s="829">
        <f t="shared" ref="W96:X96" si="780">V96+W94-W95</f>
        <v>0</v>
      </c>
      <c r="X96" s="911">
        <f t="shared" si="780"/>
        <v>6</v>
      </c>
      <c r="Y96" s="913">
        <f>X96+Y94-Y95</f>
        <v>0</v>
      </c>
      <c r="Z96" s="829">
        <f t="shared" ref="Z96" si="781">Y96+Z94-Z95</f>
        <v>0</v>
      </c>
      <c r="AA96" s="829">
        <f t="shared" ref="AA96" si="782">Z96+AA94-AA95</f>
        <v>0</v>
      </c>
      <c r="AB96" s="911">
        <f t="shared" ref="AB96" si="783">AA96+AB94-AB95</f>
        <v>0</v>
      </c>
      <c r="AC96" s="913">
        <f>AB96+AC94-AC95</f>
        <v>0</v>
      </c>
      <c r="AD96" s="829">
        <f t="shared" ref="AD96" si="784">AC96+AD94-AD95</f>
        <v>0</v>
      </c>
      <c r="AE96" s="829">
        <f t="shared" ref="AE96" si="785">AD96+AE94-AE95</f>
        <v>0</v>
      </c>
      <c r="AF96" s="911">
        <f t="shared" ref="AF96" si="786">AE96+AF94-AF95</f>
        <v>0</v>
      </c>
      <c r="AG96" s="911">
        <f>AF96+AG94-AG95</f>
        <v>0</v>
      </c>
      <c r="AH96" s="913">
        <f t="shared" ref="AH96:BK96" si="787">AG96+AH94-AH95</f>
        <v>4</v>
      </c>
      <c r="AI96" s="829">
        <f t="shared" si="787"/>
        <v>4</v>
      </c>
      <c r="AJ96" s="829">
        <f t="shared" si="787"/>
        <v>4</v>
      </c>
      <c r="AK96" s="914">
        <f t="shared" si="787"/>
        <v>4</v>
      </c>
      <c r="AL96" s="1025">
        <f t="shared" si="787"/>
        <v>3</v>
      </c>
      <c r="AM96" s="829">
        <f t="shared" si="787"/>
        <v>4</v>
      </c>
      <c r="AN96" s="829">
        <f t="shared" si="787"/>
        <v>6</v>
      </c>
      <c r="AO96" s="911">
        <f t="shared" si="787"/>
        <v>8</v>
      </c>
      <c r="AP96" s="913">
        <f t="shared" si="787"/>
        <v>8</v>
      </c>
      <c r="AQ96" s="829">
        <f t="shared" si="787"/>
        <v>8</v>
      </c>
      <c r="AR96" s="829">
        <f t="shared" si="787"/>
        <v>8</v>
      </c>
      <c r="AS96" s="829">
        <f t="shared" si="787"/>
        <v>8</v>
      </c>
      <c r="AT96" s="914">
        <f t="shared" si="787"/>
        <v>8</v>
      </c>
      <c r="AU96" s="1025">
        <f t="shared" si="787"/>
        <v>8</v>
      </c>
      <c r="AV96" s="829">
        <f t="shared" si="787"/>
        <v>8</v>
      </c>
      <c r="AW96" s="829">
        <f t="shared" si="787"/>
        <v>8</v>
      </c>
      <c r="AX96" s="911">
        <f t="shared" si="787"/>
        <v>8</v>
      </c>
      <c r="AY96" s="913">
        <f t="shared" si="787"/>
        <v>8</v>
      </c>
      <c r="AZ96" s="829">
        <f t="shared" si="787"/>
        <v>8</v>
      </c>
      <c r="BA96" s="829">
        <f t="shared" si="787"/>
        <v>8</v>
      </c>
      <c r="BB96" s="914">
        <f t="shared" si="787"/>
        <v>8</v>
      </c>
      <c r="BC96" s="1025">
        <f t="shared" si="787"/>
        <v>8</v>
      </c>
      <c r="BD96" s="829">
        <f t="shared" si="787"/>
        <v>8</v>
      </c>
      <c r="BE96" s="829">
        <f t="shared" si="787"/>
        <v>8</v>
      </c>
      <c r="BF96" s="829">
        <f t="shared" si="787"/>
        <v>8</v>
      </c>
      <c r="BG96" s="911">
        <f t="shared" si="787"/>
        <v>8</v>
      </c>
      <c r="BH96" s="913">
        <f t="shared" si="787"/>
        <v>8</v>
      </c>
      <c r="BI96" s="829">
        <f t="shared" si="787"/>
        <v>8</v>
      </c>
      <c r="BJ96" s="829">
        <f t="shared" si="787"/>
        <v>8</v>
      </c>
      <c r="BK96" s="914">
        <f t="shared" si="787"/>
        <v>8</v>
      </c>
    </row>
    <row r="97" spans="3:63" s="563" customFormat="1" ht="18" customHeight="1">
      <c r="C97" s="937"/>
      <c r="D97" s="1092"/>
      <c r="E97" s="1095"/>
      <c r="F97" s="1095"/>
      <c r="G97" s="984" t="s">
        <v>1117</v>
      </c>
      <c r="H97" s="818"/>
      <c r="I97" s="819"/>
      <c r="J97" s="819"/>
      <c r="K97" s="821"/>
      <c r="L97" s="818">
        <v>6</v>
      </c>
      <c r="M97" s="819">
        <v>2</v>
      </c>
      <c r="N97" s="819">
        <v>4</v>
      </c>
      <c r="O97" s="819">
        <v>6</v>
      </c>
      <c r="P97" s="819">
        <v>6</v>
      </c>
      <c r="Q97" s="818">
        <v>871</v>
      </c>
      <c r="R97" s="819">
        <v>877</v>
      </c>
      <c r="S97" s="819">
        <v>883</v>
      </c>
      <c r="T97" s="821">
        <v>886</v>
      </c>
      <c r="U97" s="818">
        <v>888</v>
      </c>
      <c r="V97" s="819">
        <v>892</v>
      </c>
      <c r="W97" s="819">
        <v>894</v>
      </c>
      <c r="X97" s="819"/>
      <c r="Y97" s="818">
        <v>899</v>
      </c>
      <c r="Z97" s="819">
        <v>899</v>
      </c>
      <c r="AA97" s="819">
        <v>899</v>
      </c>
      <c r="AB97" s="819">
        <v>899</v>
      </c>
      <c r="AC97" s="818">
        <v>902</v>
      </c>
      <c r="AD97" s="819">
        <v>904</v>
      </c>
      <c r="AE97" s="819">
        <v>910</v>
      </c>
      <c r="AF97" s="819">
        <v>915</v>
      </c>
      <c r="AG97" s="819">
        <v>918</v>
      </c>
      <c r="AH97" s="818">
        <v>918</v>
      </c>
      <c r="AI97" s="819">
        <v>922</v>
      </c>
      <c r="AJ97" s="819">
        <v>922</v>
      </c>
      <c r="AK97" s="821">
        <v>922</v>
      </c>
      <c r="AL97" s="565">
        <v>923</v>
      </c>
      <c r="AM97" s="819"/>
      <c r="AN97" s="819"/>
      <c r="AO97" s="819"/>
      <c r="AP97" s="818"/>
      <c r="AQ97" s="819"/>
      <c r="AR97" s="819"/>
      <c r="AS97" s="819"/>
      <c r="AT97" s="821"/>
      <c r="AU97" s="565"/>
      <c r="AV97" s="819"/>
      <c r="AW97" s="819"/>
      <c r="AX97" s="819"/>
      <c r="AY97" s="818"/>
      <c r="AZ97" s="819"/>
      <c r="BA97" s="819"/>
      <c r="BB97" s="821"/>
      <c r="BC97" s="565"/>
      <c r="BD97" s="819"/>
      <c r="BE97" s="819"/>
      <c r="BF97" s="819"/>
      <c r="BG97" s="819"/>
      <c r="BH97" s="818"/>
      <c r="BI97" s="819"/>
      <c r="BJ97" s="819"/>
      <c r="BK97" s="821"/>
    </row>
    <row r="98" spans="3:63" s="563" customFormat="1" ht="18" customHeight="1" thickBot="1">
      <c r="C98" s="938"/>
      <c r="D98" s="1093"/>
      <c r="E98" s="1096"/>
      <c r="F98" s="1096"/>
      <c r="G98" s="986" t="s">
        <v>1274</v>
      </c>
      <c r="H98" s="927"/>
      <c r="I98" s="926"/>
      <c r="J98" s="926"/>
      <c r="K98" s="925"/>
      <c r="L98" s="927">
        <v>0</v>
      </c>
      <c r="M98" s="926">
        <v>0</v>
      </c>
      <c r="N98" s="926">
        <v>0</v>
      </c>
      <c r="O98" s="926">
        <v>0</v>
      </c>
      <c r="P98" s="926">
        <v>0</v>
      </c>
      <c r="Q98" s="927">
        <v>0</v>
      </c>
      <c r="R98" s="926">
        <v>0</v>
      </c>
      <c r="S98" s="926">
        <v>0</v>
      </c>
      <c r="T98" s="925">
        <f>T97-T93</f>
        <v>-3</v>
      </c>
      <c r="U98" s="927">
        <f>U97-U93</f>
        <v>1</v>
      </c>
      <c r="V98" s="926">
        <v>1</v>
      </c>
      <c r="W98" s="926">
        <f>W97-W93</f>
        <v>1</v>
      </c>
      <c r="X98" s="926"/>
      <c r="Y98" s="1026">
        <f t="shared" ref="Y98:AH98" si="788">Y97-Y93</f>
        <v>0</v>
      </c>
      <c r="Z98" s="926">
        <f t="shared" si="788"/>
        <v>0</v>
      </c>
      <c r="AA98" s="926">
        <f t="shared" si="788"/>
        <v>0</v>
      </c>
      <c r="AB98" s="926">
        <f t="shared" si="788"/>
        <v>0</v>
      </c>
      <c r="AC98" s="927">
        <f t="shared" si="788"/>
        <v>0</v>
      </c>
      <c r="AD98" s="926">
        <f t="shared" si="788"/>
        <v>0</v>
      </c>
      <c r="AE98" s="926">
        <f t="shared" si="788"/>
        <v>3</v>
      </c>
      <c r="AF98" s="926">
        <f t="shared" si="788"/>
        <v>0</v>
      </c>
      <c r="AG98" s="926">
        <f t="shared" si="788"/>
        <v>0</v>
      </c>
      <c r="AH98" s="1026">
        <f t="shared" si="788"/>
        <v>-4</v>
      </c>
      <c r="AI98" s="926">
        <f>AI97-AI93</f>
        <v>-4</v>
      </c>
      <c r="AJ98" s="926">
        <f t="shared" ref="AJ98:AL98" si="789">AJ97-AJ93</f>
        <v>-4</v>
      </c>
      <c r="AK98" s="926">
        <f t="shared" si="789"/>
        <v>-4</v>
      </c>
      <c r="AL98" s="927">
        <f t="shared" si="789"/>
        <v>-3</v>
      </c>
      <c r="AM98" s="926"/>
      <c r="AN98" s="926"/>
      <c r="AO98" s="926"/>
      <c r="AP98" s="927"/>
      <c r="AQ98" s="926"/>
      <c r="AR98" s="926"/>
      <c r="AS98" s="926"/>
      <c r="AT98" s="925"/>
      <c r="AU98" s="1013"/>
      <c r="AV98" s="926"/>
      <c r="AW98" s="926"/>
      <c r="AX98" s="926"/>
      <c r="AY98" s="927"/>
      <c r="AZ98" s="926"/>
      <c r="BA98" s="926"/>
      <c r="BB98" s="925"/>
      <c r="BC98" s="1013"/>
      <c r="BD98" s="926"/>
      <c r="BE98" s="926"/>
      <c r="BF98" s="926"/>
      <c r="BG98" s="926"/>
      <c r="BH98" s="927"/>
      <c r="BI98" s="926"/>
      <c r="BJ98" s="926"/>
      <c r="BK98" s="925"/>
    </row>
    <row r="99" spans="3:63" s="164" customFormat="1" ht="14.4" customHeight="1">
      <c r="C99" s="166" t="s">
        <v>1496</v>
      </c>
      <c r="BK99" s="164" t="s">
        <v>1497</v>
      </c>
    </row>
    <row r="100" spans="3:63" s="789" customFormat="1" hidden="1">
      <c r="C100" s="788"/>
    </row>
    <row r="101" spans="3:63" s="789" customFormat="1" hidden="1">
      <c r="C101" s="788"/>
    </row>
    <row r="102" spans="3:63" s="789" customFormat="1" hidden="1">
      <c r="C102" s="788"/>
    </row>
    <row r="103" spans="3:63" s="164" customFormat="1" ht="13.95" customHeight="1">
      <c r="C103" s="166"/>
      <c r="H103" s="164">
        <f t="shared" ref="H103:K103" si="790">H85+H94</f>
        <v>18</v>
      </c>
      <c r="I103" s="164">
        <f t="shared" si="790"/>
        <v>18</v>
      </c>
      <c r="J103" s="164">
        <f t="shared" si="790"/>
        <v>18</v>
      </c>
      <c r="K103" s="164">
        <f t="shared" si="790"/>
        <v>0</v>
      </c>
      <c r="L103" s="164">
        <f t="shared" ref="L103:P103" si="791">L85+L94</f>
        <v>6</v>
      </c>
      <c r="M103" s="164">
        <f t="shared" si="791"/>
        <v>6</v>
      </c>
      <c r="N103" s="164">
        <f t="shared" si="791"/>
        <v>12</v>
      </c>
      <c r="O103" s="164">
        <f t="shared" si="791"/>
        <v>18</v>
      </c>
      <c r="P103" s="164">
        <f t="shared" si="791"/>
        <v>18</v>
      </c>
      <c r="Q103" s="164">
        <f t="shared" ref="Q103:AB103" si="792">Q85+Q94</f>
        <v>18</v>
      </c>
      <c r="R103" s="164">
        <f t="shared" si="792"/>
        <v>18</v>
      </c>
      <c r="S103" s="164">
        <f t="shared" si="792"/>
        <v>18</v>
      </c>
      <c r="T103" s="164">
        <f t="shared" si="792"/>
        <v>18</v>
      </c>
      <c r="U103" s="164">
        <f t="shared" si="792"/>
        <v>0</v>
      </c>
      <c r="V103" s="164">
        <f t="shared" si="792"/>
        <v>18</v>
      </c>
      <c r="W103" s="164">
        <f t="shared" si="792"/>
        <v>18</v>
      </c>
      <c r="X103" s="164">
        <f t="shared" si="792"/>
        <v>13</v>
      </c>
      <c r="Y103" s="164">
        <f t="shared" si="792"/>
        <v>0</v>
      </c>
      <c r="Z103" s="164">
        <f t="shared" si="792"/>
        <v>0</v>
      </c>
      <c r="AA103" s="164">
        <f t="shared" si="792"/>
        <v>0</v>
      </c>
      <c r="AB103" s="164">
        <f t="shared" si="792"/>
        <v>0</v>
      </c>
      <c r="AC103" s="164">
        <f t="shared" ref="AC103:AG103" si="793">AC85+AC94</f>
        <v>9</v>
      </c>
      <c r="AD103" s="164">
        <f t="shared" si="793"/>
        <v>6</v>
      </c>
      <c r="AE103" s="164">
        <f t="shared" si="793"/>
        <v>10</v>
      </c>
      <c r="AF103" s="164">
        <f t="shared" si="793"/>
        <v>21</v>
      </c>
      <c r="AG103" s="164">
        <f t="shared" si="793"/>
        <v>9</v>
      </c>
      <c r="AH103" s="164">
        <f t="shared" ref="AH103:BK103" si="794">AH85+AH94</f>
        <v>12</v>
      </c>
      <c r="AI103" s="164">
        <f t="shared" si="794"/>
        <v>12</v>
      </c>
      <c r="AJ103" s="164">
        <f t="shared" si="794"/>
        <v>0</v>
      </c>
      <c r="AK103" s="164">
        <f t="shared" si="794"/>
        <v>0</v>
      </c>
      <c r="AL103" s="164">
        <f t="shared" si="794"/>
        <v>0</v>
      </c>
      <c r="AM103" s="164">
        <f t="shared" si="794"/>
        <v>3</v>
      </c>
      <c r="AN103" s="164">
        <f t="shared" si="794"/>
        <v>6</v>
      </c>
      <c r="AO103" s="164">
        <f t="shared" si="794"/>
        <v>6</v>
      </c>
      <c r="AP103" s="164">
        <f t="shared" si="794"/>
        <v>6</v>
      </c>
      <c r="AQ103" s="164">
        <f t="shared" si="794"/>
        <v>6</v>
      </c>
      <c r="AR103" s="164">
        <f t="shared" si="794"/>
        <v>6</v>
      </c>
      <c r="AS103" s="164">
        <f t="shared" si="794"/>
        <v>6</v>
      </c>
      <c r="AT103" s="164">
        <f t="shared" si="794"/>
        <v>6</v>
      </c>
      <c r="AU103" s="164">
        <f t="shared" si="794"/>
        <v>6</v>
      </c>
      <c r="AV103" s="164">
        <f t="shared" si="794"/>
        <v>6</v>
      </c>
      <c r="AW103" s="164">
        <f t="shared" si="794"/>
        <v>6</v>
      </c>
      <c r="AX103" s="164">
        <f t="shared" si="794"/>
        <v>6</v>
      </c>
      <c r="AY103" s="164">
        <f t="shared" si="794"/>
        <v>9</v>
      </c>
      <c r="AZ103" s="164">
        <f t="shared" si="794"/>
        <v>9</v>
      </c>
      <c r="BA103" s="164">
        <f t="shared" si="794"/>
        <v>9</v>
      </c>
      <c r="BB103" s="164">
        <f t="shared" si="794"/>
        <v>9</v>
      </c>
      <c r="BC103" s="164">
        <f t="shared" si="794"/>
        <v>9</v>
      </c>
      <c r="BD103" s="164">
        <f t="shared" si="794"/>
        <v>9</v>
      </c>
      <c r="BE103" s="164">
        <f t="shared" si="794"/>
        <v>9</v>
      </c>
      <c r="BF103" s="164">
        <f t="shared" si="794"/>
        <v>9</v>
      </c>
      <c r="BG103" s="164">
        <f t="shared" si="794"/>
        <v>9</v>
      </c>
      <c r="BH103" s="164">
        <f t="shared" si="794"/>
        <v>9</v>
      </c>
      <c r="BI103" s="164">
        <f t="shared" si="794"/>
        <v>9</v>
      </c>
      <c r="BJ103" s="164">
        <f t="shared" si="794"/>
        <v>9</v>
      </c>
      <c r="BK103" s="164">
        <f t="shared" si="794"/>
        <v>9</v>
      </c>
    </row>
    <row r="104" spans="3:63" s="164" customFormat="1">
      <c r="C104" s="166"/>
    </row>
    <row r="105" spans="3:63" s="164" customFormat="1">
      <c r="C105" s="166"/>
    </row>
    <row r="106" spans="3:63" s="164" customFormat="1">
      <c r="C106" s="166"/>
    </row>
    <row r="107" spans="3:63" s="164" customFormat="1">
      <c r="C107" s="166"/>
    </row>
    <row r="108" spans="3:63" s="164" customFormat="1">
      <c r="C108" s="166"/>
    </row>
  </sheetData>
  <mergeCells count="77">
    <mergeCell ref="D66:D71"/>
    <mergeCell ref="E66:E71"/>
    <mergeCell ref="F66:F71"/>
    <mergeCell ref="D39:D44"/>
    <mergeCell ref="E39:E44"/>
    <mergeCell ref="F39:F44"/>
    <mergeCell ref="D45:D47"/>
    <mergeCell ref="E45:E47"/>
    <mergeCell ref="F45:F47"/>
    <mergeCell ref="D94:D98"/>
    <mergeCell ref="E94:E98"/>
    <mergeCell ref="F94:F98"/>
    <mergeCell ref="D81:D83"/>
    <mergeCell ref="E81:E83"/>
    <mergeCell ref="F81:F83"/>
    <mergeCell ref="D90:D92"/>
    <mergeCell ref="E90:E92"/>
    <mergeCell ref="F90:F92"/>
    <mergeCell ref="C84:C86"/>
    <mergeCell ref="D84:D89"/>
    <mergeCell ref="E84:E89"/>
    <mergeCell ref="F84:F89"/>
    <mergeCell ref="D72:D74"/>
    <mergeCell ref="E72:E74"/>
    <mergeCell ref="F72:F74"/>
    <mergeCell ref="D75:D80"/>
    <mergeCell ref="E75:E80"/>
    <mergeCell ref="F75:F80"/>
    <mergeCell ref="C57:C58"/>
    <mergeCell ref="D57:D62"/>
    <mergeCell ref="E57:E62"/>
    <mergeCell ref="F57:F62"/>
    <mergeCell ref="D63:D65"/>
    <mergeCell ref="E63:E65"/>
    <mergeCell ref="F63:F65"/>
    <mergeCell ref="C48:C49"/>
    <mergeCell ref="D48:D53"/>
    <mergeCell ref="E48:E53"/>
    <mergeCell ref="F48:F53"/>
    <mergeCell ref="D54:D56"/>
    <mergeCell ref="E54:E56"/>
    <mergeCell ref="F54:F56"/>
    <mergeCell ref="F30:F35"/>
    <mergeCell ref="D36:D38"/>
    <mergeCell ref="E36:E38"/>
    <mergeCell ref="F36:F38"/>
    <mergeCell ref="D21:D26"/>
    <mergeCell ref="E21:E26"/>
    <mergeCell ref="F21:F26"/>
    <mergeCell ref="D27:D29"/>
    <mergeCell ref="E27:E29"/>
    <mergeCell ref="F27:F29"/>
    <mergeCell ref="D30:D35"/>
    <mergeCell ref="E30:E35"/>
    <mergeCell ref="D4:F4"/>
    <mergeCell ref="D7:D10"/>
    <mergeCell ref="E7:E10"/>
    <mergeCell ref="F7:F10"/>
    <mergeCell ref="D18:D20"/>
    <mergeCell ref="E18:E20"/>
    <mergeCell ref="F18:F20"/>
    <mergeCell ref="D11:D17"/>
    <mergeCell ref="E11:E17"/>
    <mergeCell ref="F11:F17"/>
    <mergeCell ref="L7:P7"/>
    <mergeCell ref="H7:K7"/>
    <mergeCell ref="Y7:AB7"/>
    <mergeCell ref="U7:X7"/>
    <mergeCell ref="AH7:AK7"/>
    <mergeCell ref="Q7:T7"/>
    <mergeCell ref="BC7:BG7"/>
    <mergeCell ref="BH7:BK7"/>
    <mergeCell ref="AL7:AO7"/>
    <mergeCell ref="AC7:AG7"/>
    <mergeCell ref="AP7:AT7"/>
    <mergeCell ref="AU7:AX7"/>
    <mergeCell ref="AY7:BB7"/>
  </mergeCells>
  <conditionalFormatting sqref="C15">
    <cfRule type="cellIs" dxfId="49" priority="11" operator="greaterThanOrEqual">
      <formula>C14</formula>
    </cfRule>
    <cfRule type="cellIs" dxfId="48" priority="12" operator="lessThan">
      <formula>C14</formula>
    </cfRule>
  </conditionalFormatting>
  <conditionalFormatting sqref="C24">
    <cfRule type="cellIs" dxfId="47" priority="9" operator="greaterThanOrEqual">
      <formula>C23</formula>
    </cfRule>
    <cfRule type="cellIs" dxfId="46" priority="10" operator="lessThan">
      <formula>C23</formula>
    </cfRule>
  </conditionalFormatting>
  <conditionalFormatting sqref="C33">
    <cfRule type="cellIs" dxfId="45" priority="7" operator="greaterThanOrEqual">
      <formula>C32</formula>
    </cfRule>
    <cfRule type="cellIs" dxfId="44" priority="8" operator="lessThan">
      <formula>C32</formula>
    </cfRule>
  </conditionalFormatting>
  <conditionalFormatting sqref="C42">
    <cfRule type="cellIs" dxfId="43" priority="5" operator="greaterThanOrEqual">
      <formula>C41</formula>
    </cfRule>
    <cfRule type="cellIs" dxfId="42" priority="6" operator="lessThan">
      <formula>C41</formula>
    </cfRule>
  </conditionalFormatting>
  <conditionalFormatting sqref="C51">
    <cfRule type="cellIs" dxfId="41" priority="1" operator="greaterThanOrEqual">
      <formula>C50</formula>
    </cfRule>
    <cfRule type="cellIs" dxfId="40" priority="2" operator="lessThan">
      <formula>C50</formula>
    </cfRule>
  </conditionalFormatting>
  <conditionalFormatting sqref="C60">
    <cfRule type="cellIs" dxfId="39" priority="3" operator="greaterThanOrEqual">
      <formula>C59</formula>
    </cfRule>
    <cfRule type="cellIs" dxfId="38" priority="4" operator="lessThan">
      <formula>C59</formula>
    </cfRule>
  </conditionalFormatting>
  <conditionalFormatting sqref="C69">
    <cfRule type="cellIs" dxfId="37" priority="21" operator="greaterThanOrEqual">
      <formula>C68</formula>
    </cfRule>
    <cfRule type="cellIs" dxfId="36" priority="22" operator="lessThan">
      <formula>C68</formula>
    </cfRule>
  </conditionalFormatting>
  <conditionalFormatting sqref="C78">
    <cfRule type="cellIs" dxfId="35" priority="19" operator="greaterThanOrEqual">
      <formula>C77</formula>
    </cfRule>
    <cfRule type="cellIs" dxfId="34" priority="20" operator="lessThan">
      <formula>C77</formula>
    </cfRule>
  </conditionalFormatting>
  <conditionalFormatting sqref="C87">
    <cfRule type="cellIs" dxfId="33" priority="17" operator="greaterThanOrEqual">
      <formula>C86</formula>
    </cfRule>
    <cfRule type="cellIs" dxfId="32" priority="18" operator="lessThan">
      <formula>C86</formula>
    </cfRule>
  </conditionalFormatting>
  <conditionalFormatting sqref="C96">
    <cfRule type="cellIs" dxfId="31" priority="15" operator="greaterThanOrEqual">
      <formula>C95</formula>
    </cfRule>
    <cfRule type="cellIs" dxfId="30" priority="16" operator="lessThan">
      <formula>C95</formula>
    </cfRule>
  </conditionalFormatting>
  <pageMargins left="0.7" right="0.7" top="0.75" bottom="0.75" header="0.3" footer="0.3"/>
  <pageSetup paperSize="9" scale="28" orientation="landscape"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51822-FA12-420D-89F5-A2B764FD5F48}">
  <sheetPr>
    <tabColor rgb="FFFFFF66"/>
    <pageSetUpPr fitToPage="1"/>
  </sheetPr>
  <dimension ref="A2:I54"/>
  <sheetViews>
    <sheetView showGridLines="0" zoomScale="68" zoomScaleNormal="68" workbookViewId="0">
      <selection activeCell="D12" sqref="D12"/>
    </sheetView>
  </sheetViews>
  <sheetFormatPr defaultColWidth="9.109375" defaultRowHeight="14.4"/>
  <cols>
    <col min="1" max="1" width="8" style="167" customWidth="1"/>
    <col min="2" max="2" width="16.5546875" style="167" customWidth="1"/>
    <col min="3" max="3" width="13" style="167" customWidth="1"/>
    <col min="4" max="4" width="18.6640625" style="167" customWidth="1"/>
    <col min="5" max="5" width="69.33203125" style="167" customWidth="1"/>
    <col min="6" max="6" width="45" style="167" bestFit="1" customWidth="1"/>
    <col min="7" max="7" width="15.6640625" style="167" customWidth="1"/>
    <col min="8" max="8" width="31.6640625" style="167" bestFit="1" customWidth="1"/>
    <col min="9" max="9" width="12.109375" style="167" customWidth="1"/>
    <col min="10" max="16384" width="9.109375" style="167"/>
  </cols>
  <sheetData>
    <row r="2" spans="1:9" s="166" customFormat="1" ht="17.399999999999999" customHeight="1">
      <c r="A2" s="561"/>
      <c r="B2" s="561" t="s">
        <v>1121</v>
      </c>
      <c r="C2" s="856" t="s">
        <v>1145</v>
      </c>
    </row>
    <row r="3" spans="1:9" s="166" customFormat="1">
      <c r="A3" s="561"/>
      <c r="C3" s="856" t="s">
        <v>1147</v>
      </c>
    </row>
    <row r="4" spans="1:9" s="166" customFormat="1" ht="15" customHeight="1">
      <c r="A4" s="561"/>
      <c r="B4" s="561"/>
      <c r="C4" s="856" t="s">
        <v>1148</v>
      </c>
    </row>
    <row r="5" spans="1:9" s="166" customFormat="1" ht="15" customHeight="1">
      <c r="A5" s="561"/>
      <c r="B5" s="561"/>
    </row>
    <row r="6" spans="1:9" s="166" customFormat="1">
      <c r="A6" s="561"/>
      <c r="B6" s="827" t="s">
        <v>22</v>
      </c>
      <c r="C6" s="827" t="s">
        <v>1124</v>
      </c>
      <c r="D6" s="827" t="s">
        <v>1123</v>
      </c>
      <c r="E6" s="827" t="s">
        <v>1146</v>
      </c>
      <c r="F6" s="827" t="s">
        <v>1125</v>
      </c>
      <c r="G6" s="827" t="s">
        <v>1126</v>
      </c>
      <c r="H6" s="827" t="s">
        <v>90</v>
      </c>
      <c r="I6" s="827" t="s">
        <v>73</v>
      </c>
    </row>
    <row r="7" spans="1:9" s="166" customFormat="1" ht="18" customHeight="1">
      <c r="A7" s="561"/>
      <c r="B7" s="824" t="s">
        <v>1236</v>
      </c>
      <c r="C7" s="824" t="s">
        <v>1242</v>
      </c>
      <c r="D7" s="824" t="s">
        <v>1147</v>
      </c>
      <c r="E7" s="824" t="s">
        <v>1240</v>
      </c>
      <c r="F7" s="824" t="s">
        <v>1237</v>
      </c>
      <c r="G7" s="824" t="s">
        <v>1239</v>
      </c>
      <c r="H7" s="824"/>
      <c r="I7" s="824" t="s">
        <v>1201</v>
      </c>
    </row>
    <row r="8" spans="1:9" s="166" customFormat="1">
      <c r="A8" s="830"/>
      <c r="B8" s="824"/>
      <c r="C8" s="824"/>
      <c r="D8" s="824"/>
      <c r="E8" s="824"/>
      <c r="F8" s="824"/>
      <c r="G8" s="824"/>
      <c r="H8" s="824"/>
      <c r="I8" s="824"/>
    </row>
    <row r="9" spans="1:9" s="166" customFormat="1" ht="18" customHeight="1">
      <c r="A9" s="830"/>
      <c r="B9" s="824"/>
      <c r="C9" s="824"/>
      <c r="D9" s="824"/>
      <c r="E9" s="824"/>
      <c r="F9" s="824"/>
      <c r="G9" s="824"/>
      <c r="H9" s="824"/>
      <c r="I9" s="824"/>
    </row>
    <row r="10" spans="1:9" s="164" customFormat="1" ht="14.4" customHeight="1">
      <c r="A10" s="167"/>
      <c r="B10" s="824"/>
      <c r="C10" s="824"/>
      <c r="D10" s="824"/>
      <c r="E10" s="824"/>
      <c r="F10" s="824"/>
      <c r="G10" s="824"/>
      <c r="H10" s="824"/>
      <c r="I10" s="824"/>
    </row>
    <row r="11" spans="1:9" s="164" customFormat="1" ht="18" customHeight="1">
      <c r="A11" s="167"/>
      <c r="B11" s="824"/>
      <c r="C11" s="824"/>
      <c r="D11" s="824"/>
      <c r="E11" s="824"/>
      <c r="F11" s="824"/>
      <c r="G11" s="824"/>
      <c r="H11" s="824"/>
      <c r="I11" s="824"/>
    </row>
    <row r="12" spans="1:9" s="164" customFormat="1">
      <c r="A12" s="167"/>
      <c r="B12" s="824"/>
      <c r="C12" s="824"/>
      <c r="D12" s="824"/>
      <c r="E12" s="824"/>
      <c r="F12" s="824"/>
      <c r="G12" s="824"/>
      <c r="H12" s="824"/>
      <c r="I12" s="824"/>
    </row>
    <row r="13" spans="1:9" s="164" customFormat="1" ht="18" customHeight="1">
      <c r="A13" s="167"/>
      <c r="B13" s="824"/>
      <c r="C13" s="824"/>
      <c r="D13" s="824"/>
      <c r="E13" s="824"/>
      <c r="F13" s="824"/>
      <c r="G13" s="824"/>
      <c r="H13" s="824"/>
      <c r="I13" s="824"/>
    </row>
    <row r="14" spans="1:9" s="164" customFormat="1">
      <c r="A14" s="831"/>
      <c r="B14" s="167"/>
      <c r="C14" s="167"/>
      <c r="D14" s="167"/>
      <c r="E14" s="167"/>
      <c r="F14" s="167"/>
      <c r="G14" s="167"/>
      <c r="H14" s="167"/>
      <c r="I14" s="167"/>
    </row>
    <row r="15" spans="1:9" s="164" customFormat="1">
      <c r="A15" s="832"/>
      <c r="B15" s="167"/>
      <c r="C15" s="167"/>
      <c r="D15" s="167"/>
      <c r="E15" s="167"/>
      <c r="F15" s="167"/>
      <c r="G15" s="167"/>
      <c r="H15" s="167"/>
      <c r="I15" s="167"/>
    </row>
    <row r="16" spans="1:9" s="164" customFormat="1" ht="18" customHeight="1">
      <c r="A16" s="833"/>
      <c r="B16" s="167"/>
      <c r="C16" s="167"/>
      <c r="D16" s="167"/>
      <c r="E16" s="167"/>
      <c r="F16" s="167"/>
      <c r="G16" s="167"/>
      <c r="H16" s="167"/>
      <c r="I16" s="167"/>
    </row>
    <row r="17" spans="1:9" s="164" customFormat="1">
      <c r="A17" s="833"/>
      <c r="B17" s="167"/>
      <c r="C17" s="167"/>
      <c r="D17" s="167"/>
      <c r="E17" s="167"/>
      <c r="F17" s="167"/>
      <c r="G17" s="167"/>
      <c r="H17" s="167"/>
      <c r="I17" s="167"/>
    </row>
    <row r="18" spans="1:9" s="563" customFormat="1">
      <c r="A18" s="833"/>
      <c r="B18" s="167"/>
      <c r="C18" s="167"/>
      <c r="D18" s="167"/>
      <c r="E18" s="167"/>
      <c r="F18" s="167"/>
      <c r="G18" s="167"/>
      <c r="H18" s="167"/>
      <c r="I18" s="167"/>
    </row>
    <row r="19" spans="1:9" s="164" customFormat="1" ht="18" customHeight="1">
      <c r="A19" s="833"/>
      <c r="B19" s="167"/>
      <c r="C19" s="167"/>
      <c r="D19" s="167"/>
      <c r="E19" s="167"/>
      <c r="F19" s="167"/>
      <c r="G19" s="167"/>
      <c r="H19" s="167"/>
      <c r="I19" s="167"/>
    </row>
    <row r="20" spans="1:9" s="563" customFormat="1" ht="18" customHeight="1">
      <c r="A20" s="833"/>
      <c r="B20" s="167"/>
      <c r="C20" s="167"/>
      <c r="D20" s="167"/>
      <c r="E20" s="167"/>
      <c r="F20" s="167"/>
      <c r="G20" s="167"/>
      <c r="H20" s="167"/>
      <c r="I20" s="167"/>
    </row>
    <row r="21" spans="1:9" s="164" customFormat="1">
      <c r="A21" s="833"/>
      <c r="B21" s="167"/>
      <c r="C21" s="167"/>
      <c r="D21" s="167"/>
      <c r="E21" s="167"/>
      <c r="F21" s="167"/>
      <c r="G21" s="167"/>
      <c r="H21" s="167"/>
      <c r="I21" s="167"/>
    </row>
    <row r="22" spans="1:9" s="164" customFormat="1" ht="18" customHeight="1">
      <c r="A22" s="833"/>
      <c r="B22" s="167"/>
      <c r="C22" s="167"/>
      <c r="D22" s="167"/>
      <c r="E22" s="167"/>
      <c r="F22" s="167"/>
      <c r="G22" s="167"/>
      <c r="H22" s="167"/>
      <c r="I22" s="167"/>
    </row>
    <row r="23" spans="1:9" s="164" customFormat="1">
      <c r="A23" s="833"/>
      <c r="B23" s="167"/>
      <c r="C23" s="167"/>
      <c r="D23" s="167"/>
      <c r="E23" s="167"/>
      <c r="F23" s="167"/>
      <c r="G23" s="167"/>
      <c r="H23" s="167"/>
      <c r="I23" s="167"/>
    </row>
    <row r="24" spans="1:9" s="164" customFormat="1" ht="18" customHeight="1">
      <c r="A24" s="833"/>
      <c r="B24" s="167"/>
      <c r="C24" s="167"/>
      <c r="D24" s="167"/>
      <c r="E24" s="167"/>
      <c r="F24" s="167"/>
      <c r="G24" s="167"/>
      <c r="H24" s="167"/>
      <c r="I24" s="167"/>
    </row>
    <row r="25" spans="1:9" s="164" customFormat="1" ht="18" customHeight="1">
      <c r="A25" s="167"/>
      <c r="B25" s="167"/>
      <c r="C25" s="167"/>
      <c r="D25" s="167"/>
      <c r="E25" s="167"/>
      <c r="F25" s="167"/>
      <c r="G25" s="167"/>
      <c r="H25" s="167"/>
      <c r="I25" s="167"/>
    </row>
    <row r="26" spans="1:9" s="164" customFormat="1" ht="18" customHeight="1">
      <c r="A26" s="167"/>
      <c r="B26" s="167"/>
      <c r="C26" s="167"/>
      <c r="D26" s="167"/>
      <c r="E26" s="167"/>
      <c r="F26" s="167"/>
      <c r="G26" s="167"/>
      <c r="H26" s="167"/>
      <c r="I26" s="167"/>
    </row>
    <row r="27" spans="1:9" s="164" customFormat="1">
      <c r="A27" s="167"/>
      <c r="B27" s="167"/>
      <c r="C27" s="167"/>
      <c r="D27" s="167"/>
      <c r="E27" s="167"/>
      <c r="F27" s="167"/>
      <c r="G27" s="167"/>
      <c r="H27" s="167"/>
      <c r="I27" s="167"/>
    </row>
    <row r="28" spans="1:9" ht="18" customHeight="1"/>
    <row r="29" spans="1:9" ht="18" customHeight="1"/>
    <row r="30" spans="1:9" ht="18" customHeight="1"/>
    <row r="31" spans="1:9" ht="18" customHeight="1"/>
    <row r="32" spans="1:9" ht="18" customHeight="1"/>
    <row r="33" ht="18" customHeight="1"/>
    <row r="34" ht="18" customHeight="1"/>
    <row r="35" ht="18" customHeight="1"/>
    <row r="36" ht="18" customHeight="1"/>
    <row r="37" ht="18" customHeight="1"/>
    <row r="38" ht="18" customHeight="1"/>
    <row r="39" ht="18" customHeight="1"/>
    <row r="40" ht="18" customHeight="1"/>
    <row r="41" ht="18" customHeight="1"/>
    <row r="42" ht="18" customHeight="1"/>
    <row r="43" ht="18" customHeight="1"/>
    <row r="44" ht="18" customHeight="1"/>
    <row r="45" ht="18" customHeight="1"/>
    <row r="46" ht="18" customHeight="1"/>
    <row r="47" ht="18" customHeight="1"/>
    <row r="48" ht="18" customHeight="1"/>
    <row r="49" ht="18" customHeight="1"/>
    <row r="50" ht="18" customHeight="1"/>
    <row r="51" ht="18" customHeight="1"/>
    <row r="52" ht="18" customHeight="1"/>
    <row r="53" ht="18" customHeight="1"/>
    <row r="54" ht="15" customHeight="1"/>
  </sheetData>
  <pageMargins left="0.7" right="0.7" top="0.75" bottom="0.75" header="0.3" footer="0.3"/>
  <pageSetup paperSize="9" scale="77"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61085-1CBA-45C6-B947-3104F7968A2F}">
  <sheetPr>
    <tabColor rgb="FFFFFF66"/>
    <pageSetUpPr fitToPage="1"/>
  </sheetPr>
  <dimension ref="A2:R55"/>
  <sheetViews>
    <sheetView showGridLines="0" zoomScale="81" zoomScaleNormal="81" workbookViewId="0">
      <selection activeCell="I13" sqref="I13"/>
    </sheetView>
  </sheetViews>
  <sheetFormatPr defaultColWidth="9.109375" defaultRowHeight="14.4"/>
  <cols>
    <col min="1" max="1" width="6.88671875" style="164" customWidth="1"/>
    <col min="2" max="2" width="1.5546875" style="164" customWidth="1"/>
    <col min="3" max="3" width="19.6640625" style="561" customWidth="1"/>
    <col min="4" max="4" width="23.109375" style="164" bestFit="1" customWidth="1"/>
    <col min="5" max="6" width="13.109375" style="167" customWidth="1"/>
    <col min="7" max="7" width="13.6640625" style="167" customWidth="1"/>
    <col min="8" max="9" width="13.109375" style="167" customWidth="1"/>
    <col min="10" max="10" width="8" style="167" customWidth="1"/>
    <col min="11" max="11" width="16.5546875" style="167" customWidth="1"/>
    <col min="12" max="12" width="13" style="167" customWidth="1"/>
    <col min="13" max="13" width="18.6640625" style="167" customWidth="1"/>
    <col min="14" max="14" width="51" style="167" customWidth="1"/>
    <col min="15" max="15" width="45" style="167" bestFit="1" customWidth="1"/>
    <col min="16" max="16" width="15.6640625" style="167" customWidth="1"/>
    <col min="17" max="17" width="31.6640625" style="167" bestFit="1" customWidth="1"/>
    <col min="18" max="18" width="12.109375" style="167" customWidth="1"/>
    <col min="19" max="16384" width="9.109375" style="167"/>
  </cols>
  <sheetData>
    <row r="2" spans="3:18" s="166" customFormat="1" ht="17.399999999999999" customHeight="1">
      <c r="C2" s="841" t="s">
        <v>1227</v>
      </c>
      <c r="D2" s="164"/>
      <c r="J2" s="561"/>
      <c r="K2" s="561" t="s">
        <v>1121</v>
      </c>
      <c r="L2" s="856" t="s">
        <v>1145</v>
      </c>
    </row>
    <row r="3" spans="3:18" s="166" customFormat="1">
      <c r="C3" s="852" t="s">
        <v>1122</v>
      </c>
      <c r="D3" s="164"/>
      <c r="J3" s="561"/>
      <c r="L3" s="856" t="s">
        <v>1147</v>
      </c>
    </row>
    <row r="4" spans="3:18" s="166" customFormat="1" ht="15" customHeight="1">
      <c r="C4" s="696" t="s">
        <v>1041</v>
      </c>
      <c r="J4" s="561"/>
      <c r="K4" s="561"/>
      <c r="L4" s="856" t="s">
        <v>1148</v>
      </c>
    </row>
    <row r="5" spans="3:18" s="166" customFormat="1" ht="15" customHeight="1" thickBot="1">
      <c r="J5" s="561"/>
      <c r="K5" s="561"/>
    </row>
    <row r="6" spans="3:18" s="166" customFormat="1" ht="15.6">
      <c r="C6" s="842"/>
      <c r="D6" s="843" t="s">
        <v>87</v>
      </c>
      <c r="E6" s="1100" t="s">
        <v>1106</v>
      </c>
      <c r="F6" s="1067"/>
      <c r="G6" s="1067"/>
      <c r="H6" s="1067"/>
      <c r="I6" s="1072"/>
      <c r="J6" s="561"/>
      <c r="K6" s="827" t="s">
        <v>22</v>
      </c>
      <c r="L6" s="827" t="s">
        <v>1124</v>
      </c>
      <c r="M6" s="827" t="s">
        <v>1123</v>
      </c>
      <c r="N6" s="827" t="s">
        <v>1146</v>
      </c>
      <c r="O6" s="827" t="s">
        <v>1125</v>
      </c>
      <c r="P6" s="827" t="s">
        <v>1126</v>
      </c>
      <c r="Q6" s="827" t="s">
        <v>90</v>
      </c>
      <c r="R6" s="827" t="s">
        <v>73</v>
      </c>
    </row>
    <row r="7" spans="3:18" s="166" customFormat="1" ht="18" customHeight="1">
      <c r="C7" s="844" t="s">
        <v>240</v>
      </c>
      <c r="D7" s="857" t="s">
        <v>88</v>
      </c>
      <c r="E7" s="895" t="s">
        <v>1029</v>
      </c>
      <c r="F7" s="895" t="s">
        <v>1112</v>
      </c>
      <c r="G7" s="895" t="s">
        <v>1113</v>
      </c>
      <c r="H7" s="895" t="s">
        <v>1114</v>
      </c>
      <c r="I7" s="896" t="s">
        <v>1115</v>
      </c>
      <c r="J7" s="561"/>
      <c r="K7" s="820" t="s">
        <v>1180</v>
      </c>
      <c r="L7" s="1101" t="s">
        <v>1171</v>
      </c>
      <c r="M7" s="1101" t="s">
        <v>1147</v>
      </c>
      <c r="N7" s="1103" t="s">
        <v>1231</v>
      </c>
      <c r="O7" s="1103" t="s">
        <v>1229</v>
      </c>
      <c r="P7" s="1101" t="s">
        <v>1230</v>
      </c>
      <c r="Q7" s="1101"/>
      <c r="R7" s="1079" t="s">
        <v>1201</v>
      </c>
    </row>
    <row r="8" spans="3:18" s="166" customFormat="1">
      <c r="C8" s="844" t="s">
        <v>241</v>
      </c>
      <c r="D8" s="857" t="s">
        <v>215</v>
      </c>
      <c r="E8" s="700">
        <v>44417</v>
      </c>
      <c r="F8" s="700">
        <v>44424</v>
      </c>
      <c r="G8" s="700">
        <v>44431</v>
      </c>
      <c r="H8" s="700">
        <v>44438</v>
      </c>
      <c r="I8" s="702">
        <v>44445</v>
      </c>
      <c r="J8" s="830"/>
      <c r="K8" s="820" t="s">
        <v>36</v>
      </c>
      <c r="L8" s="1102"/>
      <c r="M8" s="1102"/>
      <c r="N8" s="1104"/>
      <c r="O8" s="1104"/>
      <c r="P8" s="1102"/>
      <c r="Q8" s="1102"/>
      <c r="R8" s="1077"/>
    </row>
    <row r="9" spans="3:18" s="166" customFormat="1" ht="18" customHeight="1" thickBot="1">
      <c r="C9" s="848" t="s">
        <v>242</v>
      </c>
      <c r="D9" s="858" t="s">
        <v>216</v>
      </c>
      <c r="E9" s="704">
        <v>44423</v>
      </c>
      <c r="F9" s="704">
        <v>44430</v>
      </c>
      <c r="G9" s="704">
        <v>44437</v>
      </c>
      <c r="H9" s="704">
        <v>44444</v>
      </c>
      <c r="I9" s="706">
        <v>44451</v>
      </c>
      <c r="J9" s="830"/>
      <c r="K9" s="167"/>
      <c r="L9" s="167"/>
      <c r="M9" s="167"/>
      <c r="N9" s="167"/>
      <c r="O9" s="167"/>
      <c r="P9" s="167"/>
      <c r="Q9" s="167"/>
      <c r="R9" s="167"/>
    </row>
    <row r="10" spans="3:18" s="164" customFormat="1" ht="14.4" customHeight="1">
      <c r="C10" s="1107" t="s">
        <v>30</v>
      </c>
      <c r="D10" s="892" t="s">
        <v>1116</v>
      </c>
      <c r="E10" s="893">
        <v>6</v>
      </c>
      <c r="F10" s="893">
        <v>7</v>
      </c>
      <c r="G10" s="893">
        <v>7</v>
      </c>
      <c r="H10" s="893">
        <v>7</v>
      </c>
      <c r="I10" s="894">
        <v>7</v>
      </c>
      <c r="J10" s="167"/>
      <c r="K10" s="167"/>
      <c r="L10" s="167"/>
      <c r="M10" s="167"/>
      <c r="N10" s="167"/>
      <c r="O10" s="167"/>
      <c r="P10" s="167"/>
      <c r="Q10" s="167"/>
      <c r="R10" s="167"/>
    </row>
    <row r="11" spans="3:18" s="164" customFormat="1" ht="18" customHeight="1">
      <c r="C11" s="1109"/>
      <c r="D11" s="836" t="s">
        <v>1120</v>
      </c>
      <c r="E11" s="820">
        <v>793</v>
      </c>
      <c r="F11" s="820">
        <v>800</v>
      </c>
      <c r="G11" s="820">
        <v>807</v>
      </c>
      <c r="H11" s="820">
        <v>814</v>
      </c>
      <c r="I11" s="821">
        <v>821</v>
      </c>
      <c r="J11" s="167"/>
      <c r="K11" s="167"/>
      <c r="L11" s="167"/>
      <c r="M11" s="167"/>
      <c r="N11" s="167"/>
      <c r="O11" s="167"/>
      <c r="P11" s="167"/>
      <c r="Q11" s="167"/>
      <c r="R11" s="167"/>
    </row>
    <row r="12" spans="3:18" s="164" customFormat="1">
      <c r="C12" s="1109"/>
      <c r="D12" s="837" t="s">
        <v>1117</v>
      </c>
      <c r="E12" s="613">
        <v>6</v>
      </c>
      <c r="F12" s="613">
        <v>5</v>
      </c>
      <c r="G12" s="613"/>
      <c r="H12" s="613"/>
      <c r="I12" s="692"/>
      <c r="J12" s="167"/>
      <c r="K12" s="167"/>
      <c r="L12" s="167"/>
      <c r="M12" s="167"/>
      <c r="N12" s="167"/>
      <c r="O12" s="167"/>
      <c r="P12" s="167"/>
      <c r="Q12" s="167"/>
      <c r="R12" s="167"/>
    </row>
    <row r="13" spans="3:18" s="164" customFormat="1" ht="18" customHeight="1">
      <c r="C13" s="1109"/>
      <c r="D13" s="836" t="s">
        <v>1120</v>
      </c>
      <c r="E13" s="820">
        <v>793</v>
      </c>
      <c r="F13" s="820">
        <v>798</v>
      </c>
      <c r="G13" s="820"/>
      <c r="H13" s="820"/>
      <c r="I13" s="821"/>
      <c r="J13" s="167"/>
      <c r="K13" s="167"/>
      <c r="L13" s="167"/>
      <c r="M13" s="167"/>
      <c r="N13" s="167"/>
      <c r="O13" s="167"/>
      <c r="P13" s="167"/>
      <c r="Q13" s="167"/>
      <c r="R13" s="167"/>
    </row>
    <row r="14" spans="3:18" s="164" customFormat="1">
      <c r="C14" s="1109"/>
      <c r="D14" s="829" t="s">
        <v>1127</v>
      </c>
      <c r="E14" s="828">
        <f>E12-E10</f>
        <v>0</v>
      </c>
      <c r="F14" s="828">
        <f>E14+F12-F10</f>
        <v>-2</v>
      </c>
      <c r="G14" s="828">
        <f>F14+G12-G10</f>
        <v>-9</v>
      </c>
      <c r="H14" s="828">
        <f>G14+H12-H10</f>
        <v>-16</v>
      </c>
      <c r="I14" s="826">
        <f>H14+I12-I10</f>
        <v>-23</v>
      </c>
      <c r="J14" s="831"/>
      <c r="K14" s="167"/>
      <c r="L14" s="167"/>
      <c r="M14" s="167"/>
      <c r="N14" s="167"/>
      <c r="O14" s="167"/>
      <c r="P14" s="167"/>
      <c r="Q14" s="167"/>
      <c r="R14" s="167"/>
    </row>
    <row r="15" spans="3:18" s="164" customFormat="1">
      <c r="C15" s="1109"/>
      <c r="D15" s="854" t="s">
        <v>1119</v>
      </c>
      <c r="E15" s="834">
        <f>E12/E10</f>
        <v>1</v>
      </c>
      <c r="F15" s="834">
        <f>F12/F10</f>
        <v>0.7142857142857143</v>
      </c>
      <c r="G15" s="834">
        <f>G12/G10</f>
        <v>0</v>
      </c>
      <c r="H15" s="834">
        <f>H12/H10</f>
        <v>0</v>
      </c>
      <c r="I15" s="847">
        <f>I12/I10</f>
        <v>0</v>
      </c>
      <c r="J15" s="832"/>
      <c r="K15" s="167"/>
      <c r="L15" s="167"/>
      <c r="M15" s="167"/>
      <c r="N15" s="167"/>
      <c r="O15" s="167"/>
      <c r="P15" s="167"/>
      <c r="Q15" s="167"/>
      <c r="R15" s="167"/>
    </row>
    <row r="16" spans="3:18" s="164" customFormat="1" ht="18" customHeight="1" thickBot="1">
      <c r="C16" s="1110"/>
      <c r="D16" s="855" t="s">
        <v>1118</v>
      </c>
      <c r="E16" s="1111">
        <f>AVERAGE(E15:I15)</f>
        <v>0.34285714285714286</v>
      </c>
      <c r="F16" s="1111"/>
      <c r="G16" s="1111"/>
      <c r="H16" s="1111"/>
      <c r="I16" s="1112"/>
      <c r="J16" s="833"/>
      <c r="K16" s="167"/>
      <c r="L16" s="167"/>
      <c r="M16" s="167"/>
      <c r="N16" s="167"/>
      <c r="O16" s="167"/>
      <c r="P16" s="167"/>
      <c r="Q16" s="167"/>
      <c r="R16" s="167"/>
    </row>
    <row r="17" spans="3:18" s="164" customFormat="1">
      <c r="C17" s="1108" t="s">
        <v>1128</v>
      </c>
      <c r="D17" s="851" t="s">
        <v>1116</v>
      </c>
      <c r="E17" s="850" t="e">
        <f>#REF!</f>
        <v>#REF!</v>
      </c>
      <c r="F17" s="850" t="e">
        <f>#REF!</f>
        <v>#REF!</v>
      </c>
      <c r="G17" s="850" t="e">
        <f>#REF!</f>
        <v>#REF!</v>
      </c>
      <c r="H17" s="850" t="e">
        <f>#REF!</f>
        <v>#REF!</v>
      </c>
      <c r="I17" s="859" t="e">
        <f>#REF!</f>
        <v>#REF!</v>
      </c>
      <c r="J17" s="833"/>
      <c r="K17" s="167"/>
      <c r="L17" s="167"/>
      <c r="M17" s="167"/>
      <c r="N17" s="167"/>
      <c r="O17" s="167"/>
      <c r="P17" s="167"/>
      <c r="Q17" s="167"/>
      <c r="R17" s="167"/>
    </row>
    <row r="18" spans="3:18" s="563" customFormat="1">
      <c r="C18" s="1118"/>
      <c r="D18" s="839" t="s">
        <v>1139</v>
      </c>
      <c r="E18" s="820"/>
      <c r="F18" s="820"/>
      <c r="G18" s="820"/>
      <c r="H18" s="820"/>
      <c r="I18" s="821"/>
      <c r="J18" s="833"/>
      <c r="K18" s="167"/>
      <c r="L18" s="167"/>
      <c r="M18" s="167"/>
      <c r="N18" s="167"/>
      <c r="O18" s="167"/>
      <c r="P18" s="167"/>
      <c r="Q18" s="167"/>
      <c r="R18" s="167"/>
    </row>
    <row r="19" spans="3:18" s="164" customFormat="1" ht="18" customHeight="1">
      <c r="C19" s="1118"/>
      <c r="D19" s="840" t="s">
        <v>1117</v>
      </c>
      <c r="E19" s="613"/>
      <c r="F19" s="613"/>
      <c r="G19" s="613"/>
      <c r="H19" s="613"/>
      <c r="I19" s="692"/>
      <c r="J19" s="833"/>
      <c r="K19" s="167"/>
      <c r="L19" s="167"/>
      <c r="M19" s="167"/>
      <c r="N19" s="167"/>
      <c r="O19" s="167"/>
      <c r="P19" s="167"/>
      <c r="Q19" s="167"/>
      <c r="R19" s="167"/>
    </row>
    <row r="20" spans="3:18" s="563" customFormat="1" ht="18" customHeight="1">
      <c r="C20" s="1118"/>
      <c r="D20" s="839" t="s">
        <v>1139</v>
      </c>
      <c r="E20" s="820"/>
      <c r="F20" s="820"/>
      <c r="G20" s="820"/>
      <c r="H20" s="820"/>
      <c r="I20" s="821"/>
      <c r="J20" s="833"/>
      <c r="K20" s="167"/>
      <c r="L20" s="167"/>
      <c r="M20" s="167"/>
      <c r="N20" s="167"/>
      <c r="O20" s="167"/>
      <c r="P20" s="167"/>
      <c r="Q20" s="167"/>
      <c r="R20" s="167"/>
    </row>
    <row r="21" spans="3:18" s="164" customFormat="1">
      <c r="C21" s="1118"/>
      <c r="D21" s="829" t="s">
        <v>1127</v>
      </c>
      <c r="E21" s="828" t="e">
        <f>E19-E17</f>
        <v>#REF!</v>
      </c>
      <c r="F21" s="828" t="e">
        <f>E21+F19-F17</f>
        <v>#REF!</v>
      </c>
      <c r="G21" s="828" t="e">
        <f>F21+G19-G17</f>
        <v>#REF!</v>
      </c>
      <c r="H21" s="828" t="e">
        <f>G21+H19-H17</f>
        <v>#REF!</v>
      </c>
      <c r="I21" s="826" t="e">
        <f>H21+I19-I17</f>
        <v>#REF!</v>
      </c>
      <c r="J21" s="833"/>
      <c r="K21" s="167"/>
      <c r="L21" s="167"/>
      <c r="M21" s="167"/>
      <c r="N21" s="167"/>
      <c r="O21" s="167"/>
      <c r="P21" s="167"/>
      <c r="Q21" s="167"/>
      <c r="R21" s="167"/>
    </row>
    <row r="22" spans="3:18" s="164" customFormat="1" ht="18" customHeight="1">
      <c r="C22" s="1118"/>
      <c r="D22" s="854" t="s">
        <v>1119</v>
      </c>
      <c r="E22" s="834" t="e">
        <f>E19/E17</f>
        <v>#REF!</v>
      </c>
      <c r="F22" s="834" t="e">
        <f>F19/F17</f>
        <v>#REF!</v>
      </c>
      <c r="G22" s="834" t="e">
        <f>G19/G17</f>
        <v>#REF!</v>
      </c>
      <c r="H22" s="834" t="e">
        <f>H19/H17</f>
        <v>#REF!</v>
      </c>
      <c r="I22" s="847" t="e">
        <f>I19/I17</f>
        <v>#REF!</v>
      </c>
      <c r="J22" s="833"/>
      <c r="K22" s="167"/>
      <c r="L22" s="167"/>
      <c r="M22" s="167"/>
      <c r="N22" s="167"/>
      <c r="O22" s="167"/>
      <c r="P22" s="167"/>
      <c r="Q22" s="167"/>
      <c r="R22" s="167"/>
    </row>
    <row r="23" spans="3:18" s="164" customFormat="1" ht="15" thickBot="1">
      <c r="C23" s="1119"/>
      <c r="D23" s="855" t="s">
        <v>1118</v>
      </c>
      <c r="E23" s="1111" t="e">
        <f>AVERAGE(E22:I22)</f>
        <v>#REF!</v>
      </c>
      <c r="F23" s="1111"/>
      <c r="G23" s="1111"/>
      <c r="H23" s="1111"/>
      <c r="I23" s="1112"/>
      <c r="J23" s="833"/>
      <c r="K23" s="167"/>
      <c r="L23" s="167"/>
      <c r="M23" s="167"/>
      <c r="N23" s="167"/>
      <c r="O23" s="167"/>
      <c r="P23" s="167"/>
      <c r="Q23" s="167"/>
      <c r="R23" s="167"/>
    </row>
    <row r="24" spans="3:18" s="164" customFormat="1" ht="18" customHeight="1">
      <c r="C24" s="1117" t="s">
        <v>36</v>
      </c>
      <c r="D24" s="851" t="s">
        <v>1116</v>
      </c>
      <c r="E24" s="850">
        <v>5</v>
      </c>
      <c r="F24" s="850">
        <v>5</v>
      </c>
      <c r="G24" s="850">
        <v>6</v>
      </c>
      <c r="H24" s="850">
        <v>5</v>
      </c>
      <c r="I24" s="859">
        <v>5</v>
      </c>
      <c r="J24" s="833"/>
      <c r="K24" s="167"/>
      <c r="L24" s="167"/>
      <c r="M24" s="167"/>
      <c r="N24" s="167"/>
      <c r="O24" s="167"/>
      <c r="P24" s="167"/>
      <c r="Q24" s="167"/>
      <c r="R24" s="167"/>
    </row>
    <row r="25" spans="3:18" s="164" customFormat="1" ht="18" customHeight="1">
      <c r="C25" s="1109"/>
      <c r="D25" s="839" t="s">
        <v>1140</v>
      </c>
      <c r="E25" s="820">
        <v>572</v>
      </c>
      <c r="F25" s="820">
        <v>577</v>
      </c>
      <c r="G25" s="820">
        <v>582</v>
      </c>
      <c r="H25" s="820">
        <v>587</v>
      </c>
      <c r="I25" s="821">
        <v>592</v>
      </c>
      <c r="J25" s="167"/>
      <c r="K25" s="167"/>
      <c r="L25" s="167"/>
      <c r="M25" s="167"/>
      <c r="N25" s="167"/>
      <c r="O25" s="167"/>
      <c r="P25" s="167"/>
      <c r="Q25" s="167"/>
      <c r="R25" s="167"/>
    </row>
    <row r="26" spans="3:18" s="164" customFormat="1" ht="18" customHeight="1">
      <c r="C26" s="1109"/>
      <c r="D26" s="840" t="s">
        <v>1117</v>
      </c>
      <c r="E26" s="613">
        <v>1</v>
      </c>
      <c r="F26" s="613">
        <v>3</v>
      </c>
      <c r="G26" s="613"/>
      <c r="H26" s="613"/>
      <c r="I26" s="692"/>
      <c r="J26" s="167"/>
      <c r="K26" s="167"/>
      <c r="L26" s="167"/>
      <c r="M26" s="167"/>
      <c r="N26" s="167"/>
      <c r="O26" s="167"/>
      <c r="P26" s="167"/>
      <c r="Q26" s="167"/>
      <c r="R26" s="167"/>
    </row>
    <row r="27" spans="3:18" s="164" customFormat="1">
      <c r="C27" s="1109"/>
      <c r="D27" s="839" t="s">
        <v>1140</v>
      </c>
      <c r="E27" s="820">
        <v>568</v>
      </c>
      <c r="F27" s="820">
        <v>571</v>
      </c>
      <c r="G27" s="820"/>
      <c r="H27" s="820"/>
      <c r="I27" s="821"/>
      <c r="J27" s="167"/>
      <c r="K27" s="167"/>
      <c r="L27" s="167"/>
      <c r="M27" s="167"/>
      <c r="N27" s="167"/>
      <c r="O27" s="167"/>
      <c r="P27" s="167"/>
      <c r="Q27" s="167"/>
      <c r="R27" s="167"/>
    </row>
    <row r="28" spans="3:18" ht="18" customHeight="1">
      <c r="C28" s="1109"/>
      <c r="D28" s="829" t="s">
        <v>1127</v>
      </c>
      <c r="E28" s="828">
        <f>E26-E24</f>
        <v>-4</v>
      </c>
      <c r="F28" s="828">
        <f>E28+F26-F24</f>
        <v>-6</v>
      </c>
      <c r="G28" s="828">
        <f>F28+G26-G24</f>
        <v>-12</v>
      </c>
      <c r="H28" s="828">
        <f>G28+H26-H24</f>
        <v>-17</v>
      </c>
      <c r="I28" s="826">
        <f>H28+I26-I24</f>
        <v>-22</v>
      </c>
    </row>
    <row r="29" spans="3:18" ht="18" customHeight="1">
      <c r="C29" s="1109"/>
      <c r="D29" s="854" t="s">
        <v>1119</v>
      </c>
      <c r="E29" s="834">
        <f>E26/E24</f>
        <v>0.2</v>
      </c>
      <c r="F29" s="834">
        <f>F26/F24</f>
        <v>0.6</v>
      </c>
      <c r="G29" s="834">
        <f>G26/G24</f>
        <v>0</v>
      </c>
      <c r="H29" s="834">
        <f>H26/H24</f>
        <v>0</v>
      </c>
      <c r="I29" s="847">
        <f>I26/I24</f>
        <v>0</v>
      </c>
    </row>
    <row r="30" spans="3:18" ht="18" customHeight="1" thickBot="1">
      <c r="C30" s="1110"/>
      <c r="D30" s="855" t="s">
        <v>1118</v>
      </c>
      <c r="E30" s="1111">
        <f>AVERAGE(E29:I29)</f>
        <v>0.16</v>
      </c>
      <c r="F30" s="1111"/>
      <c r="G30" s="1111"/>
      <c r="H30" s="1111"/>
      <c r="I30" s="1112"/>
    </row>
    <row r="31" spans="3:18" ht="18" customHeight="1">
      <c r="C31" s="1117" t="s">
        <v>37</v>
      </c>
      <c r="D31" s="851" t="s">
        <v>1116</v>
      </c>
      <c r="E31" s="850">
        <v>2</v>
      </c>
      <c r="F31" s="850">
        <v>1</v>
      </c>
      <c r="G31" s="850">
        <v>1</v>
      </c>
      <c r="H31" s="850">
        <v>1</v>
      </c>
      <c r="I31" s="859">
        <v>1</v>
      </c>
    </row>
    <row r="32" spans="3:18" ht="18" customHeight="1">
      <c r="C32" s="1109"/>
      <c r="D32" s="839" t="s">
        <v>1141</v>
      </c>
      <c r="E32" s="820">
        <v>212</v>
      </c>
      <c r="F32" s="820">
        <v>213</v>
      </c>
      <c r="G32" s="820">
        <v>214</v>
      </c>
      <c r="H32" s="820">
        <v>215</v>
      </c>
      <c r="I32" s="821">
        <v>216</v>
      </c>
    </row>
    <row r="33" spans="3:9" ht="18" customHeight="1">
      <c r="C33" s="1109"/>
      <c r="D33" s="840" t="s">
        <v>1117</v>
      </c>
      <c r="E33" s="613">
        <v>0</v>
      </c>
      <c r="F33" s="613">
        <v>0</v>
      </c>
      <c r="G33" s="613"/>
      <c r="H33" s="613"/>
      <c r="I33" s="692"/>
    </row>
    <row r="34" spans="3:9" ht="18" customHeight="1">
      <c r="C34" s="1109"/>
      <c r="D34" s="839" t="s">
        <v>1141</v>
      </c>
      <c r="E34" s="820"/>
      <c r="F34" s="820"/>
      <c r="G34" s="820"/>
      <c r="H34" s="820"/>
      <c r="I34" s="821"/>
    </row>
    <row r="35" spans="3:9" ht="18" customHeight="1">
      <c r="C35" s="1109"/>
      <c r="D35" s="829" t="s">
        <v>1127</v>
      </c>
      <c r="E35" s="828">
        <f>E33-E31</f>
        <v>-2</v>
      </c>
      <c r="F35" s="828">
        <f>E35+F33-F31</f>
        <v>-3</v>
      </c>
      <c r="G35" s="828">
        <f>F35+G33-G31</f>
        <v>-4</v>
      </c>
      <c r="H35" s="828">
        <f>G35+H33-H31</f>
        <v>-5</v>
      </c>
      <c r="I35" s="826">
        <f>H35+I33-I31</f>
        <v>-6</v>
      </c>
    </row>
    <row r="36" spans="3:9" ht="18" customHeight="1">
      <c r="C36" s="1109"/>
      <c r="D36" s="854" t="s">
        <v>1119</v>
      </c>
      <c r="E36" s="834">
        <f>E33/E31</f>
        <v>0</v>
      </c>
      <c r="F36" s="834">
        <f>F33/F31</f>
        <v>0</v>
      </c>
      <c r="G36" s="834">
        <f>G33/G31</f>
        <v>0</v>
      </c>
      <c r="H36" s="834">
        <f>H33/H31</f>
        <v>0</v>
      </c>
      <c r="I36" s="847">
        <f>I33/I31</f>
        <v>0</v>
      </c>
    </row>
    <row r="37" spans="3:9" ht="18" customHeight="1" thickBot="1">
      <c r="C37" s="1110"/>
      <c r="D37" s="855" t="s">
        <v>1118</v>
      </c>
      <c r="E37" s="1111">
        <f>AVERAGE(E36:I36)</f>
        <v>0</v>
      </c>
      <c r="F37" s="1111"/>
      <c r="G37" s="1111"/>
      <c r="H37" s="1111"/>
      <c r="I37" s="1112"/>
    </row>
    <row r="38" spans="3:9" ht="18" customHeight="1">
      <c r="C38" s="1108" t="s">
        <v>1228</v>
      </c>
      <c r="D38" s="851" t="s">
        <v>1116</v>
      </c>
      <c r="E38" s="850">
        <v>0</v>
      </c>
      <c r="F38" s="850">
        <v>0</v>
      </c>
      <c r="G38" s="850">
        <v>0</v>
      </c>
      <c r="H38" s="850">
        <v>0</v>
      </c>
      <c r="I38" s="859">
        <v>0</v>
      </c>
    </row>
    <row r="39" spans="3:9" ht="18" customHeight="1">
      <c r="C39" s="1109"/>
      <c r="D39" s="839" t="s">
        <v>1142</v>
      </c>
      <c r="E39" s="820"/>
      <c r="F39" s="820"/>
      <c r="G39" s="820"/>
      <c r="H39" s="820"/>
      <c r="I39" s="821"/>
    </row>
    <row r="40" spans="3:9" ht="18" customHeight="1">
      <c r="C40" s="1109"/>
      <c r="D40" s="840" t="s">
        <v>1117</v>
      </c>
      <c r="E40" s="613"/>
      <c r="F40" s="613"/>
      <c r="G40" s="613"/>
      <c r="H40" s="613"/>
      <c r="I40" s="692"/>
    </row>
    <row r="41" spans="3:9" ht="18" customHeight="1">
      <c r="C41" s="1109"/>
      <c r="D41" s="839" t="s">
        <v>1142</v>
      </c>
      <c r="E41" s="820"/>
      <c r="F41" s="820"/>
      <c r="G41" s="820"/>
      <c r="H41" s="820"/>
      <c r="I41" s="821"/>
    </row>
    <row r="42" spans="3:9" ht="18" customHeight="1">
      <c r="C42" s="1109"/>
      <c r="D42" s="829" t="s">
        <v>1127</v>
      </c>
      <c r="E42" s="828">
        <f>E40-E38</f>
        <v>0</v>
      </c>
      <c r="F42" s="828">
        <f>E42+F40-F38</f>
        <v>0</v>
      </c>
      <c r="G42" s="828">
        <f>F42+G40-G38</f>
        <v>0</v>
      </c>
      <c r="H42" s="828">
        <f>G42+H40-H38</f>
        <v>0</v>
      </c>
      <c r="I42" s="826">
        <f>H42+I40-I38</f>
        <v>0</v>
      </c>
    </row>
    <row r="43" spans="3:9" ht="18" customHeight="1">
      <c r="C43" s="1109"/>
      <c r="D43" s="854" t="s">
        <v>1119</v>
      </c>
      <c r="E43" s="834" t="e">
        <f>E40/E38</f>
        <v>#DIV/0!</v>
      </c>
      <c r="F43" s="834"/>
      <c r="G43" s="834"/>
      <c r="H43" s="834"/>
      <c r="I43" s="847"/>
    </row>
    <row r="44" spans="3:9" ht="18" customHeight="1" thickBot="1">
      <c r="C44" s="1110"/>
      <c r="D44" s="855" t="s">
        <v>1118</v>
      </c>
      <c r="E44" s="1111" t="e">
        <f>AVERAGE(E43:I43)</f>
        <v>#DIV/0!</v>
      </c>
      <c r="F44" s="1111"/>
      <c r="G44" s="1111"/>
      <c r="H44" s="1111"/>
      <c r="I44" s="1112"/>
    </row>
    <row r="45" spans="3:9" ht="18" customHeight="1">
      <c r="C45" s="1105" t="s">
        <v>47</v>
      </c>
      <c r="D45" s="851" t="s">
        <v>1116</v>
      </c>
      <c r="E45" s="850">
        <v>12</v>
      </c>
      <c r="F45" s="850">
        <v>20</v>
      </c>
      <c r="G45" s="850">
        <v>13</v>
      </c>
      <c r="H45" s="850">
        <v>6</v>
      </c>
      <c r="I45" s="859">
        <v>0</v>
      </c>
    </row>
    <row r="46" spans="3:9" ht="18" customHeight="1">
      <c r="C46" s="1106"/>
      <c r="D46" s="839" t="s">
        <v>1143</v>
      </c>
      <c r="E46" s="820" t="s">
        <v>1221</v>
      </c>
      <c r="F46" s="820" t="s">
        <v>1232</v>
      </c>
      <c r="G46" s="820"/>
      <c r="H46" s="820" t="s">
        <v>1233</v>
      </c>
      <c r="I46" s="821" t="s">
        <v>1234</v>
      </c>
    </row>
    <row r="47" spans="3:9" ht="18" customHeight="1">
      <c r="C47" s="1106"/>
      <c r="D47" s="840" t="s">
        <v>1117</v>
      </c>
      <c r="E47" s="613">
        <v>12</v>
      </c>
      <c r="F47" s="613">
        <v>20</v>
      </c>
      <c r="G47" s="613">
        <v>0</v>
      </c>
      <c r="H47" s="613">
        <v>11</v>
      </c>
      <c r="I47" s="692">
        <v>8</v>
      </c>
    </row>
    <row r="48" spans="3:9" ht="18" customHeight="1">
      <c r="C48" s="1106"/>
      <c r="D48" s="839" t="s">
        <v>1143</v>
      </c>
      <c r="E48" s="820"/>
      <c r="F48" s="820"/>
      <c r="G48" s="820"/>
      <c r="H48" s="820"/>
      <c r="I48" s="821"/>
    </row>
    <row r="49" spans="3:9" ht="18" customHeight="1">
      <c r="C49" s="1106"/>
      <c r="D49" s="829" t="s">
        <v>1127</v>
      </c>
      <c r="E49" s="828">
        <f>E47-E45</f>
        <v>0</v>
      </c>
      <c r="F49" s="828">
        <f>E49+F47-F45</f>
        <v>0</v>
      </c>
      <c r="G49" s="828">
        <f>F49+G47-G45</f>
        <v>-13</v>
      </c>
      <c r="H49" s="828">
        <f>G49+H47-H45</f>
        <v>-8</v>
      </c>
      <c r="I49" s="826">
        <f>H49+I47-I45</f>
        <v>0</v>
      </c>
    </row>
    <row r="50" spans="3:9" ht="18" customHeight="1">
      <c r="C50" s="1107"/>
      <c r="D50" s="854" t="s">
        <v>1119</v>
      </c>
      <c r="E50" s="834">
        <f>E47/E45</f>
        <v>1</v>
      </c>
      <c r="F50" s="834">
        <f>F47/F45</f>
        <v>1</v>
      </c>
      <c r="G50" s="834">
        <f>G47/G45</f>
        <v>0</v>
      </c>
      <c r="H50" s="834">
        <f>H47/H45</f>
        <v>1.8333333333333333</v>
      </c>
      <c r="I50" s="847" t="e">
        <f>I47/I45</f>
        <v>#DIV/0!</v>
      </c>
    </row>
    <row r="51" spans="3:9" ht="18" customHeight="1">
      <c r="C51" s="1113" t="s">
        <v>46</v>
      </c>
      <c r="D51" s="838" t="s">
        <v>1116</v>
      </c>
      <c r="E51" s="835">
        <v>6</v>
      </c>
      <c r="F51" s="835">
        <v>9</v>
      </c>
      <c r="G51" s="835">
        <v>0</v>
      </c>
      <c r="H51" s="835">
        <v>8</v>
      </c>
      <c r="I51" s="846">
        <v>7</v>
      </c>
    </row>
    <row r="52" spans="3:9" ht="18" customHeight="1">
      <c r="C52" s="1106"/>
      <c r="D52" s="840" t="s">
        <v>1117</v>
      </c>
      <c r="E52" s="613">
        <v>6</v>
      </c>
      <c r="F52" s="613">
        <v>9</v>
      </c>
      <c r="G52" s="613"/>
      <c r="H52" s="613"/>
      <c r="I52" s="692"/>
    </row>
    <row r="53" spans="3:9" ht="18" customHeight="1">
      <c r="C53" s="1106"/>
      <c r="D53" s="839" t="s">
        <v>1127</v>
      </c>
      <c r="E53" s="828">
        <f>E52-E51</f>
        <v>0</v>
      </c>
      <c r="F53" s="828">
        <f>E53+F52-F51</f>
        <v>0</v>
      </c>
      <c r="G53" s="828">
        <f>F53+G52-G51</f>
        <v>0</v>
      </c>
      <c r="H53" s="828">
        <f>G53+H52-H51</f>
        <v>-8</v>
      </c>
      <c r="I53" s="826">
        <f>H53+I52-I51</f>
        <v>-15</v>
      </c>
    </row>
    <row r="54" spans="3:9" ht="15" customHeight="1">
      <c r="C54" s="1106"/>
      <c r="D54" s="854" t="s">
        <v>1119</v>
      </c>
      <c r="E54" s="834">
        <f>E52/E51</f>
        <v>1</v>
      </c>
      <c r="F54" s="834">
        <f>F52/F51</f>
        <v>1</v>
      </c>
      <c r="G54" s="834" t="e">
        <f>G52/G51</f>
        <v>#DIV/0!</v>
      </c>
      <c r="H54" s="834">
        <f>H52/H51</f>
        <v>0</v>
      </c>
      <c r="I54" s="847">
        <f>I52/I51</f>
        <v>0</v>
      </c>
    </row>
    <row r="55" spans="3:9" ht="15" thickBot="1">
      <c r="C55" s="1114"/>
      <c r="D55" s="853" t="s">
        <v>1118</v>
      </c>
      <c r="E55" s="1115" t="e">
        <f>AVERAGE(E54:I54,E50:I50)</f>
        <v>#DIV/0!</v>
      </c>
      <c r="F55" s="1115"/>
      <c r="G55" s="1115"/>
      <c r="H55" s="1115"/>
      <c r="I55" s="1116"/>
    </row>
  </sheetData>
  <mergeCells count="21">
    <mergeCell ref="Q7:Q8"/>
    <mergeCell ref="R7:R8"/>
    <mergeCell ref="C38:C44"/>
    <mergeCell ref="E44:I44"/>
    <mergeCell ref="C51:C55"/>
    <mergeCell ref="E55:I55"/>
    <mergeCell ref="L7:L8"/>
    <mergeCell ref="E30:I30"/>
    <mergeCell ref="C31:C37"/>
    <mergeCell ref="E37:I37"/>
    <mergeCell ref="E23:I23"/>
    <mergeCell ref="C24:C30"/>
    <mergeCell ref="E16:I16"/>
    <mergeCell ref="C17:C23"/>
    <mergeCell ref="C10:C16"/>
    <mergeCell ref="E6:I6"/>
    <mergeCell ref="M7:M8"/>
    <mergeCell ref="O7:O8"/>
    <mergeCell ref="P7:P8"/>
    <mergeCell ref="C45:C50"/>
    <mergeCell ref="N7:N8"/>
  </mergeCells>
  <pageMargins left="0.7" right="0.7" top="0.75" bottom="0.75" header="0.3" footer="0.3"/>
  <pageSetup paperSize="9" scale="77"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0DD3-396B-49DB-86EB-35F027D8DE78}">
  <sheetPr>
    <tabColor rgb="FFFFFF66"/>
    <pageSetUpPr fitToPage="1"/>
  </sheetPr>
  <dimension ref="A2:R55"/>
  <sheetViews>
    <sheetView showGridLines="0" zoomScale="81" zoomScaleNormal="81" workbookViewId="0">
      <selection activeCell="L44" sqref="L44"/>
    </sheetView>
  </sheetViews>
  <sheetFormatPr defaultColWidth="9.109375" defaultRowHeight="14.4"/>
  <cols>
    <col min="1" max="1" width="6.88671875" style="164" customWidth="1"/>
    <col min="2" max="2" width="1.5546875" style="164" customWidth="1"/>
    <col min="3" max="3" width="19.6640625" style="561" customWidth="1"/>
    <col min="4" max="4" width="23.109375" style="164" bestFit="1" customWidth="1"/>
    <col min="5" max="6" width="13.109375" style="167" customWidth="1"/>
    <col min="7" max="7" width="13.6640625" style="167" customWidth="1"/>
    <col min="8" max="9" width="13.109375" style="167" customWidth="1"/>
    <col min="10" max="10" width="8" style="167" customWidth="1"/>
    <col min="11" max="11" width="16.5546875" style="167" customWidth="1"/>
    <col min="12" max="12" width="13" style="167" customWidth="1"/>
    <col min="13" max="13" width="18.6640625" style="167" customWidth="1"/>
    <col min="14" max="14" width="51" style="167" customWidth="1"/>
    <col min="15" max="15" width="45" style="167" bestFit="1" customWidth="1"/>
    <col min="16" max="16" width="15.6640625" style="167" customWidth="1"/>
    <col min="17" max="17" width="31.6640625" style="167" bestFit="1" customWidth="1"/>
    <col min="18" max="18" width="12.109375" style="167" customWidth="1"/>
    <col min="19" max="16384" width="9.109375" style="167"/>
  </cols>
  <sheetData>
    <row r="2" spans="3:18" s="166" customFormat="1" ht="17.399999999999999" customHeight="1">
      <c r="C2" s="841" t="s">
        <v>1189</v>
      </c>
      <c r="D2" s="164"/>
      <c r="J2" s="561"/>
      <c r="K2" s="561" t="s">
        <v>1121</v>
      </c>
      <c r="L2" s="856" t="s">
        <v>1145</v>
      </c>
    </row>
    <row r="3" spans="3:18" s="166" customFormat="1">
      <c r="C3" s="852" t="s">
        <v>1122</v>
      </c>
      <c r="D3" s="164"/>
      <c r="J3" s="561"/>
      <c r="L3" s="856" t="s">
        <v>1147</v>
      </c>
    </row>
    <row r="4" spans="3:18" s="166" customFormat="1" ht="15" customHeight="1">
      <c r="C4" s="696" t="s">
        <v>1041</v>
      </c>
      <c r="J4" s="561"/>
      <c r="K4" s="561"/>
      <c r="L4" s="856" t="s">
        <v>1148</v>
      </c>
    </row>
    <row r="5" spans="3:18" s="166" customFormat="1" ht="15" customHeight="1" thickBot="1">
      <c r="J5" s="561"/>
      <c r="K5" s="561"/>
    </row>
    <row r="6" spans="3:18" s="166" customFormat="1" ht="15.6">
      <c r="C6" s="842"/>
      <c r="D6" s="843" t="s">
        <v>87</v>
      </c>
      <c r="E6" s="1125" t="s">
        <v>1089</v>
      </c>
      <c r="F6" s="1125"/>
      <c r="G6" s="1125"/>
      <c r="H6" s="1125"/>
      <c r="I6" s="1126"/>
      <c r="J6" s="561"/>
      <c r="K6" s="827" t="s">
        <v>22</v>
      </c>
      <c r="L6" s="827" t="s">
        <v>1124</v>
      </c>
      <c r="M6" s="827" t="s">
        <v>1123</v>
      </c>
      <c r="N6" s="827" t="s">
        <v>1146</v>
      </c>
      <c r="O6" s="827" t="s">
        <v>1125</v>
      </c>
      <c r="P6" s="827" t="s">
        <v>1126</v>
      </c>
      <c r="Q6" s="827" t="s">
        <v>90</v>
      </c>
      <c r="R6" s="827" t="s">
        <v>73</v>
      </c>
    </row>
    <row r="7" spans="3:18" s="166" customFormat="1" ht="18" customHeight="1">
      <c r="C7" s="844" t="s">
        <v>240</v>
      </c>
      <c r="D7" s="857" t="s">
        <v>88</v>
      </c>
      <c r="E7" s="895" t="s">
        <v>1024</v>
      </c>
      <c r="F7" s="895" t="s">
        <v>1025</v>
      </c>
      <c r="G7" s="895" t="s">
        <v>1026</v>
      </c>
      <c r="H7" s="895" t="s">
        <v>1027</v>
      </c>
      <c r="I7" s="896" t="s">
        <v>1028</v>
      </c>
      <c r="J7" s="561"/>
      <c r="K7" s="1101" t="s">
        <v>30</v>
      </c>
      <c r="L7" s="1101" t="s">
        <v>1197</v>
      </c>
      <c r="M7" s="1101" t="s">
        <v>1145</v>
      </c>
      <c r="N7" s="720" t="s">
        <v>1198</v>
      </c>
      <c r="O7" s="1103" t="s">
        <v>1199</v>
      </c>
      <c r="P7" s="1101" t="s">
        <v>1132</v>
      </c>
      <c r="Q7" s="820" t="s">
        <v>1202</v>
      </c>
      <c r="R7" s="899" t="s">
        <v>1201</v>
      </c>
    </row>
    <row r="8" spans="3:18" s="166" customFormat="1">
      <c r="C8" s="844" t="s">
        <v>241</v>
      </c>
      <c r="D8" s="857" t="s">
        <v>215</v>
      </c>
      <c r="E8" s="700">
        <v>44382</v>
      </c>
      <c r="F8" s="700">
        <v>44389</v>
      </c>
      <c r="G8" s="700">
        <v>44396</v>
      </c>
      <c r="H8" s="700">
        <v>44403</v>
      </c>
      <c r="I8" s="702">
        <v>44410</v>
      </c>
      <c r="J8" s="830"/>
      <c r="K8" s="1102"/>
      <c r="L8" s="1124"/>
      <c r="M8" s="1102"/>
      <c r="N8" s="898" t="s">
        <v>1200</v>
      </c>
      <c r="O8" s="1102"/>
      <c r="P8" s="1102"/>
      <c r="Q8" s="820" t="s">
        <v>1203</v>
      </c>
      <c r="R8" s="899" t="s">
        <v>1201</v>
      </c>
    </row>
    <row r="9" spans="3:18" s="166" customFormat="1" ht="18" customHeight="1" thickBot="1">
      <c r="C9" s="848" t="s">
        <v>242</v>
      </c>
      <c r="D9" s="858" t="s">
        <v>216</v>
      </c>
      <c r="E9" s="704">
        <f>E8+6</f>
        <v>44388</v>
      </c>
      <c r="F9" s="704">
        <f>F8+6</f>
        <v>44395</v>
      </c>
      <c r="G9" s="704">
        <f>G8+6</f>
        <v>44402</v>
      </c>
      <c r="H9" s="704">
        <f>H8+6</f>
        <v>44409</v>
      </c>
      <c r="I9" s="706">
        <f>I8+6</f>
        <v>44416</v>
      </c>
      <c r="J9" s="830"/>
      <c r="K9" s="1101" t="s">
        <v>37</v>
      </c>
      <c r="L9" s="1124"/>
      <c r="M9" s="1101" t="s">
        <v>1145</v>
      </c>
      <c r="N9" s="820" t="s">
        <v>1204</v>
      </c>
      <c r="O9" s="1101" t="s">
        <v>1206</v>
      </c>
      <c r="P9" s="1101" t="s">
        <v>1160</v>
      </c>
      <c r="Q9" s="1101" t="s">
        <v>1207</v>
      </c>
      <c r="R9" s="1122" t="s">
        <v>1201</v>
      </c>
    </row>
    <row r="10" spans="3:18" s="164" customFormat="1" ht="14.4" customHeight="1">
      <c r="C10" s="1107" t="s">
        <v>30</v>
      </c>
      <c r="D10" s="892" t="s">
        <v>1116</v>
      </c>
      <c r="E10" s="893">
        <v>5</v>
      </c>
      <c r="F10" s="893">
        <v>5</v>
      </c>
      <c r="G10" s="893">
        <v>4</v>
      </c>
      <c r="H10" s="893">
        <v>4</v>
      </c>
      <c r="I10" s="894">
        <v>6</v>
      </c>
      <c r="J10" s="167"/>
      <c r="K10" s="1102"/>
      <c r="L10" s="1124"/>
      <c r="M10" s="1102"/>
      <c r="N10" s="720" t="s">
        <v>1205</v>
      </c>
      <c r="O10" s="1102"/>
      <c r="P10" s="1102"/>
      <c r="Q10" s="1102"/>
      <c r="R10" s="1123"/>
    </row>
    <row r="11" spans="3:18" s="164" customFormat="1" ht="18" customHeight="1">
      <c r="C11" s="1109"/>
      <c r="D11" s="836" t="s">
        <v>1120</v>
      </c>
      <c r="E11" s="820">
        <v>768</v>
      </c>
      <c r="F11" s="820">
        <v>773</v>
      </c>
      <c r="G11" s="820">
        <v>777</v>
      </c>
      <c r="H11" s="820">
        <v>782</v>
      </c>
      <c r="I11" s="821">
        <v>787</v>
      </c>
      <c r="J11" s="167"/>
      <c r="K11" s="820" t="s">
        <v>42</v>
      </c>
      <c r="L11" s="1124"/>
      <c r="M11" s="820" t="s">
        <v>1145</v>
      </c>
      <c r="N11" s="861" t="s">
        <v>1200</v>
      </c>
      <c r="O11" s="820" t="s">
        <v>1208</v>
      </c>
      <c r="P11" s="820" t="s">
        <v>1132</v>
      </c>
      <c r="Q11" s="720" t="s">
        <v>1203</v>
      </c>
      <c r="R11" s="899" t="s">
        <v>1201</v>
      </c>
    </row>
    <row r="12" spans="3:18" s="164" customFormat="1" ht="27.6" customHeight="1">
      <c r="C12" s="1109"/>
      <c r="D12" s="837" t="s">
        <v>1117</v>
      </c>
      <c r="E12" s="613">
        <v>3</v>
      </c>
      <c r="F12" s="613">
        <v>2</v>
      </c>
      <c r="G12" s="613">
        <v>1</v>
      </c>
      <c r="H12" s="613">
        <v>2</v>
      </c>
      <c r="I12" s="692">
        <v>7</v>
      </c>
      <c r="J12" s="167"/>
      <c r="K12" s="820" t="s">
        <v>1209</v>
      </c>
      <c r="L12" s="1102"/>
      <c r="M12" s="820" t="s">
        <v>1148</v>
      </c>
      <c r="N12" s="720" t="s">
        <v>1211</v>
      </c>
      <c r="O12" s="820" t="s">
        <v>1210</v>
      </c>
      <c r="P12" s="820" t="s">
        <v>1132</v>
      </c>
      <c r="Q12" s="897" t="s">
        <v>1212</v>
      </c>
      <c r="R12" s="899" t="s">
        <v>1201</v>
      </c>
    </row>
    <row r="13" spans="3:18" s="164" customFormat="1" ht="18" customHeight="1">
      <c r="C13" s="1109"/>
      <c r="D13" s="836" t="s">
        <v>1120</v>
      </c>
      <c r="E13" s="820">
        <v>778</v>
      </c>
      <c r="F13" s="820">
        <v>780</v>
      </c>
      <c r="G13" s="820">
        <v>781</v>
      </c>
      <c r="H13" s="820">
        <v>782</v>
      </c>
      <c r="I13" s="821">
        <v>789</v>
      </c>
      <c r="J13" s="167"/>
      <c r="K13" s="1101" t="s">
        <v>30</v>
      </c>
      <c r="L13" s="1101" t="s">
        <v>1213</v>
      </c>
      <c r="M13" s="1101" t="s">
        <v>1145</v>
      </c>
      <c r="N13" s="720" t="s">
        <v>1198</v>
      </c>
      <c r="O13" s="1103" t="s">
        <v>1199</v>
      </c>
      <c r="P13" s="1101" t="s">
        <v>1132</v>
      </c>
      <c r="Q13" s="820" t="s">
        <v>1202</v>
      </c>
      <c r="R13" s="899" t="s">
        <v>1201</v>
      </c>
    </row>
    <row r="14" spans="3:18" s="164" customFormat="1">
      <c r="C14" s="1109"/>
      <c r="D14" s="829" t="s">
        <v>1127</v>
      </c>
      <c r="E14" s="828">
        <f>E12-E10</f>
        <v>-2</v>
      </c>
      <c r="F14" s="828">
        <f>E14+F12-F10</f>
        <v>-5</v>
      </c>
      <c r="G14" s="828">
        <f>F14+G12-G10</f>
        <v>-8</v>
      </c>
      <c r="H14" s="828">
        <f>G14+H12-H10</f>
        <v>-10</v>
      </c>
      <c r="I14" s="826">
        <f>H14+I12-I10</f>
        <v>-9</v>
      </c>
      <c r="J14" s="831"/>
      <c r="K14" s="1102"/>
      <c r="L14" s="1124"/>
      <c r="M14" s="1102"/>
      <c r="N14" s="898" t="s">
        <v>1200</v>
      </c>
      <c r="O14" s="1102"/>
      <c r="P14" s="1102"/>
      <c r="Q14" s="820" t="s">
        <v>1203</v>
      </c>
      <c r="R14" s="899" t="s">
        <v>1201</v>
      </c>
    </row>
    <row r="15" spans="3:18" s="164" customFormat="1">
      <c r="C15" s="1109"/>
      <c r="D15" s="854" t="s">
        <v>1119</v>
      </c>
      <c r="E15" s="834">
        <f>E12/E10</f>
        <v>0.6</v>
      </c>
      <c r="F15" s="834">
        <f>F12/F10</f>
        <v>0.4</v>
      </c>
      <c r="G15" s="834">
        <f>G12/G10</f>
        <v>0.25</v>
      </c>
      <c r="H15" s="834">
        <f>H12/H10</f>
        <v>0.5</v>
      </c>
      <c r="I15" s="847">
        <f>I12/I10</f>
        <v>1.1666666666666667</v>
      </c>
      <c r="J15" s="832"/>
      <c r="K15" s="1101" t="s">
        <v>37</v>
      </c>
      <c r="L15" s="1124"/>
      <c r="M15" s="1101" t="s">
        <v>1145</v>
      </c>
      <c r="N15" s="820" t="s">
        <v>1204</v>
      </c>
      <c r="O15" s="1101" t="s">
        <v>1206</v>
      </c>
      <c r="P15" s="1101" t="s">
        <v>1160</v>
      </c>
      <c r="Q15" s="1101" t="s">
        <v>1207</v>
      </c>
      <c r="R15" s="1122" t="s">
        <v>1201</v>
      </c>
    </row>
    <row r="16" spans="3:18" s="164" customFormat="1" ht="18" customHeight="1" thickBot="1">
      <c r="C16" s="1110"/>
      <c r="D16" s="855" t="s">
        <v>1118</v>
      </c>
      <c r="E16" s="1111">
        <f>AVERAGE(E15:I15)</f>
        <v>0.58333333333333337</v>
      </c>
      <c r="F16" s="1111"/>
      <c r="G16" s="1111"/>
      <c r="H16" s="1111"/>
      <c r="I16" s="1112"/>
      <c r="J16" s="833"/>
      <c r="K16" s="1102"/>
      <c r="L16" s="1124"/>
      <c r="M16" s="1102"/>
      <c r="N16" s="720" t="s">
        <v>1205</v>
      </c>
      <c r="O16" s="1102"/>
      <c r="P16" s="1102"/>
      <c r="Q16" s="1102"/>
      <c r="R16" s="1123"/>
    </row>
    <row r="17" spans="3:18" s="164" customFormat="1">
      <c r="C17" s="1108" t="s">
        <v>1128</v>
      </c>
      <c r="D17" s="851" t="s">
        <v>1116</v>
      </c>
      <c r="E17" s="850" t="e">
        <f>#REF!</f>
        <v>#REF!</v>
      </c>
      <c r="F17" s="850" t="e">
        <f>#REF!</f>
        <v>#REF!</v>
      </c>
      <c r="G17" s="850" t="e">
        <f>#REF!</f>
        <v>#REF!</v>
      </c>
      <c r="H17" s="850" t="e">
        <f>#REF!</f>
        <v>#REF!</v>
      </c>
      <c r="I17" s="859" t="e">
        <f>#REF!</f>
        <v>#REF!</v>
      </c>
      <c r="J17" s="833"/>
      <c r="K17" s="820" t="s">
        <v>42</v>
      </c>
      <c r="L17" s="1124"/>
      <c r="M17" s="820" t="s">
        <v>1145</v>
      </c>
      <c r="N17" s="861" t="s">
        <v>1200</v>
      </c>
      <c r="O17" s="820" t="s">
        <v>1208</v>
      </c>
      <c r="P17" s="820" t="s">
        <v>1132</v>
      </c>
      <c r="Q17" s="720" t="s">
        <v>1203</v>
      </c>
      <c r="R17" s="899" t="s">
        <v>1201</v>
      </c>
    </row>
    <row r="18" spans="3:18" s="563" customFormat="1" ht="28.8">
      <c r="C18" s="1118"/>
      <c r="D18" s="839" t="s">
        <v>1139</v>
      </c>
      <c r="E18" s="820"/>
      <c r="F18" s="820"/>
      <c r="G18" s="820"/>
      <c r="H18" s="820"/>
      <c r="I18" s="821"/>
      <c r="J18" s="833"/>
      <c r="K18" s="820" t="s">
        <v>1209</v>
      </c>
      <c r="L18" s="1102"/>
      <c r="M18" s="820" t="s">
        <v>1148</v>
      </c>
      <c r="N18" s="720" t="s">
        <v>1211</v>
      </c>
      <c r="O18" s="820" t="s">
        <v>1210</v>
      </c>
      <c r="P18" s="820" t="s">
        <v>1132</v>
      </c>
      <c r="Q18" s="897" t="s">
        <v>1212</v>
      </c>
      <c r="R18" s="824" t="s">
        <v>1215</v>
      </c>
    </row>
    <row r="19" spans="3:18" s="164" customFormat="1" ht="18" customHeight="1">
      <c r="C19" s="1118"/>
      <c r="D19" s="840" t="s">
        <v>1117</v>
      </c>
      <c r="E19" s="613"/>
      <c r="F19" s="613"/>
      <c r="G19" s="613"/>
      <c r="H19" s="613"/>
      <c r="I19" s="692"/>
      <c r="J19" s="833"/>
      <c r="K19" s="1120" t="s">
        <v>30</v>
      </c>
      <c r="L19" s="1101" t="s">
        <v>1214</v>
      </c>
      <c r="M19" s="1120" t="s">
        <v>1145</v>
      </c>
      <c r="N19" s="720" t="s">
        <v>1198</v>
      </c>
      <c r="O19" s="1121" t="s">
        <v>1199</v>
      </c>
      <c r="P19" s="1120" t="s">
        <v>1132</v>
      </c>
      <c r="Q19" s="820" t="s">
        <v>55</v>
      </c>
      <c r="R19" s="899" t="s">
        <v>1201</v>
      </c>
    </row>
    <row r="20" spans="3:18" s="563" customFormat="1" ht="18" customHeight="1">
      <c r="C20" s="1118"/>
      <c r="D20" s="839" t="s">
        <v>1139</v>
      </c>
      <c r="E20" s="820"/>
      <c r="F20" s="820"/>
      <c r="G20" s="820"/>
      <c r="H20" s="820"/>
      <c r="I20" s="821"/>
      <c r="J20" s="833"/>
      <c r="K20" s="1120"/>
      <c r="L20" s="1102"/>
      <c r="M20" s="1120"/>
      <c r="N20" s="720" t="s">
        <v>1130</v>
      </c>
      <c r="O20" s="1120"/>
      <c r="P20" s="1120"/>
      <c r="Q20" s="820" t="s">
        <v>1216</v>
      </c>
      <c r="R20" s="899" t="s">
        <v>1201</v>
      </c>
    </row>
    <row r="21" spans="3:18" s="164" customFormat="1" ht="27.6" customHeight="1">
      <c r="C21" s="1118"/>
      <c r="D21" s="829" t="s">
        <v>1127</v>
      </c>
      <c r="E21" s="828" t="e">
        <f>E19-E17</f>
        <v>#REF!</v>
      </c>
      <c r="F21" s="828" t="e">
        <f>E21+F19-F17</f>
        <v>#REF!</v>
      </c>
      <c r="G21" s="828" t="e">
        <f>F21+G19-G17</f>
        <v>#REF!</v>
      </c>
      <c r="H21" s="828" t="e">
        <f>G21+H19-H17</f>
        <v>#REF!</v>
      </c>
      <c r="I21" s="826" t="e">
        <f>H21+I19-I17</f>
        <v>#REF!</v>
      </c>
      <c r="J21" s="833"/>
      <c r="K21" s="1120" t="s">
        <v>30</v>
      </c>
      <c r="L21" s="1120" t="s">
        <v>1217</v>
      </c>
      <c r="M21" s="1101" t="s">
        <v>1145</v>
      </c>
      <c r="N21" s="720" t="s">
        <v>1198</v>
      </c>
      <c r="O21" s="1121" t="s">
        <v>1199</v>
      </c>
      <c r="P21" s="1120" t="s">
        <v>1132</v>
      </c>
      <c r="Q21" s="820" t="s">
        <v>1202</v>
      </c>
      <c r="R21" s="824" t="s">
        <v>1215</v>
      </c>
    </row>
    <row r="22" spans="3:18" s="164" customFormat="1" ht="18" customHeight="1">
      <c r="C22" s="1118"/>
      <c r="D22" s="854" t="s">
        <v>1119</v>
      </c>
      <c r="E22" s="834" t="e">
        <f>E19/E17</f>
        <v>#REF!</v>
      </c>
      <c r="F22" s="834" t="e">
        <f>F19/F17</f>
        <v>#REF!</v>
      </c>
      <c r="G22" s="834" t="e">
        <f>G19/G17</f>
        <v>#REF!</v>
      </c>
      <c r="H22" s="834" t="e">
        <f>H19/H17</f>
        <v>#REF!</v>
      </c>
      <c r="I22" s="847" t="e">
        <f>I19/I17</f>
        <v>#REF!</v>
      </c>
      <c r="J22" s="833"/>
      <c r="K22" s="1120"/>
      <c r="L22" s="1120"/>
      <c r="M22" s="1102"/>
      <c r="N22" s="720" t="s">
        <v>1200</v>
      </c>
      <c r="O22" s="1120"/>
      <c r="P22" s="1120"/>
      <c r="Q22" s="820" t="s">
        <v>1203</v>
      </c>
      <c r="R22" s="824" t="s">
        <v>1215</v>
      </c>
    </row>
    <row r="23" spans="3:18" s="164" customFormat="1" ht="27" customHeight="1" thickBot="1">
      <c r="C23" s="1119"/>
      <c r="D23" s="855" t="s">
        <v>1118</v>
      </c>
      <c r="E23" s="1111" t="e">
        <f>AVERAGE(E22:I22)</f>
        <v>#REF!</v>
      </c>
      <c r="F23" s="1111"/>
      <c r="G23" s="1111"/>
      <c r="H23" s="1111"/>
      <c r="I23" s="1112"/>
      <c r="J23" s="833"/>
      <c r="K23" s="1120"/>
      <c r="L23" s="1120"/>
      <c r="M23" s="820" t="s">
        <v>1148</v>
      </c>
      <c r="N23" s="719" t="s">
        <v>1218</v>
      </c>
      <c r="O23" s="719" t="s">
        <v>1220</v>
      </c>
      <c r="P23" s="824" t="s">
        <v>1132</v>
      </c>
      <c r="Q23" s="824" t="s">
        <v>1219</v>
      </c>
      <c r="R23" s="824" t="s">
        <v>1215</v>
      </c>
    </row>
    <row r="24" spans="3:18" s="164" customFormat="1" ht="18" customHeight="1">
      <c r="C24" s="1117" t="s">
        <v>36</v>
      </c>
      <c r="D24" s="851" t="s">
        <v>1116</v>
      </c>
      <c r="E24" s="850">
        <v>3</v>
      </c>
      <c r="F24" s="850">
        <v>3</v>
      </c>
      <c r="G24" s="850">
        <v>3</v>
      </c>
      <c r="H24" s="850">
        <v>3</v>
      </c>
      <c r="I24" s="859">
        <v>4</v>
      </c>
      <c r="J24" s="833"/>
      <c r="K24" s="1120" t="s">
        <v>30</v>
      </c>
      <c r="L24" s="1101" t="s">
        <v>1222</v>
      </c>
      <c r="M24" s="1101" t="s">
        <v>1145</v>
      </c>
      <c r="N24" s="1103" t="s">
        <v>1223</v>
      </c>
      <c r="O24" s="1103" t="s">
        <v>1224</v>
      </c>
      <c r="P24" s="1101" t="s">
        <v>1132</v>
      </c>
      <c r="Q24" s="1103" t="s">
        <v>1225</v>
      </c>
      <c r="R24" s="1122" t="s">
        <v>1201</v>
      </c>
    </row>
    <row r="25" spans="3:18" s="164" customFormat="1" ht="18" customHeight="1">
      <c r="C25" s="1109"/>
      <c r="D25" s="839" t="s">
        <v>1140</v>
      </c>
      <c r="E25" s="820">
        <v>558</v>
      </c>
      <c r="F25" s="820">
        <v>561</v>
      </c>
      <c r="G25" s="820">
        <v>564</v>
      </c>
      <c r="H25" s="820">
        <v>567</v>
      </c>
      <c r="I25" s="821">
        <v>571</v>
      </c>
      <c r="J25" s="167"/>
      <c r="K25" s="1120"/>
      <c r="L25" s="1124"/>
      <c r="M25" s="1124"/>
      <c r="N25" s="1127"/>
      <c r="O25" s="1127"/>
      <c r="P25" s="1124"/>
      <c r="Q25" s="1127"/>
      <c r="R25" s="1128"/>
    </row>
    <row r="26" spans="3:18" s="164" customFormat="1" ht="18" customHeight="1">
      <c r="C26" s="1109"/>
      <c r="D26" s="840" t="s">
        <v>1117</v>
      </c>
      <c r="E26" s="613">
        <v>3</v>
      </c>
      <c r="F26" s="613">
        <v>2</v>
      </c>
      <c r="G26" s="613">
        <v>4</v>
      </c>
      <c r="H26" s="613">
        <v>3</v>
      </c>
      <c r="I26" s="692">
        <v>0</v>
      </c>
      <c r="J26" s="167"/>
      <c r="K26" s="1120"/>
      <c r="L26" s="1124"/>
      <c r="M26" s="1102"/>
      <c r="N26" s="1104"/>
      <c r="O26" s="1104"/>
      <c r="P26" s="1102"/>
      <c r="Q26" s="1104"/>
      <c r="R26" s="1123"/>
    </row>
    <row r="27" spans="3:18" s="164" customFormat="1" ht="27" customHeight="1">
      <c r="C27" s="1109"/>
      <c r="D27" s="839" t="s">
        <v>1140</v>
      </c>
      <c r="E27" s="820">
        <v>558</v>
      </c>
      <c r="F27" s="820">
        <v>560</v>
      </c>
      <c r="G27" s="820">
        <v>564</v>
      </c>
      <c r="H27" s="820">
        <v>567</v>
      </c>
      <c r="I27" s="821"/>
      <c r="J27" s="167"/>
      <c r="K27" s="820" t="s">
        <v>1209</v>
      </c>
      <c r="L27" s="1102"/>
      <c r="M27" s="820" t="s">
        <v>1148</v>
      </c>
      <c r="N27" s="720" t="s">
        <v>1226</v>
      </c>
      <c r="O27" s="820"/>
      <c r="P27" s="820"/>
      <c r="Q27" s="897"/>
      <c r="R27" s="824" t="s">
        <v>1215</v>
      </c>
    </row>
    <row r="28" spans="3:18" ht="18" customHeight="1">
      <c r="C28" s="1109"/>
      <c r="D28" s="829" t="s">
        <v>1127</v>
      </c>
      <c r="E28" s="828">
        <f>E26-E24</f>
        <v>0</v>
      </c>
      <c r="F28" s="828">
        <f>E28+F26-F24</f>
        <v>-1</v>
      </c>
      <c r="G28" s="828">
        <f>F28+G26-G24</f>
        <v>0</v>
      </c>
      <c r="H28" s="828">
        <f>G28+H26-H24</f>
        <v>0</v>
      </c>
      <c r="I28" s="826">
        <f>H28+I26-I24</f>
        <v>-4</v>
      </c>
    </row>
    <row r="29" spans="3:18" ht="18" customHeight="1">
      <c r="C29" s="1109"/>
      <c r="D29" s="854" t="s">
        <v>1119</v>
      </c>
      <c r="E29" s="834">
        <f>E26/E24</f>
        <v>1</v>
      </c>
      <c r="F29" s="834">
        <f>F26/F24</f>
        <v>0.66666666666666663</v>
      </c>
      <c r="G29" s="834">
        <f>G26/G24</f>
        <v>1.3333333333333333</v>
      </c>
      <c r="H29" s="834">
        <f>H26/H24</f>
        <v>1</v>
      </c>
      <c r="I29" s="847">
        <f>I26/I24</f>
        <v>0</v>
      </c>
    </row>
    <row r="30" spans="3:18" ht="18" customHeight="1" thickBot="1">
      <c r="C30" s="1110"/>
      <c r="D30" s="855" t="s">
        <v>1118</v>
      </c>
      <c r="E30" s="1111">
        <f>AVERAGE(E29:I29)</f>
        <v>0.8</v>
      </c>
      <c r="F30" s="1111"/>
      <c r="G30" s="1111"/>
      <c r="H30" s="1111"/>
      <c r="I30" s="1112"/>
    </row>
    <row r="31" spans="3:18" ht="18" customHeight="1">
      <c r="C31" s="1117" t="s">
        <v>37</v>
      </c>
      <c r="D31" s="851" t="s">
        <v>1116</v>
      </c>
      <c r="E31" s="850"/>
      <c r="F31" s="850"/>
      <c r="G31" s="850"/>
      <c r="H31" s="850"/>
      <c r="I31" s="859">
        <v>2</v>
      </c>
    </row>
    <row r="32" spans="3:18" ht="18" customHeight="1">
      <c r="C32" s="1109"/>
      <c r="D32" s="839" t="s">
        <v>1141</v>
      </c>
      <c r="E32" s="820"/>
      <c r="F32" s="820"/>
      <c r="G32" s="820"/>
      <c r="H32" s="820"/>
      <c r="I32" s="821">
        <v>212</v>
      </c>
    </row>
    <row r="33" spans="3:9" ht="18" customHeight="1">
      <c r="C33" s="1109"/>
      <c r="D33" s="840" t="s">
        <v>1117</v>
      </c>
      <c r="E33" s="613">
        <v>0</v>
      </c>
      <c r="F33" s="613">
        <v>0</v>
      </c>
      <c r="G33" s="613">
        <v>0</v>
      </c>
      <c r="H33" s="613">
        <v>0</v>
      </c>
      <c r="I33" s="692">
        <v>0</v>
      </c>
    </row>
    <row r="34" spans="3:9" ht="18" customHeight="1">
      <c r="C34" s="1109"/>
      <c r="D34" s="839" t="s">
        <v>1141</v>
      </c>
      <c r="E34" s="820"/>
      <c r="F34" s="820"/>
      <c r="G34" s="820"/>
      <c r="H34" s="820"/>
      <c r="I34" s="821"/>
    </row>
    <row r="35" spans="3:9" ht="18" customHeight="1">
      <c r="C35" s="1109"/>
      <c r="D35" s="829" t="s">
        <v>1127</v>
      </c>
      <c r="E35" s="828">
        <f>E33-E31</f>
        <v>0</v>
      </c>
      <c r="F35" s="828">
        <f>E35+F33-F31</f>
        <v>0</v>
      </c>
      <c r="G35" s="828">
        <f>F35+G33-G31</f>
        <v>0</v>
      </c>
      <c r="H35" s="828">
        <f>G35+H33-H31</f>
        <v>0</v>
      </c>
      <c r="I35" s="826">
        <f>H35+I33-I31</f>
        <v>-2</v>
      </c>
    </row>
    <row r="36" spans="3:9" ht="18" customHeight="1">
      <c r="C36" s="1109"/>
      <c r="D36" s="854" t="s">
        <v>1119</v>
      </c>
      <c r="E36" s="834" t="e">
        <f>E33/E31</f>
        <v>#DIV/0!</v>
      </c>
      <c r="F36" s="834" t="e">
        <f>F33/F31</f>
        <v>#DIV/0!</v>
      </c>
      <c r="G36" s="834" t="e">
        <f>G33/G31</f>
        <v>#DIV/0!</v>
      </c>
      <c r="H36" s="834" t="e">
        <f>H33/H31</f>
        <v>#DIV/0!</v>
      </c>
      <c r="I36" s="847">
        <f>I33/I31</f>
        <v>0</v>
      </c>
    </row>
    <row r="37" spans="3:9" ht="18" customHeight="1" thickBot="1">
      <c r="C37" s="1110"/>
      <c r="D37" s="855" t="s">
        <v>1118</v>
      </c>
      <c r="E37" s="1111" t="e">
        <f>AVERAGE(E36:I36)</f>
        <v>#DIV/0!</v>
      </c>
      <c r="F37" s="1111"/>
      <c r="G37" s="1111"/>
      <c r="H37" s="1111"/>
      <c r="I37" s="1112"/>
    </row>
    <row r="38" spans="3:9" ht="18" customHeight="1">
      <c r="C38" s="1117" t="s">
        <v>42</v>
      </c>
      <c r="D38" s="851" t="s">
        <v>1116</v>
      </c>
      <c r="E38" s="850">
        <v>1</v>
      </c>
      <c r="F38" s="850"/>
      <c r="G38" s="850"/>
      <c r="H38" s="850"/>
      <c r="I38" s="859"/>
    </row>
    <row r="39" spans="3:9" ht="18" customHeight="1">
      <c r="C39" s="1109"/>
      <c r="D39" s="839" t="s">
        <v>1142</v>
      </c>
      <c r="E39" s="820">
        <v>32</v>
      </c>
      <c r="F39" s="820"/>
      <c r="G39" s="820"/>
      <c r="H39" s="820"/>
      <c r="I39" s="821"/>
    </row>
    <row r="40" spans="3:9" ht="18" customHeight="1">
      <c r="C40" s="1109"/>
      <c r="D40" s="840" t="s">
        <v>1117</v>
      </c>
      <c r="E40" s="613"/>
      <c r="F40" s="613"/>
      <c r="G40" s="613">
        <v>1</v>
      </c>
      <c r="H40" s="613"/>
      <c r="I40" s="692"/>
    </row>
    <row r="41" spans="3:9" ht="18" customHeight="1">
      <c r="C41" s="1109"/>
      <c r="D41" s="839" t="s">
        <v>1142</v>
      </c>
      <c r="E41" s="820"/>
      <c r="F41" s="820"/>
      <c r="G41" s="820"/>
      <c r="H41" s="820"/>
      <c r="I41" s="821"/>
    </row>
    <row r="42" spans="3:9" ht="18" customHeight="1">
      <c r="C42" s="1109"/>
      <c r="D42" s="829" t="s">
        <v>1127</v>
      </c>
      <c r="E42" s="828">
        <f>E40-E38</f>
        <v>-1</v>
      </c>
      <c r="F42" s="828">
        <f>E42+F40-F38</f>
        <v>-1</v>
      </c>
      <c r="G42" s="828">
        <f>F42+G40-G38</f>
        <v>0</v>
      </c>
      <c r="H42" s="828">
        <f>G42+H40-H38</f>
        <v>0</v>
      </c>
      <c r="I42" s="826">
        <f>H42+I40-I38</f>
        <v>0</v>
      </c>
    </row>
    <row r="43" spans="3:9" ht="18" customHeight="1">
      <c r="C43" s="1109"/>
      <c r="D43" s="854" t="s">
        <v>1119</v>
      </c>
      <c r="E43" s="834">
        <f>E40/E38</f>
        <v>0</v>
      </c>
      <c r="F43" s="834"/>
      <c r="G43" s="834"/>
      <c r="H43" s="834"/>
      <c r="I43" s="847"/>
    </row>
    <row r="44" spans="3:9" ht="18" customHeight="1" thickBot="1">
      <c r="C44" s="1110"/>
      <c r="D44" s="855" t="s">
        <v>1118</v>
      </c>
      <c r="E44" s="1111">
        <f>AVERAGE(E43:I43)</f>
        <v>0</v>
      </c>
      <c r="F44" s="1111"/>
      <c r="G44" s="1111"/>
      <c r="H44" s="1111"/>
      <c r="I44" s="1112"/>
    </row>
    <row r="45" spans="3:9" ht="18" customHeight="1">
      <c r="C45" s="1105" t="s">
        <v>47</v>
      </c>
      <c r="D45" s="851" t="s">
        <v>1116</v>
      </c>
      <c r="E45" s="850">
        <v>16</v>
      </c>
      <c r="F45" s="850">
        <v>10</v>
      </c>
      <c r="G45" s="850">
        <v>20</v>
      </c>
      <c r="H45" s="850">
        <v>18</v>
      </c>
      <c r="I45" s="859">
        <v>19</v>
      </c>
    </row>
    <row r="46" spans="3:9" ht="18" customHeight="1">
      <c r="C46" s="1106"/>
      <c r="D46" s="839" t="s">
        <v>1143</v>
      </c>
      <c r="E46" s="820" t="s">
        <v>1184</v>
      </c>
      <c r="F46" s="820" t="s">
        <v>1185</v>
      </c>
      <c r="G46" s="820" t="s">
        <v>1186</v>
      </c>
      <c r="H46" s="820" t="s">
        <v>1187</v>
      </c>
      <c r="I46" s="821" t="s">
        <v>1188</v>
      </c>
    </row>
    <row r="47" spans="3:9" ht="18" customHeight="1">
      <c r="C47" s="1106"/>
      <c r="D47" s="840" t="s">
        <v>1117</v>
      </c>
      <c r="E47" s="613">
        <v>0</v>
      </c>
      <c r="F47" s="613">
        <v>10</v>
      </c>
      <c r="G47" s="613">
        <v>20</v>
      </c>
      <c r="H47" s="613">
        <v>18</v>
      </c>
      <c r="I47" s="692"/>
    </row>
    <row r="48" spans="3:9" ht="18" customHeight="1">
      <c r="C48" s="1106"/>
      <c r="D48" s="839" t="s">
        <v>1143</v>
      </c>
      <c r="E48" s="820"/>
      <c r="F48" s="820"/>
      <c r="G48" s="820"/>
      <c r="H48" s="820"/>
      <c r="I48" s="821"/>
    </row>
    <row r="49" spans="3:9" ht="18" customHeight="1">
      <c r="C49" s="1106"/>
      <c r="D49" s="829" t="s">
        <v>1127</v>
      </c>
      <c r="E49" s="828">
        <f>E47-E45</f>
        <v>-16</v>
      </c>
      <c r="F49" s="828">
        <f>E49+F47-F45</f>
        <v>-16</v>
      </c>
      <c r="G49" s="828">
        <f>F49+G47-G45</f>
        <v>-16</v>
      </c>
      <c r="H49" s="828">
        <f>G49+H47-H45</f>
        <v>-16</v>
      </c>
      <c r="I49" s="826">
        <f>H49+I47-I45</f>
        <v>-35</v>
      </c>
    </row>
    <row r="50" spans="3:9" ht="18" customHeight="1">
      <c r="C50" s="1107"/>
      <c r="D50" s="854" t="s">
        <v>1119</v>
      </c>
      <c r="E50" s="834">
        <f>E47/E45</f>
        <v>0</v>
      </c>
      <c r="F50" s="834">
        <f>F47/F45</f>
        <v>1</v>
      </c>
      <c r="G50" s="834">
        <f>G47/G45</f>
        <v>1</v>
      </c>
      <c r="H50" s="834">
        <f>H47/H45</f>
        <v>1</v>
      </c>
      <c r="I50" s="847">
        <f>I47/I45</f>
        <v>0</v>
      </c>
    </row>
    <row r="51" spans="3:9" ht="18" customHeight="1">
      <c r="C51" s="1113" t="s">
        <v>46</v>
      </c>
      <c r="D51" s="838" t="s">
        <v>1116</v>
      </c>
      <c r="E51" s="835">
        <v>9</v>
      </c>
      <c r="F51" s="835">
        <v>4</v>
      </c>
      <c r="G51" s="835">
        <v>10</v>
      </c>
      <c r="H51" s="835">
        <v>12</v>
      </c>
      <c r="I51" s="846">
        <v>11</v>
      </c>
    </row>
    <row r="52" spans="3:9" ht="18" customHeight="1">
      <c r="C52" s="1106"/>
      <c r="D52" s="840" t="s">
        <v>1117</v>
      </c>
      <c r="E52" s="613">
        <v>0</v>
      </c>
      <c r="F52" s="613">
        <v>4</v>
      </c>
      <c r="G52" s="613">
        <v>10</v>
      </c>
      <c r="H52" s="613">
        <v>12</v>
      </c>
      <c r="I52" s="692"/>
    </row>
    <row r="53" spans="3:9" ht="18" customHeight="1">
      <c r="C53" s="1106"/>
      <c r="D53" s="839" t="s">
        <v>1127</v>
      </c>
      <c r="E53" s="828">
        <f>E52-E51</f>
        <v>-9</v>
      </c>
      <c r="F53" s="828">
        <f>E53+F52-F51</f>
        <v>-9</v>
      </c>
      <c r="G53" s="828">
        <f>F53+G52-G51</f>
        <v>-9</v>
      </c>
      <c r="H53" s="828">
        <f>G53+H52-H51</f>
        <v>-9</v>
      </c>
      <c r="I53" s="826">
        <f>H53+I52-I51</f>
        <v>-20</v>
      </c>
    </row>
    <row r="54" spans="3:9" ht="15" customHeight="1">
      <c r="C54" s="1106"/>
      <c r="D54" s="854" t="s">
        <v>1119</v>
      </c>
      <c r="E54" s="834">
        <f>E52/E51</f>
        <v>0</v>
      </c>
      <c r="F54" s="834">
        <f>F52/F51</f>
        <v>1</v>
      </c>
      <c r="G54" s="834">
        <f>G52/G51</f>
        <v>1</v>
      </c>
      <c r="H54" s="834">
        <f>H52/H51</f>
        <v>1</v>
      </c>
      <c r="I54" s="847">
        <f>I52/I51</f>
        <v>0</v>
      </c>
    </row>
    <row r="55" spans="3:9" ht="15" thickBot="1">
      <c r="C55" s="1114"/>
      <c r="D55" s="853" t="s">
        <v>1118</v>
      </c>
      <c r="E55" s="1115">
        <f>AVERAGE(E54:I54,E50:I50)</f>
        <v>0.6</v>
      </c>
      <c r="F55" s="1115"/>
      <c r="G55" s="1115"/>
      <c r="H55" s="1115"/>
      <c r="I55" s="1116"/>
    </row>
  </sheetData>
  <mergeCells count="54">
    <mergeCell ref="Q24:Q26"/>
    <mergeCell ref="R24:R26"/>
    <mergeCell ref="L24:L27"/>
    <mergeCell ref="K24:K26"/>
    <mergeCell ref="M24:M26"/>
    <mergeCell ref="N24:N26"/>
    <mergeCell ref="O24:O26"/>
    <mergeCell ref="P24:P26"/>
    <mergeCell ref="Q15:Q16"/>
    <mergeCell ref="R15:R16"/>
    <mergeCell ref="K19:K20"/>
    <mergeCell ref="M19:M20"/>
    <mergeCell ref="O19:O20"/>
    <mergeCell ref="P19:P20"/>
    <mergeCell ref="L19:L20"/>
    <mergeCell ref="K13:K14"/>
    <mergeCell ref="L13:L18"/>
    <mergeCell ref="M13:M14"/>
    <mergeCell ref="O13:O14"/>
    <mergeCell ref="P13:P14"/>
    <mergeCell ref="K15:K16"/>
    <mergeCell ref="M15:M16"/>
    <mergeCell ref="O15:O16"/>
    <mergeCell ref="P15:P16"/>
    <mergeCell ref="C45:C50"/>
    <mergeCell ref="C51:C55"/>
    <mergeCell ref="E55:I55"/>
    <mergeCell ref="C24:C30"/>
    <mergeCell ref="E30:I30"/>
    <mergeCell ref="C31:C37"/>
    <mergeCell ref="E37:I37"/>
    <mergeCell ref="C38:C44"/>
    <mergeCell ref="E44:I44"/>
    <mergeCell ref="E16:I16"/>
    <mergeCell ref="E6:I6"/>
    <mergeCell ref="C10:C16"/>
    <mergeCell ref="C17:C23"/>
    <mergeCell ref="E23:I23"/>
    <mergeCell ref="K9:K10"/>
    <mergeCell ref="M9:M10"/>
    <mergeCell ref="O9:O10"/>
    <mergeCell ref="P9:P10"/>
    <mergeCell ref="K7:K8"/>
    <mergeCell ref="M7:M8"/>
    <mergeCell ref="Q9:Q10"/>
    <mergeCell ref="R9:R10"/>
    <mergeCell ref="L7:L12"/>
    <mergeCell ref="O7:O8"/>
    <mergeCell ref="P7:P8"/>
    <mergeCell ref="L21:L23"/>
    <mergeCell ref="M21:M22"/>
    <mergeCell ref="O21:O22"/>
    <mergeCell ref="P21:P22"/>
    <mergeCell ref="K21:K23"/>
  </mergeCells>
  <pageMargins left="0.7" right="0.7" top="0.75" bottom="0.75" header="0.3" footer="0.3"/>
  <pageSetup paperSize="9" scale="77"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A83B5-69E4-43B8-B20F-8C0AACB5BFB0}">
  <sheetPr>
    <tabColor rgb="FFFFFF66"/>
  </sheetPr>
  <dimension ref="A2:R55"/>
  <sheetViews>
    <sheetView showGridLines="0" zoomScale="81" zoomScaleNormal="81" workbookViewId="0">
      <selection activeCell="E25" sqref="E25"/>
    </sheetView>
  </sheetViews>
  <sheetFormatPr defaultColWidth="9.109375" defaultRowHeight="14.4"/>
  <cols>
    <col min="1" max="1" width="6.88671875" style="164" customWidth="1"/>
    <col min="2" max="2" width="1.5546875" style="164" customWidth="1"/>
    <col min="3" max="3" width="19.6640625" style="561" customWidth="1"/>
    <col min="4" max="4" width="23.109375" style="164" bestFit="1" customWidth="1"/>
    <col min="5" max="9" width="13.109375" style="167" customWidth="1"/>
    <col min="10" max="10" width="8" style="167" customWidth="1"/>
    <col min="11" max="11" width="17.33203125" style="167" bestFit="1" customWidth="1"/>
    <col min="12" max="12" width="15.6640625" style="167" customWidth="1"/>
    <col min="13" max="13" width="38.33203125" style="167" bestFit="1" customWidth="1"/>
    <col min="14" max="14" width="38.33203125" style="167" customWidth="1"/>
    <col min="15" max="15" width="45" style="167" bestFit="1" customWidth="1"/>
    <col min="16" max="16" width="15.6640625" style="167" customWidth="1"/>
    <col min="17" max="17" width="23.33203125" style="167" customWidth="1"/>
    <col min="18" max="18" width="25.44140625" style="167" bestFit="1" customWidth="1"/>
    <col min="19" max="16384" width="9.109375" style="167"/>
  </cols>
  <sheetData>
    <row r="2" spans="3:18" s="166" customFormat="1" ht="17.399999999999999" customHeight="1">
      <c r="C2" s="841" t="s">
        <v>1144</v>
      </c>
      <c r="D2" s="164"/>
      <c r="J2" s="561"/>
      <c r="K2" s="561" t="s">
        <v>1121</v>
      </c>
      <c r="L2" s="856" t="s">
        <v>1145</v>
      </c>
    </row>
    <row r="3" spans="3:18" s="166" customFormat="1">
      <c r="C3" s="852" t="s">
        <v>1122</v>
      </c>
      <c r="D3" s="164"/>
      <c r="J3" s="561"/>
      <c r="L3" s="856" t="s">
        <v>1147</v>
      </c>
    </row>
    <row r="4" spans="3:18" s="166" customFormat="1" ht="15" customHeight="1">
      <c r="C4" s="696" t="s">
        <v>1041</v>
      </c>
      <c r="J4" s="561"/>
      <c r="K4" s="561"/>
      <c r="L4" s="856" t="s">
        <v>1148</v>
      </c>
    </row>
    <row r="5" spans="3:18" s="166" customFormat="1" ht="15" customHeight="1" thickBot="1">
      <c r="J5" s="561"/>
      <c r="K5" s="561"/>
    </row>
    <row r="6" spans="3:18" s="166" customFormat="1">
      <c r="C6" s="842"/>
      <c r="D6" s="843" t="s">
        <v>87</v>
      </c>
      <c r="E6" s="1130" t="s">
        <v>847</v>
      </c>
      <c r="F6" s="1130"/>
      <c r="G6" s="1130"/>
      <c r="H6" s="1130"/>
      <c r="I6" s="1131"/>
      <c r="J6" s="561"/>
      <c r="K6" s="827" t="s">
        <v>22</v>
      </c>
      <c r="L6" s="827" t="s">
        <v>1124</v>
      </c>
      <c r="M6" s="827" t="s">
        <v>1123</v>
      </c>
      <c r="N6" s="827" t="s">
        <v>1146</v>
      </c>
      <c r="O6" s="827" t="s">
        <v>1125</v>
      </c>
      <c r="P6" s="827" t="s">
        <v>1126</v>
      </c>
      <c r="Q6" s="827" t="s">
        <v>90</v>
      </c>
      <c r="R6" s="827" t="s">
        <v>73</v>
      </c>
    </row>
    <row r="7" spans="3:18" s="166" customFormat="1" ht="18" customHeight="1">
      <c r="C7" s="844" t="s">
        <v>240</v>
      </c>
      <c r="D7" s="857" t="s">
        <v>88</v>
      </c>
      <c r="E7" s="827" t="s">
        <v>1019</v>
      </c>
      <c r="F7" s="827" t="str">
        <f>+"WK"&amp;" "&amp;WEEKNUM(F8)</f>
        <v>WK 24</v>
      </c>
      <c r="G7" s="827" t="str">
        <f>+"WK"&amp;" "&amp;WEEKNUM(G8)</f>
        <v>WK 25</v>
      </c>
      <c r="H7" s="827" t="str">
        <f>+"WK"&amp;" "&amp;WEEKNUM(H8)</f>
        <v>WK 26</v>
      </c>
      <c r="I7" s="845" t="str">
        <f>+"WK"&amp;" "&amp;WEEKNUM(I8)</f>
        <v>WK 27</v>
      </c>
      <c r="J7" s="561"/>
      <c r="K7" s="1101" t="s">
        <v>30</v>
      </c>
      <c r="L7" s="1120" t="s">
        <v>1129</v>
      </c>
      <c r="M7" s="565" t="s">
        <v>1145</v>
      </c>
      <c r="N7" s="820" t="s">
        <v>1130</v>
      </c>
      <c r="O7" s="820" t="s">
        <v>1131</v>
      </c>
      <c r="P7" s="820" t="s">
        <v>1132</v>
      </c>
      <c r="Q7" s="820" t="s">
        <v>1150</v>
      </c>
      <c r="R7" s="820" t="s">
        <v>1136</v>
      </c>
    </row>
    <row r="8" spans="3:18" s="166" customFormat="1" ht="24" customHeight="1">
      <c r="C8" s="844" t="s">
        <v>241</v>
      </c>
      <c r="D8" s="857" t="s">
        <v>215</v>
      </c>
      <c r="E8" s="699">
        <v>44347</v>
      </c>
      <c r="F8" s="699">
        <f>E9+1</f>
        <v>44354</v>
      </c>
      <c r="G8" s="699">
        <f>F9+1</f>
        <v>44361</v>
      </c>
      <c r="H8" s="699">
        <f>G9+1</f>
        <v>44368</v>
      </c>
      <c r="I8" s="701">
        <f>H9+1</f>
        <v>44375</v>
      </c>
      <c r="J8" s="830"/>
      <c r="K8" s="1124"/>
      <c r="L8" s="1120"/>
      <c r="M8" s="565" t="s">
        <v>1145</v>
      </c>
      <c r="N8" s="820" t="s">
        <v>1133</v>
      </c>
      <c r="O8" s="720" t="s">
        <v>1135</v>
      </c>
      <c r="P8" s="820" t="s">
        <v>1132</v>
      </c>
      <c r="Q8" s="820" t="s">
        <v>1134</v>
      </c>
      <c r="R8" s="820" t="s">
        <v>1137</v>
      </c>
    </row>
    <row r="9" spans="3:18" s="166" customFormat="1" ht="18" customHeight="1" thickBot="1">
      <c r="C9" s="848" t="s">
        <v>242</v>
      </c>
      <c r="D9" s="858" t="s">
        <v>216</v>
      </c>
      <c r="E9" s="703">
        <v>44353</v>
      </c>
      <c r="F9" s="703">
        <f>F8+6</f>
        <v>44360</v>
      </c>
      <c r="G9" s="703">
        <f>G8+6</f>
        <v>44367</v>
      </c>
      <c r="H9" s="703">
        <f>H8+6</f>
        <v>44374</v>
      </c>
      <c r="I9" s="705">
        <f>I8+6</f>
        <v>44381</v>
      </c>
      <c r="J9" s="830"/>
      <c r="K9" s="1124"/>
      <c r="L9" s="1120" t="s">
        <v>1167</v>
      </c>
      <c r="M9" s="565" t="s">
        <v>1145</v>
      </c>
      <c r="N9" s="820" t="s">
        <v>1130</v>
      </c>
      <c r="O9" s="820" t="s">
        <v>1131</v>
      </c>
      <c r="P9" s="820" t="s">
        <v>1132</v>
      </c>
      <c r="Q9" s="820" t="s">
        <v>1168</v>
      </c>
      <c r="R9" s="820" t="s">
        <v>1152</v>
      </c>
    </row>
    <row r="10" spans="3:18" s="164" customFormat="1">
      <c r="C10" s="1117" t="s">
        <v>30</v>
      </c>
      <c r="D10" s="849" t="s">
        <v>1116</v>
      </c>
      <c r="E10" s="850" t="e">
        <f>#REF!</f>
        <v>#REF!</v>
      </c>
      <c r="F10" s="850" t="e">
        <f>#REF!</f>
        <v>#REF!</v>
      </c>
      <c r="G10" s="850" t="e">
        <f>#REF!</f>
        <v>#REF!</v>
      </c>
      <c r="H10" s="850" t="e">
        <f>#REF!</f>
        <v>#REF!</v>
      </c>
      <c r="I10" s="859" t="e">
        <f>#REF!</f>
        <v>#REF!</v>
      </c>
      <c r="J10" s="167"/>
      <c r="K10" s="1124"/>
      <c r="L10" s="1120"/>
      <c r="M10" s="1129" t="s">
        <v>1145</v>
      </c>
      <c r="N10" s="1121" t="s">
        <v>1153</v>
      </c>
      <c r="O10" s="1120" t="s">
        <v>1151</v>
      </c>
      <c r="P10" s="1120" t="s">
        <v>1132</v>
      </c>
      <c r="Q10" s="1121" t="s">
        <v>1169</v>
      </c>
      <c r="R10" s="1120" t="s">
        <v>1152</v>
      </c>
    </row>
    <row r="11" spans="3:18" s="164" customFormat="1" ht="18" customHeight="1">
      <c r="C11" s="1109"/>
      <c r="D11" s="836" t="s">
        <v>1120</v>
      </c>
      <c r="E11" s="820">
        <v>765</v>
      </c>
      <c r="F11" s="820">
        <v>771</v>
      </c>
      <c r="G11" s="820">
        <v>777</v>
      </c>
      <c r="H11" s="820">
        <v>782</v>
      </c>
      <c r="I11" s="821">
        <v>787</v>
      </c>
      <c r="J11" s="167"/>
      <c r="K11" s="1124"/>
      <c r="L11" s="1120"/>
      <c r="M11" s="1129"/>
      <c r="N11" s="1121"/>
      <c r="O11" s="1120"/>
      <c r="P11" s="1120"/>
      <c r="Q11" s="1120"/>
      <c r="R11" s="1120"/>
    </row>
    <row r="12" spans="3:18" s="164" customFormat="1" ht="18" customHeight="1">
      <c r="C12" s="1109"/>
      <c r="D12" s="837" t="s">
        <v>1117</v>
      </c>
      <c r="E12" s="613">
        <v>3</v>
      </c>
      <c r="F12" s="613">
        <v>3</v>
      </c>
      <c r="G12" s="613">
        <v>7</v>
      </c>
      <c r="H12" s="613">
        <v>2</v>
      </c>
      <c r="I12" s="692">
        <v>1</v>
      </c>
      <c r="J12" s="167"/>
      <c r="K12" s="1124"/>
      <c r="L12" s="1120"/>
      <c r="M12" s="1129"/>
      <c r="N12" s="1121"/>
      <c r="O12" s="1120"/>
      <c r="P12" s="1120"/>
      <c r="Q12" s="1120"/>
      <c r="R12" s="1120"/>
    </row>
    <row r="13" spans="3:18" s="164" customFormat="1" ht="18" customHeight="1">
      <c r="C13" s="1109"/>
      <c r="D13" s="836" t="s">
        <v>1120</v>
      </c>
      <c r="E13" s="820">
        <v>762</v>
      </c>
      <c r="F13" s="820">
        <f>E13+F12</f>
        <v>765</v>
      </c>
      <c r="G13" s="820">
        <f>F13+G12</f>
        <v>772</v>
      </c>
      <c r="H13" s="820">
        <v>774</v>
      </c>
      <c r="I13" s="821">
        <v>775</v>
      </c>
      <c r="J13" s="167"/>
      <c r="K13" s="1124"/>
      <c r="L13" s="820" t="s">
        <v>1173</v>
      </c>
      <c r="M13" s="565" t="s">
        <v>1145</v>
      </c>
      <c r="N13" s="820" t="s">
        <v>1174</v>
      </c>
      <c r="O13" s="820" t="s">
        <v>1175</v>
      </c>
      <c r="P13" s="820" t="s">
        <v>1162</v>
      </c>
      <c r="Q13" s="820" t="s">
        <v>1176</v>
      </c>
      <c r="R13" s="820" t="s">
        <v>1152</v>
      </c>
    </row>
    <row r="14" spans="3:18" s="164" customFormat="1" ht="28.8">
      <c r="C14" s="1109"/>
      <c r="D14" s="829" t="s">
        <v>1127</v>
      </c>
      <c r="E14" s="828" t="e">
        <f>E12-E10</f>
        <v>#REF!</v>
      </c>
      <c r="F14" s="828" t="e">
        <f>E14+F12-F10</f>
        <v>#REF!</v>
      </c>
      <c r="G14" s="828" t="e">
        <f>F14+G12-G10</f>
        <v>#REF!</v>
      </c>
      <c r="H14" s="828" t="e">
        <f>G14+H12-H10</f>
        <v>#REF!</v>
      </c>
      <c r="I14" s="826" t="e">
        <f>H14+I12-I10</f>
        <v>#REF!</v>
      </c>
      <c r="J14" s="831"/>
      <c r="K14" s="1102"/>
      <c r="L14" s="820" t="s">
        <v>1190</v>
      </c>
      <c r="M14" s="565" t="s">
        <v>1145</v>
      </c>
      <c r="N14" s="820" t="s">
        <v>1181</v>
      </c>
      <c r="O14" s="720" t="s">
        <v>1182</v>
      </c>
      <c r="P14" s="820" t="s">
        <v>1132</v>
      </c>
      <c r="Q14" s="720" t="s">
        <v>1183</v>
      </c>
      <c r="R14" s="820" t="s">
        <v>1136</v>
      </c>
    </row>
    <row r="15" spans="3:18" s="164" customFormat="1" ht="24" customHeight="1">
      <c r="C15" s="1109"/>
      <c r="D15" s="854" t="s">
        <v>1119</v>
      </c>
      <c r="E15" s="834" t="e">
        <f>E12/E10</f>
        <v>#REF!</v>
      </c>
      <c r="F15" s="834" t="e">
        <f>F12/F10</f>
        <v>#REF!</v>
      </c>
      <c r="G15" s="834" t="e">
        <f>G12/G10</f>
        <v>#REF!</v>
      </c>
      <c r="H15" s="834" t="e">
        <f>H12/H10</f>
        <v>#REF!</v>
      </c>
      <c r="I15" s="847" t="e">
        <f>I12/I10</f>
        <v>#REF!</v>
      </c>
      <c r="J15" s="832"/>
      <c r="K15" s="820" t="s">
        <v>36</v>
      </c>
      <c r="L15" s="820" t="s">
        <v>1177</v>
      </c>
      <c r="M15" s="820" t="s">
        <v>1145</v>
      </c>
      <c r="N15" s="820" t="s">
        <v>1154</v>
      </c>
      <c r="O15" s="820" t="s">
        <v>1131</v>
      </c>
      <c r="P15" s="820" t="s">
        <v>1132</v>
      </c>
      <c r="Q15" s="820" t="s">
        <v>1155</v>
      </c>
      <c r="R15" s="820" t="s">
        <v>1152</v>
      </c>
    </row>
    <row r="16" spans="3:18" s="164" customFormat="1" ht="29.4" customHeight="1" thickBot="1">
      <c r="C16" s="1110"/>
      <c r="D16" s="855" t="s">
        <v>1118</v>
      </c>
      <c r="E16" s="1111" t="e">
        <f>AVERAGE(E15:I15)</f>
        <v>#REF!</v>
      </c>
      <c r="F16" s="1111"/>
      <c r="G16" s="1111"/>
      <c r="H16" s="1111"/>
      <c r="I16" s="1112"/>
      <c r="J16" s="833"/>
      <c r="K16" s="820" t="s">
        <v>37</v>
      </c>
      <c r="L16" s="820" t="s">
        <v>1177</v>
      </c>
      <c r="M16" s="720" t="s">
        <v>1158</v>
      </c>
      <c r="N16" s="820" t="s">
        <v>1156</v>
      </c>
      <c r="O16" s="720" t="s">
        <v>1159</v>
      </c>
      <c r="P16" s="820" t="s">
        <v>1160</v>
      </c>
      <c r="Q16" s="820" t="s">
        <v>1157</v>
      </c>
      <c r="R16" s="820" t="s">
        <v>1152</v>
      </c>
    </row>
    <row r="17" spans="3:18" s="164" customFormat="1" ht="27" customHeight="1">
      <c r="C17" s="1108" t="s">
        <v>1128</v>
      </c>
      <c r="D17" s="851" t="s">
        <v>1116</v>
      </c>
      <c r="E17" s="850" t="e">
        <f>#REF!</f>
        <v>#REF!</v>
      </c>
      <c r="F17" s="850" t="e">
        <f>#REF!</f>
        <v>#REF!</v>
      </c>
      <c r="G17" s="850" t="e">
        <f>#REF!</f>
        <v>#REF!</v>
      </c>
      <c r="H17" s="850" t="e">
        <f>#REF!</f>
        <v>#REF!</v>
      </c>
      <c r="I17" s="859" t="e">
        <f>#REF!</f>
        <v>#REF!</v>
      </c>
      <c r="J17" s="833"/>
      <c r="K17" s="820" t="s">
        <v>42</v>
      </c>
      <c r="L17" s="820" t="s">
        <v>1149</v>
      </c>
      <c r="M17" s="820" t="s">
        <v>1145</v>
      </c>
      <c r="N17" s="820" t="s">
        <v>1161</v>
      </c>
      <c r="O17" s="820" t="s">
        <v>1131</v>
      </c>
      <c r="P17" s="820" t="s">
        <v>1162</v>
      </c>
      <c r="Q17" s="820" t="s">
        <v>1178</v>
      </c>
      <c r="R17" s="820" t="s">
        <v>1152</v>
      </c>
    </row>
    <row r="18" spans="3:18" s="563" customFormat="1" ht="23.4" customHeight="1">
      <c r="C18" s="1118"/>
      <c r="D18" s="839" t="s">
        <v>1139</v>
      </c>
      <c r="E18" s="820"/>
      <c r="F18" s="820"/>
      <c r="G18" s="820"/>
      <c r="H18" s="820"/>
      <c r="I18" s="821"/>
      <c r="J18" s="833"/>
      <c r="K18" s="820" t="s">
        <v>42</v>
      </c>
      <c r="L18" s="820" t="s">
        <v>1173</v>
      </c>
      <c r="M18" s="820" t="s">
        <v>1145</v>
      </c>
      <c r="N18" s="820" t="s">
        <v>1181</v>
      </c>
      <c r="O18" s="720" t="s">
        <v>1182</v>
      </c>
      <c r="P18" s="820" t="s">
        <v>1132</v>
      </c>
      <c r="Q18" s="720" t="s">
        <v>1183</v>
      </c>
      <c r="R18" s="820" t="s">
        <v>1136</v>
      </c>
    </row>
    <row r="19" spans="3:18" s="164" customFormat="1" ht="25.2" customHeight="1">
      <c r="C19" s="1118"/>
      <c r="D19" s="840" t="s">
        <v>1117</v>
      </c>
      <c r="E19" s="613"/>
      <c r="F19" s="613"/>
      <c r="G19" s="613"/>
      <c r="H19" s="613"/>
      <c r="I19" s="692"/>
      <c r="J19" s="833"/>
      <c r="K19" s="820" t="s">
        <v>1163</v>
      </c>
      <c r="L19" s="820" t="s">
        <v>1179</v>
      </c>
      <c r="M19" s="860" t="s">
        <v>1166</v>
      </c>
      <c r="N19" s="820" t="s">
        <v>1164</v>
      </c>
      <c r="O19" s="820" t="s">
        <v>1131</v>
      </c>
      <c r="P19" s="820" t="s">
        <v>1165</v>
      </c>
      <c r="Q19" s="820"/>
      <c r="R19" s="820" t="s">
        <v>1152</v>
      </c>
    </row>
    <row r="20" spans="3:18" s="563" customFormat="1" ht="18" customHeight="1">
      <c r="C20" s="1118"/>
      <c r="D20" s="839" t="s">
        <v>1139</v>
      </c>
      <c r="E20" s="820"/>
      <c r="F20" s="820"/>
      <c r="G20" s="820"/>
      <c r="H20" s="820"/>
      <c r="I20" s="821"/>
      <c r="J20" s="833"/>
    </row>
    <row r="21" spans="3:18" s="164" customFormat="1" ht="18" customHeight="1">
      <c r="C21" s="1118"/>
      <c r="D21" s="829" t="s">
        <v>1127</v>
      </c>
      <c r="E21" s="828" t="e">
        <f>E19-E17</f>
        <v>#REF!</v>
      </c>
      <c r="F21" s="828" t="e">
        <f>E21+F19-F17</f>
        <v>#REF!</v>
      </c>
      <c r="G21" s="828" t="e">
        <f>F21+G19-G17</f>
        <v>#REF!</v>
      </c>
      <c r="H21" s="828" t="e">
        <f>G21+H19-H17</f>
        <v>#REF!</v>
      </c>
      <c r="I21" s="826" t="e">
        <f>H21+I19-I17</f>
        <v>#REF!</v>
      </c>
      <c r="J21" s="833"/>
    </row>
    <row r="22" spans="3:18" s="164" customFormat="1" ht="18" customHeight="1">
      <c r="C22" s="1118"/>
      <c r="D22" s="854" t="s">
        <v>1119</v>
      </c>
      <c r="E22" s="834" t="e">
        <f>E19/E17</f>
        <v>#REF!</v>
      </c>
      <c r="F22" s="834" t="e">
        <f>F19/F17</f>
        <v>#REF!</v>
      </c>
      <c r="G22" s="834" t="e">
        <f>G19/G17</f>
        <v>#REF!</v>
      </c>
      <c r="H22" s="834" t="e">
        <f>H19/H17</f>
        <v>#REF!</v>
      </c>
      <c r="I22" s="847" t="e">
        <f>I19/I17</f>
        <v>#REF!</v>
      </c>
      <c r="J22" s="833"/>
    </row>
    <row r="23" spans="3:18" s="164" customFormat="1" ht="18" customHeight="1" thickBot="1">
      <c r="C23" s="1119"/>
      <c r="D23" s="855" t="s">
        <v>1118</v>
      </c>
      <c r="E23" s="1111" t="e">
        <f>AVERAGE(E22:I22)</f>
        <v>#REF!</v>
      </c>
      <c r="F23" s="1111"/>
      <c r="G23" s="1111"/>
      <c r="H23" s="1111"/>
      <c r="I23" s="1112"/>
      <c r="J23" s="833"/>
    </row>
    <row r="24" spans="3:18" s="164" customFormat="1" ht="18" customHeight="1">
      <c r="C24" s="1117" t="s">
        <v>36</v>
      </c>
      <c r="D24" s="851" t="s">
        <v>1116</v>
      </c>
      <c r="E24" s="850" t="e">
        <f>#REF!</f>
        <v>#REF!</v>
      </c>
      <c r="F24" s="850" t="e">
        <f>#REF!</f>
        <v>#REF!</v>
      </c>
      <c r="G24" s="850" t="e">
        <f>#REF!</f>
        <v>#REF!</v>
      </c>
      <c r="H24" s="850" t="e">
        <f>#REF!</f>
        <v>#REF!</v>
      </c>
      <c r="I24" s="859" t="e">
        <f>#REF!</f>
        <v>#REF!</v>
      </c>
      <c r="J24" s="833"/>
    </row>
    <row r="25" spans="3:18" s="164" customFormat="1" ht="18" customHeight="1">
      <c r="C25" s="1109"/>
      <c r="D25" s="839" t="s">
        <v>1140</v>
      </c>
      <c r="E25" s="820">
        <v>545</v>
      </c>
      <c r="F25" s="820">
        <v>551</v>
      </c>
      <c r="G25" s="820">
        <v>556</v>
      </c>
      <c r="H25" s="820">
        <v>560</v>
      </c>
      <c r="I25" s="821">
        <v>564</v>
      </c>
      <c r="J25" s="167"/>
    </row>
    <row r="26" spans="3:18" s="164" customFormat="1" ht="18" customHeight="1">
      <c r="C26" s="1109"/>
      <c r="D26" s="840" t="s">
        <v>1117</v>
      </c>
      <c r="E26" s="613">
        <v>2</v>
      </c>
      <c r="F26" s="613">
        <v>3</v>
      </c>
      <c r="G26" s="613">
        <v>3</v>
      </c>
      <c r="H26" s="613">
        <v>6</v>
      </c>
      <c r="I26" s="692">
        <v>1</v>
      </c>
      <c r="J26" s="167"/>
    </row>
    <row r="27" spans="3:18" s="164" customFormat="1" ht="18" customHeight="1">
      <c r="C27" s="1109"/>
      <c r="D27" s="839" t="s">
        <v>1140</v>
      </c>
      <c r="E27" s="820">
        <v>545</v>
      </c>
      <c r="F27" s="820">
        <f>E27+F26</f>
        <v>548</v>
      </c>
      <c r="G27" s="820">
        <f>F27+G26</f>
        <v>551</v>
      </c>
      <c r="H27" s="820">
        <v>557</v>
      </c>
      <c r="I27" s="821">
        <v>558</v>
      </c>
      <c r="J27" s="167"/>
    </row>
    <row r="28" spans="3:18" ht="18" customHeight="1">
      <c r="C28" s="1109"/>
      <c r="D28" s="829" t="s">
        <v>1127</v>
      </c>
      <c r="E28" s="828" t="e">
        <f>E26-E24</f>
        <v>#REF!</v>
      </c>
      <c r="F28" s="828" t="e">
        <f>E28+F26-F24</f>
        <v>#REF!</v>
      </c>
      <c r="G28" s="828" t="e">
        <f>F28+G26-G24</f>
        <v>#REF!</v>
      </c>
      <c r="H28" s="828" t="e">
        <f>G28+H26-H24</f>
        <v>#REF!</v>
      </c>
      <c r="I28" s="826" t="e">
        <f>H28+I26-I24</f>
        <v>#REF!</v>
      </c>
    </row>
    <row r="29" spans="3:18" ht="18" customHeight="1">
      <c r="C29" s="1109"/>
      <c r="D29" s="854" t="s">
        <v>1119</v>
      </c>
      <c r="E29" s="834" t="e">
        <f>E26/E24</f>
        <v>#REF!</v>
      </c>
      <c r="F29" s="834" t="e">
        <f>F26/F24</f>
        <v>#REF!</v>
      </c>
      <c r="G29" s="834" t="e">
        <f>G26/G24</f>
        <v>#REF!</v>
      </c>
      <c r="H29" s="834" t="e">
        <f>H26/H24</f>
        <v>#REF!</v>
      </c>
      <c r="I29" s="847" t="e">
        <f>I26/I24</f>
        <v>#REF!</v>
      </c>
    </row>
    <row r="30" spans="3:18" ht="18" customHeight="1" thickBot="1">
      <c r="C30" s="1110"/>
      <c r="D30" s="855" t="s">
        <v>1118</v>
      </c>
      <c r="E30" s="1111" t="e">
        <f>AVERAGE(E29:I29)</f>
        <v>#REF!</v>
      </c>
      <c r="F30" s="1111"/>
      <c r="G30" s="1111"/>
      <c r="H30" s="1111"/>
      <c r="I30" s="1112"/>
    </row>
    <row r="31" spans="3:18" ht="18" customHeight="1">
      <c r="C31" s="1117" t="s">
        <v>37</v>
      </c>
      <c r="D31" s="851" t="s">
        <v>1116</v>
      </c>
      <c r="E31" s="850" t="e">
        <f>#REF!</f>
        <v>#REF!</v>
      </c>
      <c r="F31" s="850" t="e">
        <f>#REF!</f>
        <v>#REF!</v>
      </c>
      <c r="G31" s="850" t="e">
        <f>#REF!</f>
        <v>#REF!</v>
      </c>
      <c r="H31" s="850" t="e">
        <f>#REF!</f>
        <v>#REF!</v>
      </c>
      <c r="I31" s="859" t="e">
        <f>#REF!</f>
        <v>#REF!</v>
      </c>
    </row>
    <row r="32" spans="3:18" ht="18" customHeight="1">
      <c r="C32" s="1109"/>
      <c r="D32" s="839" t="s">
        <v>1141</v>
      </c>
      <c r="E32" s="820">
        <v>203</v>
      </c>
      <c r="F32" s="820">
        <v>206</v>
      </c>
      <c r="G32" s="820">
        <v>209</v>
      </c>
      <c r="H32" s="820">
        <v>211</v>
      </c>
      <c r="I32" s="821">
        <v>213</v>
      </c>
    </row>
    <row r="33" spans="3:9" ht="18" customHeight="1">
      <c r="C33" s="1109"/>
      <c r="D33" s="840" t="s">
        <v>1117</v>
      </c>
      <c r="E33" s="613">
        <v>3</v>
      </c>
      <c r="F33" s="613">
        <v>0</v>
      </c>
      <c r="G33" s="613">
        <v>4</v>
      </c>
      <c r="H33" s="613">
        <v>3</v>
      </c>
      <c r="I33" s="692">
        <v>0</v>
      </c>
    </row>
    <row r="34" spans="3:9" ht="18" customHeight="1">
      <c r="C34" s="1109"/>
      <c r="D34" s="839" t="s">
        <v>1141</v>
      </c>
      <c r="E34" s="820">
        <v>203</v>
      </c>
      <c r="F34" s="820">
        <f>E34+F33</f>
        <v>203</v>
      </c>
      <c r="G34" s="820">
        <f>F34+G33</f>
        <v>207</v>
      </c>
      <c r="H34" s="820">
        <v>210</v>
      </c>
      <c r="I34" s="821"/>
    </row>
    <row r="35" spans="3:9" ht="18" customHeight="1">
      <c r="C35" s="1109"/>
      <c r="D35" s="829" t="s">
        <v>1127</v>
      </c>
      <c r="E35" s="828" t="e">
        <f>E33-E31</f>
        <v>#REF!</v>
      </c>
      <c r="F35" s="828" t="e">
        <f>E35+F33-F31</f>
        <v>#REF!</v>
      </c>
      <c r="G35" s="828" t="e">
        <f>F35+G33-G31</f>
        <v>#REF!</v>
      </c>
      <c r="H35" s="828" t="e">
        <f>G35+H33-H31</f>
        <v>#REF!</v>
      </c>
      <c r="I35" s="826" t="e">
        <f>H35+I33-I31</f>
        <v>#REF!</v>
      </c>
    </row>
    <row r="36" spans="3:9" ht="18" customHeight="1">
      <c r="C36" s="1109"/>
      <c r="D36" s="854" t="s">
        <v>1119</v>
      </c>
      <c r="E36" s="834" t="e">
        <f>E33/E31</f>
        <v>#REF!</v>
      </c>
      <c r="F36" s="834" t="e">
        <f>F33/F31</f>
        <v>#REF!</v>
      </c>
      <c r="G36" s="834" t="e">
        <f>G33/G31</f>
        <v>#REF!</v>
      </c>
      <c r="H36" s="834" t="e">
        <f>H33/H31</f>
        <v>#REF!</v>
      </c>
      <c r="I36" s="847" t="e">
        <f>I33/I31</f>
        <v>#REF!</v>
      </c>
    </row>
    <row r="37" spans="3:9" ht="18" customHeight="1" thickBot="1">
      <c r="C37" s="1110"/>
      <c r="D37" s="855" t="s">
        <v>1118</v>
      </c>
      <c r="E37" s="1111" t="e">
        <f>AVERAGE(E36:I36)</f>
        <v>#REF!</v>
      </c>
      <c r="F37" s="1111"/>
      <c r="G37" s="1111"/>
      <c r="H37" s="1111"/>
      <c r="I37" s="1112"/>
    </row>
    <row r="38" spans="3:9" ht="18" customHeight="1">
      <c r="C38" s="1117" t="s">
        <v>42</v>
      </c>
      <c r="D38" s="851" t="s">
        <v>1116</v>
      </c>
      <c r="E38" s="850" t="e">
        <f>#REF!</f>
        <v>#REF!</v>
      </c>
      <c r="F38" s="850">
        <v>1</v>
      </c>
      <c r="G38" s="850"/>
      <c r="H38" s="850">
        <v>1</v>
      </c>
      <c r="I38" s="859" t="e">
        <f>#REF!</f>
        <v>#REF!</v>
      </c>
    </row>
    <row r="39" spans="3:9" ht="18" customHeight="1">
      <c r="C39" s="1109"/>
      <c r="D39" s="839" t="s">
        <v>1142</v>
      </c>
      <c r="E39" s="820"/>
      <c r="F39" s="820">
        <v>30</v>
      </c>
      <c r="G39" s="820"/>
      <c r="H39" s="820">
        <v>31</v>
      </c>
      <c r="I39" s="821"/>
    </row>
    <row r="40" spans="3:9" ht="18" customHeight="1">
      <c r="C40" s="1109"/>
      <c r="D40" s="840" t="s">
        <v>1117</v>
      </c>
      <c r="E40" s="613"/>
      <c r="F40" s="613">
        <v>0</v>
      </c>
      <c r="G40" s="613">
        <v>0</v>
      </c>
      <c r="H40" s="613">
        <v>1</v>
      </c>
      <c r="I40" s="692"/>
    </row>
    <row r="41" spans="3:9" ht="18" customHeight="1">
      <c r="C41" s="1109"/>
      <c r="D41" s="839" t="s">
        <v>1142</v>
      </c>
      <c r="E41" s="820"/>
      <c r="F41" s="820"/>
      <c r="G41" s="820"/>
      <c r="H41" s="820"/>
      <c r="I41" s="821"/>
    </row>
    <row r="42" spans="3:9" ht="18" customHeight="1">
      <c r="C42" s="1109"/>
      <c r="D42" s="829" t="s">
        <v>1127</v>
      </c>
      <c r="E42" s="828"/>
      <c r="F42" s="828">
        <f>E42+F40-F38</f>
        <v>-1</v>
      </c>
      <c r="G42" s="828">
        <f>F42+G40-G38</f>
        <v>-1</v>
      </c>
      <c r="H42" s="828">
        <f>G42+H40-H38</f>
        <v>-1</v>
      </c>
      <c r="I42" s="826" t="e">
        <f>H42+I40-I38</f>
        <v>#REF!</v>
      </c>
    </row>
    <row r="43" spans="3:9" ht="18" customHeight="1">
      <c r="C43" s="1109"/>
      <c r="D43" s="854" t="s">
        <v>1119</v>
      </c>
      <c r="E43" s="834"/>
      <c r="F43" s="834">
        <f>F40/F38</f>
        <v>0</v>
      </c>
      <c r="G43" s="834"/>
      <c r="H43" s="834">
        <f>H40/H38</f>
        <v>1</v>
      </c>
      <c r="I43" s="847"/>
    </row>
    <row r="44" spans="3:9" ht="18" customHeight="1" thickBot="1">
      <c r="C44" s="1110"/>
      <c r="D44" s="855" t="s">
        <v>1118</v>
      </c>
      <c r="E44" s="1111">
        <f>AVERAGE(E43:I43)</f>
        <v>0.5</v>
      </c>
      <c r="F44" s="1111"/>
      <c r="G44" s="1111"/>
      <c r="H44" s="1111"/>
      <c r="I44" s="1112"/>
    </row>
    <row r="45" spans="3:9" ht="18" customHeight="1">
      <c r="C45" s="1105" t="s">
        <v>47</v>
      </c>
      <c r="D45" s="851" t="s">
        <v>1116</v>
      </c>
      <c r="E45" s="850">
        <v>12</v>
      </c>
      <c r="F45" s="850">
        <v>11</v>
      </c>
      <c r="G45" s="850">
        <v>12</v>
      </c>
      <c r="H45" s="850">
        <v>16</v>
      </c>
      <c r="I45" s="859">
        <v>11</v>
      </c>
    </row>
    <row r="46" spans="3:9" ht="18" customHeight="1">
      <c r="C46" s="1106"/>
      <c r="D46" s="839" t="s">
        <v>1143</v>
      </c>
      <c r="E46" s="820" t="s">
        <v>1107</v>
      </c>
      <c r="F46" s="820" t="s">
        <v>1108</v>
      </c>
      <c r="G46" s="820" t="s">
        <v>1109</v>
      </c>
      <c r="H46" s="820" t="s">
        <v>1110</v>
      </c>
      <c r="I46" s="821" t="s">
        <v>1111</v>
      </c>
    </row>
    <row r="47" spans="3:9" ht="18" customHeight="1">
      <c r="C47" s="1106"/>
      <c r="D47" s="840" t="s">
        <v>1117</v>
      </c>
      <c r="E47" s="613">
        <v>12</v>
      </c>
      <c r="F47" s="613">
        <v>11</v>
      </c>
      <c r="G47" s="613">
        <v>14</v>
      </c>
      <c r="H47" s="613">
        <v>16</v>
      </c>
      <c r="I47" s="692">
        <v>17</v>
      </c>
    </row>
    <row r="48" spans="3:9" ht="18" customHeight="1">
      <c r="C48" s="1106"/>
      <c r="D48" s="839" t="s">
        <v>1143</v>
      </c>
      <c r="E48" s="820"/>
      <c r="F48" s="820"/>
      <c r="G48" s="820"/>
      <c r="H48" s="820"/>
      <c r="I48" s="821"/>
    </row>
    <row r="49" spans="3:9" ht="18" customHeight="1">
      <c r="C49" s="1106"/>
      <c r="D49" s="829" t="s">
        <v>1127</v>
      </c>
      <c r="E49" s="828">
        <f>E47-E45</f>
        <v>0</v>
      </c>
      <c r="F49" s="828">
        <f>E49+F47-F45</f>
        <v>0</v>
      </c>
      <c r="G49" s="828">
        <f>F49+G47-G45</f>
        <v>2</v>
      </c>
      <c r="H49" s="828">
        <f>G49+H47-H45</f>
        <v>2</v>
      </c>
      <c r="I49" s="826">
        <f>H49+I47-I45</f>
        <v>8</v>
      </c>
    </row>
    <row r="50" spans="3:9" ht="18" customHeight="1">
      <c r="C50" s="1107"/>
      <c r="D50" s="854" t="s">
        <v>1119</v>
      </c>
      <c r="E50" s="834">
        <f>E47/E45</f>
        <v>1</v>
      </c>
      <c r="F50" s="834">
        <f>F47/F45</f>
        <v>1</v>
      </c>
      <c r="G50" s="834">
        <f>G47/G45</f>
        <v>1.1666666666666667</v>
      </c>
      <c r="H50" s="834">
        <f>H47/H45</f>
        <v>1</v>
      </c>
      <c r="I50" s="847">
        <f>I47/I45</f>
        <v>1.5454545454545454</v>
      </c>
    </row>
    <row r="51" spans="3:9" ht="18" customHeight="1">
      <c r="C51" s="1113" t="s">
        <v>46</v>
      </c>
      <c r="D51" s="838" t="s">
        <v>1116</v>
      </c>
      <c r="E51" s="835">
        <v>14</v>
      </c>
      <c r="F51" s="835">
        <v>5</v>
      </c>
      <c r="G51" s="835">
        <v>4</v>
      </c>
      <c r="H51" s="835">
        <v>6</v>
      </c>
      <c r="I51" s="846">
        <v>6</v>
      </c>
    </row>
    <row r="52" spans="3:9" ht="18" customHeight="1">
      <c r="C52" s="1106"/>
      <c r="D52" s="840" t="s">
        <v>1117</v>
      </c>
      <c r="E52" s="613">
        <v>14</v>
      </c>
      <c r="F52" s="613">
        <v>5</v>
      </c>
      <c r="G52" s="613">
        <v>3</v>
      </c>
      <c r="H52" s="613">
        <v>6</v>
      </c>
      <c r="I52" s="692">
        <v>12</v>
      </c>
    </row>
    <row r="53" spans="3:9" ht="18" customHeight="1">
      <c r="C53" s="1106"/>
      <c r="D53" s="839" t="s">
        <v>1127</v>
      </c>
      <c r="E53" s="828">
        <f>E52-E51</f>
        <v>0</v>
      </c>
      <c r="F53" s="828">
        <f>E53+F52-F51</f>
        <v>0</v>
      </c>
      <c r="G53" s="828">
        <f>F53+G52-G51</f>
        <v>-1</v>
      </c>
      <c r="H53" s="828">
        <f>G53+H52-H51</f>
        <v>-1</v>
      </c>
      <c r="I53" s="826">
        <f>H53+I52-I51</f>
        <v>5</v>
      </c>
    </row>
    <row r="54" spans="3:9" ht="15" customHeight="1">
      <c r="C54" s="1106"/>
      <c r="D54" s="854" t="s">
        <v>1119</v>
      </c>
      <c r="E54" s="834">
        <f>E52/E51</f>
        <v>1</v>
      </c>
      <c r="F54" s="834">
        <f>F52/F51</f>
        <v>1</v>
      </c>
      <c r="G54" s="834">
        <f>G52/G51</f>
        <v>0.75</v>
      </c>
      <c r="H54" s="834">
        <f>H52/H51</f>
        <v>1</v>
      </c>
      <c r="I54" s="847">
        <f>I52/I51</f>
        <v>2</v>
      </c>
    </row>
    <row r="55" spans="3:9" ht="15" thickBot="1">
      <c r="C55" s="1114"/>
      <c r="D55" s="853" t="s">
        <v>1118</v>
      </c>
      <c r="E55" s="1115">
        <f>AVERAGE(E54:I54,E50:I50)</f>
        <v>1.146212121212121</v>
      </c>
      <c r="F55" s="1115"/>
      <c r="G55" s="1115"/>
      <c r="H55" s="1115"/>
      <c r="I55" s="1116"/>
    </row>
  </sheetData>
  <autoFilter ref="A6:R6" xr:uid="{BDC3F7D2-EC28-4D91-A1F6-A0236B87EB14}">
    <filterColumn colId="4" showButton="0"/>
    <filterColumn colId="5" showButton="0"/>
    <filterColumn colId="6" showButton="0"/>
    <filterColumn colId="7" showButton="0"/>
  </autoFilter>
  <mergeCells count="23">
    <mergeCell ref="C51:C55"/>
    <mergeCell ref="E6:I6"/>
    <mergeCell ref="E23:I23"/>
    <mergeCell ref="E30:I30"/>
    <mergeCell ref="E37:I37"/>
    <mergeCell ref="C24:C30"/>
    <mergeCell ref="C31:C37"/>
    <mergeCell ref="E16:I16"/>
    <mergeCell ref="C10:C16"/>
    <mergeCell ref="C17:C23"/>
    <mergeCell ref="C38:C44"/>
    <mergeCell ref="E44:I44"/>
    <mergeCell ref="C45:C50"/>
    <mergeCell ref="L9:L12"/>
    <mergeCell ref="L7:L8"/>
    <mergeCell ref="E55:I55"/>
    <mergeCell ref="R10:R12"/>
    <mergeCell ref="P10:P12"/>
    <mergeCell ref="O10:O12"/>
    <mergeCell ref="N10:N12"/>
    <mergeCell ref="M10:M12"/>
    <mergeCell ref="Q10:Q12"/>
    <mergeCell ref="K7:K14"/>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44F01-CD7C-4144-980F-1856FB4E70A2}">
  <sheetPr>
    <pageSetUpPr fitToPage="1"/>
  </sheetPr>
  <dimension ref="A1:O43"/>
  <sheetViews>
    <sheetView showGridLines="0" topLeftCell="B1" zoomScale="88" zoomScaleNormal="88" workbookViewId="0">
      <selection activeCell="H12" sqref="H12"/>
    </sheetView>
  </sheetViews>
  <sheetFormatPr defaultColWidth="8.88671875" defaultRowHeight="13.8"/>
  <cols>
    <col min="1" max="1" width="11.44140625" style="909" hidden="1" customWidth="1"/>
    <col min="2" max="3" width="8.88671875" style="5"/>
    <col min="4" max="4" width="10" style="5" customWidth="1"/>
    <col min="5" max="5" width="12.5546875" style="5" customWidth="1"/>
    <col min="6" max="6" width="8.88671875" style="5" customWidth="1"/>
    <col min="7" max="7" width="11.5546875" style="5" customWidth="1"/>
    <col min="8" max="8" width="46.6640625" style="5" bestFit="1" customWidth="1"/>
    <col min="9" max="9" width="11.33203125" style="5" customWidth="1"/>
    <col min="10" max="10" width="11.6640625" style="909" customWidth="1"/>
    <col min="11" max="11" width="10.44140625" style="5" customWidth="1"/>
    <col min="12" max="12" width="8.88671875" style="5"/>
    <col min="13" max="13" width="11.33203125" style="5" bestFit="1" customWidth="1"/>
    <col min="14" max="14" width="34" style="909" bestFit="1" customWidth="1"/>
    <col min="15" max="15" width="30.6640625" style="909" bestFit="1" customWidth="1"/>
    <col min="16" max="16384" width="8.88671875" style="5"/>
  </cols>
  <sheetData>
    <row r="1" spans="1:15" s="908" customFormat="1" ht="35.4" customHeight="1">
      <c r="A1" s="906" t="s">
        <v>1102</v>
      </c>
      <c r="B1" s="862" t="s">
        <v>1103</v>
      </c>
      <c r="C1" s="862" t="s">
        <v>102</v>
      </c>
      <c r="D1" s="862" t="s">
        <v>103</v>
      </c>
      <c r="E1" s="862" t="s">
        <v>104</v>
      </c>
      <c r="F1" s="862" t="s">
        <v>105</v>
      </c>
      <c r="G1" s="862" t="s">
        <v>246</v>
      </c>
      <c r="H1" s="862" t="s">
        <v>61</v>
      </c>
      <c r="I1" s="907" t="s">
        <v>106</v>
      </c>
      <c r="J1" s="907" t="s">
        <v>107</v>
      </c>
      <c r="K1" s="862" t="s">
        <v>280</v>
      </c>
      <c r="L1" s="862" t="s">
        <v>113</v>
      </c>
      <c r="M1" s="862" t="s">
        <v>1138</v>
      </c>
      <c r="N1" s="862" t="s">
        <v>673</v>
      </c>
      <c r="O1" s="862" t="s">
        <v>1490</v>
      </c>
    </row>
    <row r="2" spans="1:15" ht="14.4">
      <c r="B2" s="958" t="s">
        <v>1352</v>
      </c>
      <c r="C2" s="958" t="s">
        <v>1432</v>
      </c>
      <c r="D2" s="958">
        <v>100172117</v>
      </c>
      <c r="E2" s="1045" t="s">
        <v>1433</v>
      </c>
      <c r="F2" s="958" t="s">
        <v>127</v>
      </c>
      <c r="G2" s="958">
        <v>302053368</v>
      </c>
      <c r="H2" s="958" t="s">
        <v>1247</v>
      </c>
      <c r="I2" s="958" t="s">
        <v>430</v>
      </c>
      <c r="J2" s="1040">
        <v>4200275559</v>
      </c>
      <c r="K2" s="1041">
        <v>45190</v>
      </c>
      <c r="L2" s="958" t="s">
        <v>1484</v>
      </c>
      <c r="M2" s="1042">
        <v>45190</v>
      </c>
      <c r="N2" s="1044" t="s">
        <v>1592</v>
      </c>
      <c r="O2" s="958"/>
    </row>
    <row r="3" spans="1:15" ht="14.4">
      <c r="B3" s="958" t="s">
        <v>1353</v>
      </c>
      <c r="C3" s="958" t="s">
        <v>1421</v>
      </c>
      <c r="D3" s="958">
        <v>100170893</v>
      </c>
      <c r="E3" s="1045" t="s">
        <v>1452</v>
      </c>
      <c r="F3" s="958" t="s">
        <v>127</v>
      </c>
      <c r="G3" s="958">
        <v>302053366</v>
      </c>
      <c r="H3" s="958" t="s">
        <v>1266</v>
      </c>
      <c r="I3" s="958" t="s">
        <v>119</v>
      </c>
      <c r="J3" s="1040">
        <v>4200274857</v>
      </c>
      <c r="K3" s="1042">
        <v>45170</v>
      </c>
      <c r="L3" s="958" t="s">
        <v>434</v>
      </c>
      <c r="M3" s="1042">
        <v>45170</v>
      </c>
      <c r="N3" s="787" t="s">
        <v>1534</v>
      </c>
      <c r="O3" s="958"/>
    </row>
    <row r="4" spans="1:15" ht="14.4">
      <c r="B4" s="958" t="s">
        <v>1364</v>
      </c>
      <c r="C4" s="958" t="s">
        <v>1382</v>
      </c>
      <c r="D4" s="958">
        <v>100164287</v>
      </c>
      <c r="E4" s="1045" t="s">
        <v>1447</v>
      </c>
      <c r="F4" s="958" t="s">
        <v>254</v>
      </c>
      <c r="G4" s="958">
        <v>302009764</v>
      </c>
      <c r="H4" s="958" t="s">
        <v>1244</v>
      </c>
      <c r="I4" s="958" t="s">
        <v>121</v>
      </c>
      <c r="J4" s="1040">
        <v>4200273206</v>
      </c>
      <c r="K4" s="1041">
        <v>45156</v>
      </c>
      <c r="L4" s="958" t="s">
        <v>122</v>
      </c>
      <c r="M4" s="1041">
        <v>45156</v>
      </c>
      <c r="N4" s="787" t="s">
        <v>1510</v>
      </c>
      <c r="O4" s="958" t="s">
        <v>1593</v>
      </c>
    </row>
    <row r="5" spans="1:15" ht="14.4">
      <c r="B5" s="958" t="s">
        <v>1365</v>
      </c>
      <c r="C5" s="958" t="s">
        <v>1419</v>
      </c>
      <c r="D5" s="958">
        <v>10164548</v>
      </c>
      <c r="E5" s="1045" t="s">
        <v>1448</v>
      </c>
      <c r="F5" s="958" t="s">
        <v>254</v>
      </c>
      <c r="G5" s="958">
        <v>302009763</v>
      </c>
      <c r="H5" s="958" t="s">
        <v>1243</v>
      </c>
      <c r="I5" s="958" t="s">
        <v>119</v>
      </c>
      <c r="J5" s="1040">
        <v>4200273245</v>
      </c>
      <c r="K5" s="1041">
        <v>45156</v>
      </c>
      <c r="L5" s="958" t="s">
        <v>122</v>
      </c>
      <c r="M5" s="1041">
        <v>45156</v>
      </c>
      <c r="N5" s="787" t="s">
        <v>1510</v>
      </c>
      <c r="O5" s="958" t="s">
        <v>1594</v>
      </c>
    </row>
    <row r="6" spans="1:15" ht="14.4">
      <c r="B6" s="958" t="s">
        <v>1366</v>
      </c>
      <c r="C6" s="958" t="s">
        <v>1422</v>
      </c>
      <c r="D6" s="958">
        <v>100170892</v>
      </c>
      <c r="E6" s="1045" t="s">
        <v>1423</v>
      </c>
      <c r="F6" s="958" t="s">
        <v>127</v>
      </c>
      <c r="G6" s="958">
        <v>302009767</v>
      </c>
      <c r="H6" s="958" t="s">
        <v>1245</v>
      </c>
      <c r="I6" s="958" t="s">
        <v>121</v>
      </c>
      <c r="J6" s="1040">
        <v>4200274856</v>
      </c>
      <c r="K6" s="1042">
        <v>45170</v>
      </c>
      <c r="L6" s="958" t="s">
        <v>434</v>
      </c>
      <c r="M6" s="1042">
        <v>45170</v>
      </c>
      <c r="N6" s="787" t="s">
        <v>1534</v>
      </c>
      <c r="O6" s="958"/>
    </row>
    <row r="7" spans="1:15" ht="14.4">
      <c r="B7" s="958" t="s">
        <v>1367</v>
      </c>
      <c r="C7" s="958" t="s">
        <v>1310</v>
      </c>
      <c r="D7" s="958">
        <v>100141139</v>
      </c>
      <c r="E7" s="1040" t="s">
        <v>1449</v>
      </c>
      <c r="F7" s="958" t="s">
        <v>124</v>
      </c>
      <c r="G7" s="958">
        <v>302053366</v>
      </c>
      <c r="H7" s="958" t="s">
        <v>1266</v>
      </c>
      <c r="I7" s="958" t="s">
        <v>119</v>
      </c>
      <c r="J7" s="1040">
        <v>4200260549</v>
      </c>
      <c r="K7" s="1041">
        <v>45190</v>
      </c>
      <c r="L7" s="958" t="s">
        <v>122</v>
      </c>
      <c r="M7" s="1041">
        <v>45190</v>
      </c>
      <c r="N7" s="787" t="s">
        <v>1535</v>
      </c>
      <c r="O7" s="958"/>
    </row>
    <row r="8" spans="1:15" ht="14.4">
      <c r="B8" s="958" t="s">
        <v>1368</v>
      </c>
      <c r="C8" s="958" t="s">
        <v>1276</v>
      </c>
      <c r="D8" s="958">
        <v>100133559</v>
      </c>
      <c r="E8" s="1045" t="s">
        <v>1595</v>
      </c>
      <c r="F8" s="958" t="s">
        <v>254</v>
      </c>
      <c r="G8" s="958">
        <v>302009763</v>
      </c>
      <c r="H8" s="958" t="s">
        <v>1243</v>
      </c>
      <c r="I8" s="958" t="s">
        <v>119</v>
      </c>
      <c r="J8" s="1040">
        <v>4200254208</v>
      </c>
      <c r="K8" s="1041">
        <v>45201</v>
      </c>
      <c r="L8" s="958" t="s">
        <v>114</v>
      </c>
      <c r="M8" s="1041">
        <v>45201</v>
      </c>
      <c r="N8" s="787" t="s">
        <v>1511</v>
      </c>
      <c r="O8" s="958"/>
    </row>
    <row r="9" spans="1:15" ht="14.4">
      <c r="B9" s="958" t="s">
        <v>1369</v>
      </c>
      <c r="C9" s="958" t="s">
        <v>1277</v>
      </c>
      <c r="D9" s="958">
        <v>100133554</v>
      </c>
      <c r="E9" s="1045" t="s">
        <v>1471</v>
      </c>
      <c r="F9" s="958" t="s">
        <v>254</v>
      </c>
      <c r="G9" s="958">
        <v>302009764</v>
      </c>
      <c r="H9" s="958" t="s">
        <v>1244</v>
      </c>
      <c r="I9" s="958" t="s">
        <v>1278</v>
      </c>
      <c r="J9" s="1040">
        <v>4200254203</v>
      </c>
      <c r="K9" s="1041">
        <v>45201</v>
      </c>
      <c r="L9" s="958" t="s">
        <v>114</v>
      </c>
      <c r="M9" s="1041">
        <v>45201</v>
      </c>
      <c r="N9" s="787" t="s">
        <v>1511</v>
      </c>
      <c r="O9" s="958"/>
    </row>
    <row r="10" spans="1:15" ht="14.4">
      <c r="B10" s="958" t="s">
        <v>1370</v>
      </c>
      <c r="C10" s="958" t="s">
        <v>1596</v>
      </c>
      <c r="D10" s="958">
        <v>100170418</v>
      </c>
      <c r="E10" s="1045" t="s">
        <v>55</v>
      </c>
      <c r="F10" s="958" t="s">
        <v>127</v>
      </c>
      <c r="G10" s="958">
        <v>302009763</v>
      </c>
      <c r="H10" s="958" t="s">
        <v>1243</v>
      </c>
      <c r="I10" s="958" t="s">
        <v>119</v>
      </c>
      <c r="J10" s="1043">
        <v>4200274708</v>
      </c>
      <c r="K10" s="1041">
        <v>45226</v>
      </c>
      <c r="L10" s="958" t="s">
        <v>434</v>
      </c>
      <c r="M10" s="1041">
        <v>45226</v>
      </c>
      <c r="N10" s="787" t="s">
        <v>1489</v>
      </c>
      <c r="O10" s="958"/>
    </row>
    <row r="11" spans="1:15" ht="14.4">
      <c r="B11" s="958" t="s">
        <v>1371</v>
      </c>
      <c r="C11" s="958" t="s">
        <v>1597</v>
      </c>
      <c r="D11" s="958">
        <v>100170416</v>
      </c>
      <c r="E11" s="1045" t="s">
        <v>1468</v>
      </c>
      <c r="F11" s="958" t="s">
        <v>127</v>
      </c>
      <c r="G11" s="958">
        <v>302009764</v>
      </c>
      <c r="H11" s="958" t="s">
        <v>1244</v>
      </c>
      <c r="I11" s="958" t="s">
        <v>121</v>
      </c>
      <c r="J11" s="1043">
        <v>4200274707</v>
      </c>
      <c r="K11" s="1041">
        <v>45226</v>
      </c>
      <c r="L11" s="958" t="s">
        <v>434</v>
      </c>
      <c r="M11" s="1041">
        <v>45226</v>
      </c>
      <c r="N11" s="787" t="s">
        <v>1489</v>
      </c>
      <c r="O11" s="958"/>
    </row>
    <row r="12" spans="1:15" ht="14.4">
      <c r="B12" s="958" t="s">
        <v>1380</v>
      </c>
      <c r="C12" s="958" t="s">
        <v>1314</v>
      </c>
      <c r="D12" s="958">
        <v>100170422</v>
      </c>
      <c r="E12" s="1045" t="s">
        <v>55</v>
      </c>
      <c r="F12" s="958" t="s">
        <v>127</v>
      </c>
      <c r="G12" s="958">
        <v>302009763</v>
      </c>
      <c r="H12" s="958" t="s">
        <v>1243</v>
      </c>
      <c r="I12" s="958" t="s">
        <v>119</v>
      </c>
      <c r="J12" s="1043">
        <v>4200274710</v>
      </c>
      <c r="K12" s="1041">
        <v>45226</v>
      </c>
      <c r="L12" s="958" t="s">
        <v>434</v>
      </c>
      <c r="M12" s="1041">
        <v>45226</v>
      </c>
      <c r="N12" s="787" t="s">
        <v>1489</v>
      </c>
      <c r="O12" s="958"/>
    </row>
    <row r="13" spans="1:15" ht="14.4">
      <c r="B13" s="1053" t="s">
        <v>1381</v>
      </c>
      <c r="C13" s="1053"/>
      <c r="D13" s="1053"/>
      <c r="E13" s="1054" t="s">
        <v>55</v>
      </c>
      <c r="F13" s="1053"/>
      <c r="G13" s="1053">
        <v>302009763</v>
      </c>
      <c r="H13" s="1053" t="s">
        <v>1243</v>
      </c>
      <c r="I13" s="1055"/>
      <c r="J13" s="1053"/>
      <c r="K13" s="1056"/>
      <c r="L13" s="1053"/>
      <c r="M13" s="1055"/>
      <c r="N13" s="798" t="s">
        <v>1585</v>
      </c>
      <c r="O13" s="1053"/>
    </row>
    <row r="14" spans="1:15" ht="14.4">
      <c r="B14" s="1053" t="s">
        <v>1385</v>
      </c>
      <c r="C14" s="1053"/>
      <c r="D14" s="1053"/>
      <c r="E14" s="1054" t="s">
        <v>55</v>
      </c>
      <c r="F14" s="1053"/>
      <c r="G14" s="1053">
        <v>302009763</v>
      </c>
      <c r="H14" s="1053" t="s">
        <v>1243</v>
      </c>
      <c r="I14" s="1055"/>
      <c r="J14" s="1053"/>
      <c r="K14" s="1056"/>
      <c r="L14" s="1053"/>
      <c r="M14" s="1055"/>
      <c r="N14" s="798" t="s">
        <v>1585</v>
      </c>
      <c r="O14" s="1053"/>
    </row>
    <row r="15" spans="1:15" ht="14.4">
      <c r="B15" s="958" t="s">
        <v>1389</v>
      </c>
      <c r="C15" s="958" t="s">
        <v>1337</v>
      </c>
      <c r="D15" s="958">
        <v>100170420</v>
      </c>
      <c r="E15" s="1045" t="s">
        <v>1469</v>
      </c>
      <c r="F15" s="958" t="s">
        <v>127</v>
      </c>
      <c r="G15" s="958">
        <v>302009764</v>
      </c>
      <c r="H15" s="958" t="s">
        <v>1244</v>
      </c>
      <c r="I15" s="958" t="s">
        <v>121</v>
      </c>
      <c r="J15" s="1043">
        <v>4200274709</v>
      </c>
      <c r="K15" s="1041">
        <v>45226</v>
      </c>
      <c r="L15" s="958" t="s">
        <v>434</v>
      </c>
      <c r="M15" s="1041">
        <v>45226</v>
      </c>
      <c r="N15" s="787" t="s">
        <v>1489</v>
      </c>
      <c r="O15" s="958"/>
    </row>
    <row r="16" spans="1:15" ht="14.4">
      <c r="B16" s="958" t="s">
        <v>1390</v>
      </c>
      <c r="C16" s="958" t="s">
        <v>1279</v>
      </c>
      <c r="D16" s="958">
        <v>100133548</v>
      </c>
      <c r="E16" s="1045" t="s">
        <v>1450</v>
      </c>
      <c r="F16" s="958" t="s">
        <v>254</v>
      </c>
      <c r="G16" s="958">
        <v>302009763</v>
      </c>
      <c r="H16" s="958" t="s">
        <v>1243</v>
      </c>
      <c r="I16" s="958" t="s">
        <v>119</v>
      </c>
      <c r="J16" s="1040">
        <v>4200254197</v>
      </c>
      <c r="K16" s="1042">
        <v>45229</v>
      </c>
      <c r="L16" s="958" t="s">
        <v>122</v>
      </c>
      <c r="M16" s="1042">
        <v>45229</v>
      </c>
      <c r="N16" s="787" t="s">
        <v>1536</v>
      </c>
      <c r="O16" s="958"/>
    </row>
    <row r="17" spans="2:15" ht="14.4">
      <c r="B17" s="958" t="s">
        <v>1391</v>
      </c>
      <c r="C17" s="958" t="s">
        <v>1280</v>
      </c>
      <c r="D17" s="958">
        <v>100133551</v>
      </c>
      <c r="E17" s="1045" t="s">
        <v>1451</v>
      </c>
      <c r="F17" s="958" t="s">
        <v>254</v>
      </c>
      <c r="G17" s="958">
        <v>302009764</v>
      </c>
      <c r="H17" s="958" t="s">
        <v>1244</v>
      </c>
      <c r="I17" s="958" t="s">
        <v>121</v>
      </c>
      <c r="J17" s="1040">
        <v>4200254200</v>
      </c>
      <c r="K17" s="1042">
        <v>45229</v>
      </c>
      <c r="L17" s="958" t="s">
        <v>122</v>
      </c>
      <c r="M17" s="1042">
        <v>45229</v>
      </c>
      <c r="N17" s="787" t="s">
        <v>1536</v>
      </c>
      <c r="O17" s="958"/>
    </row>
    <row r="18" spans="2:15" ht="14.4">
      <c r="B18" s="958" t="s">
        <v>1392</v>
      </c>
      <c r="C18" s="958" t="s">
        <v>1290</v>
      </c>
      <c r="D18" s="958">
        <v>100136499</v>
      </c>
      <c r="E18" s="1045" t="s">
        <v>1404</v>
      </c>
      <c r="F18" s="958" t="s">
        <v>127</v>
      </c>
      <c r="G18" s="958">
        <v>302053372</v>
      </c>
      <c r="H18" s="958" t="s">
        <v>1267</v>
      </c>
      <c r="I18" s="958" t="s">
        <v>121</v>
      </c>
      <c r="J18" s="1040">
        <v>4200257701</v>
      </c>
      <c r="K18" s="1042">
        <v>45233</v>
      </c>
      <c r="L18" s="958" t="s">
        <v>122</v>
      </c>
      <c r="M18" s="1041">
        <v>45233</v>
      </c>
      <c r="N18" s="787" t="s">
        <v>1512</v>
      </c>
      <c r="O18" s="958"/>
    </row>
    <row r="19" spans="2:15" ht="14.4">
      <c r="B19" s="958" t="s">
        <v>1394</v>
      </c>
      <c r="C19" s="958" t="s">
        <v>1291</v>
      </c>
      <c r="D19" s="958">
        <v>100136500</v>
      </c>
      <c r="E19" s="1045" t="s">
        <v>1405</v>
      </c>
      <c r="F19" s="958" t="s">
        <v>127</v>
      </c>
      <c r="G19" s="958">
        <v>302053368</v>
      </c>
      <c r="H19" s="958" t="s">
        <v>1247</v>
      </c>
      <c r="I19" s="958" t="s">
        <v>119</v>
      </c>
      <c r="J19" s="1040">
        <v>4200257702</v>
      </c>
      <c r="K19" s="1042">
        <v>45233</v>
      </c>
      <c r="L19" s="958" t="s">
        <v>122</v>
      </c>
      <c r="M19" s="1041">
        <v>45233</v>
      </c>
      <c r="N19" s="787" t="s">
        <v>1512</v>
      </c>
      <c r="O19" s="958"/>
    </row>
    <row r="20" spans="2:15" ht="14.4">
      <c r="B20" s="958" t="s">
        <v>1395</v>
      </c>
      <c r="C20" s="958" t="s">
        <v>1297</v>
      </c>
      <c r="D20" s="958">
        <v>100137871</v>
      </c>
      <c r="E20" s="1045" t="s">
        <v>55</v>
      </c>
      <c r="F20" s="958" t="s">
        <v>127</v>
      </c>
      <c r="G20" s="958">
        <v>302009763</v>
      </c>
      <c r="H20" s="958" t="s">
        <v>1243</v>
      </c>
      <c r="I20" s="958" t="s">
        <v>119</v>
      </c>
      <c r="J20" s="1043">
        <v>4200258614</v>
      </c>
      <c r="K20" s="1042">
        <v>45233</v>
      </c>
      <c r="L20" s="958" t="s">
        <v>122</v>
      </c>
      <c r="M20" s="1041">
        <v>45233</v>
      </c>
      <c r="N20" s="787" t="s">
        <v>1513</v>
      </c>
      <c r="O20" s="958"/>
    </row>
    <row r="21" spans="2:15" ht="14.4">
      <c r="B21" s="958" t="s">
        <v>1396</v>
      </c>
      <c r="C21" s="958" t="s">
        <v>1298</v>
      </c>
      <c r="D21" s="958">
        <v>100137875</v>
      </c>
      <c r="E21" s="1045" t="s">
        <v>1464</v>
      </c>
      <c r="F21" s="958" t="s">
        <v>127</v>
      </c>
      <c r="G21" s="958">
        <v>302009764</v>
      </c>
      <c r="H21" s="958" t="s">
        <v>1244</v>
      </c>
      <c r="I21" s="958" t="s">
        <v>121</v>
      </c>
      <c r="J21" s="1043">
        <v>4200258615</v>
      </c>
      <c r="K21" s="1042">
        <v>45233</v>
      </c>
      <c r="L21" s="958" t="s">
        <v>122</v>
      </c>
      <c r="M21" s="1041">
        <v>45233</v>
      </c>
      <c r="N21" s="787" t="s">
        <v>1513</v>
      </c>
      <c r="O21" s="958"/>
    </row>
    <row r="22" spans="2:15" ht="14.4">
      <c r="B22" s="958" t="s">
        <v>1397</v>
      </c>
      <c r="C22" s="958" t="s">
        <v>1299</v>
      </c>
      <c r="D22" s="958">
        <v>100137864</v>
      </c>
      <c r="E22" s="1045" t="s">
        <v>1465</v>
      </c>
      <c r="F22" s="958" t="s">
        <v>127</v>
      </c>
      <c r="G22" s="958">
        <v>302009764</v>
      </c>
      <c r="H22" s="958" t="s">
        <v>1244</v>
      </c>
      <c r="I22" s="958" t="s">
        <v>121</v>
      </c>
      <c r="J22" s="1043">
        <v>4200258613</v>
      </c>
      <c r="K22" s="1042">
        <v>45233</v>
      </c>
      <c r="L22" s="958" t="s">
        <v>122</v>
      </c>
      <c r="M22" s="1041">
        <v>45233</v>
      </c>
      <c r="N22" s="787" t="s">
        <v>1513</v>
      </c>
      <c r="O22" s="958"/>
    </row>
    <row r="23" spans="2:15" ht="14.4">
      <c r="B23" s="958" t="s">
        <v>1398</v>
      </c>
      <c r="C23" s="958" t="s">
        <v>1300</v>
      </c>
      <c r="D23" s="958">
        <v>100137878</v>
      </c>
      <c r="E23" s="1045" t="s">
        <v>55</v>
      </c>
      <c r="F23" s="958" t="s">
        <v>127</v>
      </c>
      <c r="G23" s="958">
        <v>302009763</v>
      </c>
      <c r="H23" s="958" t="s">
        <v>1243</v>
      </c>
      <c r="I23" s="958" t="s">
        <v>119</v>
      </c>
      <c r="J23" s="1043">
        <v>4200258616</v>
      </c>
      <c r="K23" s="1042">
        <v>45233</v>
      </c>
      <c r="L23" s="958" t="s">
        <v>122</v>
      </c>
      <c r="M23" s="1041">
        <v>45233</v>
      </c>
      <c r="N23" s="787" t="s">
        <v>1513</v>
      </c>
      <c r="O23" s="958"/>
    </row>
    <row r="24" spans="2:15" ht="14.4">
      <c r="B24" s="958" t="s">
        <v>1399</v>
      </c>
      <c r="C24" s="958" t="s">
        <v>1289</v>
      </c>
      <c r="D24" s="958">
        <v>100136496</v>
      </c>
      <c r="E24" s="1045" t="s">
        <v>1457</v>
      </c>
      <c r="F24" s="958" t="s">
        <v>127</v>
      </c>
      <c r="G24" s="958">
        <v>302009763</v>
      </c>
      <c r="H24" s="958" t="s">
        <v>1243</v>
      </c>
      <c r="I24" s="958" t="s">
        <v>119</v>
      </c>
      <c r="J24" s="1043">
        <v>4200257698</v>
      </c>
      <c r="K24" s="1042">
        <v>45240</v>
      </c>
      <c r="L24" s="958" t="s">
        <v>122</v>
      </c>
      <c r="M24" s="1042">
        <v>45240</v>
      </c>
      <c r="N24" s="787" t="s">
        <v>1514</v>
      </c>
      <c r="O24" s="958"/>
    </row>
    <row r="25" spans="2:15" ht="14.4">
      <c r="B25" s="958" t="s">
        <v>1400</v>
      </c>
      <c r="C25" s="958" t="s">
        <v>1288</v>
      </c>
      <c r="D25" s="958">
        <v>100136497</v>
      </c>
      <c r="E25" s="1045" t="s">
        <v>1456</v>
      </c>
      <c r="F25" s="958" t="s">
        <v>127</v>
      </c>
      <c r="G25" s="958">
        <v>302009763</v>
      </c>
      <c r="H25" s="958" t="s">
        <v>1243</v>
      </c>
      <c r="I25" s="958" t="s">
        <v>121</v>
      </c>
      <c r="J25" s="1043">
        <v>4200263356</v>
      </c>
      <c r="K25" s="1042">
        <v>45240</v>
      </c>
      <c r="L25" s="958" t="s">
        <v>122</v>
      </c>
      <c r="M25" s="1042">
        <v>45240</v>
      </c>
      <c r="N25" s="787" t="s">
        <v>1515</v>
      </c>
      <c r="O25" s="958"/>
    </row>
    <row r="26" spans="2:15" ht="14.4">
      <c r="B26" s="958" t="s">
        <v>1401</v>
      </c>
      <c r="C26" s="958" t="s">
        <v>1314</v>
      </c>
      <c r="D26" s="958">
        <v>100142224</v>
      </c>
      <c r="E26" s="1045" t="s">
        <v>1458</v>
      </c>
      <c r="F26" s="958" t="s">
        <v>127</v>
      </c>
      <c r="G26" s="958">
        <v>302009763</v>
      </c>
      <c r="H26" s="958" t="s">
        <v>1243</v>
      </c>
      <c r="I26" s="958" t="s">
        <v>119</v>
      </c>
      <c r="J26" s="1043">
        <v>4200261245</v>
      </c>
      <c r="K26" s="1042">
        <v>45240</v>
      </c>
      <c r="L26" s="958" t="s">
        <v>122</v>
      </c>
      <c r="M26" s="1042">
        <v>45240</v>
      </c>
      <c r="N26" s="787" t="s">
        <v>1515</v>
      </c>
      <c r="O26" s="958"/>
    </row>
    <row r="27" spans="2:15" ht="14.4">
      <c r="B27" s="958" t="s">
        <v>1402</v>
      </c>
      <c r="C27" s="958" t="s">
        <v>1315</v>
      </c>
      <c r="D27" s="958">
        <v>100142221</v>
      </c>
      <c r="E27" s="1045" t="s">
        <v>1459</v>
      </c>
      <c r="F27" s="958" t="s">
        <v>127</v>
      </c>
      <c r="G27" s="958">
        <v>302009763</v>
      </c>
      <c r="H27" s="958" t="s">
        <v>1243</v>
      </c>
      <c r="I27" s="958" t="s">
        <v>121</v>
      </c>
      <c r="J27" s="1043">
        <v>4200263355</v>
      </c>
      <c r="K27" s="1042">
        <v>45240</v>
      </c>
      <c r="L27" s="958" t="s">
        <v>122</v>
      </c>
      <c r="M27" s="1042">
        <v>45240</v>
      </c>
      <c r="N27" s="787" t="s">
        <v>1515</v>
      </c>
      <c r="O27" s="958"/>
    </row>
    <row r="28" spans="2:15" ht="14.4">
      <c r="B28" s="958" t="s">
        <v>1403</v>
      </c>
      <c r="C28" s="958" t="s">
        <v>1537</v>
      </c>
      <c r="D28" s="958">
        <v>100203960</v>
      </c>
      <c r="E28" s="1045" t="s">
        <v>55</v>
      </c>
      <c r="F28" s="958" t="s">
        <v>287</v>
      </c>
      <c r="G28" s="958" t="s">
        <v>1538</v>
      </c>
      <c r="H28" s="958" t="s">
        <v>1539</v>
      </c>
      <c r="I28" s="958" t="s">
        <v>119</v>
      </c>
      <c r="J28" s="1043">
        <v>4200282397</v>
      </c>
      <c r="K28" s="1042">
        <v>45240</v>
      </c>
      <c r="L28" s="958" t="s">
        <v>114</v>
      </c>
      <c r="M28" s="1042">
        <v>45240</v>
      </c>
      <c r="N28" s="787"/>
      <c r="O28" s="958"/>
    </row>
    <row r="29" spans="2:15" ht="14.4">
      <c r="B29" s="958" t="s">
        <v>1411</v>
      </c>
      <c r="C29" s="958" t="s">
        <v>1540</v>
      </c>
      <c r="D29" s="958">
        <v>100203962</v>
      </c>
      <c r="E29" s="1045" t="s">
        <v>55</v>
      </c>
      <c r="F29" s="958" t="s">
        <v>287</v>
      </c>
      <c r="G29" s="958" t="s">
        <v>1541</v>
      </c>
      <c r="H29" s="958" t="s">
        <v>1243</v>
      </c>
      <c r="I29" s="958" t="s">
        <v>121</v>
      </c>
      <c r="J29" s="1043">
        <v>4200282399</v>
      </c>
      <c r="K29" s="1042">
        <v>45240</v>
      </c>
      <c r="L29" s="958" t="s">
        <v>114</v>
      </c>
      <c r="M29" s="1042">
        <v>45240</v>
      </c>
      <c r="N29" s="787"/>
      <c r="O29" s="958"/>
    </row>
    <row r="30" spans="2:15" ht="14.4">
      <c r="B30" s="958" t="s">
        <v>1412</v>
      </c>
      <c r="C30" s="958" t="s">
        <v>1598</v>
      </c>
      <c r="D30" s="958">
        <v>100178366</v>
      </c>
      <c r="E30" s="1045" t="s">
        <v>1470</v>
      </c>
      <c r="F30" s="958" t="s">
        <v>127</v>
      </c>
      <c r="G30" s="958">
        <v>302009763</v>
      </c>
      <c r="H30" s="958" t="s">
        <v>1243</v>
      </c>
      <c r="I30" s="958" t="s">
        <v>430</v>
      </c>
      <c r="J30" s="1040">
        <v>4200276919</v>
      </c>
      <c r="K30" s="1042">
        <v>45243</v>
      </c>
      <c r="L30" s="958" t="s">
        <v>122</v>
      </c>
      <c r="M30" s="1042">
        <v>45243</v>
      </c>
      <c r="N30" s="787" t="s">
        <v>1542</v>
      </c>
      <c r="O30" s="958"/>
    </row>
    <row r="31" spans="2:15" ht="14.4">
      <c r="B31" s="958" t="s">
        <v>1413</v>
      </c>
      <c r="C31" s="958" t="s">
        <v>1599</v>
      </c>
      <c r="D31" s="958">
        <v>100178368</v>
      </c>
      <c r="E31" s="1045" t="s">
        <v>55</v>
      </c>
      <c r="F31" s="958" t="s">
        <v>127</v>
      </c>
      <c r="G31" s="958">
        <v>302009763</v>
      </c>
      <c r="H31" s="958" t="s">
        <v>1243</v>
      </c>
      <c r="I31" s="958" t="s">
        <v>55</v>
      </c>
      <c r="J31" s="1040">
        <v>4200276920</v>
      </c>
      <c r="K31" s="1042">
        <v>45243</v>
      </c>
      <c r="L31" s="958" t="s">
        <v>114</v>
      </c>
      <c r="M31" s="1042">
        <v>45243</v>
      </c>
      <c r="N31" s="787" t="s">
        <v>1542</v>
      </c>
      <c r="O31" s="958"/>
    </row>
    <row r="32" spans="2:15" ht="14.4">
      <c r="B32" s="958" t="s">
        <v>1414</v>
      </c>
      <c r="C32" s="958" t="s">
        <v>1297</v>
      </c>
      <c r="D32" s="958">
        <v>100136494</v>
      </c>
      <c r="E32" s="1045" t="s">
        <v>1460</v>
      </c>
      <c r="F32" s="958" t="s">
        <v>127</v>
      </c>
      <c r="G32" s="958">
        <v>302009763</v>
      </c>
      <c r="H32" s="958" t="s">
        <v>1243</v>
      </c>
      <c r="I32" s="958" t="s">
        <v>121</v>
      </c>
      <c r="J32" s="1043">
        <v>4200257694</v>
      </c>
      <c r="K32" s="1042">
        <v>45246</v>
      </c>
      <c r="L32" s="958" t="s">
        <v>122</v>
      </c>
      <c r="M32" s="1042">
        <v>45246</v>
      </c>
      <c r="N32" s="787" t="s">
        <v>1477</v>
      </c>
      <c r="O32" s="958"/>
    </row>
    <row r="33" spans="2:15" ht="14.4">
      <c r="B33" s="958" t="s">
        <v>1415</v>
      </c>
      <c r="C33" s="958" t="s">
        <v>1287</v>
      </c>
      <c r="D33" s="958">
        <v>100136485</v>
      </c>
      <c r="E33" s="1045" t="s">
        <v>1461</v>
      </c>
      <c r="F33" s="958" t="s">
        <v>127</v>
      </c>
      <c r="G33" s="958">
        <v>302009763</v>
      </c>
      <c r="H33" s="958" t="s">
        <v>1243</v>
      </c>
      <c r="I33" s="958" t="s">
        <v>119</v>
      </c>
      <c r="J33" s="1043">
        <v>4200257690</v>
      </c>
      <c r="K33" s="1042">
        <v>45246</v>
      </c>
      <c r="L33" s="958" t="s">
        <v>122</v>
      </c>
      <c r="M33" s="1042">
        <v>45246</v>
      </c>
      <c r="N33" s="787" t="s">
        <v>1477</v>
      </c>
      <c r="O33" s="958"/>
    </row>
    <row r="34" spans="2:15" ht="14.4">
      <c r="B34" s="958" t="s">
        <v>1416</v>
      </c>
      <c r="C34" s="958" t="s">
        <v>1300</v>
      </c>
      <c r="D34" s="958">
        <v>100137046</v>
      </c>
      <c r="E34" s="1045" t="s">
        <v>1466</v>
      </c>
      <c r="F34" s="958" t="s">
        <v>127</v>
      </c>
      <c r="G34" s="958">
        <v>302009765</v>
      </c>
      <c r="H34" s="958" t="s">
        <v>1252</v>
      </c>
      <c r="I34" s="958" t="s">
        <v>121</v>
      </c>
      <c r="J34" s="1043">
        <v>4200258035</v>
      </c>
      <c r="K34" s="1042">
        <v>45247</v>
      </c>
      <c r="L34" s="958" t="s">
        <v>122</v>
      </c>
      <c r="M34" s="1042">
        <v>45247</v>
      </c>
      <c r="N34" s="787" t="s">
        <v>1478</v>
      </c>
      <c r="O34" s="958"/>
    </row>
    <row r="35" spans="2:15" ht="14.4">
      <c r="B35" s="958" t="s">
        <v>1417</v>
      </c>
      <c r="C35" s="958" t="s">
        <v>1600</v>
      </c>
      <c r="D35" s="958">
        <v>100137050</v>
      </c>
      <c r="E35" s="1045" t="s">
        <v>1467</v>
      </c>
      <c r="F35" s="958" t="s">
        <v>127</v>
      </c>
      <c r="G35" s="958">
        <v>302009765</v>
      </c>
      <c r="H35" s="958" t="s">
        <v>1252</v>
      </c>
      <c r="I35" s="958" t="s">
        <v>121</v>
      </c>
      <c r="J35" s="1043">
        <v>4200258036</v>
      </c>
      <c r="K35" s="1042">
        <v>45247</v>
      </c>
      <c r="L35" s="958" t="s">
        <v>122</v>
      </c>
      <c r="M35" s="1042">
        <v>45247</v>
      </c>
      <c r="N35" s="787" t="s">
        <v>1516</v>
      </c>
      <c r="O35" s="958"/>
    </row>
    <row r="36" spans="2:15" ht="14.4">
      <c r="B36" s="958" t="s">
        <v>1418</v>
      </c>
      <c r="C36" s="958" t="s">
        <v>1601</v>
      </c>
      <c r="D36" s="958">
        <v>100147071</v>
      </c>
      <c r="E36" s="1045" t="s">
        <v>1462</v>
      </c>
      <c r="F36" s="958" t="s">
        <v>127</v>
      </c>
      <c r="G36" s="958">
        <v>302009763</v>
      </c>
      <c r="H36" s="958" t="s">
        <v>1243</v>
      </c>
      <c r="I36" s="958" t="s">
        <v>121</v>
      </c>
      <c r="J36" s="1043">
        <v>4200264884</v>
      </c>
      <c r="K36" s="1042">
        <v>45254</v>
      </c>
      <c r="L36" s="958" t="s">
        <v>122</v>
      </c>
      <c r="M36" s="1042">
        <v>45254</v>
      </c>
      <c r="N36" s="787" t="s">
        <v>1479</v>
      </c>
      <c r="O36" s="958"/>
    </row>
    <row r="37" spans="2:15" ht="14.4">
      <c r="B37" s="958" t="s">
        <v>1431</v>
      </c>
      <c r="C37" s="958" t="s">
        <v>1602</v>
      </c>
      <c r="D37" s="958">
        <v>100147072</v>
      </c>
      <c r="E37" s="1045" t="s">
        <v>1463</v>
      </c>
      <c r="F37" s="958" t="s">
        <v>127</v>
      </c>
      <c r="G37" s="958">
        <v>302009763</v>
      </c>
      <c r="H37" s="958" t="s">
        <v>1243</v>
      </c>
      <c r="I37" s="958" t="s">
        <v>119</v>
      </c>
      <c r="J37" s="1043">
        <v>4200264885</v>
      </c>
      <c r="K37" s="1042">
        <v>45254</v>
      </c>
      <c r="L37" s="958" t="s">
        <v>122</v>
      </c>
      <c r="M37" s="1042">
        <v>45254</v>
      </c>
      <c r="N37" s="787" t="s">
        <v>1479</v>
      </c>
      <c r="O37" s="958"/>
    </row>
    <row r="38" spans="2:15" ht="14.4">
      <c r="B38" s="958" t="s">
        <v>1476</v>
      </c>
      <c r="C38" s="958" t="s">
        <v>1301</v>
      </c>
      <c r="D38" s="958">
        <v>100136174</v>
      </c>
      <c r="E38" s="1045" t="s">
        <v>1454</v>
      </c>
      <c r="F38" s="958" t="s">
        <v>127</v>
      </c>
      <c r="G38" s="958">
        <v>302009763</v>
      </c>
      <c r="H38" s="958" t="s">
        <v>1243</v>
      </c>
      <c r="I38" s="958" t="s">
        <v>119</v>
      </c>
      <c r="J38" s="1043">
        <v>4200257688</v>
      </c>
      <c r="K38" s="1042">
        <v>45254</v>
      </c>
      <c r="L38" s="958" t="s">
        <v>122</v>
      </c>
      <c r="M38" s="1042">
        <v>45254</v>
      </c>
      <c r="N38" s="787" t="s">
        <v>1517</v>
      </c>
      <c r="O38" s="958"/>
    </row>
    <row r="39" spans="2:15" ht="14.4">
      <c r="B39" s="958" t="s">
        <v>1499</v>
      </c>
      <c r="C39" s="958" t="s">
        <v>1298</v>
      </c>
      <c r="D39" s="958">
        <v>100136492</v>
      </c>
      <c r="E39" s="1045" t="s">
        <v>1455</v>
      </c>
      <c r="F39" s="958" t="s">
        <v>127</v>
      </c>
      <c r="G39" s="958">
        <v>302009763</v>
      </c>
      <c r="H39" s="958" t="s">
        <v>1243</v>
      </c>
      <c r="I39" s="958" t="s">
        <v>121</v>
      </c>
      <c r="J39" s="1043">
        <v>4200257693</v>
      </c>
      <c r="K39" s="1042">
        <v>45254</v>
      </c>
      <c r="L39" s="958" t="s">
        <v>122</v>
      </c>
      <c r="M39" s="1042">
        <v>45254</v>
      </c>
      <c r="N39" s="787" t="s">
        <v>1517</v>
      </c>
      <c r="O39" s="996"/>
    </row>
    <row r="40" spans="2:15" ht="14.4">
      <c r="B40" s="958" t="s">
        <v>1522</v>
      </c>
      <c r="C40" s="958" t="s">
        <v>1285</v>
      </c>
      <c r="D40" s="958">
        <v>100151072</v>
      </c>
      <c r="E40" s="1045" t="s">
        <v>1420</v>
      </c>
      <c r="F40" s="958" t="s">
        <v>127</v>
      </c>
      <c r="G40" s="958">
        <v>302009768</v>
      </c>
      <c r="H40" s="958" t="s">
        <v>1246</v>
      </c>
      <c r="I40" s="958" t="s">
        <v>119</v>
      </c>
      <c r="J40" s="1040">
        <v>4200255787</v>
      </c>
      <c r="K40" s="1042">
        <v>45268</v>
      </c>
      <c r="L40" s="958" t="s">
        <v>122</v>
      </c>
      <c r="M40" s="1042">
        <v>45268</v>
      </c>
      <c r="N40" s="1059" t="s">
        <v>1554</v>
      </c>
      <c r="O40" s="996"/>
    </row>
    <row r="41" spans="2:15" ht="14.4">
      <c r="B41" s="958" t="s">
        <v>1523</v>
      </c>
      <c r="C41" s="958" t="s">
        <v>1286</v>
      </c>
      <c r="D41" s="958">
        <v>100135371</v>
      </c>
      <c r="E41" s="1045" t="s">
        <v>1453</v>
      </c>
      <c r="F41" s="958" t="s">
        <v>127</v>
      </c>
      <c r="G41" s="958">
        <v>302009767</v>
      </c>
      <c r="H41" s="958" t="s">
        <v>1245</v>
      </c>
      <c r="I41" s="958" t="s">
        <v>121</v>
      </c>
      <c r="J41" s="1040">
        <v>4200255791</v>
      </c>
      <c r="K41" s="1042">
        <v>45268</v>
      </c>
      <c r="L41" s="958" t="s">
        <v>122</v>
      </c>
      <c r="M41" s="1042">
        <v>45268</v>
      </c>
      <c r="N41" s="1059" t="s">
        <v>1554</v>
      </c>
      <c r="O41" s="996"/>
    </row>
    <row r="42" spans="2:15" ht="14.4">
      <c r="B42" s="958" t="s">
        <v>1586</v>
      </c>
      <c r="C42" s="958" t="s">
        <v>1603</v>
      </c>
      <c r="D42" s="958">
        <v>100135370</v>
      </c>
      <c r="E42" s="1045" t="s">
        <v>1406</v>
      </c>
      <c r="F42" s="958" t="s">
        <v>127</v>
      </c>
      <c r="G42" s="958">
        <v>302009767</v>
      </c>
      <c r="H42" s="958" t="s">
        <v>1245</v>
      </c>
      <c r="I42" s="958" t="s">
        <v>121</v>
      </c>
      <c r="J42" s="1040">
        <v>4200255789</v>
      </c>
      <c r="K42" s="1042">
        <v>45268</v>
      </c>
      <c r="L42" s="958" t="s">
        <v>122</v>
      </c>
      <c r="M42" s="1042">
        <v>45268</v>
      </c>
      <c r="N42" s="1060" t="s">
        <v>1604</v>
      </c>
      <c r="O42" s="996"/>
    </row>
    <row r="43" spans="2:15" ht="14.4">
      <c r="B43" s="958" t="s">
        <v>1587</v>
      </c>
      <c r="C43" s="958" t="s">
        <v>1605</v>
      </c>
      <c r="D43" s="958">
        <v>100151070</v>
      </c>
      <c r="E43" s="1045" t="s">
        <v>1407</v>
      </c>
      <c r="F43" s="958" t="s">
        <v>127</v>
      </c>
      <c r="G43" s="958">
        <v>302009768</v>
      </c>
      <c r="H43" s="958" t="s">
        <v>1246</v>
      </c>
      <c r="I43" s="958" t="s">
        <v>430</v>
      </c>
      <c r="J43" s="1040">
        <v>4200255762</v>
      </c>
      <c r="K43" s="1042">
        <v>45268</v>
      </c>
      <c r="L43" s="958" t="s">
        <v>122</v>
      </c>
      <c r="M43" s="1042">
        <v>45268</v>
      </c>
      <c r="N43" s="1060" t="s">
        <v>1604</v>
      </c>
      <c r="O43" s="996"/>
    </row>
  </sheetData>
  <autoFilter ref="A1:N41" xr:uid="{BF644F01-CD7C-4144-980F-1856FB4E70A2}"/>
  <phoneticPr fontId="32" type="noConversion"/>
  <conditionalFormatting sqref="B2:B43">
    <cfRule type="duplicateValues" dxfId="29" priority="8"/>
  </conditionalFormatting>
  <conditionalFormatting sqref="C8:C9">
    <cfRule type="duplicateValues" dxfId="28" priority="2"/>
    <cfRule type="duplicateValues" dxfId="27" priority="3"/>
    <cfRule type="duplicateValues" dxfId="26" priority="4"/>
    <cfRule type="duplicateValues" dxfId="25" priority="5"/>
  </conditionalFormatting>
  <conditionalFormatting sqref="C10:C12 C15:C43 C2:C7">
    <cfRule type="duplicateValues" dxfId="24" priority="9"/>
    <cfRule type="duplicateValues" dxfId="23" priority="10"/>
    <cfRule type="duplicateValues" dxfId="22" priority="11"/>
    <cfRule type="duplicateValues" dxfId="21" priority="12"/>
  </conditionalFormatting>
  <conditionalFormatting sqref="J8:J9">
    <cfRule type="duplicateValues" dxfId="20" priority="1"/>
  </conditionalFormatting>
  <conditionalFormatting sqref="J40:J43 J18:J19">
    <cfRule type="duplicateValues" dxfId="19" priority="6"/>
  </conditionalFormatting>
  <conditionalFormatting sqref="O41:O43">
    <cfRule type="duplicateValues" dxfId="18" priority="7"/>
  </conditionalFormatting>
  <pageMargins left="0.25" right="0.25" top="0.75" bottom="0.75" header="0.3" footer="0.3"/>
  <pageSetup scale="73"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63705-D564-4450-887F-C6C4BDE44358}">
  <dimension ref="A1:AY33"/>
  <sheetViews>
    <sheetView showGridLines="0" workbookViewId="0">
      <selection activeCell="S20" sqref="S20"/>
    </sheetView>
  </sheetViews>
  <sheetFormatPr defaultColWidth="9.109375" defaultRowHeight="14.4"/>
  <cols>
    <col min="1" max="1" width="6.88671875" style="164" customWidth="1"/>
    <col min="2" max="2" width="1.5546875" style="164" customWidth="1"/>
    <col min="3" max="3" width="16.5546875" style="561" customWidth="1"/>
    <col min="4" max="4" width="17" style="164" customWidth="1"/>
    <col min="5" max="5" width="6.6640625" style="165" hidden="1" customWidth="1"/>
    <col min="6" max="14" width="8.109375" style="164" hidden="1" customWidth="1"/>
    <col min="15" max="18" width="8.109375" style="167" hidden="1" customWidth="1"/>
    <col min="19" max="30" width="8.109375" style="167" customWidth="1"/>
    <col min="31" max="45" width="9.109375" style="167"/>
    <col min="46" max="51" width="0" style="167" hidden="1" customWidth="1"/>
    <col min="52" max="16384" width="9.109375" style="167"/>
  </cols>
  <sheetData>
    <row r="1" spans="3:51" ht="15" thickBot="1"/>
    <row r="2" spans="3:51" s="166" customFormat="1" ht="16.2" thickBot="1">
      <c r="C2" s="524"/>
      <c r="D2" s="571" t="s">
        <v>87</v>
      </c>
      <c r="E2" s="568"/>
      <c r="F2" s="1132" t="s">
        <v>229</v>
      </c>
      <c r="G2" s="1133"/>
      <c r="H2" s="1133"/>
      <c r="I2" s="1134"/>
      <c r="J2" s="1132" t="s">
        <v>289</v>
      </c>
      <c r="K2" s="1133"/>
      <c r="L2" s="1133"/>
      <c r="M2" s="1133"/>
      <c r="N2" s="1134"/>
      <c r="O2" s="1135" t="s">
        <v>273</v>
      </c>
      <c r="P2" s="1136"/>
      <c r="Q2" s="1136"/>
      <c r="R2" s="1137"/>
      <c r="S2" s="1141" t="s">
        <v>371</v>
      </c>
      <c r="T2" s="1142"/>
      <c r="U2" s="1142"/>
      <c r="V2" s="1143"/>
      <c r="W2" s="1135" t="s">
        <v>372</v>
      </c>
      <c r="X2" s="1136"/>
      <c r="Y2" s="1136"/>
      <c r="Z2" s="1137"/>
      <c r="AA2" s="1138" t="s">
        <v>373</v>
      </c>
      <c r="AB2" s="1139"/>
      <c r="AC2" s="1139"/>
      <c r="AD2" s="1140"/>
      <c r="AE2" s="1135" t="s">
        <v>413</v>
      </c>
      <c r="AF2" s="1136"/>
      <c r="AG2" s="1136"/>
      <c r="AH2" s="1136"/>
      <c r="AI2" s="1137"/>
      <c r="AJ2" s="1138" t="s">
        <v>846</v>
      </c>
      <c r="AK2" s="1139"/>
      <c r="AL2" s="1139"/>
      <c r="AM2" s="1139"/>
      <c r="AN2" s="1140"/>
      <c r="AO2" s="1135" t="s">
        <v>847</v>
      </c>
      <c r="AP2" s="1136"/>
      <c r="AQ2" s="1136"/>
      <c r="AR2" s="1136"/>
      <c r="AS2" s="1137"/>
      <c r="AT2" s="1138" t="s">
        <v>847</v>
      </c>
      <c r="AU2" s="1139"/>
      <c r="AV2" s="1139"/>
      <c r="AW2" s="1140"/>
      <c r="AX2" s="520"/>
    </row>
    <row r="3" spans="3:51" s="166" customFormat="1" ht="18" customHeight="1" thickBot="1">
      <c r="C3" s="525" t="s">
        <v>240</v>
      </c>
      <c r="D3" s="526" t="s">
        <v>88</v>
      </c>
      <c r="E3" s="569"/>
      <c r="F3" s="235" t="s">
        <v>985</v>
      </c>
      <c r="G3" s="236" t="s">
        <v>986</v>
      </c>
      <c r="H3" s="236" t="s">
        <v>987</v>
      </c>
      <c r="I3" s="237" t="s">
        <v>988</v>
      </c>
      <c r="J3" s="235" t="s">
        <v>989</v>
      </c>
      <c r="K3" s="236" t="s">
        <v>990</v>
      </c>
      <c r="L3" s="236" t="s">
        <v>991</v>
      </c>
      <c r="M3" s="236" t="s">
        <v>992</v>
      </c>
      <c r="N3" s="237" t="s">
        <v>993</v>
      </c>
      <c r="O3" s="532" t="s">
        <v>994</v>
      </c>
      <c r="P3" s="531" t="s">
        <v>995</v>
      </c>
      <c r="Q3" s="531" t="s">
        <v>996</v>
      </c>
      <c r="R3" s="533" t="s">
        <v>997</v>
      </c>
      <c r="S3" s="610" t="s">
        <v>842</v>
      </c>
      <c r="T3" s="611" t="s">
        <v>998</v>
      </c>
      <c r="U3" s="522" t="s">
        <v>999</v>
      </c>
      <c r="V3" s="523" t="s">
        <v>1000</v>
      </c>
      <c r="W3" s="593" t="s">
        <v>1001</v>
      </c>
      <c r="X3" s="594" t="s">
        <v>1002</v>
      </c>
      <c r="Y3" s="594" t="s">
        <v>1003</v>
      </c>
      <c r="Z3" s="595" t="s">
        <v>1004</v>
      </c>
      <c r="AA3" s="599" t="s">
        <v>1005</v>
      </c>
      <c r="AB3" s="600" t="s">
        <v>1006</v>
      </c>
      <c r="AC3" s="600" t="s">
        <v>1007</v>
      </c>
      <c r="AD3" s="601" t="s">
        <v>1008</v>
      </c>
      <c r="AE3" s="238" t="s">
        <v>1009</v>
      </c>
      <c r="AF3" s="239" t="s">
        <v>1010</v>
      </c>
      <c r="AG3" s="239" t="s">
        <v>1011</v>
      </c>
      <c r="AH3" s="239" t="s">
        <v>1012</v>
      </c>
      <c r="AI3" s="521" t="s">
        <v>1013</v>
      </c>
      <c r="AJ3" s="602" t="s">
        <v>1014</v>
      </c>
      <c r="AK3" s="603" t="s">
        <v>1015</v>
      </c>
      <c r="AL3" s="603" t="s">
        <v>1016</v>
      </c>
      <c r="AM3" s="603" t="s">
        <v>1017</v>
      </c>
      <c r="AN3" s="604" t="s">
        <v>1018</v>
      </c>
      <c r="AO3" s="593" t="s">
        <v>1019</v>
      </c>
      <c r="AP3" s="594" t="s">
        <v>1020</v>
      </c>
      <c r="AQ3" s="594" t="s">
        <v>1021</v>
      </c>
      <c r="AR3" s="594" t="s">
        <v>1022</v>
      </c>
      <c r="AS3" s="595" t="s">
        <v>1023</v>
      </c>
      <c r="AT3" s="602" t="s">
        <v>1024</v>
      </c>
      <c r="AU3" s="603" t="s">
        <v>1025</v>
      </c>
      <c r="AV3" s="603" t="s">
        <v>1026</v>
      </c>
      <c r="AW3" s="604" t="s">
        <v>1027</v>
      </c>
      <c r="AX3" s="528" t="s">
        <v>1028</v>
      </c>
      <c r="AY3" s="467" t="s">
        <v>1029</v>
      </c>
    </row>
    <row r="4" spans="3:51" s="166" customFormat="1" ht="18" customHeight="1">
      <c r="C4" s="525" t="s">
        <v>241</v>
      </c>
      <c r="D4" s="527" t="s">
        <v>215</v>
      </c>
      <c r="E4" s="570"/>
      <c r="F4" s="240">
        <v>44101</v>
      </c>
      <c r="G4" s="241">
        <v>44108</v>
      </c>
      <c r="H4" s="241">
        <v>44115</v>
      </c>
      <c r="I4" s="241">
        <v>44122</v>
      </c>
      <c r="J4" s="242">
        <v>44129</v>
      </c>
      <c r="K4" s="243">
        <v>44136</v>
      </c>
      <c r="L4" s="243">
        <v>44143</v>
      </c>
      <c r="M4" s="243">
        <v>44150</v>
      </c>
      <c r="N4" s="244">
        <v>44158</v>
      </c>
      <c r="O4" s="240">
        <v>44165</v>
      </c>
      <c r="P4" s="241">
        <v>44172</v>
      </c>
      <c r="Q4" s="241">
        <v>44179</v>
      </c>
      <c r="R4" s="534">
        <v>44186</v>
      </c>
      <c r="S4" s="242">
        <v>44193</v>
      </c>
      <c r="T4" s="243">
        <v>44200</v>
      </c>
      <c r="U4" s="243">
        <v>44207</v>
      </c>
      <c r="V4" s="535">
        <v>44214</v>
      </c>
      <c r="W4" s="590">
        <v>44221</v>
      </c>
      <c r="X4" s="591">
        <v>44228</v>
      </c>
      <c r="Y4" s="591">
        <v>44235</v>
      </c>
      <c r="Z4" s="592">
        <v>44242</v>
      </c>
      <c r="AA4" s="596">
        <v>44249</v>
      </c>
      <c r="AB4" s="597">
        <v>44256</v>
      </c>
      <c r="AC4" s="597">
        <v>44263</v>
      </c>
      <c r="AD4" s="598">
        <v>44270</v>
      </c>
      <c r="AE4" s="240">
        <v>44277</v>
      </c>
      <c r="AF4" s="241">
        <v>44284</v>
      </c>
      <c r="AG4" s="241">
        <v>44291</v>
      </c>
      <c r="AH4" s="241">
        <v>44298</v>
      </c>
      <c r="AI4" s="534">
        <v>44305</v>
      </c>
      <c r="AJ4" s="596">
        <v>44312</v>
      </c>
      <c r="AK4" s="597">
        <v>44319</v>
      </c>
      <c r="AL4" s="597">
        <v>44326</v>
      </c>
      <c r="AM4" s="597">
        <v>44333</v>
      </c>
      <c r="AN4" s="598">
        <v>44340</v>
      </c>
      <c r="AO4" s="590">
        <v>44347</v>
      </c>
      <c r="AP4" s="591">
        <v>44354</v>
      </c>
      <c r="AQ4" s="591">
        <v>44361</v>
      </c>
      <c r="AR4" s="591">
        <v>44368</v>
      </c>
      <c r="AS4" s="592">
        <v>44375</v>
      </c>
      <c r="AT4" s="596">
        <v>44382</v>
      </c>
      <c r="AU4" s="597">
        <v>44389</v>
      </c>
      <c r="AV4" s="597">
        <v>44396</v>
      </c>
      <c r="AW4" s="598">
        <v>44403</v>
      </c>
      <c r="AX4" s="529">
        <v>44410</v>
      </c>
      <c r="AY4" s="240">
        <v>44417</v>
      </c>
    </row>
    <row r="5" spans="3:51" s="166" customFormat="1" ht="18" customHeight="1" thickBot="1">
      <c r="C5" s="525" t="s">
        <v>242</v>
      </c>
      <c r="D5" s="614" t="s">
        <v>216</v>
      </c>
      <c r="E5" s="615"/>
      <c r="F5" s="245">
        <v>44107</v>
      </c>
      <c r="G5" s="536">
        <v>44114</v>
      </c>
      <c r="H5" s="536">
        <v>44121</v>
      </c>
      <c r="I5" s="536">
        <v>44128</v>
      </c>
      <c r="J5" s="246">
        <v>44135</v>
      </c>
      <c r="K5" s="538">
        <v>44142</v>
      </c>
      <c r="L5" s="538">
        <v>44149</v>
      </c>
      <c r="M5" s="538">
        <v>44156</v>
      </c>
      <c r="N5" s="616">
        <v>44164</v>
      </c>
      <c r="O5" s="245">
        <v>44171</v>
      </c>
      <c r="P5" s="536">
        <v>44178</v>
      </c>
      <c r="Q5" s="536">
        <v>44185</v>
      </c>
      <c r="R5" s="537">
        <v>44192</v>
      </c>
      <c r="S5" s="246">
        <v>44199</v>
      </c>
      <c r="T5" s="538">
        <v>44206</v>
      </c>
      <c r="U5" s="538">
        <v>44213</v>
      </c>
      <c r="V5" s="539">
        <v>44220</v>
      </c>
      <c r="W5" s="245">
        <v>44227</v>
      </c>
      <c r="X5" s="536">
        <v>44234</v>
      </c>
      <c r="Y5" s="536">
        <v>44241</v>
      </c>
      <c r="Z5" s="537">
        <v>44248</v>
      </c>
      <c r="AA5" s="246">
        <v>44255</v>
      </c>
      <c r="AB5" s="538">
        <v>44262</v>
      </c>
      <c r="AC5" s="538">
        <v>44269</v>
      </c>
      <c r="AD5" s="539">
        <v>44276</v>
      </c>
      <c r="AE5" s="245">
        <v>44283</v>
      </c>
      <c r="AF5" s="536">
        <v>44290</v>
      </c>
      <c r="AG5" s="536">
        <v>44297</v>
      </c>
      <c r="AH5" s="536">
        <v>44304</v>
      </c>
      <c r="AI5" s="537">
        <v>44311</v>
      </c>
      <c r="AJ5" s="246">
        <v>44318</v>
      </c>
      <c r="AK5" s="538">
        <v>44325</v>
      </c>
      <c r="AL5" s="538">
        <v>44332</v>
      </c>
      <c r="AM5" s="538">
        <v>44339</v>
      </c>
      <c r="AN5" s="539">
        <v>44346</v>
      </c>
      <c r="AO5" s="245">
        <v>44353</v>
      </c>
      <c r="AP5" s="536">
        <v>44360</v>
      </c>
      <c r="AQ5" s="536">
        <v>44367</v>
      </c>
      <c r="AR5" s="536">
        <v>44374</v>
      </c>
      <c r="AS5" s="537">
        <v>44381</v>
      </c>
      <c r="AT5" s="246">
        <v>44388</v>
      </c>
      <c r="AU5" s="538">
        <v>44395</v>
      </c>
      <c r="AV5" s="538">
        <v>44402</v>
      </c>
      <c r="AW5" s="539">
        <v>44409</v>
      </c>
      <c r="AX5" s="530">
        <v>44416</v>
      </c>
      <c r="AY5" s="245">
        <v>44423</v>
      </c>
    </row>
    <row r="6" spans="3:51" s="164" customFormat="1" ht="18" customHeight="1" thickBot="1">
      <c r="C6" s="617" t="s">
        <v>30</v>
      </c>
      <c r="D6" s="618" t="s">
        <v>235</v>
      </c>
      <c r="E6" s="619"/>
      <c r="F6" s="145">
        <v>1</v>
      </c>
      <c r="G6" s="145">
        <v>1</v>
      </c>
      <c r="H6" s="145">
        <v>1</v>
      </c>
      <c r="I6" s="145">
        <v>1</v>
      </c>
      <c r="J6" s="145">
        <v>2</v>
      </c>
      <c r="K6" s="145">
        <v>0</v>
      </c>
      <c r="L6" s="145">
        <v>5</v>
      </c>
      <c r="M6" s="145">
        <v>5</v>
      </c>
      <c r="N6" s="145">
        <v>5</v>
      </c>
      <c r="O6" s="145">
        <v>5</v>
      </c>
      <c r="P6" s="145">
        <v>5</v>
      </c>
      <c r="Q6" s="145">
        <v>5</v>
      </c>
      <c r="R6" s="145">
        <v>4</v>
      </c>
      <c r="S6" s="145">
        <v>3</v>
      </c>
      <c r="T6" s="145"/>
      <c r="U6" s="145">
        <v>3</v>
      </c>
      <c r="V6" s="145">
        <v>3</v>
      </c>
      <c r="W6" s="145">
        <v>3</v>
      </c>
      <c r="X6" s="145">
        <v>3</v>
      </c>
      <c r="Y6" s="145">
        <v>5</v>
      </c>
      <c r="Z6" s="145">
        <v>3</v>
      </c>
      <c r="AA6" s="145">
        <v>3</v>
      </c>
      <c r="AB6" s="145">
        <v>3</v>
      </c>
      <c r="AC6" s="145">
        <v>3</v>
      </c>
      <c r="AD6" s="145">
        <v>3</v>
      </c>
      <c r="AE6" s="145">
        <v>3</v>
      </c>
      <c r="AF6" s="145">
        <v>3</v>
      </c>
      <c r="AG6" s="145">
        <v>3</v>
      </c>
      <c r="AH6" s="145">
        <v>5</v>
      </c>
      <c r="AI6" s="145">
        <v>5</v>
      </c>
      <c r="AJ6" s="145">
        <v>5</v>
      </c>
      <c r="AK6" s="145">
        <v>5</v>
      </c>
      <c r="AL6" s="145">
        <v>5</v>
      </c>
      <c r="AM6" s="145">
        <v>5</v>
      </c>
      <c r="AN6" s="145">
        <v>5</v>
      </c>
      <c r="AO6" s="145">
        <v>5</v>
      </c>
      <c r="AP6" s="145">
        <v>5</v>
      </c>
      <c r="AQ6" s="145">
        <v>5</v>
      </c>
      <c r="AR6" s="145">
        <v>5</v>
      </c>
      <c r="AS6" s="150">
        <v>5</v>
      </c>
      <c r="AT6" s="256">
        <v>5</v>
      </c>
      <c r="AU6" s="145">
        <v>5</v>
      </c>
      <c r="AV6" s="145">
        <v>5</v>
      </c>
      <c r="AW6" s="150">
        <v>5</v>
      </c>
      <c r="AX6" s="256">
        <v>5</v>
      </c>
      <c r="AY6" s="150">
        <v>5</v>
      </c>
    </row>
    <row r="7" spans="3:51" s="164" customFormat="1" ht="18" customHeight="1" thickBot="1">
      <c r="C7" s="624"/>
      <c r="D7" s="625" t="s">
        <v>1030</v>
      </c>
      <c r="E7" s="626"/>
      <c r="F7" s="627">
        <v>1</v>
      </c>
      <c r="G7" s="627">
        <v>1</v>
      </c>
      <c r="H7" s="627">
        <v>1</v>
      </c>
      <c r="I7" s="627">
        <v>1</v>
      </c>
      <c r="J7" s="627">
        <v>2</v>
      </c>
      <c r="K7" s="627">
        <v>0</v>
      </c>
      <c r="L7" s="627">
        <v>5</v>
      </c>
      <c r="M7" s="627">
        <v>5</v>
      </c>
      <c r="N7" s="627">
        <v>5</v>
      </c>
      <c r="O7" s="627">
        <v>5</v>
      </c>
      <c r="P7" s="627">
        <v>5</v>
      </c>
      <c r="Q7" s="627">
        <v>5</v>
      </c>
      <c r="R7" s="627">
        <v>4</v>
      </c>
      <c r="S7" s="627">
        <v>1</v>
      </c>
      <c r="T7" s="627"/>
      <c r="U7" s="627">
        <v>3</v>
      </c>
      <c r="V7" s="627">
        <v>3</v>
      </c>
      <c r="W7" s="627">
        <v>3</v>
      </c>
      <c r="X7" s="627">
        <v>3</v>
      </c>
      <c r="Y7" s="627">
        <v>5</v>
      </c>
      <c r="Z7" s="627">
        <v>3</v>
      </c>
      <c r="AA7" s="627">
        <v>3</v>
      </c>
      <c r="AB7" s="627">
        <v>3</v>
      </c>
      <c r="AC7" s="627">
        <v>3</v>
      </c>
      <c r="AD7" s="627">
        <v>3</v>
      </c>
      <c r="AE7" s="627">
        <v>3</v>
      </c>
      <c r="AF7" s="627">
        <v>3</v>
      </c>
      <c r="AG7" s="627">
        <v>3</v>
      </c>
      <c r="AH7" s="627">
        <v>5</v>
      </c>
      <c r="AI7" s="627">
        <v>5</v>
      </c>
      <c r="AJ7" s="627">
        <v>5</v>
      </c>
      <c r="AK7" s="627">
        <v>5</v>
      </c>
      <c r="AL7" s="627">
        <v>5</v>
      </c>
      <c r="AM7" s="627">
        <v>5</v>
      </c>
      <c r="AN7" s="627">
        <v>5</v>
      </c>
      <c r="AO7" s="627">
        <v>5</v>
      </c>
      <c r="AP7" s="627">
        <v>5</v>
      </c>
      <c r="AQ7" s="627">
        <v>5</v>
      </c>
      <c r="AR7" s="627">
        <v>5</v>
      </c>
      <c r="AS7" s="628">
        <v>5</v>
      </c>
      <c r="AT7" s="256">
        <v>5</v>
      </c>
      <c r="AU7" s="145">
        <v>5</v>
      </c>
      <c r="AV7" s="145">
        <v>5</v>
      </c>
      <c r="AW7" s="150">
        <v>5</v>
      </c>
      <c r="AX7" s="256">
        <v>5</v>
      </c>
      <c r="AY7" s="150">
        <v>5</v>
      </c>
    </row>
    <row r="8" spans="3:51" s="164" customFormat="1" ht="18" customHeight="1">
      <c r="C8" s="617" t="s">
        <v>38</v>
      </c>
      <c r="D8" s="618" t="s">
        <v>235</v>
      </c>
      <c r="E8" s="619"/>
      <c r="F8" s="629">
        <v>1</v>
      </c>
      <c r="G8" s="247"/>
      <c r="H8" s="247"/>
      <c r="I8" s="247"/>
      <c r="J8" s="145"/>
      <c r="K8" s="145"/>
      <c r="L8" s="145"/>
      <c r="M8" s="145"/>
      <c r="N8" s="145"/>
      <c r="O8" s="145"/>
      <c r="P8" s="145"/>
      <c r="Q8" s="145"/>
      <c r="R8" s="145"/>
      <c r="S8" s="145">
        <v>6</v>
      </c>
      <c r="T8" s="145"/>
      <c r="U8" s="145"/>
      <c r="V8" s="145">
        <v>3</v>
      </c>
      <c r="W8" s="145"/>
      <c r="X8" s="145">
        <v>3</v>
      </c>
      <c r="Y8" s="145"/>
      <c r="Z8" s="145"/>
      <c r="AA8" s="145"/>
      <c r="AB8" s="145"/>
      <c r="AC8" s="145"/>
      <c r="AD8" s="145"/>
      <c r="AE8" s="145"/>
      <c r="AF8" s="145"/>
      <c r="AG8" s="145"/>
      <c r="AH8" s="145"/>
      <c r="AI8" s="145"/>
      <c r="AJ8" s="145"/>
      <c r="AK8" s="145"/>
      <c r="AL8" s="145"/>
      <c r="AM8" s="145"/>
      <c r="AN8" s="145"/>
      <c r="AO8" s="145"/>
      <c r="AP8" s="145"/>
      <c r="AQ8" s="145"/>
      <c r="AR8" s="145"/>
      <c r="AS8" s="150"/>
      <c r="AT8" s="256"/>
      <c r="AU8" s="145"/>
      <c r="AV8" s="145"/>
      <c r="AW8" s="150"/>
      <c r="AX8" s="540"/>
      <c r="AY8" s="150"/>
    </row>
    <row r="9" spans="3:51" s="164" customFormat="1" ht="18" customHeight="1" thickBot="1">
      <c r="C9" s="620"/>
      <c r="D9" s="621" t="s">
        <v>1030</v>
      </c>
      <c r="E9" s="622"/>
      <c r="F9" s="248">
        <v>1</v>
      </c>
      <c r="G9" s="147"/>
      <c r="H9" s="147"/>
      <c r="I9" s="147"/>
      <c r="J9" s="148"/>
      <c r="K9" s="148"/>
      <c r="L9" s="148"/>
      <c r="M9" s="148"/>
      <c r="N9" s="148"/>
      <c r="O9" s="148"/>
      <c r="P9" s="148"/>
      <c r="Q9" s="148"/>
      <c r="R9" s="148"/>
      <c r="S9" s="148">
        <v>6</v>
      </c>
      <c r="T9" s="148"/>
      <c r="U9" s="148"/>
      <c r="V9" s="148">
        <v>3</v>
      </c>
      <c r="W9" s="148"/>
      <c r="X9" s="148">
        <v>3</v>
      </c>
      <c r="Y9" s="148"/>
      <c r="Z9" s="148"/>
      <c r="AA9" s="148"/>
      <c r="AB9" s="148"/>
      <c r="AC9" s="148"/>
      <c r="AD9" s="148"/>
      <c r="AE9" s="148"/>
      <c r="AF9" s="148"/>
      <c r="AG9" s="148"/>
      <c r="AH9" s="148"/>
      <c r="AI9" s="148"/>
      <c r="AJ9" s="148"/>
      <c r="AK9" s="148"/>
      <c r="AL9" s="148"/>
      <c r="AM9" s="148"/>
      <c r="AN9" s="148"/>
      <c r="AO9" s="148"/>
      <c r="AP9" s="148"/>
      <c r="AQ9" s="148"/>
      <c r="AR9" s="148"/>
      <c r="AS9" s="149"/>
      <c r="AT9" s="519"/>
      <c r="AU9" s="168"/>
      <c r="AV9" s="168"/>
      <c r="AW9" s="170"/>
      <c r="AX9" s="623"/>
      <c r="AY9" s="169"/>
    </row>
    <row r="10" spans="3:51" s="164" customFormat="1" ht="18" customHeight="1" thickBot="1">
      <c r="C10" s="617" t="s">
        <v>36</v>
      </c>
      <c r="D10" s="618" t="s">
        <v>235</v>
      </c>
      <c r="E10" s="619"/>
      <c r="F10" s="247"/>
      <c r="G10" s="247"/>
      <c r="H10" s="145"/>
      <c r="I10" s="247"/>
      <c r="J10" s="145">
        <v>2</v>
      </c>
      <c r="K10" s="145"/>
      <c r="L10" s="145">
        <v>3</v>
      </c>
      <c r="M10" s="145">
        <v>5</v>
      </c>
      <c r="N10" s="145"/>
      <c r="O10" s="145"/>
      <c r="P10" s="145">
        <v>5</v>
      </c>
      <c r="Q10" s="145">
        <v>5</v>
      </c>
      <c r="R10" s="145">
        <v>3</v>
      </c>
      <c r="S10" s="145"/>
      <c r="T10" s="145">
        <v>5</v>
      </c>
      <c r="U10" s="145">
        <v>5</v>
      </c>
      <c r="V10" s="145">
        <v>5</v>
      </c>
      <c r="W10" s="145">
        <v>5</v>
      </c>
      <c r="X10" s="145"/>
      <c r="Y10" s="145"/>
      <c r="Z10" s="145"/>
      <c r="AA10" s="145"/>
      <c r="AB10" s="145"/>
      <c r="AC10" s="145"/>
      <c r="AD10" s="145">
        <v>4</v>
      </c>
      <c r="AE10" s="145">
        <v>5</v>
      </c>
      <c r="AF10" s="145">
        <v>5</v>
      </c>
      <c r="AG10" s="145">
        <v>5</v>
      </c>
      <c r="AH10" s="145">
        <v>5</v>
      </c>
      <c r="AI10" s="145">
        <v>5</v>
      </c>
      <c r="AJ10" s="145">
        <v>5</v>
      </c>
      <c r="AK10" s="145">
        <v>5</v>
      </c>
      <c r="AL10" s="145">
        <v>5</v>
      </c>
      <c r="AM10" s="145">
        <v>5</v>
      </c>
      <c r="AN10" s="145">
        <v>5</v>
      </c>
      <c r="AO10" s="145">
        <v>5</v>
      </c>
      <c r="AP10" s="145">
        <v>5</v>
      </c>
      <c r="AQ10" s="145">
        <v>5</v>
      </c>
      <c r="AR10" s="145">
        <v>5</v>
      </c>
      <c r="AS10" s="150">
        <v>5</v>
      </c>
      <c r="AT10" s="256">
        <v>5</v>
      </c>
      <c r="AU10" s="145">
        <v>5</v>
      </c>
      <c r="AV10" s="145">
        <v>5</v>
      </c>
      <c r="AW10" s="150">
        <v>5</v>
      </c>
      <c r="AX10" s="540"/>
      <c r="AY10" s="150"/>
    </row>
    <row r="11" spans="3:51" s="164" customFormat="1" ht="18" customHeight="1" thickBot="1">
      <c r="C11" s="624"/>
      <c r="D11" s="625" t="s">
        <v>1030</v>
      </c>
      <c r="E11" s="626"/>
      <c r="F11" s="630"/>
      <c r="G11" s="630"/>
      <c r="H11" s="627"/>
      <c r="I11" s="630"/>
      <c r="J11" s="627">
        <v>2</v>
      </c>
      <c r="K11" s="627"/>
      <c r="L11" s="627">
        <v>3</v>
      </c>
      <c r="M11" s="627">
        <v>5</v>
      </c>
      <c r="N11" s="627"/>
      <c r="O11" s="627"/>
      <c r="P11" s="627">
        <v>5</v>
      </c>
      <c r="Q11" s="627">
        <v>5</v>
      </c>
      <c r="R11" s="627">
        <v>3</v>
      </c>
      <c r="S11" s="627"/>
      <c r="T11" s="627">
        <v>5</v>
      </c>
      <c r="U11" s="627">
        <v>5</v>
      </c>
      <c r="V11" s="627">
        <v>5</v>
      </c>
      <c r="W11" s="627">
        <v>5</v>
      </c>
      <c r="X11" s="627"/>
      <c r="Y11" s="627"/>
      <c r="Z11" s="627"/>
      <c r="AA11" s="627"/>
      <c r="AB11" s="627"/>
      <c r="AC11" s="627"/>
      <c r="AD11" s="627">
        <v>4</v>
      </c>
      <c r="AE11" s="627">
        <v>5</v>
      </c>
      <c r="AF11" s="627">
        <v>5</v>
      </c>
      <c r="AG11" s="627">
        <v>5</v>
      </c>
      <c r="AH11" s="627">
        <v>5</v>
      </c>
      <c r="AI11" s="627">
        <v>5</v>
      </c>
      <c r="AJ11" s="627">
        <v>5</v>
      </c>
      <c r="AK11" s="627">
        <v>5</v>
      </c>
      <c r="AL11" s="627">
        <v>5</v>
      </c>
      <c r="AM11" s="627">
        <v>5</v>
      </c>
      <c r="AN11" s="627">
        <v>5</v>
      </c>
      <c r="AO11" s="627">
        <v>5</v>
      </c>
      <c r="AP11" s="627">
        <v>5</v>
      </c>
      <c r="AQ11" s="627">
        <v>5</v>
      </c>
      <c r="AR11" s="627">
        <v>5</v>
      </c>
      <c r="AS11" s="628">
        <v>5</v>
      </c>
      <c r="AT11" s="256">
        <v>5</v>
      </c>
      <c r="AU11" s="145">
        <v>5</v>
      </c>
      <c r="AV11" s="145">
        <v>5</v>
      </c>
      <c r="AW11" s="150">
        <v>5</v>
      </c>
      <c r="AX11" s="540"/>
      <c r="AY11" s="150"/>
    </row>
    <row r="12" spans="3:51" s="164" customFormat="1" ht="18" customHeight="1" thickBot="1">
      <c r="C12" s="617" t="s">
        <v>37</v>
      </c>
      <c r="D12" s="618" t="s">
        <v>235</v>
      </c>
      <c r="E12" s="619"/>
      <c r="F12" s="631"/>
      <c r="G12" s="247">
        <v>2</v>
      </c>
      <c r="H12" s="145">
        <v>3</v>
      </c>
      <c r="I12" s="247"/>
      <c r="J12" s="145"/>
      <c r="K12" s="145"/>
      <c r="L12" s="145"/>
      <c r="M12" s="145"/>
      <c r="N12" s="145"/>
      <c r="O12" s="566"/>
      <c r="P12" s="566"/>
      <c r="Q12" s="566"/>
      <c r="R12" s="566">
        <v>6</v>
      </c>
      <c r="S12" s="566">
        <v>5</v>
      </c>
      <c r="T12" s="566">
        <v>4</v>
      </c>
      <c r="U12" s="566"/>
      <c r="V12" s="566">
        <v>3</v>
      </c>
      <c r="W12" s="566"/>
      <c r="X12" s="566"/>
      <c r="Y12" s="566">
        <v>2</v>
      </c>
      <c r="Z12" s="566"/>
      <c r="AA12" s="566"/>
      <c r="AB12" s="566">
        <v>2</v>
      </c>
      <c r="AC12" s="566"/>
      <c r="AD12" s="566"/>
      <c r="AE12" s="566">
        <v>2</v>
      </c>
      <c r="AF12" s="566"/>
      <c r="AG12" s="566">
        <v>2</v>
      </c>
      <c r="AH12" s="566"/>
      <c r="AI12" s="145">
        <v>2</v>
      </c>
      <c r="AJ12" s="145"/>
      <c r="AK12" s="145">
        <v>2</v>
      </c>
      <c r="AL12" s="145"/>
      <c r="AM12" s="145">
        <v>2</v>
      </c>
      <c r="AN12" s="145"/>
      <c r="AO12" s="145">
        <v>2</v>
      </c>
      <c r="AP12" s="145"/>
      <c r="AQ12" s="145">
        <v>2</v>
      </c>
      <c r="AR12" s="145"/>
      <c r="AS12" s="150">
        <v>2</v>
      </c>
      <c r="AT12" s="256"/>
      <c r="AU12" s="145">
        <v>3</v>
      </c>
      <c r="AV12" s="145"/>
      <c r="AW12" s="150"/>
      <c r="AX12" s="540"/>
      <c r="AY12" s="150"/>
    </row>
    <row r="13" spans="3:51" s="164" customFormat="1" ht="18" customHeight="1" thickBot="1">
      <c r="C13" s="624"/>
      <c r="D13" s="625" t="s">
        <v>1030</v>
      </c>
      <c r="E13" s="626"/>
      <c r="F13" s="632"/>
      <c r="G13" s="630">
        <v>2</v>
      </c>
      <c r="H13" s="627">
        <v>3</v>
      </c>
      <c r="I13" s="630"/>
      <c r="J13" s="627"/>
      <c r="K13" s="627"/>
      <c r="L13" s="627"/>
      <c r="M13" s="627"/>
      <c r="N13" s="627"/>
      <c r="O13" s="633"/>
      <c r="P13" s="633"/>
      <c r="Q13" s="633"/>
      <c r="R13" s="633">
        <v>6</v>
      </c>
      <c r="S13" s="633">
        <v>5</v>
      </c>
      <c r="T13" s="633">
        <v>4</v>
      </c>
      <c r="U13" s="633"/>
      <c r="V13" s="633">
        <v>3</v>
      </c>
      <c r="W13" s="633"/>
      <c r="X13" s="633"/>
      <c r="Y13" s="633">
        <v>2</v>
      </c>
      <c r="Z13" s="633"/>
      <c r="AA13" s="633"/>
      <c r="AB13" s="633">
        <v>2</v>
      </c>
      <c r="AC13" s="633"/>
      <c r="AD13" s="633"/>
      <c r="AE13" s="633">
        <v>2</v>
      </c>
      <c r="AF13" s="633"/>
      <c r="AG13" s="633">
        <v>2</v>
      </c>
      <c r="AH13" s="633"/>
      <c r="AI13" s="627">
        <v>2</v>
      </c>
      <c r="AJ13" s="627"/>
      <c r="AK13" s="627">
        <v>2</v>
      </c>
      <c r="AL13" s="627"/>
      <c r="AM13" s="627">
        <v>2</v>
      </c>
      <c r="AN13" s="627"/>
      <c r="AO13" s="627">
        <v>2</v>
      </c>
      <c r="AP13" s="627"/>
      <c r="AQ13" s="627">
        <v>2</v>
      </c>
      <c r="AR13" s="627"/>
      <c r="AS13" s="628">
        <v>2</v>
      </c>
      <c r="AT13" s="256"/>
      <c r="AU13" s="145">
        <v>3</v>
      </c>
      <c r="AV13" s="145"/>
      <c r="AW13" s="150"/>
      <c r="AX13" s="540"/>
      <c r="AY13" s="150"/>
    </row>
    <row r="14" spans="3:51" s="164" customFormat="1" ht="18" customHeight="1">
      <c r="C14" s="617" t="s">
        <v>42</v>
      </c>
      <c r="D14" s="618" t="s">
        <v>235</v>
      </c>
      <c r="E14" s="619"/>
      <c r="F14" s="247"/>
      <c r="G14" s="145"/>
      <c r="H14" s="247"/>
      <c r="I14" s="247"/>
      <c r="J14" s="145"/>
      <c r="K14" s="145">
        <v>1</v>
      </c>
      <c r="L14" s="518"/>
      <c r="M14" s="145"/>
      <c r="N14" s="145"/>
      <c r="O14" s="145">
        <v>1</v>
      </c>
      <c r="P14" s="145"/>
      <c r="Q14" s="145"/>
      <c r="R14" s="145"/>
      <c r="S14" s="145"/>
      <c r="T14" s="145"/>
      <c r="U14" s="145"/>
      <c r="V14" s="145"/>
      <c r="W14" s="145">
        <v>1</v>
      </c>
      <c r="X14" s="145"/>
      <c r="Y14" s="145"/>
      <c r="Z14" s="145"/>
      <c r="AA14" s="145"/>
      <c r="AB14" s="145">
        <v>1</v>
      </c>
      <c r="AC14" s="145"/>
      <c r="AD14" s="145"/>
      <c r="AE14" s="145"/>
      <c r="AF14" s="145"/>
      <c r="AG14" s="145"/>
      <c r="AH14" s="145"/>
      <c r="AI14" s="145"/>
      <c r="AJ14" s="145"/>
      <c r="AK14" s="145"/>
      <c r="AL14" s="145"/>
      <c r="AM14" s="145"/>
      <c r="AN14" s="145"/>
      <c r="AO14" s="145"/>
      <c r="AP14" s="145"/>
      <c r="AQ14" s="145"/>
      <c r="AR14" s="145"/>
      <c r="AS14" s="150"/>
      <c r="AT14" s="256"/>
      <c r="AU14" s="145"/>
      <c r="AV14" s="145"/>
      <c r="AW14" s="150"/>
      <c r="AX14" s="540"/>
      <c r="AY14" s="150"/>
    </row>
    <row r="15" spans="3:51" s="164" customFormat="1" ht="18" customHeight="1" thickBot="1">
      <c r="C15" s="624"/>
      <c r="D15" s="625" t="s">
        <v>1030</v>
      </c>
      <c r="E15" s="626"/>
      <c r="F15" s="630"/>
      <c r="G15" s="627"/>
      <c r="H15" s="630"/>
      <c r="I15" s="630"/>
      <c r="J15" s="627"/>
      <c r="K15" s="627">
        <v>1</v>
      </c>
      <c r="L15" s="636"/>
      <c r="M15" s="627"/>
      <c r="N15" s="627"/>
      <c r="O15" s="627">
        <v>1</v>
      </c>
      <c r="P15" s="627"/>
      <c r="Q15" s="627"/>
      <c r="R15" s="627"/>
      <c r="S15" s="627"/>
      <c r="T15" s="627"/>
      <c r="U15" s="627"/>
      <c r="V15" s="627"/>
      <c r="W15" s="627">
        <v>1</v>
      </c>
      <c r="X15" s="627"/>
      <c r="Y15" s="627"/>
      <c r="Z15" s="627"/>
      <c r="AA15" s="627"/>
      <c r="AB15" s="627">
        <v>1</v>
      </c>
      <c r="AC15" s="627"/>
      <c r="AD15" s="627"/>
      <c r="AE15" s="627"/>
      <c r="AF15" s="627"/>
      <c r="AG15" s="627"/>
      <c r="AH15" s="627"/>
      <c r="AI15" s="627"/>
      <c r="AJ15" s="627"/>
      <c r="AK15" s="627"/>
      <c r="AL15" s="627"/>
      <c r="AM15" s="627"/>
      <c r="AN15" s="627"/>
      <c r="AO15" s="627"/>
      <c r="AP15" s="627"/>
      <c r="AQ15" s="627"/>
      <c r="AR15" s="627"/>
      <c r="AS15" s="628"/>
      <c r="AT15" s="519"/>
      <c r="AU15" s="168"/>
      <c r="AV15" s="168"/>
      <c r="AW15" s="170"/>
      <c r="AX15" s="564"/>
      <c r="AY15" s="170"/>
    </row>
    <row r="16" spans="3:51" s="164" customFormat="1" ht="18" customHeight="1">
      <c r="C16" s="637" t="s">
        <v>26</v>
      </c>
      <c r="D16" s="618" t="s">
        <v>235</v>
      </c>
      <c r="E16" s="619"/>
      <c r="F16" s="638"/>
      <c r="G16" s="638"/>
      <c r="H16" s="631"/>
      <c r="I16" s="631"/>
      <c r="J16" s="145"/>
      <c r="K16" s="249"/>
      <c r="L16" s="249"/>
      <c r="M16" s="249"/>
      <c r="N16" s="249"/>
      <c r="O16" s="145"/>
      <c r="P16" s="249"/>
      <c r="Q16" s="249"/>
      <c r="R16" s="249"/>
      <c r="S16" s="249">
        <v>0</v>
      </c>
      <c r="T16" s="145"/>
      <c r="U16" s="249"/>
      <c r="V16" s="249"/>
      <c r="W16" s="249"/>
      <c r="X16" s="249"/>
      <c r="Y16" s="249">
        <v>1</v>
      </c>
      <c r="Z16" s="249"/>
      <c r="AA16" s="249"/>
      <c r="AB16" s="249"/>
      <c r="AC16" s="249">
        <v>1</v>
      </c>
      <c r="AD16" s="249"/>
      <c r="AE16" s="249"/>
      <c r="AF16" s="249"/>
      <c r="AG16" s="249"/>
      <c r="AH16" s="249"/>
      <c r="AI16" s="249">
        <v>1</v>
      </c>
      <c r="AJ16" s="249"/>
      <c r="AK16" s="249"/>
      <c r="AL16" s="249"/>
      <c r="AM16" s="249"/>
      <c r="AN16" s="249">
        <v>1</v>
      </c>
      <c r="AO16" s="249"/>
      <c r="AP16" s="249"/>
      <c r="AQ16" s="249"/>
      <c r="AR16" s="249"/>
      <c r="AS16" s="250"/>
      <c r="AT16" s="572"/>
      <c r="AU16" s="250"/>
      <c r="AV16" s="250">
        <v>1</v>
      </c>
      <c r="AW16" s="250"/>
      <c r="AX16" s="250"/>
      <c r="AY16" s="250"/>
    </row>
    <row r="17" spans="1:51" s="164" customFormat="1" ht="18" customHeight="1" thickBot="1">
      <c r="C17" s="640"/>
      <c r="D17" s="625" t="s">
        <v>1030</v>
      </c>
      <c r="E17" s="626"/>
      <c r="F17" s="641"/>
      <c r="G17" s="641"/>
      <c r="H17" s="632"/>
      <c r="I17" s="632"/>
      <c r="J17" s="627"/>
      <c r="K17" s="642"/>
      <c r="L17" s="642"/>
      <c r="M17" s="642"/>
      <c r="N17" s="642"/>
      <c r="O17" s="627"/>
      <c r="P17" s="642"/>
      <c r="Q17" s="642"/>
      <c r="R17" s="642"/>
      <c r="S17" s="642">
        <v>0</v>
      </c>
      <c r="T17" s="627"/>
      <c r="U17" s="642"/>
      <c r="V17" s="642"/>
      <c r="W17" s="642"/>
      <c r="X17" s="642"/>
      <c r="Y17" s="642">
        <v>1</v>
      </c>
      <c r="Z17" s="642"/>
      <c r="AA17" s="642"/>
      <c r="AB17" s="642"/>
      <c r="AC17" s="642">
        <v>1</v>
      </c>
      <c r="AD17" s="642"/>
      <c r="AE17" s="642"/>
      <c r="AF17" s="642"/>
      <c r="AG17" s="642"/>
      <c r="AH17" s="642"/>
      <c r="AI17" s="642">
        <v>1</v>
      </c>
      <c r="AJ17" s="642"/>
      <c r="AK17" s="642"/>
      <c r="AL17" s="642"/>
      <c r="AM17" s="642"/>
      <c r="AN17" s="642">
        <v>1</v>
      </c>
      <c r="AO17" s="642"/>
      <c r="AP17" s="642"/>
      <c r="AQ17" s="642"/>
      <c r="AR17" s="642"/>
      <c r="AS17" s="643"/>
      <c r="AT17" s="635"/>
      <c r="AU17" s="634"/>
      <c r="AV17" s="634"/>
      <c r="AW17" s="634"/>
      <c r="AX17" s="634"/>
      <c r="AY17" s="634"/>
    </row>
    <row r="18" spans="1:51" s="164" customFormat="1" ht="18" customHeight="1" thickBot="1">
      <c r="A18" s="164">
        <v>6</v>
      </c>
      <c r="C18" s="637" t="s">
        <v>47</v>
      </c>
      <c r="D18" s="618" t="s">
        <v>235</v>
      </c>
      <c r="E18" s="619"/>
      <c r="F18" s="247">
        <v>2</v>
      </c>
      <c r="G18" s="247">
        <v>2</v>
      </c>
      <c r="H18" s="247">
        <v>2</v>
      </c>
      <c r="I18" s="247">
        <v>4</v>
      </c>
      <c r="J18" s="145">
        <v>1</v>
      </c>
      <c r="K18" s="145">
        <v>3</v>
      </c>
      <c r="L18" s="145">
        <v>4</v>
      </c>
      <c r="M18" s="145">
        <v>1</v>
      </c>
      <c r="N18" s="145">
        <v>6</v>
      </c>
      <c r="O18" s="145">
        <v>4</v>
      </c>
      <c r="P18" s="145">
        <v>2</v>
      </c>
      <c r="Q18" s="145">
        <v>6</v>
      </c>
      <c r="R18" s="145">
        <v>6</v>
      </c>
      <c r="S18" s="145">
        <v>10</v>
      </c>
      <c r="T18" s="145">
        <v>10</v>
      </c>
      <c r="U18" s="145">
        <v>10</v>
      </c>
      <c r="V18" s="145">
        <v>10</v>
      </c>
      <c r="W18" s="145">
        <v>10</v>
      </c>
      <c r="X18" s="145">
        <v>12</v>
      </c>
      <c r="Y18" s="145">
        <v>12</v>
      </c>
      <c r="Z18" s="145">
        <v>12</v>
      </c>
      <c r="AA18" s="145">
        <v>12</v>
      </c>
      <c r="AB18" s="145">
        <v>16</v>
      </c>
      <c r="AC18" s="145">
        <v>16</v>
      </c>
      <c r="AD18" s="145">
        <v>16</v>
      </c>
      <c r="AE18" s="145">
        <v>20</v>
      </c>
      <c r="AF18" s="145">
        <v>20</v>
      </c>
      <c r="AG18" s="145">
        <v>20</v>
      </c>
      <c r="AH18" s="145">
        <v>20</v>
      </c>
      <c r="AI18" s="145">
        <v>20</v>
      </c>
      <c r="AJ18" s="145">
        <v>20</v>
      </c>
      <c r="AK18" s="145">
        <v>20</v>
      </c>
      <c r="AL18" s="145">
        <v>20</v>
      </c>
      <c r="AM18" s="145">
        <v>20</v>
      </c>
      <c r="AN18" s="145">
        <v>20</v>
      </c>
      <c r="AO18" s="145">
        <v>20</v>
      </c>
      <c r="AP18" s="145">
        <v>20</v>
      </c>
      <c r="AQ18" s="145">
        <v>20</v>
      </c>
      <c r="AR18" s="145">
        <v>20</v>
      </c>
      <c r="AS18" s="150">
        <v>20</v>
      </c>
      <c r="AT18" s="540">
        <v>20</v>
      </c>
      <c r="AU18" s="150">
        <v>20</v>
      </c>
      <c r="AV18" s="150">
        <v>20</v>
      </c>
      <c r="AW18" s="150">
        <v>20</v>
      </c>
      <c r="AX18" s="150">
        <v>20</v>
      </c>
      <c r="AY18" s="150">
        <v>20</v>
      </c>
    </row>
    <row r="19" spans="1:51" s="164" customFormat="1" ht="18" customHeight="1" thickBot="1">
      <c r="C19" s="640"/>
      <c r="D19" s="625" t="s">
        <v>1030</v>
      </c>
      <c r="E19" s="626"/>
      <c r="F19" s="630">
        <v>2</v>
      </c>
      <c r="G19" s="630">
        <v>2</v>
      </c>
      <c r="H19" s="630">
        <v>2</v>
      </c>
      <c r="I19" s="630">
        <v>4</v>
      </c>
      <c r="J19" s="627">
        <v>1</v>
      </c>
      <c r="K19" s="627">
        <v>3</v>
      </c>
      <c r="L19" s="627">
        <v>4</v>
      </c>
      <c r="M19" s="627">
        <v>1</v>
      </c>
      <c r="N19" s="627">
        <v>6</v>
      </c>
      <c r="O19" s="627">
        <v>4</v>
      </c>
      <c r="P19" s="627">
        <v>2</v>
      </c>
      <c r="Q19" s="627">
        <v>6</v>
      </c>
      <c r="R19" s="627">
        <v>6</v>
      </c>
      <c r="S19" s="627">
        <v>10</v>
      </c>
      <c r="T19" s="627">
        <v>10</v>
      </c>
      <c r="U19" s="627">
        <v>10</v>
      </c>
      <c r="V19" s="627">
        <v>10</v>
      </c>
      <c r="W19" s="627">
        <v>10</v>
      </c>
      <c r="X19" s="627">
        <v>12</v>
      </c>
      <c r="Y19" s="627">
        <v>12</v>
      </c>
      <c r="Z19" s="627">
        <v>12</v>
      </c>
      <c r="AA19" s="627">
        <v>12</v>
      </c>
      <c r="AB19" s="627">
        <v>16</v>
      </c>
      <c r="AC19" s="627">
        <v>16</v>
      </c>
      <c r="AD19" s="627">
        <v>16</v>
      </c>
      <c r="AE19" s="627">
        <v>20</v>
      </c>
      <c r="AF19" s="627">
        <v>20</v>
      </c>
      <c r="AG19" s="627">
        <v>20</v>
      </c>
      <c r="AH19" s="627">
        <v>20</v>
      </c>
      <c r="AI19" s="627">
        <v>20</v>
      </c>
      <c r="AJ19" s="627">
        <v>20</v>
      </c>
      <c r="AK19" s="627">
        <v>20</v>
      </c>
      <c r="AL19" s="627">
        <v>20</v>
      </c>
      <c r="AM19" s="627">
        <v>20</v>
      </c>
      <c r="AN19" s="627">
        <v>20</v>
      </c>
      <c r="AO19" s="627">
        <v>20</v>
      </c>
      <c r="AP19" s="627">
        <v>20</v>
      </c>
      <c r="AQ19" s="627">
        <v>20</v>
      </c>
      <c r="AR19" s="627">
        <v>20</v>
      </c>
      <c r="AS19" s="628">
        <v>20</v>
      </c>
      <c r="AT19" s="540">
        <v>20</v>
      </c>
      <c r="AU19" s="150">
        <v>20</v>
      </c>
      <c r="AV19" s="150">
        <v>20</v>
      </c>
      <c r="AW19" s="150">
        <v>20</v>
      </c>
      <c r="AX19" s="150">
        <v>20</v>
      </c>
      <c r="AY19" s="150">
        <v>20</v>
      </c>
    </row>
    <row r="20" spans="1:51" s="164" customFormat="1" ht="18" customHeight="1">
      <c r="C20" s="637" t="s">
        <v>46</v>
      </c>
      <c r="D20" s="618" t="s">
        <v>235</v>
      </c>
      <c r="E20" s="619"/>
      <c r="F20" s="247"/>
      <c r="G20" s="247">
        <v>1</v>
      </c>
      <c r="H20" s="247">
        <v>1</v>
      </c>
      <c r="I20" s="247">
        <v>1</v>
      </c>
      <c r="J20" s="145"/>
      <c r="K20" s="145">
        <v>2</v>
      </c>
      <c r="L20" s="145">
        <v>2</v>
      </c>
      <c r="M20" s="145">
        <v>2</v>
      </c>
      <c r="N20" s="145">
        <v>3</v>
      </c>
      <c r="O20" s="145">
        <v>2</v>
      </c>
      <c r="P20" s="145">
        <v>1</v>
      </c>
      <c r="Q20" s="145">
        <v>3</v>
      </c>
      <c r="R20" s="145">
        <v>3</v>
      </c>
      <c r="S20" s="145">
        <v>5</v>
      </c>
      <c r="T20" s="145">
        <v>5</v>
      </c>
      <c r="U20" s="145">
        <v>5</v>
      </c>
      <c r="V20" s="145">
        <v>5</v>
      </c>
      <c r="W20" s="145">
        <v>5</v>
      </c>
      <c r="X20" s="145">
        <v>6</v>
      </c>
      <c r="Y20" s="145">
        <v>6</v>
      </c>
      <c r="Z20" s="145">
        <v>6</v>
      </c>
      <c r="AA20" s="145">
        <v>6</v>
      </c>
      <c r="AB20" s="145">
        <v>8</v>
      </c>
      <c r="AC20" s="145">
        <v>8</v>
      </c>
      <c r="AD20" s="145">
        <v>8</v>
      </c>
      <c r="AE20" s="145">
        <v>10</v>
      </c>
      <c r="AF20" s="145">
        <v>10</v>
      </c>
      <c r="AG20" s="145">
        <v>10</v>
      </c>
      <c r="AH20" s="145">
        <v>10</v>
      </c>
      <c r="AI20" s="145">
        <v>10</v>
      </c>
      <c r="AJ20" s="145">
        <v>10</v>
      </c>
      <c r="AK20" s="145">
        <v>10</v>
      </c>
      <c r="AL20" s="145">
        <v>10</v>
      </c>
      <c r="AM20" s="145">
        <v>10</v>
      </c>
      <c r="AN20" s="145">
        <v>10</v>
      </c>
      <c r="AO20" s="145">
        <v>10</v>
      </c>
      <c r="AP20" s="145">
        <v>10</v>
      </c>
      <c r="AQ20" s="145">
        <v>10</v>
      </c>
      <c r="AR20" s="145">
        <v>10</v>
      </c>
      <c r="AS20" s="150">
        <v>10</v>
      </c>
      <c r="AT20" s="540">
        <v>10</v>
      </c>
      <c r="AU20" s="150">
        <v>10</v>
      </c>
      <c r="AV20" s="150">
        <v>10</v>
      </c>
      <c r="AW20" s="150">
        <v>10</v>
      </c>
      <c r="AX20" s="150">
        <v>10</v>
      </c>
      <c r="AY20" s="150">
        <v>10</v>
      </c>
    </row>
    <row r="21" spans="1:51" s="164" customFormat="1" ht="18" customHeight="1" thickBot="1">
      <c r="C21" s="640"/>
      <c r="D21" s="625" t="s">
        <v>1030</v>
      </c>
      <c r="E21" s="626"/>
      <c r="F21" s="630"/>
      <c r="G21" s="630">
        <v>1</v>
      </c>
      <c r="H21" s="630">
        <v>1</v>
      </c>
      <c r="I21" s="630">
        <v>1</v>
      </c>
      <c r="J21" s="627"/>
      <c r="K21" s="627">
        <v>2</v>
      </c>
      <c r="L21" s="627">
        <v>2</v>
      </c>
      <c r="M21" s="627">
        <v>2</v>
      </c>
      <c r="N21" s="627">
        <v>3</v>
      </c>
      <c r="O21" s="627">
        <v>2</v>
      </c>
      <c r="P21" s="627">
        <v>1</v>
      </c>
      <c r="Q21" s="627">
        <v>3</v>
      </c>
      <c r="R21" s="627">
        <v>3</v>
      </c>
      <c r="S21" s="627">
        <v>5</v>
      </c>
      <c r="T21" s="627">
        <v>5</v>
      </c>
      <c r="U21" s="627">
        <v>5</v>
      </c>
      <c r="V21" s="627">
        <v>5</v>
      </c>
      <c r="W21" s="627">
        <v>5</v>
      </c>
      <c r="X21" s="627">
        <v>6</v>
      </c>
      <c r="Y21" s="627">
        <v>6</v>
      </c>
      <c r="Z21" s="627">
        <v>6</v>
      </c>
      <c r="AA21" s="627">
        <v>6</v>
      </c>
      <c r="AB21" s="627">
        <v>8</v>
      </c>
      <c r="AC21" s="627">
        <v>8</v>
      </c>
      <c r="AD21" s="627">
        <v>8</v>
      </c>
      <c r="AE21" s="627">
        <v>10</v>
      </c>
      <c r="AF21" s="627">
        <v>10</v>
      </c>
      <c r="AG21" s="627">
        <v>10</v>
      </c>
      <c r="AH21" s="627">
        <v>10</v>
      </c>
      <c r="AI21" s="627">
        <v>10</v>
      </c>
      <c r="AJ21" s="627">
        <v>10</v>
      </c>
      <c r="AK21" s="627">
        <v>10</v>
      </c>
      <c r="AL21" s="627">
        <v>10</v>
      </c>
      <c r="AM21" s="627">
        <v>10</v>
      </c>
      <c r="AN21" s="627">
        <v>10</v>
      </c>
      <c r="AO21" s="627">
        <v>10</v>
      </c>
      <c r="AP21" s="627">
        <v>10</v>
      </c>
      <c r="AQ21" s="627">
        <v>10</v>
      </c>
      <c r="AR21" s="627">
        <v>10</v>
      </c>
      <c r="AS21" s="628">
        <v>10</v>
      </c>
      <c r="AT21" s="564"/>
      <c r="AU21" s="170"/>
      <c r="AV21" s="170"/>
      <c r="AW21" s="170"/>
      <c r="AX21" s="170"/>
      <c r="AY21" s="170"/>
    </row>
    <row r="22" spans="1:51" s="164" customFormat="1" ht="18" customHeight="1">
      <c r="C22" s="637" t="s">
        <v>244</v>
      </c>
      <c r="D22" s="618" t="s">
        <v>235</v>
      </c>
      <c r="E22" s="619"/>
      <c r="F22" s="247"/>
      <c r="G22" s="247"/>
      <c r="H22" s="247"/>
      <c r="I22" s="247"/>
      <c r="J22" s="145"/>
      <c r="K22" s="145"/>
      <c r="L22" s="145"/>
      <c r="M22" s="145"/>
      <c r="N22" s="145"/>
      <c r="O22" s="145"/>
      <c r="P22" s="145"/>
      <c r="Q22" s="145"/>
      <c r="R22" s="145"/>
      <c r="S22" s="145"/>
      <c r="T22" s="145"/>
      <c r="U22" s="145"/>
      <c r="V22" s="145"/>
      <c r="W22" s="145"/>
      <c r="X22" s="145"/>
      <c r="Y22" s="145"/>
      <c r="Z22" s="145"/>
      <c r="AA22" s="145"/>
      <c r="AB22" s="145"/>
      <c r="AC22" s="145"/>
      <c r="AD22" s="145"/>
      <c r="AE22" s="145"/>
      <c r="AF22" s="145"/>
      <c r="AG22" s="145"/>
      <c r="AH22" s="145"/>
      <c r="AI22" s="145"/>
      <c r="AJ22" s="145"/>
      <c r="AK22" s="145"/>
      <c r="AL22" s="145"/>
      <c r="AM22" s="145"/>
      <c r="AN22" s="145"/>
      <c r="AO22" s="145"/>
      <c r="AP22" s="145"/>
      <c r="AQ22" s="145"/>
      <c r="AR22" s="145"/>
      <c r="AS22" s="150"/>
      <c r="AT22" s="541"/>
      <c r="AU22" s="146"/>
      <c r="AV22" s="146"/>
      <c r="AW22" s="146"/>
      <c r="AX22" s="146"/>
      <c r="AY22" s="146"/>
    </row>
    <row r="23" spans="1:51" s="164" customFormat="1" ht="18" customHeight="1" thickBot="1">
      <c r="C23" s="639"/>
      <c r="D23" s="621" t="s">
        <v>1030</v>
      </c>
      <c r="E23" s="622"/>
      <c r="F23" s="147"/>
      <c r="G23" s="147"/>
      <c r="H23" s="147"/>
      <c r="I23" s="147"/>
      <c r="J23" s="148"/>
      <c r="K23" s="148"/>
      <c r="L23" s="148"/>
      <c r="M23" s="148"/>
      <c r="N23" s="148"/>
      <c r="O23" s="148"/>
      <c r="P23" s="148"/>
      <c r="Q23" s="148"/>
      <c r="R23" s="148"/>
      <c r="S23" s="148"/>
      <c r="T23" s="148"/>
      <c r="U23" s="148"/>
      <c r="V23" s="148"/>
      <c r="W23" s="148"/>
      <c r="X23" s="148"/>
      <c r="Y23" s="148"/>
      <c r="Z23" s="148"/>
      <c r="AA23" s="148"/>
      <c r="AB23" s="148"/>
      <c r="AC23" s="148"/>
      <c r="AD23" s="148"/>
      <c r="AE23" s="148"/>
      <c r="AF23" s="148"/>
      <c r="AG23" s="148"/>
      <c r="AH23" s="148"/>
      <c r="AI23" s="148"/>
      <c r="AJ23" s="148"/>
      <c r="AK23" s="148"/>
      <c r="AL23" s="148"/>
      <c r="AM23" s="148"/>
      <c r="AN23" s="148"/>
      <c r="AO23" s="148"/>
      <c r="AP23" s="148"/>
      <c r="AQ23" s="148"/>
      <c r="AR23" s="148"/>
      <c r="AS23" s="149"/>
      <c r="AT23" s="541"/>
      <c r="AU23" s="146"/>
      <c r="AV23" s="146"/>
      <c r="AW23" s="146"/>
      <c r="AX23" s="146"/>
      <c r="AY23" s="146"/>
    </row>
    <row r="24" spans="1:51" s="164" customFormat="1">
      <c r="C24" s="560"/>
      <c r="D24" s="233"/>
      <c r="E24" s="234"/>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c r="AH24" s="233"/>
    </row>
    <row r="25" spans="1:51" s="164" customFormat="1">
      <c r="C25" s="166"/>
      <c r="E25" s="165"/>
    </row>
    <row r="26" spans="1:51" s="164" customFormat="1">
      <c r="C26" s="166"/>
      <c r="E26" s="165"/>
    </row>
    <row r="27" spans="1:51" s="164" customFormat="1">
      <c r="C27" s="166"/>
      <c r="E27" s="165"/>
    </row>
    <row r="28" spans="1:51" s="164" customFormat="1">
      <c r="C28" s="166"/>
      <c r="E28" s="165"/>
    </row>
    <row r="29" spans="1:51" s="164" customFormat="1">
      <c r="C29" s="166"/>
      <c r="E29" s="165"/>
    </row>
    <row r="30" spans="1:51" s="164" customFormat="1">
      <c r="C30" s="166"/>
      <c r="E30" s="165"/>
    </row>
    <row r="31" spans="1:51" s="164" customFormat="1">
      <c r="C31" s="166"/>
      <c r="E31" s="165"/>
    </row>
    <row r="32" spans="1:51" s="164" customFormat="1">
      <c r="C32" s="166"/>
      <c r="E32" s="165"/>
    </row>
    <row r="33" spans="3:5" s="164" customFormat="1">
      <c r="C33" s="166"/>
      <c r="E33" s="165"/>
    </row>
  </sheetData>
  <mergeCells count="10">
    <mergeCell ref="F2:I2"/>
    <mergeCell ref="J2:N2"/>
    <mergeCell ref="AO2:AS2"/>
    <mergeCell ref="AT2:AW2"/>
    <mergeCell ref="O2:R2"/>
    <mergeCell ref="S2:V2"/>
    <mergeCell ref="W2:Z2"/>
    <mergeCell ref="AA2:AD2"/>
    <mergeCell ref="AE2:AI2"/>
    <mergeCell ref="AJ2:AN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02E1D-0969-4C96-980F-732FD54854BD}">
  <dimension ref="B3:G6"/>
  <sheetViews>
    <sheetView workbookViewId="0">
      <selection activeCell="C18" sqref="C18"/>
    </sheetView>
  </sheetViews>
  <sheetFormatPr defaultRowHeight="14.4"/>
  <cols>
    <col min="2" max="2" width="8.88671875" style="2"/>
    <col min="3" max="3" width="18.44140625" style="2" customWidth="1"/>
    <col min="4" max="4" width="15.6640625" style="2" customWidth="1"/>
    <col min="5" max="5" width="23.6640625" style="2" hidden="1" customWidth="1"/>
    <col min="6" max="6" width="26.5546875" style="2" customWidth="1"/>
    <col min="7" max="7" width="44.109375" style="2" customWidth="1"/>
  </cols>
  <sheetData>
    <row r="3" spans="2:7">
      <c r="B3" s="2" t="s">
        <v>484</v>
      </c>
      <c r="C3" s="2" t="s">
        <v>983</v>
      </c>
      <c r="D3" s="2" t="s">
        <v>486</v>
      </c>
      <c r="E3" s="2" t="s">
        <v>715</v>
      </c>
      <c r="F3" s="2" t="s">
        <v>1032</v>
      </c>
      <c r="G3" s="2" t="s">
        <v>982</v>
      </c>
    </row>
    <row r="5" spans="2:7">
      <c r="B5" s="2">
        <v>2</v>
      </c>
      <c r="C5" s="176">
        <v>44205</v>
      </c>
      <c r="D5" s="2" t="s">
        <v>335</v>
      </c>
      <c r="E5" s="2">
        <v>8330948001</v>
      </c>
      <c r="F5" s="2" t="s">
        <v>984</v>
      </c>
      <c r="G5" s="2" t="s">
        <v>1031</v>
      </c>
    </row>
    <row r="6" spans="2:7">
      <c r="E6" s="2">
        <v>8309939001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71BC9-47EE-49DD-987E-ED1E37CB3C37}">
  <sheetPr>
    <tabColor theme="3" tint="0.59999389629810485"/>
  </sheetPr>
  <dimension ref="A1:M54"/>
  <sheetViews>
    <sheetView showGridLines="0" workbookViewId="0">
      <selection activeCell="E17" sqref="E17"/>
    </sheetView>
  </sheetViews>
  <sheetFormatPr defaultRowHeight="14.4"/>
  <cols>
    <col min="1" max="2" width="16.33203125" customWidth="1"/>
    <col min="3" max="4" width="16.33203125" hidden="1" customWidth="1"/>
    <col min="5" max="5" width="16.33203125" style="609" customWidth="1"/>
    <col min="6" max="6" width="16.33203125" hidden="1" customWidth="1"/>
    <col min="7" max="7" width="22" hidden="1" customWidth="1"/>
    <col min="8" max="8" width="12.5546875" customWidth="1"/>
    <col min="9" max="9" width="11.109375" customWidth="1"/>
    <col min="10" max="10" width="18.109375" customWidth="1"/>
    <col min="11" max="11" width="18" customWidth="1"/>
    <col min="12" max="12" width="30.5546875" bestFit="1" customWidth="1"/>
    <col min="13" max="13" width="4.109375" bestFit="1" customWidth="1"/>
  </cols>
  <sheetData>
    <row r="1" spans="1:13">
      <c r="A1" s="581"/>
      <c r="B1" s="584"/>
      <c r="C1" s="582"/>
      <c r="D1" s="583"/>
      <c r="E1" s="605"/>
      <c r="F1" s="583"/>
      <c r="G1" s="581"/>
      <c r="H1" s="583"/>
      <c r="I1" s="583"/>
      <c r="J1" s="583"/>
      <c r="K1" s="583"/>
      <c r="L1" s="586"/>
      <c r="M1" s="583"/>
    </row>
    <row r="2" spans="1:13" ht="24.6" customHeight="1">
      <c r="A2" s="1144" t="s">
        <v>978</v>
      </c>
      <c r="B2" s="1144"/>
      <c r="C2" s="1144"/>
      <c r="D2" s="1144"/>
      <c r="E2" s="606"/>
      <c r="F2" s="585"/>
      <c r="G2" s="587"/>
      <c r="H2" s="588"/>
      <c r="I2" s="588"/>
      <c r="J2" s="588"/>
      <c r="K2" s="588"/>
      <c r="L2" s="589"/>
      <c r="M2" s="588"/>
    </row>
    <row r="3" spans="1:13" ht="34.950000000000003" customHeight="1">
      <c r="A3" s="574" t="s">
        <v>884</v>
      </c>
      <c r="B3" s="575" t="s">
        <v>885</v>
      </c>
      <c r="C3" s="576" t="s">
        <v>886</v>
      </c>
      <c r="D3" s="576" t="s">
        <v>887</v>
      </c>
      <c r="E3" s="607" t="s">
        <v>979</v>
      </c>
      <c r="F3" s="577" t="s">
        <v>888</v>
      </c>
      <c r="G3" s="576" t="s">
        <v>889</v>
      </c>
      <c r="H3" s="574" t="s">
        <v>890</v>
      </c>
      <c r="I3" s="574" t="s">
        <v>891</v>
      </c>
      <c r="J3" s="574" t="s">
        <v>892</v>
      </c>
      <c r="K3" s="574" t="s">
        <v>893</v>
      </c>
      <c r="L3" s="578" t="s">
        <v>894</v>
      </c>
      <c r="M3" s="574" t="s">
        <v>895</v>
      </c>
    </row>
    <row r="4" spans="1:13">
      <c r="A4" s="579" t="s">
        <v>896</v>
      </c>
      <c r="B4" s="580">
        <v>44130</v>
      </c>
      <c r="C4" s="580">
        <v>44207</v>
      </c>
      <c r="D4" s="580">
        <v>44207</v>
      </c>
      <c r="E4" s="608">
        <v>44204</v>
      </c>
      <c r="F4" s="580">
        <v>44207</v>
      </c>
      <c r="G4" s="469"/>
      <c r="H4" s="469" t="s">
        <v>897</v>
      </c>
      <c r="I4" s="469" t="s">
        <v>898</v>
      </c>
      <c r="J4" s="469" t="s">
        <v>899</v>
      </c>
      <c r="K4" s="469">
        <v>8352955001</v>
      </c>
      <c r="L4" s="573" t="s">
        <v>900</v>
      </c>
      <c r="M4" s="469">
        <v>1</v>
      </c>
    </row>
    <row r="5" spans="1:13">
      <c r="A5" s="469" t="s">
        <v>912</v>
      </c>
      <c r="B5" s="579">
        <v>44159</v>
      </c>
      <c r="C5" s="580">
        <v>44189</v>
      </c>
      <c r="D5" s="580">
        <v>44194</v>
      </c>
      <c r="E5" s="608">
        <v>44204</v>
      </c>
      <c r="F5" s="580">
        <v>44207</v>
      </c>
      <c r="G5" s="580" t="s">
        <v>914</v>
      </c>
      <c r="H5" s="469" t="s">
        <v>897</v>
      </c>
      <c r="I5" s="469" t="s">
        <v>904</v>
      </c>
      <c r="J5" s="469" t="s">
        <v>905</v>
      </c>
      <c r="K5" s="469">
        <v>8301876003</v>
      </c>
      <c r="L5" s="573" t="s">
        <v>915</v>
      </c>
      <c r="M5" s="469">
        <v>6</v>
      </c>
    </row>
    <row r="6" spans="1:13">
      <c r="A6" s="469" t="s">
        <v>933</v>
      </c>
      <c r="B6" s="579">
        <v>44173</v>
      </c>
      <c r="C6" s="580">
        <v>44208</v>
      </c>
      <c r="D6" s="580">
        <v>44208</v>
      </c>
      <c r="E6" s="608">
        <v>44205</v>
      </c>
      <c r="F6" s="580">
        <v>44208</v>
      </c>
      <c r="G6" s="580"/>
      <c r="H6" s="469" t="s">
        <v>897</v>
      </c>
      <c r="I6" s="469" t="s">
        <v>916</v>
      </c>
      <c r="J6" s="469" t="s">
        <v>930</v>
      </c>
      <c r="K6" s="469">
        <v>8307734101</v>
      </c>
      <c r="L6" s="573" t="s">
        <v>934</v>
      </c>
      <c r="M6" s="469">
        <v>1</v>
      </c>
    </row>
    <row r="7" spans="1:13">
      <c r="A7" s="469" t="s">
        <v>953</v>
      </c>
      <c r="B7" s="579">
        <v>44187</v>
      </c>
      <c r="C7" s="580">
        <v>44209</v>
      </c>
      <c r="D7" s="580">
        <v>44209</v>
      </c>
      <c r="E7" s="608">
        <v>44204</v>
      </c>
      <c r="F7" s="580">
        <v>44209</v>
      </c>
      <c r="G7" s="580"/>
      <c r="H7" s="470" t="s">
        <v>964</v>
      </c>
      <c r="I7" s="469" t="s">
        <v>916</v>
      </c>
      <c r="J7" s="469" t="s">
        <v>899</v>
      </c>
      <c r="K7" s="469">
        <v>8330271001</v>
      </c>
      <c r="L7" s="573" t="s">
        <v>971</v>
      </c>
      <c r="M7" s="469">
        <v>5</v>
      </c>
    </row>
    <row r="8" spans="1:13">
      <c r="A8" s="469" t="s">
        <v>948</v>
      </c>
      <c r="B8" s="579">
        <v>44182</v>
      </c>
      <c r="C8" s="580">
        <v>44201</v>
      </c>
      <c r="D8" s="580">
        <v>44210</v>
      </c>
      <c r="E8" s="608">
        <v>44205</v>
      </c>
      <c r="F8" s="580">
        <v>44210</v>
      </c>
      <c r="G8" s="580"/>
      <c r="H8" s="469" t="s">
        <v>897</v>
      </c>
      <c r="I8" s="469" t="s">
        <v>904</v>
      </c>
      <c r="J8" s="469" t="s">
        <v>905</v>
      </c>
      <c r="K8" s="469">
        <v>8301876003</v>
      </c>
      <c r="L8" s="573" t="s">
        <v>915</v>
      </c>
      <c r="M8" s="469">
        <v>5</v>
      </c>
    </row>
    <row r="9" spans="1:13">
      <c r="A9" s="469" t="s">
        <v>952</v>
      </c>
      <c r="B9" s="579">
        <v>44184</v>
      </c>
      <c r="C9" s="580">
        <v>44183</v>
      </c>
      <c r="D9" s="580">
        <v>44248</v>
      </c>
      <c r="E9" s="608">
        <v>44204</v>
      </c>
      <c r="F9" s="580">
        <v>44211</v>
      </c>
      <c r="G9" s="580"/>
      <c r="H9" s="470" t="s">
        <v>964</v>
      </c>
      <c r="I9" s="469" t="s">
        <v>916</v>
      </c>
      <c r="J9" s="469" t="s">
        <v>899</v>
      </c>
      <c r="K9" s="469">
        <v>8335547901</v>
      </c>
      <c r="L9" s="573" t="s">
        <v>970</v>
      </c>
      <c r="M9" s="469">
        <v>3</v>
      </c>
    </row>
    <row r="10" spans="1:13">
      <c r="A10" s="469" t="s">
        <v>903</v>
      </c>
      <c r="B10" s="579">
        <v>44152</v>
      </c>
      <c r="C10" s="580">
        <v>44215</v>
      </c>
      <c r="D10" s="580">
        <v>44215</v>
      </c>
      <c r="E10" s="608">
        <v>44212</v>
      </c>
      <c r="F10" s="580">
        <v>44215</v>
      </c>
      <c r="G10" s="580"/>
      <c r="H10" s="469" t="s">
        <v>897</v>
      </c>
      <c r="I10" s="469" t="s">
        <v>904</v>
      </c>
      <c r="J10" s="469" t="s">
        <v>905</v>
      </c>
      <c r="K10" s="469">
        <v>8330575002</v>
      </c>
      <c r="L10" s="573" t="s">
        <v>906</v>
      </c>
      <c r="M10" s="302">
        <v>1</v>
      </c>
    </row>
    <row r="11" spans="1:13">
      <c r="A11" s="469" t="s">
        <v>928</v>
      </c>
      <c r="B11" s="579">
        <v>44169</v>
      </c>
      <c r="C11" s="580">
        <v>44194</v>
      </c>
      <c r="D11" s="580">
        <v>44216</v>
      </c>
      <c r="E11" s="608">
        <v>44213</v>
      </c>
      <c r="F11" s="580">
        <v>44216</v>
      </c>
      <c r="G11" s="580"/>
      <c r="H11" s="469" t="s">
        <v>897</v>
      </c>
      <c r="I11" s="469" t="s">
        <v>904</v>
      </c>
      <c r="J11" s="469" t="s">
        <v>905</v>
      </c>
      <c r="K11" s="469">
        <v>8301876001</v>
      </c>
      <c r="L11" s="573" t="s">
        <v>915</v>
      </c>
      <c r="M11" s="469">
        <v>4</v>
      </c>
    </row>
    <row r="12" spans="1:13">
      <c r="A12" s="469" t="s">
        <v>913</v>
      </c>
      <c r="B12" s="579">
        <v>44161</v>
      </c>
      <c r="C12" s="580">
        <v>44217</v>
      </c>
      <c r="D12" s="580">
        <v>44217</v>
      </c>
      <c r="E12" s="608">
        <v>44214</v>
      </c>
      <c r="F12" s="580">
        <v>44217</v>
      </c>
      <c r="G12" s="580"/>
      <c r="H12" s="469" t="s">
        <v>897</v>
      </c>
      <c r="I12" s="469" t="s">
        <v>916</v>
      </c>
      <c r="J12" s="469" t="s">
        <v>899</v>
      </c>
      <c r="K12" s="469">
        <v>8308980001</v>
      </c>
      <c r="L12" s="573" t="s">
        <v>917</v>
      </c>
      <c r="M12" s="469">
        <v>4</v>
      </c>
    </row>
    <row r="13" spans="1:13">
      <c r="A13" s="469" t="s">
        <v>920</v>
      </c>
      <c r="B13" s="579">
        <v>44161</v>
      </c>
      <c r="C13" s="580">
        <v>44194</v>
      </c>
      <c r="D13" s="580">
        <v>44194</v>
      </c>
      <c r="E13" s="608">
        <v>44214</v>
      </c>
      <c r="F13" s="580">
        <v>44217</v>
      </c>
      <c r="G13" s="580"/>
      <c r="H13" s="469" t="s">
        <v>897</v>
      </c>
      <c r="I13" s="469" t="s">
        <v>904</v>
      </c>
      <c r="J13" s="469" t="s">
        <v>905</v>
      </c>
      <c r="K13" s="469">
        <v>8301876001</v>
      </c>
      <c r="L13" s="573" t="s">
        <v>923</v>
      </c>
      <c r="M13" s="469">
        <v>3</v>
      </c>
    </row>
    <row r="14" spans="1:13">
      <c r="A14" s="469" t="s">
        <v>929</v>
      </c>
      <c r="B14" s="579">
        <v>44172</v>
      </c>
      <c r="C14" s="580">
        <v>44202</v>
      </c>
      <c r="D14" s="580">
        <v>44221</v>
      </c>
      <c r="E14" s="608">
        <v>44218</v>
      </c>
      <c r="F14" s="580">
        <v>44221</v>
      </c>
      <c r="G14" s="580"/>
      <c r="H14" s="469" t="s">
        <v>897</v>
      </c>
      <c r="I14" s="469" t="s">
        <v>916</v>
      </c>
      <c r="J14" s="469" t="s">
        <v>930</v>
      </c>
      <c r="K14" s="469">
        <v>8307734101</v>
      </c>
      <c r="L14" s="573" t="s">
        <v>931</v>
      </c>
      <c r="M14" s="469">
        <v>1</v>
      </c>
    </row>
    <row r="15" spans="1:13">
      <c r="A15" s="469" t="s">
        <v>936</v>
      </c>
      <c r="B15" s="579">
        <v>44174</v>
      </c>
      <c r="C15" s="580">
        <v>44180</v>
      </c>
      <c r="D15" s="580">
        <v>44216</v>
      </c>
      <c r="E15" s="608">
        <v>44216</v>
      </c>
      <c r="F15" s="580">
        <v>44221</v>
      </c>
      <c r="G15" s="580"/>
      <c r="H15" s="469" t="s">
        <v>897</v>
      </c>
      <c r="I15" s="469" t="s">
        <v>916</v>
      </c>
      <c r="J15" s="469" t="s">
        <v>899</v>
      </c>
      <c r="K15" s="469">
        <v>8335370901</v>
      </c>
      <c r="L15" s="573" t="s">
        <v>939</v>
      </c>
      <c r="M15" s="469">
        <v>2</v>
      </c>
    </row>
    <row r="16" spans="1:13">
      <c r="A16" s="469" t="s">
        <v>943</v>
      </c>
      <c r="B16" s="579">
        <v>44179</v>
      </c>
      <c r="C16" s="580">
        <v>44217</v>
      </c>
      <c r="D16" s="580">
        <v>44221</v>
      </c>
      <c r="E16" s="608">
        <v>44216</v>
      </c>
      <c r="F16" s="580">
        <v>44221</v>
      </c>
      <c r="G16" s="580"/>
      <c r="H16" s="469" t="s">
        <v>897</v>
      </c>
      <c r="I16" s="469" t="s">
        <v>916</v>
      </c>
      <c r="J16" s="469" t="s">
        <v>930</v>
      </c>
      <c r="K16" s="469">
        <v>8309022101</v>
      </c>
      <c r="L16" s="573" t="s">
        <v>962</v>
      </c>
      <c r="M16" s="469">
        <v>48</v>
      </c>
    </row>
    <row r="17" spans="1:13">
      <c r="A17" s="469" t="s">
        <v>944</v>
      </c>
      <c r="B17" s="579">
        <v>44179</v>
      </c>
      <c r="C17" s="580">
        <v>44208</v>
      </c>
      <c r="D17" s="580">
        <v>44221</v>
      </c>
      <c r="E17" s="608">
        <v>44216</v>
      </c>
      <c r="F17" s="580">
        <v>44221</v>
      </c>
      <c r="G17" s="580"/>
      <c r="H17" s="469" t="s">
        <v>897</v>
      </c>
      <c r="I17" s="469" t="s">
        <v>904</v>
      </c>
      <c r="J17" s="469" t="s">
        <v>905</v>
      </c>
      <c r="K17" s="469">
        <v>8301876001</v>
      </c>
      <c r="L17" s="573" t="s">
        <v>927</v>
      </c>
      <c r="M17" s="469">
        <v>1</v>
      </c>
    </row>
    <row r="18" spans="1:13">
      <c r="A18" s="469" t="s">
        <v>947</v>
      </c>
      <c r="B18" s="579">
        <v>44182</v>
      </c>
      <c r="C18" s="580">
        <v>44218</v>
      </c>
      <c r="D18" s="580">
        <v>44278</v>
      </c>
      <c r="E18" s="608">
        <v>44218</v>
      </c>
      <c r="F18" s="580">
        <v>44221</v>
      </c>
      <c r="G18" s="580"/>
      <c r="H18" s="469" t="s">
        <v>897</v>
      </c>
      <c r="I18" s="469" t="s">
        <v>916</v>
      </c>
      <c r="J18" s="469" t="s">
        <v>899</v>
      </c>
      <c r="K18" s="469">
        <v>100074862</v>
      </c>
      <c r="L18" s="573" t="s">
        <v>968</v>
      </c>
      <c r="M18" s="469">
        <v>20</v>
      </c>
    </row>
    <row r="19" spans="1:13">
      <c r="A19" s="469" t="s">
        <v>918</v>
      </c>
      <c r="B19" s="579">
        <v>44161</v>
      </c>
      <c r="C19" s="580">
        <v>44202</v>
      </c>
      <c r="D19" s="580">
        <v>44203</v>
      </c>
      <c r="E19" s="608">
        <v>44217</v>
      </c>
      <c r="F19" s="580">
        <v>44222</v>
      </c>
      <c r="G19" s="580"/>
      <c r="H19" s="469" t="s">
        <v>897</v>
      </c>
      <c r="I19" s="469" t="s">
        <v>904</v>
      </c>
      <c r="J19" s="469" t="s">
        <v>905</v>
      </c>
      <c r="K19" s="469">
        <v>302023290</v>
      </c>
      <c r="L19" s="573" t="s">
        <v>919</v>
      </c>
      <c r="M19" s="469">
        <v>3</v>
      </c>
    </row>
    <row r="20" spans="1:13">
      <c r="A20" s="469" t="s">
        <v>926</v>
      </c>
      <c r="B20" s="579">
        <v>44166</v>
      </c>
      <c r="C20" s="580">
        <v>44223</v>
      </c>
      <c r="D20" s="580">
        <v>44223</v>
      </c>
      <c r="E20" s="608">
        <v>44220</v>
      </c>
      <c r="F20" s="580">
        <v>44223</v>
      </c>
      <c r="G20" s="580"/>
      <c r="H20" s="469" t="s">
        <v>897</v>
      </c>
      <c r="I20" s="469" t="s">
        <v>904</v>
      </c>
      <c r="J20" s="469" t="s">
        <v>905</v>
      </c>
      <c r="K20" s="469">
        <v>8301876002</v>
      </c>
      <c r="L20" s="573" t="s">
        <v>927</v>
      </c>
      <c r="M20" s="469">
        <v>3</v>
      </c>
    </row>
    <row r="21" spans="1:13">
      <c r="A21" s="469" t="s">
        <v>926</v>
      </c>
      <c r="B21" s="579">
        <v>44166</v>
      </c>
      <c r="C21" s="580">
        <v>44223</v>
      </c>
      <c r="D21" s="580">
        <v>44223</v>
      </c>
      <c r="E21" s="608">
        <v>44220</v>
      </c>
      <c r="F21" s="580">
        <v>44223</v>
      </c>
      <c r="G21" s="580"/>
      <c r="H21" s="469" t="s">
        <v>897</v>
      </c>
      <c r="I21" s="469" t="s">
        <v>904</v>
      </c>
      <c r="J21" s="469" t="s">
        <v>905</v>
      </c>
      <c r="K21" s="469">
        <v>8301876003</v>
      </c>
      <c r="L21" s="573" t="s">
        <v>915</v>
      </c>
      <c r="M21" s="469">
        <v>3</v>
      </c>
    </row>
    <row r="22" spans="1:13">
      <c r="A22" s="469" t="s">
        <v>945</v>
      </c>
      <c r="B22" s="579">
        <v>44180</v>
      </c>
      <c r="C22" s="580">
        <v>44558</v>
      </c>
      <c r="D22" s="580">
        <v>44224</v>
      </c>
      <c r="E22" s="608">
        <v>44217</v>
      </c>
      <c r="F22" s="580">
        <v>44224</v>
      </c>
      <c r="G22" s="580"/>
      <c r="H22" s="470" t="s">
        <v>964</v>
      </c>
      <c r="I22" s="469" t="s">
        <v>916</v>
      </c>
      <c r="J22" s="469" t="s">
        <v>899</v>
      </c>
      <c r="K22" s="469">
        <v>1975222001</v>
      </c>
      <c r="L22" s="573" t="s">
        <v>965</v>
      </c>
      <c r="M22" s="469">
        <v>10</v>
      </c>
    </row>
    <row r="23" spans="1:13">
      <c r="A23" s="469" t="s">
        <v>921</v>
      </c>
      <c r="B23" s="579">
        <v>44162</v>
      </c>
      <c r="C23" s="580">
        <v>44225</v>
      </c>
      <c r="D23" s="580">
        <v>44225</v>
      </c>
      <c r="E23" s="608">
        <v>44222</v>
      </c>
      <c r="F23" s="580">
        <v>44225</v>
      </c>
      <c r="G23" s="580"/>
      <c r="H23" s="469" t="s">
        <v>897</v>
      </c>
      <c r="I23" s="469" t="s">
        <v>916</v>
      </c>
      <c r="J23" s="469" t="s">
        <v>899</v>
      </c>
      <c r="K23" s="469">
        <v>8352246001</v>
      </c>
      <c r="L23" s="573" t="s">
        <v>924</v>
      </c>
      <c r="M23" s="469">
        <v>1</v>
      </c>
    </row>
    <row r="24" spans="1:13">
      <c r="A24" s="469" t="s">
        <v>932</v>
      </c>
      <c r="B24" s="579">
        <v>44173</v>
      </c>
      <c r="C24" s="580">
        <v>44208</v>
      </c>
      <c r="D24" s="580">
        <v>44229</v>
      </c>
      <c r="E24" s="608">
        <v>44226</v>
      </c>
      <c r="F24" s="580">
        <v>44229</v>
      </c>
      <c r="G24" s="580"/>
      <c r="H24" s="469" t="s">
        <v>897</v>
      </c>
      <c r="I24" s="469" t="s">
        <v>904</v>
      </c>
      <c r="J24" s="469" t="s">
        <v>905</v>
      </c>
      <c r="K24" s="469">
        <v>8301876001</v>
      </c>
      <c r="L24" s="573" t="s">
        <v>915</v>
      </c>
      <c r="M24" s="469">
        <v>1</v>
      </c>
    </row>
    <row r="25" spans="1:13">
      <c r="A25" s="469" t="s">
        <v>954</v>
      </c>
      <c r="B25" s="579">
        <v>44188</v>
      </c>
      <c r="C25" s="580">
        <v>44230</v>
      </c>
      <c r="D25" s="580">
        <v>44230</v>
      </c>
      <c r="E25" s="608">
        <v>44227</v>
      </c>
      <c r="F25" s="580">
        <v>44230</v>
      </c>
      <c r="G25" s="580"/>
      <c r="H25" s="469" t="s">
        <v>897</v>
      </c>
      <c r="I25" s="469" t="s">
        <v>916</v>
      </c>
      <c r="J25" s="469" t="s">
        <v>899</v>
      </c>
      <c r="K25" s="469">
        <v>100026168</v>
      </c>
      <c r="L25" s="573" t="s">
        <v>972</v>
      </c>
      <c r="M25" s="469">
        <v>1</v>
      </c>
    </row>
    <row r="26" spans="1:13">
      <c r="A26" s="469" t="s">
        <v>955</v>
      </c>
      <c r="B26" s="579">
        <v>44188</v>
      </c>
      <c r="C26" s="580">
        <v>44188</v>
      </c>
      <c r="D26" s="580">
        <v>44230</v>
      </c>
      <c r="E26" s="608">
        <v>44227</v>
      </c>
      <c r="F26" s="580">
        <v>44230</v>
      </c>
      <c r="G26" s="580"/>
      <c r="H26" s="469" t="s">
        <v>897</v>
      </c>
      <c r="I26" s="469" t="s">
        <v>904</v>
      </c>
      <c r="J26" s="469" t="s">
        <v>905</v>
      </c>
      <c r="K26" s="469">
        <v>8301876001</v>
      </c>
      <c r="L26" s="573" t="s">
        <v>973</v>
      </c>
      <c r="M26" s="469">
        <v>7</v>
      </c>
    </row>
    <row r="27" spans="1:13">
      <c r="A27" s="469" t="s">
        <v>937</v>
      </c>
      <c r="B27" s="579">
        <v>44175</v>
      </c>
      <c r="C27" s="580">
        <v>44235</v>
      </c>
      <c r="D27" s="580">
        <v>44235</v>
      </c>
      <c r="E27" s="608">
        <v>44230</v>
      </c>
      <c r="F27" s="580">
        <v>44235</v>
      </c>
      <c r="G27" s="580"/>
      <c r="H27" s="469" t="s">
        <v>897</v>
      </c>
      <c r="I27" s="469" t="s">
        <v>916</v>
      </c>
      <c r="J27" s="469" t="s">
        <v>899</v>
      </c>
      <c r="K27" s="469">
        <v>8308980001</v>
      </c>
      <c r="L27" s="573" t="s">
        <v>940</v>
      </c>
      <c r="M27" s="469">
        <v>24</v>
      </c>
    </row>
    <row r="28" spans="1:13">
      <c r="A28" s="469" t="s">
        <v>942</v>
      </c>
      <c r="B28" s="579">
        <v>44179</v>
      </c>
      <c r="C28" s="580">
        <v>44193</v>
      </c>
      <c r="D28" s="580">
        <v>44235</v>
      </c>
      <c r="E28" s="608">
        <v>44230</v>
      </c>
      <c r="F28" s="580">
        <v>44235</v>
      </c>
      <c r="G28" s="580"/>
      <c r="H28" s="469" t="s">
        <v>897</v>
      </c>
      <c r="I28" s="469" t="s">
        <v>916</v>
      </c>
      <c r="J28" s="469" t="s">
        <v>930</v>
      </c>
      <c r="K28" s="469">
        <v>1703057</v>
      </c>
      <c r="L28" s="573" t="s">
        <v>961</v>
      </c>
      <c r="M28" s="469">
        <v>62</v>
      </c>
    </row>
    <row r="29" spans="1:13">
      <c r="A29" s="469" t="s">
        <v>901</v>
      </c>
      <c r="B29" s="579">
        <v>44145</v>
      </c>
      <c r="C29" s="580">
        <v>44180</v>
      </c>
      <c r="D29" s="580">
        <v>44236</v>
      </c>
      <c r="E29" s="608">
        <v>44233</v>
      </c>
      <c r="F29" s="580">
        <v>44236</v>
      </c>
      <c r="G29" s="580"/>
      <c r="H29" s="469" t="s">
        <v>897</v>
      </c>
      <c r="I29" s="469" t="s">
        <v>898</v>
      </c>
      <c r="J29" s="469" t="s">
        <v>899</v>
      </c>
      <c r="K29" s="469">
        <v>302007274</v>
      </c>
      <c r="L29" s="573" t="s">
        <v>902</v>
      </c>
      <c r="M29" s="469">
        <v>1</v>
      </c>
    </row>
    <row r="30" spans="1:13">
      <c r="A30" s="469" t="s">
        <v>922</v>
      </c>
      <c r="B30" s="579">
        <v>44162</v>
      </c>
      <c r="C30" s="580">
        <v>44236</v>
      </c>
      <c r="D30" s="580">
        <v>44236</v>
      </c>
      <c r="E30" s="608">
        <v>44233</v>
      </c>
      <c r="F30" s="580">
        <v>44236</v>
      </c>
      <c r="G30" s="580"/>
      <c r="H30" s="469" t="s">
        <v>897</v>
      </c>
      <c r="I30" s="469" t="s">
        <v>916</v>
      </c>
      <c r="J30" s="469" t="s">
        <v>899</v>
      </c>
      <c r="K30" s="469">
        <v>8332812001</v>
      </c>
      <c r="L30" s="573" t="s">
        <v>925</v>
      </c>
      <c r="M30" s="469">
        <v>1</v>
      </c>
    </row>
    <row r="31" spans="1:13">
      <c r="A31" s="469" t="s">
        <v>941</v>
      </c>
      <c r="B31" s="579">
        <v>44179</v>
      </c>
      <c r="C31" s="580">
        <v>44236</v>
      </c>
      <c r="D31" s="580">
        <v>44236</v>
      </c>
      <c r="E31" s="608">
        <v>44231</v>
      </c>
      <c r="F31" s="580">
        <v>44236</v>
      </c>
      <c r="G31" s="580"/>
      <c r="H31" s="469" t="s">
        <v>897</v>
      </c>
      <c r="I31" s="469" t="s">
        <v>916</v>
      </c>
      <c r="J31" s="469" t="s">
        <v>899</v>
      </c>
      <c r="K31" s="469">
        <v>8309075001</v>
      </c>
      <c r="L31" s="573" t="s">
        <v>960</v>
      </c>
      <c r="M31" s="469">
        <v>8</v>
      </c>
    </row>
    <row r="32" spans="1:13">
      <c r="A32" s="579" t="s">
        <v>950</v>
      </c>
      <c r="B32" s="579">
        <v>44186</v>
      </c>
      <c r="C32" s="580">
        <v>44236</v>
      </c>
      <c r="D32" s="580">
        <v>44236</v>
      </c>
      <c r="E32" s="608">
        <v>44231</v>
      </c>
      <c r="F32" s="580">
        <v>44236</v>
      </c>
      <c r="G32" s="580"/>
      <c r="H32" s="469" t="s">
        <v>897</v>
      </c>
      <c r="I32" s="469" t="s">
        <v>916</v>
      </c>
      <c r="J32" s="469" t="s">
        <v>930</v>
      </c>
      <c r="K32" s="469">
        <v>8307691101</v>
      </c>
      <c r="L32" s="573" t="s">
        <v>969</v>
      </c>
      <c r="M32" s="469">
        <v>4</v>
      </c>
    </row>
    <row r="33" spans="1:13">
      <c r="A33" s="469" t="s">
        <v>907</v>
      </c>
      <c r="B33" s="579">
        <v>44154</v>
      </c>
      <c r="C33" s="580">
        <v>44162</v>
      </c>
      <c r="D33" s="580">
        <v>44238</v>
      </c>
      <c r="E33" s="608">
        <v>44235</v>
      </c>
      <c r="F33" s="580">
        <v>44238</v>
      </c>
      <c r="G33" s="580"/>
      <c r="H33" s="469" t="s">
        <v>897</v>
      </c>
      <c r="I33" s="469" t="s">
        <v>904</v>
      </c>
      <c r="J33" s="469" t="s">
        <v>905</v>
      </c>
      <c r="K33" s="469">
        <v>302023290</v>
      </c>
      <c r="L33" s="573" t="s">
        <v>908</v>
      </c>
      <c r="M33" s="302">
        <v>3</v>
      </c>
    </row>
    <row r="34" spans="1:13">
      <c r="A34" s="469" t="s">
        <v>956</v>
      </c>
      <c r="B34" s="579">
        <v>44188</v>
      </c>
      <c r="C34" s="580">
        <v>44216</v>
      </c>
      <c r="D34" s="580">
        <v>44244</v>
      </c>
      <c r="E34" s="608">
        <v>44241</v>
      </c>
      <c r="F34" s="580">
        <v>44244</v>
      </c>
      <c r="G34" s="580"/>
      <c r="H34" s="470" t="s">
        <v>964</v>
      </c>
      <c r="I34" s="469" t="s">
        <v>916</v>
      </c>
      <c r="J34" s="469" t="s">
        <v>899</v>
      </c>
      <c r="K34" s="469">
        <v>8335513901</v>
      </c>
      <c r="L34" s="573" t="s">
        <v>974</v>
      </c>
      <c r="M34" s="469">
        <v>1</v>
      </c>
    </row>
    <row r="35" spans="1:13">
      <c r="A35" s="469" t="s">
        <v>956</v>
      </c>
      <c r="B35" s="579">
        <v>44188</v>
      </c>
      <c r="C35" s="580">
        <v>44216</v>
      </c>
      <c r="D35" s="580">
        <v>44244</v>
      </c>
      <c r="E35" s="608">
        <v>44241</v>
      </c>
      <c r="F35" s="580">
        <v>44244</v>
      </c>
      <c r="G35" s="580"/>
      <c r="H35" s="470" t="s">
        <v>964</v>
      </c>
      <c r="I35" s="469" t="s">
        <v>916</v>
      </c>
      <c r="J35" s="469" t="s">
        <v>899</v>
      </c>
      <c r="K35" s="469">
        <v>8335512901</v>
      </c>
      <c r="L35" s="573" t="s">
        <v>975</v>
      </c>
      <c r="M35" s="469">
        <v>1</v>
      </c>
    </row>
    <row r="36" spans="1:13">
      <c r="A36" s="469" t="s">
        <v>958</v>
      </c>
      <c r="B36" s="579">
        <v>44194</v>
      </c>
      <c r="C36" s="580">
        <v>44244</v>
      </c>
      <c r="D36" s="580">
        <v>44250</v>
      </c>
      <c r="E36" s="608">
        <v>44245</v>
      </c>
      <c r="F36" s="580">
        <v>44250</v>
      </c>
      <c r="G36" s="580"/>
      <c r="H36" s="469" t="s">
        <v>897</v>
      </c>
      <c r="I36" s="469" t="s">
        <v>904</v>
      </c>
      <c r="J36" s="469" t="s">
        <v>905</v>
      </c>
      <c r="K36" s="469">
        <v>8330512001</v>
      </c>
      <c r="L36" s="573" t="s">
        <v>977</v>
      </c>
      <c r="M36" s="469">
        <v>2</v>
      </c>
    </row>
    <row r="37" spans="1:13">
      <c r="A37" s="469" t="s">
        <v>959</v>
      </c>
      <c r="B37" s="579">
        <v>44194</v>
      </c>
      <c r="C37" s="580">
        <v>43882</v>
      </c>
      <c r="D37" s="580">
        <v>44250</v>
      </c>
      <c r="E37" s="608">
        <v>44245</v>
      </c>
      <c r="F37" s="580">
        <v>44250</v>
      </c>
      <c r="G37" s="580"/>
      <c r="H37" s="469" t="s">
        <v>897</v>
      </c>
      <c r="I37" s="469" t="s">
        <v>904</v>
      </c>
      <c r="J37" s="469" t="s">
        <v>905</v>
      </c>
      <c r="K37" s="469">
        <v>8301876003</v>
      </c>
      <c r="L37" s="573" t="s">
        <v>915</v>
      </c>
      <c r="M37" s="469">
        <v>1</v>
      </c>
    </row>
    <row r="38" spans="1:13">
      <c r="A38" s="469" t="s">
        <v>909</v>
      </c>
      <c r="B38" s="579">
        <v>44158</v>
      </c>
      <c r="C38" s="580">
        <v>44258</v>
      </c>
      <c r="D38" s="580">
        <v>44258</v>
      </c>
      <c r="E38" s="608">
        <v>44255</v>
      </c>
      <c r="F38" s="580">
        <v>44258</v>
      </c>
      <c r="G38" s="580"/>
      <c r="H38" s="469" t="s">
        <v>897</v>
      </c>
      <c r="I38" s="469" t="s">
        <v>904</v>
      </c>
      <c r="J38" s="469" t="s">
        <v>905</v>
      </c>
      <c r="K38" s="469">
        <v>8309940001</v>
      </c>
      <c r="L38" s="573" t="s">
        <v>910</v>
      </c>
      <c r="M38" s="302">
        <v>2</v>
      </c>
    </row>
    <row r="39" spans="1:13">
      <c r="A39" s="469" t="s">
        <v>909</v>
      </c>
      <c r="B39" s="579">
        <v>44158</v>
      </c>
      <c r="C39" s="580">
        <v>44258</v>
      </c>
      <c r="D39" s="580">
        <v>44258</v>
      </c>
      <c r="E39" s="608">
        <v>44255</v>
      </c>
      <c r="F39" s="580">
        <v>44258</v>
      </c>
      <c r="G39" s="580"/>
      <c r="H39" s="469" t="s">
        <v>897</v>
      </c>
      <c r="I39" s="469" t="s">
        <v>904</v>
      </c>
      <c r="J39" s="469" t="s">
        <v>905</v>
      </c>
      <c r="K39" s="469">
        <v>8332917001</v>
      </c>
      <c r="L39" s="573" t="s">
        <v>911</v>
      </c>
      <c r="M39" s="302">
        <v>1</v>
      </c>
    </row>
    <row r="40" spans="1:13">
      <c r="A40" s="469" t="s">
        <v>922</v>
      </c>
      <c r="B40" s="579">
        <v>44162</v>
      </c>
      <c r="C40" s="580">
        <v>44258</v>
      </c>
      <c r="D40" s="580">
        <v>44258</v>
      </c>
      <c r="E40" s="608">
        <v>44255</v>
      </c>
      <c r="F40" s="580">
        <v>44258</v>
      </c>
      <c r="G40" s="580"/>
      <c r="H40" s="469" t="s">
        <v>897</v>
      </c>
      <c r="I40" s="469" t="s">
        <v>904</v>
      </c>
      <c r="J40" s="469" t="s">
        <v>905</v>
      </c>
      <c r="K40" s="469">
        <v>8332917001</v>
      </c>
      <c r="L40" s="573" t="s">
        <v>911</v>
      </c>
      <c r="M40" s="469">
        <v>1</v>
      </c>
    </row>
    <row r="41" spans="1:13">
      <c r="A41" s="469" t="s">
        <v>935</v>
      </c>
      <c r="B41" s="579">
        <v>44174</v>
      </c>
      <c r="C41" s="579">
        <v>44258</v>
      </c>
      <c r="D41" s="579">
        <v>44258</v>
      </c>
      <c r="E41" s="608">
        <v>44253</v>
      </c>
      <c r="F41" s="579">
        <v>44258</v>
      </c>
      <c r="G41" s="580"/>
      <c r="H41" s="469" t="s">
        <v>897</v>
      </c>
      <c r="I41" s="469" t="s">
        <v>904</v>
      </c>
      <c r="J41" s="469" t="s">
        <v>905</v>
      </c>
      <c r="K41" s="469">
        <v>8332917001</v>
      </c>
      <c r="L41" s="573" t="s">
        <v>674</v>
      </c>
      <c r="M41" s="469">
        <v>1</v>
      </c>
    </row>
    <row r="42" spans="1:13">
      <c r="A42" s="469" t="s">
        <v>944</v>
      </c>
      <c r="B42" s="579">
        <v>44179</v>
      </c>
      <c r="C42" s="580">
        <v>44258</v>
      </c>
      <c r="D42" s="580">
        <v>44258</v>
      </c>
      <c r="E42" s="608">
        <v>44253</v>
      </c>
      <c r="F42" s="580">
        <v>44258</v>
      </c>
      <c r="G42" s="580"/>
      <c r="H42" s="469" t="s">
        <v>897</v>
      </c>
      <c r="I42" s="469" t="s">
        <v>916</v>
      </c>
      <c r="J42" s="469" t="s">
        <v>899</v>
      </c>
      <c r="K42" s="469">
        <v>8330271001</v>
      </c>
      <c r="L42" s="573" t="s">
        <v>963</v>
      </c>
      <c r="M42" s="469">
        <v>1</v>
      </c>
    </row>
    <row r="43" spans="1:13">
      <c r="A43" s="469" t="s">
        <v>951</v>
      </c>
      <c r="B43" s="579">
        <v>44186</v>
      </c>
      <c r="C43" s="580">
        <v>44258</v>
      </c>
      <c r="D43" s="580">
        <v>44258</v>
      </c>
      <c r="E43" s="608">
        <v>44253</v>
      </c>
      <c r="F43" s="580">
        <v>44258</v>
      </c>
      <c r="G43" s="580"/>
      <c r="H43" s="469" t="s">
        <v>897</v>
      </c>
      <c r="I43" s="469" t="s">
        <v>904</v>
      </c>
      <c r="J43" s="469" t="s">
        <v>905</v>
      </c>
      <c r="K43" s="469">
        <v>8332917001</v>
      </c>
      <c r="L43" s="573" t="s">
        <v>674</v>
      </c>
      <c r="M43" s="469">
        <v>1</v>
      </c>
    </row>
    <row r="44" spans="1:13">
      <c r="A44" s="469" t="s">
        <v>949</v>
      </c>
      <c r="B44" s="579">
        <v>44182</v>
      </c>
      <c r="C44" s="580">
        <v>44242</v>
      </c>
      <c r="D44" s="580">
        <v>44266</v>
      </c>
      <c r="E44" s="608">
        <v>44261</v>
      </c>
      <c r="F44" s="580">
        <v>44266</v>
      </c>
      <c r="G44" s="580"/>
      <c r="H44" s="469" t="s">
        <v>897</v>
      </c>
      <c r="I44" s="469" t="s">
        <v>916</v>
      </c>
      <c r="J44" s="469" t="s">
        <v>899</v>
      </c>
      <c r="K44" s="469">
        <v>8308980001</v>
      </c>
      <c r="L44" s="573" t="s">
        <v>917</v>
      </c>
      <c r="M44" s="469">
        <v>2</v>
      </c>
    </row>
    <row r="45" spans="1:13">
      <c r="A45" s="469" t="s">
        <v>957</v>
      </c>
      <c r="B45" s="579">
        <v>44193</v>
      </c>
      <c r="C45" s="580">
        <v>44204</v>
      </c>
      <c r="D45" s="580">
        <v>44277</v>
      </c>
      <c r="E45" s="608">
        <v>44274</v>
      </c>
      <c r="F45" s="580">
        <v>44277</v>
      </c>
      <c r="G45" s="580"/>
      <c r="H45" s="469" t="s">
        <v>897</v>
      </c>
      <c r="I45" s="469" t="s">
        <v>916</v>
      </c>
      <c r="J45" s="469" t="s">
        <v>930</v>
      </c>
      <c r="K45" s="469">
        <v>1703057</v>
      </c>
      <c r="L45" s="573" t="s">
        <v>976</v>
      </c>
      <c r="M45" s="469">
        <v>28</v>
      </c>
    </row>
    <row r="46" spans="1:13">
      <c r="A46" s="469" t="s">
        <v>946</v>
      </c>
      <c r="B46" s="579">
        <v>44182</v>
      </c>
      <c r="C46" s="580">
        <v>44258</v>
      </c>
      <c r="D46" s="580">
        <v>44278</v>
      </c>
      <c r="E46" s="608">
        <v>44273</v>
      </c>
      <c r="F46" s="580">
        <v>44278</v>
      </c>
      <c r="G46" s="580"/>
      <c r="H46" s="469" t="s">
        <v>897</v>
      </c>
      <c r="I46" s="469" t="s">
        <v>904</v>
      </c>
      <c r="J46" s="469" t="s">
        <v>905</v>
      </c>
      <c r="K46" s="469">
        <v>8332917001</v>
      </c>
      <c r="L46" s="573" t="s">
        <v>911</v>
      </c>
      <c r="M46" s="469">
        <v>1</v>
      </c>
    </row>
    <row r="47" spans="1:13">
      <c r="A47" s="469" t="s">
        <v>946</v>
      </c>
      <c r="B47" s="579">
        <v>44182</v>
      </c>
      <c r="C47" s="580">
        <v>44258</v>
      </c>
      <c r="D47" s="580">
        <v>44278</v>
      </c>
      <c r="E47" s="608">
        <v>44273</v>
      </c>
      <c r="F47" s="580">
        <v>44278</v>
      </c>
      <c r="G47" s="580"/>
      <c r="H47" s="469" t="s">
        <v>897</v>
      </c>
      <c r="I47" s="469" t="s">
        <v>904</v>
      </c>
      <c r="J47" s="469" t="s">
        <v>905</v>
      </c>
      <c r="K47" s="469">
        <v>8330948001</v>
      </c>
      <c r="L47" s="573" t="s">
        <v>966</v>
      </c>
      <c r="M47" s="469">
        <v>1</v>
      </c>
    </row>
    <row r="48" spans="1:13">
      <c r="A48" s="469" t="s">
        <v>946</v>
      </c>
      <c r="B48" s="579">
        <v>44182</v>
      </c>
      <c r="C48" s="580">
        <v>44229</v>
      </c>
      <c r="D48" s="580">
        <v>44278</v>
      </c>
      <c r="E48" s="608">
        <v>44273</v>
      </c>
      <c r="F48" s="580">
        <v>44278</v>
      </c>
      <c r="G48" s="580"/>
      <c r="H48" s="469" t="s">
        <v>897</v>
      </c>
      <c r="I48" s="469" t="s">
        <v>904</v>
      </c>
      <c r="J48" s="469" t="s">
        <v>905</v>
      </c>
      <c r="K48" s="469">
        <v>8350586001</v>
      </c>
      <c r="L48" s="573" t="s">
        <v>967</v>
      </c>
      <c r="M48" s="469">
        <v>20</v>
      </c>
    </row>
    <row r="49" spans="1:13">
      <c r="A49" s="469" t="s">
        <v>946</v>
      </c>
      <c r="B49" s="579">
        <v>44182</v>
      </c>
      <c r="C49" s="580">
        <v>44229</v>
      </c>
      <c r="D49" s="580">
        <v>44278</v>
      </c>
      <c r="E49" s="608">
        <v>44273</v>
      </c>
      <c r="F49" s="580">
        <v>44278</v>
      </c>
      <c r="G49" s="580"/>
      <c r="H49" s="469" t="s">
        <v>897</v>
      </c>
      <c r="I49" s="469" t="s">
        <v>904</v>
      </c>
      <c r="J49" s="469" t="s">
        <v>905</v>
      </c>
      <c r="K49" s="469">
        <v>8350586002</v>
      </c>
      <c r="L49" s="573" t="s">
        <v>967</v>
      </c>
      <c r="M49" s="469">
        <v>20</v>
      </c>
    </row>
    <row r="50" spans="1:13">
      <c r="A50" s="469" t="s">
        <v>928</v>
      </c>
      <c r="B50" s="579">
        <v>44169</v>
      </c>
      <c r="C50" s="580">
        <v>44222</v>
      </c>
      <c r="D50" s="580">
        <v>44280</v>
      </c>
      <c r="E50" s="608">
        <v>44277</v>
      </c>
      <c r="F50" s="580">
        <v>44280</v>
      </c>
      <c r="G50" s="580"/>
      <c r="H50" s="469" t="s">
        <v>897</v>
      </c>
      <c r="I50" s="469" t="s">
        <v>904</v>
      </c>
      <c r="J50" s="469" t="s">
        <v>905</v>
      </c>
      <c r="K50" s="469">
        <v>8309940001</v>
      </c>
      <c r="L50" s="573" t="s">
        <v>910</v>
      </c>
      <c r="M50" s="469">
        <v>2</v>
      </c>
    </row>
    <row r="51" spans="1:13">
      <c r="A51" s="469" t="s">
        <v>936</v>
      </c>
      <c r="B51" s="579">
        <v>44174</v>
      </c>
      <c r="C51" s="580">
        <v>44180</v>
      </c>
      <c r="D51" s="580">
        <v>44293</v>
      </c>
      <c r="E51" s="608">
        <v>44296</v>
      </c>
      <c r="F51" s="580">
        <v>44301</v>
      </c>
      <c r="G51" s="580"/>
      <c r="H51" s="469" t="s">
        <v>897</v>
      </c>
      <c r="I51" s="469" t="s">
        <v>916</v>
      </c>
      <c r="J51" s="469" t="s">
        <v>899</v>
      </c>
      <c r="K51" s="469">
        <v>1952309002</v>
      </c>
      <c r="L51" s="573" t="s">
        <v>938</v>
      </c>
      <c r="M51" s="469">
        <v>2</v>
      </c>
    </row>
    <row r="52" spans="1:13">
      <c r="A52" s="469"/>
      <c r="B52" s="579"/>
      <c r="C52" s="580"/>
      <c r="D52" s="580"/>
      <c r="E52" s="608"/>
      <c r="F52" s="580"/>
      <c r="G52" s="580"/>
      <c r="H52" s="469"/>
      <c r="I52" s="469"/>
      <c r="J52" s="469"/>
      <c r="K52" s="469"/>
      <c r="L52" s="573"/>
      <c r="M52" s="469"/>
    </row>
    <row r="53" spans="1:13">
      <c r="A53" s="469"/>
      <c r="B53" s="579"/>
      <c r="C53" s="580"/>
      <c r="D53" s="580"/>
      <c r="E53" s="608"/>
      <c r="F53" s="580"/>
      <c r="G53" s="580"/>
      <c r="H53" s="469"/>
      <c r="I53" s="469"/>
      <c r="J53" s="469"/>
      <c r="K53" s="469"/>
      <c r="L53" s="573"/>
      <c r="M53" s="469"/>
    </row>
    <row r="54" spans="1:13">
      <c r="A54" s="469"/>
      <c r="B54" s="579"/>
      <c r="C54" s="580"/>
      <c r="D54" s="580"/>
      <c r="E54" s="608"/>
      <c r="F54" s="580"/>
      <c r="G54" s="580"/>
      <c r="H54" s="469"/>
      <c r="I54" s="469"/>
      <c r="J54" s="469"/>
      <c r="K54" s="469"/>
      <c r="L54" s="573"/>
      <c r="M54" s="469"/>
    </row>
  </sheetData>
  <sortState xmlns:xlrd2="http://schemas.microsoft.com/office/spreadsheetml/2017/richdata2" ref="A4:M51">
    <sortCondition ref="F4:F51"/>
  </sortState>
  <mergeCells count="1">
    <mergeCell ref="A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07AC3-EA33-464D-94B9-000C8C27E1A8}">
  <dimension ref="A1:W49"/>
  <sheetViews>
    <sheetView showGridLines="0" topLeftCell="A4" zoomScale="90" zoomScaleNormal="90" workbookViewId="0">
      <selection activeCell="B29" sqref="B29"/>
    </sheetView>
  </sheetViews>
  <sheetFormatPr defaultRowHeight="14.4"/>
  <cols>
    <col min="1" max="1" width="19.5546875" style="410" customWidth="1"/>
    <col min="2" max="2" width="22.6640625" style="64" customWidth="1"/>
    <col min="3" max="20" width="8.33203125" style="2" customWidth="1"/>
  </cols>
  <sheetData>
    <row r="1" spans="1:23" ht="25.8">
      <c r="A1" s="434" t="s">
        <v>801</v>
      </c>
    </row>
    <row r="2" spans="1:23" ht="15" thickBot="1">
      <c r="B2" s="64" t="s">
        <v>659</v>
      </c>
      <c r="C2" s="1149" t="s">
        <v>655</v>
      </c>
      <c r="D2" s="1149"/>
      <c r="E2" s="1149"/>
      <c r="F2" s="1149"/>
      <c r="G2" s="1149"/>
      <c r="H2" s="1149"/>
      <c r="I2" s="1150" t="s">
        <v>654</v>
      </c>
      <c r="J2" s="1150"/>
      <c r="K2" s="1150"/>
      <c r="L2" s="1150"/>
      <c r="M2" s="1150"/>
      <c r="N2" s="1150"/>
      <c r="O2" s="1150"/>
      <c r="P2" s="1150"/>
      <c r="Q2" s="1150"/>
      <c r="R2" s="1150"/>
      <c r="S2" s="1150"/>
      <c r="T2" s="1150"/>
    </row>
    <row r="3" spans="1:23">
      <c r="B3" s="1147" t="s">
        <v>652</v>
      </c>
      <c r="C3" s="428">
        <v>1</v>
      </c>
      <c r="D3" s="411">
        <f>C3+1</f>
        <v>2</v>
      </c>
      <c r="E3" s="411">
        <f t="shared" ref="E3:T3" si="0">D3+1</f>
        <v>3</v>
      </c>
      <c r="F3" s="411">
        <f t="shared" si="0"/>
        <v>4</v>
      </c>
      <c r="G3" s="411">
        <f t="shared" si="0"/>
        <v>5</v>
      </c>
      <c r="H3" s="411">
        <f t="shared" si="0"/>
        <v>6</v>
      </c>
      <c r="I3" s="411">
        <f t="shared" si="0"/>
        <v>7</v>
      </c>
      <c r="J3" s="411">
        <f t="shared" si="0"/>
        <v>8</v>
      </c>
      <c r="K3" s="411">
        <f t="shared" si="0"/>
        <v>9</v>
      </c>
      <c r="L3" s="411">
        <f t="shared" si="0"/>
        <v>10</v>
      </c>
      <c r="M3" s="411">
        <f t="shared" si="0"/>
        <v>11</v>
      </c>
      <c r="N3" s="411">
        <f t="shared" si="0"/>
        <v>12</v>
      </c>
      <c r="O3" s="411">
        <f t="shared" si="0"/>
        <v>13</v>
      </c>
      <c r="P3" s="411">
        <f t="shared" si="0"/>
        <v>14</v>
      </c>
      <c r="Q3" s="411">
        <f t="shared" si="0"/>
        <v>15</v>
      </c>
      <c r="R3" s="411">
        <f t="shared" si="0"/>
        <v>16</v>
      </c>
      <c r="S3" s="411">
        <f t="shared" si="0"/>
        <v>17</v>
      </c>
      <c r="T3" s="412">
        <f t="shared" si="0"/>
        <v>18</v>
      </c>
    </row>
    <row r="4" spans="1:23" ht="15" thickBot="1">
      <c r="B4" s="1148"/>
      <c r="C4" s="429" t="s">
        <v>635</v>
      </c>
      <c r="D4" s="425" t="s">
        <v>636</v>
      </c>
      <c r="E4" s="425" t="s">
        <v>637</v>
      </c>
      <c r="F4" s="425" t="s">
        <v>638</v>
      </c>
      <c r="G4" s="425" t="s">
        <v>639</v>
      </c>
      <c r="H4" s="425" t="s">
        <v>640</v>
      </c>
      <c r="I4" s="430" t="s">
        <v>567</v>
      </c>
      <c r="J4" s="430" t="s">
        <v>641</v>
      </c>
      <c r="K4" s="426" t="s">
        <v>642</v>
      </c>
      <c r="L4" s="426" t="s">
        <v>643</v>
      </c>
      <c r="M4" s="419" t="s">
        <v>644</v>
      </c>
      <c r="N4" s="419" t="s">
        <v>645</v>
      </c>
      <c r="O4" s="419" t="s">
        <v>646</v>
      </c>
      <c r="P4" s="419" t="s">
        <v>647</v>
      </c>
      <c r="Q4" s="425" t="s">
        <v>648</v>
      </c>
      <c r="R4" s="425" t="s">
        <v>649</v>
      </c>
      <c r="S4" s="425" t="s">
        <v>650</v>
      </c>
      <c r="T4" s="427" t="s">
        <v>651</v>
      </c>
    </row>
    <row r="5" spans="1:23">
      <c r="A5" s="410" t="s">
        <v>653</v>
      </c>
      <c r="B5" s="413">
        <v>8307700001</v>
      </c>
      <c r="C5" s="431">
        <v>4</v>
      </c>
      <c r="D5" s="431">
        <v>4</v>
      </c>
      <c r="E5" s="431">
        <v>4</v>
      </c>
      <c r="F5" s="431">
        <v>4</v>
      </c>
      <c r="G5" s="431">
        <v>4</v>
      </c>
      <c r="H5" s="431">
        <v>4</v>
      </c>
      <c r="I5" s="431">
        <v>8</v>
      </c>
      <c r="J5" s="431">
        <v>8</v>
      </c>
      <c r="K5" s="431">
        <v>8</v>
      </c>
      <c r="L5" s="431">
        <v>8</v>
      </c>
      <c r="M5" s="431">
        <v>8</v>
      </c>
      <c r="N5" s="423">
        <v>8</v>
      </c>
      <c r="O5" s="423">
        <v>8</v>
      </c>
      <c r="P5" s="423">
        <v>8</v>
      </c>
      <c r="Q5" s="423">
        <v>8</v>
      </c>
      <c r="R5" s="423">
        <v>8</v>
      </c>
      <c r="S5" s="423">
        <v>8</v>
      </c>
      <c r="T5" s="423">
        <v>8</v>
      </c>
      <c r="U5">
        <f>SUM(C5:T5)</f>
        <v>120</v>
      </c>
    </row>
    <row r="6" spans="1:23" ht="15" thickBot="1">
      <c r="B6" s="415">
        <v>8307700002</v>
      </c>
      <c r="C6" s="432">
        <v>2</v>
      </c>
      <c r="D6" s="432">
        <v>2</v>
      </c>
      <c r="E6" s="432">
        <v>2</v>
      </c>
      <c r="F6" s="432">
        <v>2</v>
      </c>
      <c r="G6" s="432">
        <v>2</v>
      </c>
      <c r="H6" s="432">
        <v>2</v>
      </c>
      <c r="I6" s="432">
        <v>4</v>
      </c>
      <c r="J6" s="432">
        <v>4</v>
      </c>
      <c r="K6" s="432">
        <v>4</v>
      </c>
      <c r="L6" s="432">
        <v>4</v>
      </c>
      <c r="M6" s="432">
        <v>4</v>
      </c>
      <c r="N6" s="416">
        <v>4</v>
      </c>
      <c r="O6" s="416">
        <v>4</v>
      </c>
      <c r="P6" s="416">
        <v>4</v>
      </c>
      <c r="Q6" s="416">
        <v>4</v>
      </c>
      <c r="R6" s="416">
        <v>4</v>
      </c>
      <c r="S6" s="416">
        <v>4</v>
      </c>
      <c r="T6" s="416">
        <v>4</v>
      </c>
      <c r="U6">
        <f>SUM(C6:T6)</f>
        <v>60</v>
      </c>
    </row>
    <row r="8" spans="1:23" ht="15" thickBot="1"/>
    <row r="9" spans="1:23" ht="15" thickBot="1">
      <c r="B9" s="418"/>
      <c r="C9" s="1151" t="s">
        <v>655</v>
      </c>
      <c r="D9" s="1151"/>
      <c r="E9" s="1151"/>
      <c r="F9" s="1145" t="s">
        <v>656</v>
      </c>
      <c r="G9" s="1145"/>
      <c r="H9" s="1152" t="s">
        <v>654</v>
      </c>
      <c r="I9" s="1152"/>
      <c r="J9" s="1145" t="s">
        <v>657</v>
      </c>
      <c r="K9" s="1145"/>
      <c r="L9" s="1145"/>
      <c r="M9" s="1145" t="s">
        <v>336</v>
      </c>
      <c r="N9" s="1145"/>
      <c r="O9" s="1145"/>
      <c r="P9" s="1145"/>
      <c r="Q9" s="1145"/>
      <c r="R9" s="1145"/>
      <c r="S9" s="1145"/>
      <c r="T9" s="1146"/>
    </row>
    <row r="10" spans="1:23">
      <c r="A10" s="410" t="s">
        <v>658</v>
      </c>
      <c r="B10" s="1161" t="s">
        <v>652</v>
      </c>
      <c r="C10" s="411">
        <v>1</v>
      </c>
      <c r="D10" s="411">
        <f>C10+1</f>
        <v>2</v>
      </c>
      <c r="E10" s="411">
        <f t="shared" ref="E10:T10" si="1">D10+1</f>
        <v>3</v>
      </c>
      <c r="F10" s="411">
        <f t="shared" si="1"/>
        <v>4</v>
      </c>
      <c r="G10" s="411">
        <f t="shared" si="1"/>
        <v>5</v>
      </c>
      <c r="H10" s="411">
        <f t="shared" si="1"/>
        <v>6</v>
      </c>
      <c r="I10" s="411">
        <f t="shared" si="1"/>
        <v>7</v>
      </c>
      <c r="J10" s="411">
        <f t="shared" si="1"/>
        <v>8</v>
      </c>
      <c r="K10" s="411">
        <f t="shared" si="1"/>
        <v>9</v>
      </c>
      <c r="L10" s="411">
        <f t="shared" si="1"/>
        <v>10</v>
      </c>
      <c r="M10" s="411">
        <f t="shared" si="1"/>
        <v>11</v>
      </c>
      <c r="N10" s="411">
        <f t="shared" si="1"/>
        <v>12</v>
      </c>
      <c r="O10" s="411">
        <f t="shared" si="1"/>
        <v>13</v>
      </c>
      <c r="P10" s="411">
        <f t="shared" si="1"/>
        <v>14</v>
      </c>
      <c r="Q10" s="411">
        <f t="shared" si="1"/>
        <v>15</v>
      </c>
      <c r="R10" s="411">
        <f t="shared" si="1"/>
        <v>16</v>
      </c>
      <c r="S10" s="411">
        <f t="shared" si="1"/>
        <v>17</v>
      </c>
      <c r="T10" s="412">
        <f t="shared" si="1"/>
        <v>18</v>
      </c>
    </row>
    <row r="11" spans="1:23" ht="15" thickBot="1">
      <c r="B11" s="1162"/>
      <c r="C11" s="425" t="s">
        <v>635</v>
      </c>
      <c r="D11" s="425" t="s">
        <v>636</v>
      </c>
      <c r="E11" s="425" t="s">
        <v>637</v>
      </c>
      <c r="F11" s="426" t="s">
        <v>638</v>
      </c>
      <c r="G11" s="426" t="s">
        <v>639</v>
      </c>
      <c r="H11" s="425" t="s">
        <v>640</v>
      </c>
      <c r="I11" s="425" t="s">
        <v>567</v>
      </c>
      <c r="J11" s="426" t="s">
        <v>641</v>
      </c>
      <c r="K11" s="426" t="s">
        <v>642</v>
      </c>
      <c r="L11" s="426" t="s">
        <v>643</v>
      </c>
      <c r="M11" s="425" t="s">
        <v>644</v>
      </c>
      <c r="N11" s="425" t="s">
        <v>645</v>
      </c>
      <c r="O11" s="425" t="s">
        <v>646</v>
      </c>
      <c r="P11" s="425" t="s">
        <v>647</v>
      </c>
      <c r="Q11" s="425" t="s">
        <v>648</v>
      </c>
      <c r="R11" s="425" t="s">
        <v>649</v>
      </c>
      <c r="S11" s="425" t="s">
        <v>650</v>
      </c>
      <c r="T11" s="427" t="s">
        <v>651</v>
      </c>
    </row>
    <row r="12" spans="1:23" ht="6" customHeight="1">
      <c r="B12" s="422"/>
      <c r="C12" s="423"/>
      <c r="D12" s="423"/>
      <c r="E12" s="423"/>
      <c r="F12" s="423"/>
      <c r="G12" s="423"/>
      <c r="H12" s="423"/>
      <c r="I12" s="423"/>
      <c r="J12" s="423"/>
      <c r="K12" s="423"/>
      <c r="L12" s="423"/>
      <c r="M12" s="423"/>
      <c r="N12" s="423"/>
      <c r="O12" s="423"/>
      <c r="P12" s="423"/>
      <c r="Q12" s="423"/>
      <c r="R12" s="423"/>
      <c r="S12" s="423"/>
      <c r="T12" s="424"/>
    </row>
    <row r="13" spans="1:23">
      <c r="B13" s="413">
        <v>8307700001</v>
      </c>
      <c r="C13" s="420">
        <v>4</v>
      </c>
      <c r="D13" s="420">
        <v>4</v>
      </c>
      <c r="E13" s="420">
        <v>4</v>
      </c>
      <c r="F13" s="420">
        <v>6</v>
      </c>
      <c r="G13" s="420">
        <v>6</v>
      </c>
      <c r="H13" s="420">
        <v>8</v>
      </c>
      <c r="I13" s="420">
        <v>8</v>
      </c>
      <c r="J13" s="420">
        <v>10</v>
      </c>
      <c r="K13" s="420">
        <v>10</v>
      </c>
      <c r="L13" s="303">
        <v>10</v>
      </c>
      <c r="M13" s="303">
        <v>12</v>
      </c>
      <c r="N13" s="303">
        <v>12</v>
      </c>
      <c r="O13" s="303">
        <v>12</v>
      </c>
      <c r="P13" s="303">
        <v>12</v>
      </c>
      <c r="Q13" s="303">
        <v>12</v>
      </c>
      <c r="R13" s="303">
        <v>12</v>
      </c>
      <c r="S13" s="303">
        <v>12</v>
      </c>
      <c r="T13" s="414">
        <v>12</v>
      </c>
      <c r="U13">
        <f>SUM(C13:T13)</f>
        <v>166</v>
      </c>
    </row>
    <row r="14" spans="1:23" ht="15" thickBot="1">
      <c r="B14" s="415">
        <v>8307700002</v>
      </c>
      <c r="C14" s="421">
        <v>2</v>
      </c>
      <c r="D14" s="421">
        <v>2</v>
      </c>
      <c r="E14" s="421">
        <v>2</v>
      </c>
      <c r="F14" s="421">
        <v>3</v>
      </c>
      <c r="G14" s="421">
        <v>3</v>
      </c>
      <c r="H14" s="421">
        <v>4</v>
      </c>
      <c r="I14" s="421">
        <v>4</v>
      </c>
      <c r="J14" s="421">
        <v>5</v>
      </c>
      <c r="K14" s="421">
        <v>5</v>
      </c>
      <c r="L14" s="416">
        <v>5</v>
      </c>
      <c r="M14" s="416">
        <v>6</v>
      </c>
      <c r="N14" s="416">
        <v>6</v>
      </c>
      <c r="O14" s="416">
        <v>6</v>
      </c>
      <c r="P14" s="416">
        <v>6</v>
      </c>
      <c r="Q14" s="416">
        <v>6</v>
      </c>
      <c r="R14" s="416">
        <v>6</v>
      </c>
      <c r="S14" s="416">
        <v>6</v>
      </c>
      <c r="T14" s="417">
        <v>6</v>
      </c>
      <c r="U14">
        <f>SUM(C14:T14)</f>
        <v>83</v>
      </c>
    </row>
    <row r="15" spans="1:23" ht="15" thickBot="1"/>
    <row r="16" spans="1:23" ht="15" hidden="1" thickBot="1">
      <c r="U16" s="2"/>
      <c r="V16" s="2"/>
      <c r="W16" s="2"/>
    </row>
    <row r="17" spans="1:23" ht="15" hidden="1" thickBot="1">
      <c r="A17" s="410" t="s">
        <v>710</v>
      </c>
      <c r="B17" s="418"/>
      <c r="C17" s="1153" t="s">
        <v>711</v>
      </c>
      <c r="D17" s="1154"/>
      <c r="E17" s="1154"/>
      <c r="F17" s="1154"/>
      <c r="G17" s="1155"/>
      <c r="H17" s="1158" t="s">
        <v>712</v>
      </c>
      <c r="I17" s="1159"/>
      <c r="J17" s="1159"/>
      <c r="K17" s="1159"/>
      <c r="L17" s="1160"/>
      <c r="M17" s="1153" t="s">
        <v>713</v>
      </c>
      <c r="N17" s="1154"/>
      <c r="O17" s="1154"/>
      <c r="P17" s="1154"/>
      <c r="Q17" s="1154"/>
      <c r="R17" s="1154"/>
      <c r="S17" s="1154"/>
      <c r="T17" s="1155"/>
      <c r="U17" s="2"/>
      <c r="V17" s="2"/>
      <c r="W17" s="2"/>
    </row>
    <row r="18" spans="1:23" hidden="1">
      <c r="B18" s="1156" t="s">
        <v>652</v>
      </c>
      <c r="C18" s="428">
        <v>1</v>
      </c>
      <c r="D18" s="411">
        <f>C18+1</f>
        <v>2</v>
      </c>
      <c r="E18" s="411">
        <f t="shared" ref="E18:T18" si="2">D18+1</f>
        <v>3</v>
      </c>
      <c r="F18" s="411">
        <f t="shared" si="2"/>
        <v>4</v>
      </c>
      <c r="G18" s="412">
        <f t="shared" si="2"/>
        <v>5</v>
      </c>
      <c r="H18" s="428">
        <f t="shared" si="2"/>
        <v>6</v>
      </c>
      <c r="I18" s="411">
        <f t="shared" si="2"/>
        <v>7</v>
      </c>
      <c r="J18" s="411">
        <f t="shared" si="2"/>
        <v>8</v>
      </c>
      <c r="K18" s="411">
        <f t="shared" si="2"/>
        <v>9</v>
      </c>
      <c r="L18" s="412">
        <f t="shared" si="2"/>
        <v>10</v>
      </c>
      <c r="M18" s="428">
        <f t="shared" si="2"/>
        <v>11</v>
      </c>
      <c r="N18" s="411">
        <f t="shared" si="2"/>
        <v>12</v>
      </c>
      <c r="O18" s="411">
        <f t="shared" si="2"/>
        <v>13</v>
      </c>
      <c r="P18" s="411">
        <f t="shared" si="2"/>
        <v>14</v>
      </c>
      <c r="Q18" s="411">
        <f t="shared" si="2"/>
        <v>15</v>
      </c>
      <c r="R18" s="411">
        <f t="shared" si="2"/>
        <v>16</v>
      </c>
      <c r="S18" s="411">
        <f t="shared" si="2"/>
        <v>17</v>
      </c>
      <c r="T18" s="412">
        <f t="shared" si="2"/>
        <v>18</v>
      </c>
      <c r="U18" s="2"/>
      <c r="V18" s="2"/>
      <c r="W18" s="2"/>
    </row>
    <row r="19" spans="1:23" ht="15" hidden="1" thickBot="1">
      <c r="B19" s="1157"/>
      <c r="C19" s="429" t="s">
        <v>635</v>
      </c>
      <c r="D19" s="425" t="s">
        <v>636</v>
      </c>
      <c r="E19" s="425" t="s">
        <v>637</v>
      </c>
      <c r="F19" s="426" t="s">
        <v>638</v>
      </c>
      <c r="G19" s="450" t="s">
        <v>639</v>
      </c>
      <c r="H19" s="429" t="s">
        <v>640</v>
      </c>
      <c r="I19" s="425" t="s">
        <v>567</v>
      </c>
      <c r="J19" s="426" t="s">
        <v>641</v>
      </c>
      <c r="K19" s="426" t="s">
        <v>642</v>
      </c>
      <c r="L19" s="450" t="s">
        <v>643</v>
      </c>
      <c r="M19" s="429" t="s">
        <v>644</v>
      </c>
      <c r="N19" s="425" t="s">
        <v>645</v>
      </c>
      <c r="O19" s="425" t="s">
        <v>646</v>
      </c>
      <c r="P19" s="425" t="s">
        <v>647</v>
      </c>
      <c r="Q19" s="425" t="s">
        <v>648</v>
      </c>
      <c r="R19" s="425" t="s">
        <v>649</v>
      </c>
      <c r="S19" s="425" t="s">
        <v>650</v>
      </c>
      <c r="T19" s="427" t="s">
        <v>651</v>
      </c>
      <c r="U19" s="2"/>
      <c r="V19" s="2"/>
      <c r="W19" s="2"/>
    </row>
    <row r="20" spans="1:23" hidden="1">
      <c r="B20" s="447"/>
      <c r="C20" s="408"/>
      <c r="D20" s="423"/>
      <c r="E20" s="423"/>
      <c r="F20" s="423"/>
      <c r="G20" s="424"/>
      <c r="H20" s="408"/>
      <c r="I20" s="423"/>
      <c r="J20" s="423"/>
      <c r="K20" s="423"/>
      <c r="L20" s="424"/>
      <c r="M20" s="408"/>
      <c r="N20" s="423"/>
      <c r="O20" s="423"/>
      <c r="P20" s="423"/>
      <c r="Q20" s="423"/>
      <c r="R20" s="423"/>
      <c r="S20" s="423"/>
      <c r="T20" s="424"/>
      <c r="U20" s="2"/>
      <c r="V20" s="2"/>
      <c r="W20" s="2"/>
    </row>
    <row r="21" spans="1:23" ht="25.8" hidden="1">
      <c r="A21" s="433"/>
      <c r="B21" s="448">
        <v>8307700001</v>
      </c>
      <c r="C21" s="451">
        <v>4</v>
      </c>
      <c r="D21" s="420">
        <v>4</v>
      </c>
      <c r="E21" s="420">
        <v>4</v>
      </c>
      <c r="F21" s="420">
        <v>4</v>
      </c>
      <c r="G21" s="452">
        <v>4</v>
      </c>
      <c r="H21" s="451">
        <v>10</v>
      </c>
      <c r="I21" s="420">
        <v>10</v>
      </c>
      <c r="J21" s="420">
        <v>10</v>
      </c>
      <c r="K21" s="420">
        <v>10</v>
      </c>
      <c r="L21" s="414">
        <v>10</v>
      </c>
      <c r="M21" s="405">
        <v>12</v>
      </c>
      <c r="N21" s="303">
        <v>12</v>
      </c>
      <c r="O21" s="303">
        <v>12</v>
      </c>
      <c r="P21" s="303">
        <v>12</v>
      </c>
      <c r="Q21" s="303">
        <v>12</v>
      </c>
      <c r="R21" s="303">
        <v>12</v>
      </c>
      <c r="S21" s="303">
        <v>12</v>
      </c>
      <c r="T21" s="414">
        <v>12</v>
      </c>
      <c r="U21" s="2">
        <f>SUM(C21:T21)</f>
        <v>166</v>
      </c>
      <c r="V21" s="2"/>
      <c r="W21" s="2"/>
    </row>
    <row r="22" spans="1:23" ht="15" hidden="1" thickBot="1">
      <c r="B22" s="449">
        <v>8307700002</v>
      </c>
      <c r="C22" s="453">
        <v>2</v>
      </c>
      <c r="D22" s="421">
        <v>2</v>
      </c>
      <c r="E22" s="421">
        <v>2</v>
      </c>
      <c r="F22" s="421">
        <v>2</v>
      </c>
      <c r="G22" s="454">
        <v>2</v>
      </c>
      <c r="H22" s="453">
        <v>5</v>
      </c>
      <c r="I22" s="421">
        <v>5</v>
      </c>
      <c r="J22" s="421">
        <v>5</v>
      </c>
      <c r="K22" s="421">
        <v>5</v>
      </c>
      <c r="L22" s="417">
        <v>5</v>
      </c>
      <c r="M22" s="406">
        <v>6</v>
      </c>
      <c r="N22" s="416">
        <v>6</v>
      </c>
      <c r="O22" s="416">
        <v>6</v>
      </c>
      <c r="P22" s="416">
        <v>6</v>
      </c>
      <c r="Q22" s="416">
        <v>6</v>
      </c>
      <c r="R22" s="416">
        <v>6</v>
      </c>
      <c r="S22" s="416">
        <v>6</v>
      </c>
      <c r="T22" s="417">
        <v>6</v>
      </c>
      <c r="U22" s="2">
        <f>SUM(C22:T22)</f>
        <v>83</v>
      </c>
    </row>
    <row r="23" spans="1:23" ht="15" thickBot="1">
      <c r="B23" s="418"/>
      <c r="C23" s="1151" t="s">
        <v>655</v>
      </c>
      <c r="D23" s="1151"/>
      <c r="E23" s="1151"/>
      <c r="F23" s="1145" t="s">
        <v>656</v>
      </c>
      <c r="G23" s="1145"/>
      <c r="H23" s="1152" t="s">
        <v>654</v>
      </c>
      <c r="I23" s="1152"/>
      <c r="J23" s="1145" t="s">
        <v>657</v>
      </c>
      <c r="K23" s="1145"/>
      <c r="L23" s="1145"/>
      <c r="M23" s="1145" t="s">
        <v>336</v>
      </c>
      <c r="N23" s="1145"/>
      <c r="O23" s="1145"/>
      <c r="P23" s="1145"/>
      <c r="Q23" s="1145"/>
      <c r="R23" s="1145"/>
      <c r="S23" s="1145"/>
      <c r="T23" s="1146"/>
      <c r="U23" s="2"/>
    </row>
    <row r="24" spans="1:23">
      <c r="A24" s="1163" t="s">
        <v>802</v>
      </c>
      <c r="B24" s="1161" t="s">
        <v>652</v>
      </c>
      <c r="C24" s="411">
        <v>1</v>
      </c>
      <c r="D24" s="411">
        <f t="shared" ref="D24:T24" si="3">C24+1</f>
        <v>2</v>
      </c>
      <c r="E24" s="411">
        <f t="shared" si="3"/>
        <v>3</v>
      </c>
      <c r="F24" s="411">
        <f t="shared" si="3"/>
        <v>4</v>
      </c>
      <c r="G24" s="411">
        <f t="shared" si="3"/>
        <v>5</v>
      </c>
      <c r="H24" s="411">
        <f t="shared" si="3"/>
        <v>6</v>
      </c>
      <c r="I24" s="411">
        <f t="shared" si="3"/>
        <v>7</v>
      </c>
      <c r="J24" s="411">
        <f t="shared" si="3"/>
        <v>8</v>
      </c>
      <c r="K24" s="411">
        <f t="shared" si="3"/>
        <v>9</v>
      </c>
      <c r="L24" s="411">
        <f t="shared" si="3"/>
        <v>10</v>
      </c>
      <c r="M24" s="411">
        <f t="shared" si="3"/>
        <v>11</v>
      </c>
      <c r="N24" s="411">
        <f t="shared" si="3"/>
        <v>12</v>
      </c>
      <c r="O24" s="411">
        <f t="shared" si="3"/>
        <v>13</v>
      </c>
      <c r="P24" s="411">
        <f t="shared" si="3"/>
        <v>14</v>
      </c>
      <c r="Q24" s="411">
        <f t="shared" si="3"/>
        <v>15</v>
      </c>
      <c r="R24" s="411">
        <f t="shared" si="3"/>
        <v>16</v>
      </c>
      <c r="S24" s="411">
        <f t="shared" si="3"/>
        <v>17</v>
      </c>
      <c r="T24" s="412">
        <f t="shared" si="3"/>
        <v>18</v>
      </c>
      <c r="U24" s="2"/>
    </row>
    <row r="25" spans="1:23" ht="15" thickBot="1">
      <c r="A25" s="1163"/>
      <c r="B25" s="1162"/>
      <c r="C25" s="425" t="s">
        <v>635</v>
      </c>
      <c r="D25" s="425" t="s">
        <v>636</v>
      </c>
      <c r="E25" s="425" t="s">
        <v>637</v>
      </c>
      <c r="F25" s="426" t="s">
        <v>638</v>
      </c>
      <c r="G25" s="426" t="s">
        <v>639</v>
      </c>
      <c r="H25" s="425" t="s">
        <v>640</v>
      </c>
      <c r="I25" s="425" t="s">
        <v>567</v>
      </c>
      <c r="J25" s="426" t="s">
        <v>641</v>
      </c>
      <c r="K25" s="426" t="s">
        <v>642</v>
      </c>
      <c r="L25" s="426" t="s">
        <v>643</v>
      </c>
      <c r="M25" s="425" t="s">
        <v>644</v>
      </c>
      <c r="N25" s="425" t="s">
        <v>645</v>
      </c>
      <c r="O25" s="425" t="s">
        <v>646</v>
      </c>
      <c r="P25" s="425" t="s">
        <v>647</v>
      </c>
      <c r="Q25" s="425" t="s">
        <v>648</v>
      </c>
      <c r="R25" s="425" t="s">
        <v>649</v>
      </c>
      <c r="S25" s="425" t="s">
        <v>650</v>
      </c>
      <c r="T25" s="427" t="s">
        <v>651</v>
      </c>
      <c r="U25" s="2"/>
    </row>
    <row r="26" spans="1:23">
      <c r="A26" s="1163"/>
      <c r="B26" s="422"/>
      <c r="C26" s="423"/>
      <c r="D26" s="423"/>
      <c r="E26" s="423"/>
      <c r="F26" s="423"/>
      <c r="G26" s="423"/>
      <c r="H26" s="423"/>
      <c r="I26" s="423"/>
      <c r="J26" s="423"/>
      <c r="K26" s="423"/>
      <c r="L26" s="423"/>
      <c r="M26" s="423"/>
      <c r="N26" s="423"/>
      <c r="O26" s="423"/>
      <c r="P26" s="423"/>
      <c r="Q26" s="423"/>
      <c r="R26" s="423"/>
      <c r="S26" s="423"/>
      <c r="T26" s="424"/>
      <c r="U26" s="2"/>
    </row>
    <row r="27" spans="1:23">
      <c r="A27" s="1163"/>
      <c r="B27" s="413">
        <v>8307700001</v>
      </c>
      <c r="C27" s="420">
        <v>4</v>
      </c>
      <c r="D27" s="420">
        <v>4</v>
      </c>
      <c r="E27" s="420">
        <v>4</v>
      </c>
      <c r="F27" s="420">
        <v>4</v>
      </c>
      <c r="G27" s="420">
        <v>4</v>
      </c>
      <c r="H27" s="420">
        <v>4</v>
      </c>
      <c r="I27" s="420">
        <v>4</v>
      </c>
      <c r="J27" s="303">
        <v>12</v>
      </c>
      <c r="K27" s="303">
        <v>12</v>
      </c>
      <c r="L27" s="303">
        <v>12</v>
      </c>
      <c r="M27" s="303">
        <v>12</v>
      </c>
      <c r="N27" s="303">
        <v>12</v>
      </c>
      <c r="O27" s="303">
        <v>12</v>
      </c>
      <c r="P27" s="303">
        <v>12</v>
      </c>
      <c r="Q27" s="303">
        <v>12</v>
      </c>
      <c r="R27" s="303">
        <v>12</v>
      </c>
      <c r="S27" s="303">
        <v>12</v>
      </c>
      <c r="T27" s="303">
        <v>12</v>
      </c>
      <c r="U27" s="2">
        <f>SUM(C27:T27)</f>
        <v>160</v>
      </c>
    </row>
    <row r="28" spans="1:23" ht="15" thickBot="1">
      <c r="A28" s="1163"/>
      <c r="B28" s="415">
        <v>8307700002</v>
      </c>
      <c r="C28" s="421">
        <v>2</v>
      </c>
      <c r="D28" s="421">
        <v>2</v>
      </c>
      <c r="E28" s="421">
        <v>2</v>
      </c>
      <c r="F28" s="421">
        <v>2</v>
      </c>
      <c r="G28" s="421">
        <v>2</v>
      </c>
      <c r="H28" s="421">
        <v>2</v>
      </c>
      <c r="I28" s="421">
        <v>2</v>
      </c>
      <c r="J28" s="416">
        <v>6</v>
      </c>
      <c r="K28" s="416">
        <v>6</v>
      </c>
      <c r="L28" s="416">
        <v>6</v>
      </c>
      <c r="M28" s="416">
        <v>6</v>
      </c>
      <c r="N28" s="416">
        <v>6</v>
      </c>
      <c r="O28" s="416">
        <v>6</v>
      </c>
      <c r="P28" s="416">
        <v>6</v>
      </c>
      <c r="Q28" s="416">
        <v>6</v>
      </c>
      <c r="R28" s="416">
        <v>6</v>
      </c>
      <c r="S28" s="416">
        <v>6</v>
      </c>
      <c r="T28" s="416">
        <v>6</v>
      </c>
      <c r="U28" s="2">
        <f>SUM(C28:T28)</f>
        <v>80</v>
      </c>
    </row>
    <row r="29" spans="1:23" ht="25.8">
      <c r="A29" s="433" t="s">
        <v>660</v>
      </c>
    </row>
    <row r="44" spans="1:2" ht="25.8">
      <c r="A44" s="434" t="s">
        <v>709</v>
      </c>
    </row>
    <row r="46" spans="1:2">
      <c r="B46" s="1"/>
    </row>
    <row r="47" spans="1:2">
      <c r="B47" s="436" t="s">
        <v>663</v>
      </c>
    </row>
    <row r="48" spans="1:2">
      <c r="B48" s="435" t="s">
        <v>661</v>
      </c>
    </row>
    <row r="49" spans="2:2">
      <c r="B49" s="435" t="s">
        <v>662</v>
      </c>
    </row>
  </sheetData>
  <mergeCells count="20">
    <mergeCell ref="B24:B25"/>
    <mergeCell ref="A24:A28"/>
    <mergeCell ref="C23:E23"/>
    <mergeCell ref="F23:G23"/>
    <mergeCell ref="H23:I23"/>
    <mergeCell ref="J23:L23"/>
    <mergeCell ref="M23:T23"/>
    <mergeCell ref="B3:B4"/>
    <mergeCell ref="C2:H2"/>
    <mergeCell ref="I2:T2"/>
    <mergeCell ref="C9:E9"/>
    <mergeCell ref="F9:G9"/>
    <mergeCell ref="H9:I9"/>
    <mergeCell ref="J9:L9"/>
    <mergeCell ref="M9:T9"/>
    <mergeCell ref="M17:T17"/>
    <mergeCell ref="B18:B19"/>
    <mergeCell ref="C17:G17"/>
    <mergeCell ref="H17:L17"/>
    <mergeCell ref="B10:B11"/>
  </mergeCells>
  <phoneticPr fontId="32" type="noConversion"/>
  <pageMargins left="0.7" right="0.7" top="0.75" bottom="0.75" header="0.3" footer="0.3"/>
  <pageSetup paperSize="9" orientation="portrait" horizontalDpi="0"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ADAC4-9BF2-46F6-93CE-050D645AC4EC}">
  <dimension ref="A1:G46"/>
  <sheetViews>
    <sheetView workbookViewId="0">
      <selection activeCell="C7" sqref="C7"/>
    </sheetView>
  </sheetViews>
  <sheetFormatPr defaultRowHeight="14.4"/>
  <cols>
    <col min="1" max="1" width="2.33203125" bestFit="1" customWidth="1"/>
    <col min="2" max="2" width="12.33203125" customWidth="1"/>
    <col min="3" max="3" width="17.44140625" bestFit="1" customWidth="1"/>
    <col min="4" max="4" width="28.5546875" bestFit="1" customWidth="1"/>
    <col min="5" max="5" width="30.44140625" bestFit="1" customWidth="1"/>
    <col min="6" max="6" width="8.6640625" bestFit="1" customWidth="1"/>
    <col min="7" max="7" width="9.6640625" bestFit="1" customWidth="1"/>
  </cols>
  <sheetData>
    <row r="1" spans="1:7">
      <c r="A1" s="455" t="s">
        <v>714</v>
      </c>
      <c r="B1" s="455" t="s">
        <v>715</v>
      </c>
      <c r="C1" s="455" t="s">
        <v>60</v>
      </c>
      <c r="D1" s="456" t="s">
        <v>61</v>
      </c>
      <c r="E1" s="455" t="s">
        <v>716</v>
      </c>
      <c r="F1" s="455" t="s">
        <v>717</v>
      </c>
      <c r="G1" s="455" t="s">
        <v>718</v>
      </c>
    </row>
    <row r="2" spans="1:7">
      <c r="A2" s="457">
        <v>1</v>
      </c>
      <c r="B2" s="458">
        <v>8307691101</v>
      </c>
      <c r="C2" s="459" t="s">
        <v>719</v>
      </c>
      <c r="D2" s="459" t="s">
        <v>720</v>
      </c>
      <c r="E2" s="460" t="s">
        <v>721</v>
      </c>
      <c r="F2" s="460" t="s">
        <v>722</v>
      </c>
      <c r="G2" s="460" t="s">
        <v>723</v>
      </c>
    </row>
    <row r="3" spans="1:7">
      <c r="A3" s="457">
        <v>2</v>
      </c>
      <c r="B3" s="458">
        <v>8308695101</v>
      </c>
      <c r="C3" s="458" t="s">
        <v>724</v>
      </c>
      <c r="D3" s="458" t="s">
        <v>725</v>
      </c>
      <c r="E3" s="460" t="s">
        <v>721</v>
      </c>
      <c r="F3" s="460" t="s">
        <v>722</v>
      </c>
      <c r="G3" s="460" t="s">
        <v>723</v>
      </c>
    </row>
    <row r="4" spans="1:7">
      <c r="A4" s="457">
        <v>3</v>
      </c>
      <c r="B4" s="461">
        <v>8308678101</v>
      </c>
      <c r="C4" s="462" t="str">
        <f>VLOOKUP(B:B,[32]BOM!$B:$C,2,0)</f>
        <v>ARPFAV022-MX8678101</v>
      </c>
      <c r="D4" s="462" t="str">
        <f>VLOOKUP(B:B,[32]BOM!$B:$D,3,0)</f>
        <v>INTERFACE PLATE TOP-X8 PNP (Output)</v>
      </c>
      <c r="E4" s="462" t="str">
        <f>VLOOKUP(B:B,[32]BOM!$B:$E,4,0)</f>
        <v>ALPHA TECHNO PRECISION</v>
      </c>
      <c r="F4" s="462" t="str">
        <f>VLOOKUP(B:B,[32]BOM!$B:$F,5,0)</f>
        <v>A. BERGADO</v>
      </c>
      <c r="G4" s="462" t="str">
        <f>VLOOKUP(B:B,[32]BOM!$B:$G,6,0)</f>
        <v>MACHINING</v>
      </c>
    </row>
    <row r="5" spans="1:7">
      <c r="A5" s="457">
        <v>4</v>
      </c>
      <c r="B5" s="461">
        <v>3101429</v>
      </c>
      <c r="C5" s="462" t="str">
        <f>VLOOKUP(B:B,[32]BOM!$B:$C,2,0)</f>
        <v>ARPFAB1056-MX3101429</v>
      </c>
      <c r="D5" s="462" t="str">
        <f>VLOOKUP(B:B,[32]BOM!$B:$D,3,0)</f>
        <v>PULLEY 15T 2MMGT 5MMID</v>
      </c>
      <c r="E5" s="462" t="str">
        <f>VLOOKUP(B:B,[32]BOM!$B:$E,4,0)</f>
        <v>JJC &amp; ASSOCIATES</v>
      </c>
      <c r="F5" s="462" t="str">
        <f>VLOOKUP(B:B,[32]BOM!$B:$F,5,0)</f>
        <v>A. BERGADO</v>
      </c>
      <c r="G5" s="462" t="str">
        <f>VLOOKUP(B:B,[32]BOM!$B:$G,6,0)</f>
        <v>MECHANICAL</v>
      </c>
    </row>
    <row r="6" spans="1:7">
      <c r="A6" s="457">
        <v>5</v>
      </c>
      <c r="B6" s="463">
        <v>8308693101</v>
      </c>
      <c r="C6" s="462" t="str">
        <f>VLOOKUP(B:B,[32]BOM!$B:$C,2,0)</f>
        <v>ARPFAV014-MX8693101</v>
      </c>
      <c r="D6" s="462" t="str">
        <f>VLOOKUP(B:B,[32]BOM!$B:$D,3,0)</f>
        <v>DRIVE BRACKET XPITCH PNP</v>
      </c>
      <c r="E6" s="462" t="str">
        <f>VLOOKUP(B:B,[32]BOM!$B:$E,4,0)</f>
        <v>ALPHA TECHNO PRECISION</v>
      </c>
      <c r="F6" s="462" t="str">
        <f>VLOOKUP(B:B,[32]BOM!$B:$F,5,0)</f>
        <v>A. BERGADO</v>
      </c>
      <c r="G6" s="462" t="str">
        <f>VLOOKUP(B:B,[32]BOM!$B:$G,6,0)</f>
        <v>MACHINING</v>
      </c>
    </row>
    <row r="7" spans="1:7">
      <c r="A7" s="457">
        <v>6</v>
      </c>
      <c r="B7" s="463">
        <v>8308693102</v>
      </c>
      <c r="C7" s="462" t="str">
        <f>VLOOKUP(B:B,[32]BOM!$B:$C,2,0)</f>
        <v>ARPFAV015-MX8693102</v>
      </c>
      <c r="D7" s="462" t="str">
        <f>VLOOKUP(B:B,[32]BOM!$B:$D,3,0)</f>
        <v>DRIVE BRACKET XPITCH PNP</v>
      </c>
      <c r="E7" s="462" t="str">
        <f>VLOOKUP(B:B,[32]BOM!$B:$E,4,0)</f>
        <v>ALPHA TECHNO PRECISION</v>
      </c>
      <c r="F7" s="462" t="str">
        <f>VLOOKUP(B:B,[32]BOM!$B:$F,5,0)</f>
        <v>A. BERGADO</v>
      </c>
      <c r="G7" s="462" t="str">
        <f>VLOOKUP(B:B,[32]BOM!$B:$G,6,0)</f>
        <v>MACHINING</v>
      </c>
    </row>
    <row r="8" spans="1:7">
      <c r="A8" s="457">
        <v>7</v>
      </c>
      <c r="B8" s="463">
        <v>8308992101</v>
      </c>
      <c r="C8" s="462" t="str">
        <f>VLOOKUP(B:B,[32]BOM!$B:$C,2,0)</f>
        <v>ARPFAV021-MX8992101</v>
      </c>
      <c r="D8" s="462" t="str">
        <f>VLOOKUP(B:B,[32]BOM!$B:$D,3,0)</f>
        <v>INTERFACE PLATE GANTRY-PNP (Transfer)</v>
      </c>
      <c r="E8" s="462" t="str">
        <f>VLOOKUP(B:B,[32]BOM!$B:$E,4,0)</f>
        <v>ALPHA TECHNO PRECISION</v>
      </c>
      <c r="F8" s="462" t="str">
        <f>VLOOKUP(B:B,[32]BOM!$B:$F,5,0)</f>
        <v>A. BERGADO</v>
      </c>
      <c r="G8" s="462" t="str">
        <f>VLOOKUP(B:B,[32]BOM!$B:$G,6,0)</f>
        <v>MACHINING</v>
      </c>
    </row>
    <row r="9" spans="1:7">
      <c r="A9" s="457">
        <v>8</v>
      </c>
      <c r="B9" s="458">
        <v>8336110101</v>
      </c>
      <c r="C9" s="458" t="s">
        <v>726</v>
      </c>
      <c r="D9" s="458" t="s">
        <v>727</v>
      </c>
      <c r="E9" s="460" t="s">
        <v>728</v>
      </c>
      <c r="F9" s="460" t="s">
        <v>729</v>
      </c>
      <c r="G9" s="460" t="s">
        <v>723</v>
      </c>
    </row>
    <row r="10" spans="1:7">
      <c r="A10" s="457">
        <v>9</v>
      </c>
      <c r="B10" s="458">
        <v>8307708101</v>
      </c>
      <c r="C10" s="459" t="s">
        <v>730</v>
      </c>
      <c r="D10" s="459" t="s">
        <v>731</v>
      </c>
      <c r="E10" s="460" t="s">
        <v>732</v>
      </c>
      <c r="F10" s="460" t="s">
        <v>733</v>
      </c>
      <c r="G10" s="460" t="s">
        <v>723</v>
      </c>
    </row>
    <row r="11" spans="1:7">
      <c r="A11" s="457">
        <v>10</v>
      </c>
      <c r="B11" s="458">
        <v>8307734101</v>
      </c>
      <c r="C11" s="459" t="s">
        <v>734</v>
      </c>
      <c r="D11" s="459" t="s">
        <v>735</v>
      </c>
      <c r="E11" s="460" t="s">
        <v>736</v>
      </c>
      <c r="F11" s="460" t="s">
        <v>733</v>
      </c>
      <c r="G11" s="460" t="s">
        <v>723</v>
      </c>
    </row>
    <row r="12" spans="1:7">
      <c r="A12" s="457">
        <v>11</v>
      </c>
      <c r="B12" s="458">
        <v>8307735101</v>
      </c>
      <c r="C12" s="459" t="s">
        <v>737</v>
      </c>
      <c r="D12" s="459" t="s">
        <v>738</v>
      </c>
      <c r="E12" s="460" t="s">
        <v>736</v>
      </c>
      <c r="F12" s="460" t="s">
        <v>733</v>
      </c>
      <c r="G12" s="460" t="s">
        <v>723</v>
      </c>
    </row>
    <row r="13" spans="1:7">
      <c r="A13" s="457">
        <v>12</v>
      </c>
      <c r="B13" s="458">
        <v>8307710101</v>
      </c>
      <c r="C13" s="459" t="s">
        <v>739</v>
      </c>
      <c r="D13" s="459" t="s">
        <v>740</v>
      </c>
      <c r="E13" s="460" t="s">
        <v>741</v>
      </c>
      <c r="F13" s="460" t="s">
        <v>733</v>
      </c>
      <c r="G13" s="460" t="s">
        <v>723</v>
      </c>
    </row>
    <row r="14" spans="1:7">
      <c r="A14" s="457">
        <v>13</v>
      </c>
      <c r="B14" s="458">
        <v>8307709101</v>
      </c>
      <c r="C14" s="459" t="s">
        <v>742</v>
      </c>
      <c r="D14" s="459" t="s">
        <v>743</v>
      </c>
      <c r="E14" s="460" t="s">
        <v>741</v>
      </c>
      <c r="F14" s="460" t="s">
        <v>733</v>
      </c>
      <c r="G14" s="460" t="s">
        <v>723</v>
      </c>
    </row>
    <row r="15" spans="1:7">
      <c r="A15" s="457">
        <v>14</v>
      </c>
      <c r="B15" s="458">
        <v>8339637101</v>
      </c>
      <c r="C15" s="459" t="s">
        <v>744</v>
      </c>
      <c r="D15" s="459" t="s">
        <v>745</v>
      </c>
      <c r="E15" s="460" t="s">
        <v>732</v>
      </c>
      <c r="F15" s="460" t="s">
        <v>733</v>
      </c>
      <c r="G15" s="460" t="s">
        <v>723</v>
      </c>
    </row>
    <row r="16" spans="1:7">
      <c r="A16" s="457">
        <v>15</v>
      </c>
      <c r="B16" s="458">
        <v>8307711101</v>
      </c>
      <c r="C16" s="459" t="s">
        <v>746</v>
      </c>
      <c r="D16" s="459" t="s">
        <v>747</v>
      </c>
      <c r="E16" s="460" t="s">
        <v>736</v>
      </c>
      <c r="F16" s="460" t="s">
        <v>733</v>
      </c>
      <c r="G16" s="460" t="s">
        <v>723</v>
      </c>
    </row>
    <row r="17" spans="1:7">
      <c r="A17" s="457">
        <v>16</v>
      </c>
      <c r="B17" s="458">
        <v>8307715101</v>
      </c>
      <c r="C17" s="458" t="s">
        <v>748</v>
      </c>
      <c r="D17" s="458" t="s">
        <v>749</v>
      </c>
      <c r="E17" s="460" t="s">
        <v>750</v>
      </c>
      <c r="F17" s="460" t="s">
        <v>733</v>
      </c>
      <c r="G17" s="460" t="s">
        <v>723</v>
      </c>
    </row>
    <row r="18" spans="1:7">
      <c r="A18" s="457">
        <v>17</v>
      </c>
      <c r="B18" s="458">
        <v>8307707101</v>
      </c>
      <c r="C18" s="458" t="s">
        <v>751</v>
      </c>
      <c r="D18" s="458" t="s">
        <v>752</v>
      </c>
      <c r="E18" s="460" t="s">
        <v>736</v>
      </c>
      <c r="F18" s="460" t="s">
        <v>733</v>
      </c>
      <c r="G18" s="460" t="s">
        <v>723</v>
      </c>
    </row>
    <row r="19" spans="1:7">
      <c r="A19" s="457">
        <v>18</v>
      </c>
      <c r="B19" s="458">
        <v>8307707102</v>
      </c>
      <c r="C19" s="458" t="s">
        <v>753</v>
      </c>
      <c r="D19" s="458" t="s">
        <v>752</v>
      </c>
      <c r="E19" s="460" t="s">
        <v>736</v>
      </c>
      <c r="F19" s="460" t="s">
        <v>733</v>
      </c>
      <c r="G19" s="460" t="s">
        <v>723</v>
      </c>
    </row>
    <row r="20" spans="1:7">
      <c r="A20" s="457">
        <v>19</v>
      </c>
      <c r="B20" s="458">
        <v>8307716101</v>
      </c>
      <c r="C20" s="458" t="s">
        <v>754</v>
      </c>
      <c r="D20" s="458" t="s">
        <v>755</v>
      </c>
      <c r="E20" s="460" t="s">
        <v>750</v>
      </c>
      <c r="F20" s="460" t="s">
        <v>733</v>
      </c>
      <c r="G20" s="460" t="s">
        <v>723</v>
      </c>
    </row>
    <row r="21" spans="1:7">
      <c r="A21" s="457">
        <v>20</v>
      </c>
      <c r="B21" s="458">
        <v>8308324101</v>
      </c>
      <c r="C21" s="458" t="s">
        <v>756</v>
      </c>
      <c r="D21" s="458" t="s">
        <v>757</v>
      </c>
      <c r="E21" s="460" t="s">
        <v>741</v>
      </c>
      <c r="F21" s="460" t="s">
        <v>733</v>
      </c>
      <c r="G21" s="460" t="s">
        <v>723</v>
      </c>
    </row>
    <row r="22" spans="1:7">
      <c r="A22" s="457">
        <v>21</v>
      </c>
      <c r="B22" s="458">
        <v>8332942101</v>
      </c>
      <c r="C22" s="464" t="s">
        <v>758</v>
      </c>
      <c r="D22" s="458" t="s">
        <v>759</v>
      </c>
      <c r="E22" s="460" t="s">
        <v>732</v>
      </c>
      <c r="F22" s="460" t="s">
        <v>733</v>
      </c>
      <c r="G22" s="460" t="s">
        <v>723</v>
      </c>
    </row>
    <row r="23" spans="1:7">
      <c r="A23" s="457">
        <v>22</v>
      </c>
      <c r="B23" s="458">
        <v>8335234101</v>
      </c>
      <c r="C23" s="464" t="s">
        <v>760</v>
      </c>
      <c r="D23" s="458" t="s">
        <v>761</v>
      </c>
      <c r="E23" s="460" t="s">
        <v>732</v>
      </c>
      <c r="F23" s="460" t="s">
        <v>733</v>
      </c>
      <c r="G23" s="460" t="s">
        <v>723</v>
      </c>
    </row>
    <row r="24" spans="1:7">
      <c r="A24" s="457">
        <v>23</v>
      </c>
      <c r="B24" s="458">
        <v>8307722101</v>
      </c>
      <c r="C24" s="458" t="s">
        <v>762</v>
      </c>
      <c r="D24" s="458" t="s">
        <v>763</v>
      </c>
      <c r="E24" s="460" t="s">
        <v>732</v>
      </c>
      <c r="F24" s="460" t="s">
        <v>733</v>
      </c>
      <c r="G24" s="460" t="s">
        <v>723</v>
      </c>
    </row>
    <row r="25" spans="1:7">
      <c r="A25" s="457">
        <v>24</v>
      </c>
      <c r="B25" s="458">
        <v>8332813101</v>
      </c>
      <c r="C25" s="458" t="s">
        <v>764</v>
      </c>
      <c r="D25" s="458" t="s">
        <v>765</v>
      </c>
      <c r="E25" s="460" t="s">
        <v>732</v>
      </c>
      <c r="F25" s="460" t="s">
        <v>733</v>
      </c>
      <c r="G25" s="460" t="s">
        <v>723</v>
      </c>
    </row>
    <row r="26" spans="1:7">
      <c r="A26" s="457">
        <v>25</v>
      </c>
      <c r="B26" s="458">
        <v>8309226101</v>
      </c>
      <c r="C26" s="458" t="s">
        <v>766</v>
      </c>
      <c r="D26" s="458" t="s">
        <v>767</v>
      </c>
      <c r="E26" s="460" t="s">
        <v>732</v>
      </c>
      <c r="F26" s="460" t="s">
        <v>733</v>
      </c>
      <c r="G26" s="460" t="s">
        <v>723</v>
      </c>
    </row>
    <row r="27" spans="1:7">
      <c r="A27" s="457">
        <v>26</v>
      </c>
      <c r="B27" s="458">
        <v>8334365101</v>
      </c>
      <c r="C27" s="458" t="s">
        <v>768</v>
      </c>
      <c r="D27" s="458" t="s">
        <v>769</v>
      </c>
      <c r="E27" s="460" t="s">
        <v>736</v>
      </c>
      <c r="F27" s="460" t="s">
        <v>733</v>
      </c>
      <c r="G27" s="460" t="s">
        <v>723</v>
      </c>
    </row>
    <row r="28" spans="1:7">
      <c r="A28" s="457">
        <v>27</v>
      </c>
      <c r="B28" s="458">
        <v>8309106101</v>
      </c>
      <c r="C28" s="458" t="s">
        <v>770</v>
      </c>
      <c r="D28" s="458" t="s">
        <v>771</v>
      </c>
      <c r="E28" s="460" t="s">
        <v>772</v>
      </c>
      <c r="F28" s="460" t="s">
        <v>733</v>
      </c>
      <c r="G28" s="460" t="s">
        <v>723</v>
      </c>
    </row>
    <row r="29" spans="1:7">
      <c r="A29" s="457">
        <v>28</v>
      </c>
      <c r="B29" s="458">
        <v>8308254101</v>
      </c>
      <c r="C29" s="458" t="s">
        <v>773</v>
      </c>
      <c r="D29" s="458" t="s">
        <v>774</v>
      </c>
      <c r="E29" s="460" t="s">
        <v>775</v>
      </c>
      <c r="F29" s="460" t="s">
        <v>733</v>
      </c>
      <c r="G29" s="460" t="s">
        <v>723</v>
      </c>
    </row>
    <row r="30" spans="1:7">
      <c r="A30" s="457">
        <v>29</v>
      </c>
      <c r="B30" s="458">
        <v>8308961101</v>
      </c>
      <c r="C30" s="464" t="s">
        <v>776</v>
      </c>
      <c r="D30" s="458" t="s">
        <v>777</v>
      </c>
      <c r="E30" s="460" t="s">
        <v>736</v>
      </c>
      <c r="F30" s="460" t="s">
        <v>733</v>
      </c>
      <c r="G30" s="460" t="s">
        <v>723</v>
      </c>
    </row>
    <row r="31" spans="1:7">
      <c r="A31" s="457">
        <v>30</v>
      </c>
      <c r="B31" s="458">
        <v>8307733101</v>
      </c>
      <c r="C31" s="459" t="s">
        <v>778</v>
      </c>
      <c r="D31" s="459" t="s">
        <v>779</v>
      </c>
      <c r="E31" s="460" t="s">
        <v>741</v>
      </c>
      <c r="F31" s="460" t="s">
        <v>733</v>
      </c>
      <c r="G31" s="460" t="s">
        <v>723</v>
      </c>
    </row>
    <row r="32" spans="1:7">
      <c r="A32" s="457">
        <v>31</v>
      </c>
      <c r="B32" s="458">
        <v>8307727101</v>
      </c>
      <c r="C32" s="464" t="s">
        <v>780</v>
      </c>
      <c r="D32" s="458" t="s">
        <v>781</v>
      </c>
      <c r="E32" s="460" t="s">
        <v>732</v>
      </c>
      <c r="F32" s="460" t="s">
        <v>733</v>
      </c>
      <c r="G32" s="460" t="s">
        <v>723</v>
      </c>
    </row>
    <row r="33" spans="1:7">
      <c r="A33" s="457">
        <v>32</v>
      </c>
      <c r="B33" s="458">
        <v>8307727102</v>
      </c>
      <c r="C33" s="464" t="s">
        <v>782</v>
      </c>
      <c r="D33" s="458" t="s">
        <v>781</v>
      </c>
      <c r="E33" s="460" t="s">
        <v>732</v>
      </c>
      <c r="F33" s="460" t="s">
        <v>733</v>
      </c>
      <c r="G33" s="460" t="s">
        <v>723</v>
      </c>
    </row>
    <row r="34" spans="1:7">
      <c r="A34" s="457">
        <v>33</v>
      </c>
      <c r="B34" s="458">
        <v>8307727103</v>
      </c>
      <c r="C34" s="464" t="s">
        <v>783</v>
      </c>
      <c r="D34" s="458" t="s">
        <v>781</v>
      </c>
      <c r="E34" s="460" t="s">
        <v>732</v>
      </c>
      <c r="F34" s="460" t="s">
        <v>733</v>
      </c>
      <c r="G34" s="460" t="s">
        <v>723</v>
      </c>
    </row>
    <row r="35" spans="1:7">
      <c r="A35" s="457">
        <v>34</v>
      </c>
      <c r="B35" s="458">
        <v>8307727104</v>
      </c>
      <c r="C35" s="464" t="s">
        <v>784</v>
      </c>
      <c r="D35" s="458" t="s">
        <v>781</v>
      </c>
      <c r="E35" s="460" t="s">
        <v>732</v>
      </c>
      <c r="F35" s="460" t="s">
        <v>733</v>
      </c>
      <c r="G35" s="460" t="s">
        <v>723</v>
      </c>
    </row>
    <row r="36" spans="1:7">
      <c r="A36" s="457">
        <v>35</v>
      </c>
      <c r="B36" s="458">
        <v>8308325101</v>
      </c>
      <c r="C36" s="458" t="s">
        <v>785</v>
      </c>
      <c r="D36" s="458" t="s">
        <v>786</v>
      </c>
      <c r="E36" s="460" t="s">
        <v>741</v>
      </c>
      <c r="F36" s="460" t="s">
        <v>733</v>
      </c>
      <c r="G36" s="460" t="s">
        <v>723</v>
      </c>
    </row>
    <row r="37" spans="1:7">
      <c r="A37" s="457">
        <v>36</v>
      </c>
      <c r="B37" s="458">
        <v>8309022101</v>
      </c>
      <c r="C37" s="458" t="s">
        <v>787</v>
      </c>
      <c r="D37" s="458" t="s">
        <v>788</v>
      </c>
      <c r="E37" s="460" t="s">
        <v>732</v>
      </c>
      <c r="F37" s="460" t="s">
        <v>733</v>
      </c>
      <c r="G37" s="460" t="s">
        <v>723</v>
      </c>
    </row>
    <row r="38" spans="1:7">
      <c r="A38" s="457">
        <v>37</v>
      </c>
      <c r="B38" s="458">
        <v>8308679101</v>
      </c>
      <c r="C38" s="458" t="s">
        <v>789</v>
      </c>
      <c r="D38" s="458" t="s">
        <v>790</v>
      </c>
      <c r="E38" s="460" t="s">
        <v>732</v>
      </c>
      <c r="F38" s="460" t="s">
        <v>733</v>
      </c>
      <c r="G38" s="460" t="s">
        <v>723</v>
      </c>
    </row>
    <row r="39" spans="1:7">
      <c r="A39" s="457">
        <v>38</v>
      </c>
      <c r="B39" s="458">
        <v>8307731101</v>
      </c>
      <c r="C39" s="464" t="s">
        <v>791</v>
      </c>
      <c r="D39" s="458" t="s">
        <v>792</v>
      </c>
      <c r="E39" s="460" t="s">
        <v>750</v>
      </c>
      <c r="F39" s="460" t="s">
        <v>733</v>
      </c>
      <c r="G39" s="460" t="s">
        <v>723</v>
      </c>
    </row>
    <row r="40" spans="1:7">
      <c r="A40" s="457">
        <v>39</v>
      </c>
      <c r="B40" s="458">
        <v>8307732101</v>
      </c>
      <c r="C40" s="464" t="s">
        <v>793</v>
      </c>
      <c r="D40" s="458" t="s">
        <v>794</v>
      </c>
      <c r="E40" s="460" t="s">
        <v>750</v>
      </c>
      <c r="F40" s="460" t="s">
        <v>733</v>
      </c>
      <c r="G40" s="460" t="s">
        <v>723</v>
      </c>
    </row>
    <row r="41" spans="1:7">
      <c r="A41" s="457">
        <v>40</v>
      </c>
      <c r="B41" s="458">
        <v>8309002101</v>
      </c>
      <c r="C41" s="464" t="s">
        <v>795</v>
      </c>
      <c r="D41" s="458" t="s">
        <v>796</v>
      </c>
      <c r="E41" s="460" t="s">
        <v>736</v>
      </c>
      <c r="F41" s="460" t="s">
        <v>733</v>
      </c>
      <c r="G41" s="460" t="s">
        <v>723</v>
      </c>
    </row>
    <row r="42" spans="1:7">
      <c r="A42" s="457">
        <v>41</v>
      </c>
      <c r="B42" s="458">
        <v>8339636101</v>
      </c>
      <c r="C42" s="458" t="s">
        <v>797</v>
      </c>
      <c r="D42" s="458" t="s">
        <v>798</v>
      </c>
      <c r="E42" s="460" t="s">
        <v>732</v>
      </c>
      <c r="F42" s="460" t="s">
        <v>733</v>
      </c>
      <c r="G42" s="460" t="s">
        <v>723</v>
      </c>
    </row>
    <row r="43" spans="1:7">
      <c r="A43" s="457">
        <v>42</v>
      </c>
      <c r="B43" s="458">
        <v>8308961102</v>
      </c>
      <c r="C43" s="464" t="s">
        <v>799</v>
      </c>
      <c r="D43" s="458" t="s">
        <v>800</v>
      </c>
      <c r="E43" s="460" t="s">
        <v>736</v>
      </c>
      <c r="F43" s="460" t="s">
        <v>733</v>
      </c>
      <c r="G43" s="460" t="s">
        <v>723</v>
      </c>
    </row>
    <row r="44" spans="1:7">
      <c r="A44" s="457">
        <v>43</v>
      </c>
      <c r="B44" s="463">
        <v>8332814101</v>
      </c>
      <c r="C44" s="462" t="str">
        <f>VLOOKUP(B:B,[32]BOM!$B:$C,2,0)</f>
        <v>ARPFAM277-MX32814101</v>
      </c>
      <c r="D44" s="462" t="str">
        <f>VLOOKUP(B:B,[32]BOM!$B:$D,3,0)</f>
        <v>CLAMP PLATE, X4 VENTURIS</v>
      </c>
      <c r="E44" s="462" t="str">
        <f>VLOOKUP(B:B,[32]BOM!$B:$E,4,0)</f>
        <v>MTE TECHNOLOGY INC.</v>
      </c>
      <c r="F44" s="462" t="str">
        <f>VLOOKUP(B:B,[32]BOM!$B:$F,5,0)</f>
        <v>N. BUTOR</v>
      </c>
      <c r="G44" s="462" t="str">
        <f>VLOOKUP(B:B,[32]BOM!$B:$G,6,0)</f>
        <v>SHEET METAL</v>
      </c>
    </row>
    <row r="45" spans="1:7">
      <c r="A45" s="457">
        <v>44</v>
      </c>
      <c r="B45" s="463">
        <v>8309165101</v>
      </c>
      <c r="C45" s="462" t="str">
        <f>VLOOKUP(B:B,[32]BOM!$B:$C,2,0)</f>
        <v>ARPFAM272-MX09165101</v>
      </c>
      <c r="D45" s="462" t="str">
        <f>VLOOKUP(B:B,[32]BOM!$B:$D,3,0)</f>
        <v>BRACKET PCB VAC PROCESSOR</v>
      </c>
      <c r="E45" s="462" t="str">
        <f>VLOOKUP(B:B,[32]BOM!$B:$E,4,0)</f>
        <v>MTE TECHNOLOGY INC.</v>
      </c>
      <c r="F45" s="462" t="str">
        <f>VLOOKUP(B:B,[32]BOM!$B:$F,5,0)</f>
        <v>N. BUTOR</v>
      </c>
      <c r="G45" s="462" t="str">
        <f>VLOOKUP(B:B,[32]BOM!$B:$G,6,0)</f>
        <v>SHEET METAL</v>
      </c>
    </row>
    <row r="46" spans="1:7">
      <c r="A46" s="465"/>
      <c r="B46" s="466"/>
      <c r="C46" s="465"/>
      <c r="D46" s="465"/>
      <c r="E46" s="465"/>
      <c r="F46" s="465"/>
      <c r="G46" s="465"/>
    </row>
  </sheetData>
  <conditionalFormatting sqref="B1:B4">
    <cfRule type="duplicateValues" dxfId="17" priority="2"/>
  </conditionalFormatting>
  <conditionalFormatting sqref="B1:B38">
    <cfRule type="duplicateValues" dxfId="16" priority="4"/>
    <cfRule type="duplicateValues" dxfId="15" priority="6"/>
    <cfRule type="duplicateValues" dxfId="14" priority="7"/>
  </conditionalFormatting>
  <conditionalFormatting sqref="B1:B46">
    <cfRule type="duplicateValues" dxfId="13" priority="1"/>
  </conditionalFormatting>
  <conditionalFormatting sqref="C1:C38">
    <cfRule type="duplicateValues" dxfId="12" priority="5"/>
  </conditionalFormatting>
  <conditionalFormatting sqref="C5:C38">
    <cfRule type="duplicateValues" dxfId="11" priority="3"/>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3FB47-C4B3-481E-9E36-EFC1C6583553}">
  <dimension ref="B2:K23"/>
  <sheetViews>
    <sheetView workbookViewId="0">
      <selection activeCell="C13" sqref="C13"/>
    </sheetView>
  </sheetViews>
  <sheetFormatPr defaultRowHeight="14.4"/>
  <cols>
    <col min="2" max="2" width="11" bestFit="1" customWidth="1"/>
    <col min="3" max="3" width="34.5546875" bestFit="1" customWidth="1"/>
    <col min="7" max="7" width="9.44140625" bestFit="1" customWidth="1"/>
    <col min="11" max="11" width="48.109375" bestFit="1" customWidth="1"/>
  </cols>
  <sheetData>
    <row r="2" spans="2:11" ht="25.8">
      <c r="B2" s="434" t="s">
        <v>664</v>
      </c>
    </row>
    <row r="3" spans="2:11" ht="15" thickBot="1">
      <c r="B3" s="1"/>
    </row>
    <row r="4" spans="2:11" ht="58.2" thickBot="1">
      <c r="B4" s="437" t="s">
        <v>665</v>
      </c>
      <c r="C4" s="438" t="s">
        <v>572</v>
      </c>
      <c r="D4" s="438" t="s">
        <v>666</v>
      </c>
      <c r="E4" s="438" t="s">
        <v>667</v>
      </c>
      <c r="F4" s="438" t="s">
        <v>668</v>
      </c>
      <c r="G4" s="439" t="s">
        <v>669</v>
      </c>
      <c r="H4" s="438" t="s">
        <v>670</v>
      </c>
      <c r="I4" s="438" t="s">
        <v>671</v>
      </c>
      <c r="J4" s="438" t="s">
        <v>672</v>
      </c>
      <c r="K4" s="438" t="s">
        <v>673</v>
      </c>
    </row>
    <row r="5" spans="2:11" ht="15" thickBot="1">
      <c r="B5" s="440">
        <v>8332917001</v>
      </c>
      <c r="C5" s="441" t="s">
        <v>674</v>
      </c>
      <c r="D5" s="441">
        <v>1</v>
      </c>
      <c r="E5" s="441" t="s">
        <v>342</v>
      </c>
      <c r="F5" s="441" t="s">
        <v>349</v>
      </c>
      <c r="G5" s="442">
        <v>44175</v>
      </c>
      <c r="H5" s="441" t="s">
        <v>675</v>
      </c>
      <c r="I5" s="443"/>
      <c r="J5" s="443"/>
      <c r="K5" s="443"/>
    </row>
    <row r="6" spans="2:11" ht="15" thickBot="1">
      <c r="B6" s="440">
        <v>3101429</v>
      </c>
      <c r="C6" s="441" t="s">
        <v>676</v>
      </c>
      <c r="D6" s="441">
        <v>2</v>
      </c>
      <c r="E6" s="441" t="s">
        <v>677</v>
      </c>
      <c r="F6" s="441" t="s">
        <v>678</v>
      </c>
      <c r="G6" s="442">
        <v>44202</v>
      </c>
      <c r="H6" s="441" t="s">
        <v>675</v>
      </c>
      <c r="I6" s="443"/>
      <c r="J6" s="443"/>
      <c r="K6" s="443"/>
    </row>
    <row r="7" spans="2:11" ht="15" thickBot="1">
      <c r="B7" s="444">
        <v>8308249101</v>
      </c>
      <c r="C7" s="445" t="s">
        <v>679</v>
      </c>
      <c r="D7" s="445">
        <v>2</v>
      </c>
      <c r="E7" s="445" t="s">
        <v>680</v>
      </c>
      <c r="F7" s="445" t="s">
        <v>677</v>
      </c>
      <c r="G7" s="446">
        <v>44173</v>
      </c>
      <c r="H7" s="445" t="s">
        <v>681</v>
      </c>
      <c r="I7" s="445">
        <v>12</v>
      </c>
      <c r="J7" s="445">
        <v>24</v>
      </c>
      <c r="K7" s="445" t="s">
        <v>682</v>
      </c>
    </row>
    <row r="8" spans="2:11" ht="15" thickBot="1">
      <c r="B8" s="444">
        <v>4300125</v>
      </c>
      <c r="C8" s="445" t="s">
        <v>683</v>
      </c>
      <c r="D8" s="445">
        <v>8</v>
      </c>
      <c r="E8" s="445" t="s">
        <v>684</v>
      </c>
      <c r="F8" s="445" t="s">
        <v>685</v>
      </c>
      <c r="G8" s="446">
        <v>44202</v>
      </c>
      <c r="H8" s="445" t="s">
        <v>686</v>
      </c>
      <c r="I8" s="445">
        <v>60</v>
      </c>
      <c r="J8" s="445">
        <v>480</v>
      </c>
      <c r="K8" s="445" t="s">
        <v>687</v>
      </c>
    </row>
    <row r="9" spans="2:11" ht="15" thickBot="1">
      <c r="B9" s="440">
        <v>1411653</v>
      </c>
      <c r="C9" s="441" t="s">
        <v>688</v>
      </c>
      <c r="D9" s="441">
        <v>1</v>
      </c>
      <c r="E9" s="441" t="s">
        <v>341</v>
      </c>
      <c r="F9" s="441" t="s">
        <v>344</v>
      </c>
      <c r="G9" s="442">
        <v>44191</v>
      </c>
      <c r="H9" s="441" t="s">
        <v>675</v>
      </c>
      <c r="I9" s="443"/>
      <c r="J9" s="443"/>
      <c r="K9" s="443"/>
    </row>
    <row r="10" spans="2:11" ht="15" thickBot="1">
      <c r="B10" s="440">
        <v>2101298</v>
      </c>
      <c r="C10" s="441" t="s">
        <v>689</v>
      </c>
      <c r="D10" s="441">
        <v>1</v>
      </c>
      <c r="E10" s="441" t="s">
        <v>341</v>
      </c>
      <c r="F10" s="441" t="s">
        <v>343</v>
      </c>
      <c r="G10" s="442">
        <v>44168</v>
      </c>
      <c r="H10" s="441" t="s">
        <v>675</v>
      </c>
      <c r="I10" s="443"/>
      <c r="J10" s="443"/>
      <c r="K10" s="443"/>
    </row>
    <row r="11" spans="2:11" ht="15" thickBot="1">
      <c r="B11" s="440">
        <v>3602585</v>
      </c>
      <c r="C11" s="441" t="s">
        <v>690</v>
      </c>
      <c r="D11" s="441">
        <v>8</v>
      </c>
      <c r="E11" s="441" t="s">
        <v>691</v>
      </c>
      <c r="F11" s="441" t="s">
        <v>692</v>
      </c>
      <c r="G11" s="442">
        <v>44184</v>
      </c>
      <c r="H11" s="441" t="s">
        <v>675</v>
      </c>
      <c r="I11" s="443"/>
      <c r="J11" s="443"/>
      <c r="K11" s="443"/>
    </row>
    <row r="12" spans="2:11" ht="15" thickBot="1">
      <c r="B12" s="440">
        <v>8308251101</v>
      </c>
      <c r="C12" s="441" t="s">
        <v>693</v>
      </c>
      <c r="D12" s="441">
        <v>2</v>
      </c>
      <c r="E12" s="441" t="s">
        <v>694</v>
      </c>
      <c r="F12" s="441" t="s">
        <v>677</v>
      </c>
      <c r="G12" s="442">
        <v>44184</v>
      </c>
      <c r="H12" s="441" t="s">
        <v>675</v>
      </c>
      <c r="I12" s="443"/>
      <c r="J12" s="443"/>
      <c r="K12" s="443"/>
    </row>
    <row r="13" spans="2:11" ht="15" thickBot="1">
      <c r="B13" s="440">
        <v>2101306</v>
      </c>
      <c r="C13" s="441" t="s">
        <v>695</v>
      </c>
      <c r="D13" s="441">
        <v>1</v>
      </c>
      <c r="E13" s="441" t="s">
        <v>342</v>
      </c>
      <c r="F13" s="441" t="s">
        <v>349</v>
      </c>
      <c r="G13" s="442">
        <v>44175</v>
      </c>
      <c r="H13" s="441" t="s">
        <v>675</v>
      </c>
      <c r="I13" s="443"/>
      <c r="J13" s="443"/>
      <c r="K13" s="443"/>
    </row>
    <row r="14" spans="2:11" ht="15" thickBot="1">
      <c r="B14" s="440">
        <v>8309940001</v>
      </c>
      <c r="C14" s="441" t="s">
        <v>696</v>
      </c>
      <c r="D14" s="441">
        <v>1</v>
      </c>
      <c r="E14" s="441" t="s">
        <v>341</v>
      </c>
      <c r="F14" s="441" t="s">
        <v>344</v>
      </c>
      <c r="G14" s="442">
        <v>44191</v>
      </c>
      <c r="H14" s="441" t="s">
        <v>675</v>
      </c>
      <c r="I14" s="443"/>
      <c r="J14" s="443"/>
      <c r="K14" s="443"/>
    </row>
    <row r="15" spans="2:11" ht="15" thickBot="1">
      <c r="B15" s="440">
        <v>8308250101</v>
      </c>
      <c r="C15" s="441" t="s">
        <v>697</v>
      </c>
      <c r="D15" s="441">
        <v>2</v>
      </c>
      <c r="E15" s="441" t="s">
        <v>342</v>
      </c>
      <c r="F15" s="441" t="s">
        <v>678</v>
      </c>
      <c r="G15" s="442">
        <v>43835</v>
      </c>
      <c r="H15" s="441" t="s">
        <v>675</v>
      </c>
      <c r="I15" s="443"/>
      <c r="J15" s="443"/>
      <c r="K15" s="443"/>
    </row>
    <row r="16" spans="2:11" ht="15" thickBot="1">
      <c r="B16" s="440">
        <v>8330948001</v>
      </c>
      <c r="C16" s="441" t="s">
        <v>698</v>
      </c>
      <c r="D16" s="441">
        <v>1</v>
      </c>
      <c r="E16" s="441" t="s">
        <v>343</v>
      </c>
      <c r="F16" s="441" t="s">
        <v>344</v>
      </c>
      <c r="G16" s="442">
        <v>44183</v>
      </c>
      <c r="H16" s="441" t="s">
        <v>675</v>
      </c>
      <c r="I16" s="443"/>
      <c r="J16" s="443"/>
      <c r="K16" s="443"/>
    </row>
    <row r="17" spans="2:11" ht="15" thickBot="1">
      <c r="B17" s="440">
        <v>8309939001</v>
      </c>
      <c r="C17" s="441" t="s">
        <v>699</v>
      </c>
      <c r="D17" s="441">
        <v>1</v>
      </c>
      <c r="E17" s="441" t="s">
        <v>343</v>
      </c>
      <c r="F17" s="441" t="s">
        <v>344</v>
      </c>
      <c r="G17" s="442">
        <v>44183</v>
      </c>
      <c r="H17" s="441" t="s">
        <v>675</v>
      </c>
      <c r="I17" s="443"/>
      <c r="J17" s="443"/>
      <c r="K17" s="443"/>
    </row>
    <row r="18" spans="2:11" ht="15" thickBot="1">
      <c r="B18" s="440">
        <v>2101184</v>
      </c>
      <c r="C18" s="441" t="s">
        <v>700</v>
      </c>
      <c r="D18" s="441">
        <v>2</v>
      </c>
      <c r="E18" s="441" t="s">
        <v>677</v>
      </c>
      <c r="F18" s="441" t="s">
        <v>678</v>
      </c>
      <c r="G18" s="442">
        <v>44187</v>
      </c>
      <c r="H18" s="441" t="s">
        <v>675</v>
      </c>
      <c r="I18" s="443"/>
      <c r="J18" s="443"/>
      <c r="K18" s="443"/>
    </row>
    <row r="19" spans="2:11" ht="15" thickBot="1">
      <c r="B19" s="440">
        <v>1503821</v>
      </c>
      <c r="C19" s="441" t="s">
        <v>701</v>
      </c>
      <c r="D19" s="441">
        <v>1</v>
      </c>
      <c r="E19" s="441" t="s">
        <v>685</v>
      </c>
      <c r="F19" s="441" t="s">
        <v>678</v>
      </c>
      <c r="G19" s="442">
        <v>44187</v>
      </c>
      <c r="H19" s="441" t="s">
        <v>675</v>
      </c>
      <c r="I19" s="443"/>
      <c r="J19" s="443"/>
      <c r="K19" s="443"/>
    </row>
    <row r="20" spans="2:11" ht="15" thickBot="1">
      <c r="B20" s="440">
        <v>3101395</v>
      </c>
      <c r="C20" s="441" t="s">
        <v>702</v>
      </c>
      <c r="D20" s="441">
        <v>10</v>
      </c>
      <c r="E20" s="441" t="s">
        <v>692</v>
      </c>
      <c r="F20" s="441" t="s">
        <v>703</v>
      </c>
      <c r="G20" s="442">
        <v>44179</v>
      </c>
      <c r="H20" s="441" t="s">
        <v>675</v>
      </c>
      <c r="I20" s="443"/>
      <c r="J20" s="443"/>
      <c r="K20" s="443"/>
    </row>
    <row r="21" spans="2:11" ht="15" thickBot="1">
      <c r="B21" s="440">
        <v>3101495</v>
      </c>
      <c r="C21" s="441" t="s">
        <v>704</v>
      </c>
      <c r="D21" s="441">
        <v>2</v>
      </c>
      <c r="E21" s="441" t="s">
        <v>678</v>
      </c>
      <c r="F21" s="441" t="s">
        <v>703</v>
      </c>
      <c r="G21" s="442">
        <v>44215</v>
      </c>
      <c r="H21" s="441" t="s">
        <v>675</v>
      </c>
      <c r="I21" s="443"/>
      <c r="J21" s="443"/>
      <c r="K21" s="443"/>
    </row>
    <row r="22" spans="2:11" ht="15" thickBot="1">
      <c r="B22" s="440">
        <v>3101400</v>
      </c>
      <c r="C22" s="441" t="s">
        <v>705</v>
      </c>
      <c r="D22" s="441">
        <v>2</v>
      </c>
      <c r="E22" s="441" t="s">
        <v>678</v>
      </c>
      <c r="F22" s="441" t="s">
        <v>703</v>
      </c>
      <c r="G22" s="442">
        <v>44215</v>
      </c>
      <c r="H22" s="441" t="s">
        <v>675</v>
      </c>
      <c r="I22" s="443"/>
      <c r="J22" s="443"/>
      <c r="K22" s="443"/>
    </row>
    <row r="23" spans="2:11" ht="15" thickBot="1">
      <c r="B23" s="440">
        <v>3401308</v>
      </c>
      <c r="C23" s="441" t="s">
        <v>706</v>
      </c>
      <c r="D23" s="441">
        <v>16</v>
      </c>
      <c r="E23" s="441" t="s">
        <v>707</v>
      </c>
      <c r="F23" s="441" t="s">
        <v>708</v>
      </c>
      <c r="G23" s="442">
        <v>44215</v>
      </c>
      <c r="H23" s="441" t="s">
        <v>675</v>
      </c>
      <c r="I23" s="443"/>
      <c r="J23" s="443"/>
      <c r="K23" s="44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7DC9C-C9F1-4264-AC64-DAD8D14A3C4B}">
  <dimension ref="C2:Q62"/>
  <sheetViews>
    <sheetView showGridLines="0" topLeftCell="A3" workbookViewId="0">
      <selection activeCell="C18" sqref="C18"/>
    </sheetView>
  </sheetViews>
  <sheetFormatPr defaultRowHeight="14.4"/>
  <cols>
    <col min="2" max="2" width="3.5546875" customWidth="1"/>
    <col min="3" max="3" width="18" customWidth="1"/>
    <col min="5" max="5" width="10" bestFit="1" customWidth="1"/>
    <col min="6" max="6" width="13" customWidth="1"/>
    <col min="8" max="8" width="16.44140625" customWidth="1"/>
    <col min="9" max="9" width="32.33203125" bestFit="1" customWidth="1"/>
    <col min="11" max="11" width="11" bestFit="1" customWidth="1"/>
    <col min="13" max="13" width="9" bestFit="1" customWidth="1"/>
    <col min="14" max="15" width="9.33203125" bestFit="1" customWidth="1"/>
    <col min="18" max="18" width="2" customWidth="1"/>
  </cols>
  <sheetData>
    <row r="2" spans="3:17" ht="15" thickBot="1"/>
    <row r="3" spans="3:17" s="1" customFormat="1" ht="55.2">
      <c r="C3" s="359" t="s">
        <v>515</v>
      </c>
      <c r="D3" s="344" t="s">
        <v>102</v>
      </c>
      <c r="E3" s="344" t="s">
        <v>103</v>
      </c>
      <c r="F3" s="344" t="s">
        <v>104</v>
      </c>
      <c r="G3" s="344" t="s">
        <v>105</v>
      </c>
      <c r="H3" s="344" t="s">
        <v>246</v>
      </c>
      <c r="I3" s="345" t="s">
        <v>61</v>
      </c>
      <c r="J3" s="346" t="s">
        <v>106</v>
      </c>
      <c r="K3" s="346" t="s">
        <v>107</v>
      </c>
      <c r="L3" s="346" t="s">
        <v>420</v>
      </c>
      <c r="M3" s="344" t="s">
        <v>109</v>
      </c>
      <c r="N3" s="344" t="s">
        <v>280</v>
      </c>
      <c r="O3" s="344" t="s">
        <v>512</v>
      </c>
      <c r="P3" s="347" t="s">
        <v>113</v>
      </c>
      <c r="Q3" s="348" t="s">
        <v>73</v>
      </c>
    </row>
    <row r="4" spans="3:17" ht="27.6">
      <c r="C4" s="349" t="s">
        <v>219</v>
      </c>
      <c r="D4" s="337" t="s">
        <v>421</v>
      </c>
      <c r="E4" s="338">
        <v>100025330</v>
      </c>
      <c r="F4" s="126" t="s">
        <v>248</v>
      </c>
      <c r="G4" s="339" t="s">
        <v>127</v>
      </c>
      <c r="H4" s="137">
        <v>302009770</v>
      </c>
      <c r="I4" s="340" t="s">
        <v>249</v>
      </c>
      <c r="J4" s="338" t="s">
        <v>250</v>
      </c>
      <c r="K4" s="341">
        <v>4200205099</v>
      </c>
      <c r="L4" s="338" t="s">
        <v>251</v>
      </c>
      <c r="M4" s="338">
        <v>47</v>
      </c>
      <c r="N4" s="342">
        <v>44155</v>
      </c>
      <c r="O4" s="342">
        <v>44155</v>
      </c>
      <c r="P4" s="126" t="s">
        <v>122</v>
      </c>
      <c r="Q4" s="350" t="s">
        <v>62</v>
      </c>
    </row>
    <row r="5" spans="3:17">
      <c r="C5" s="349" t="s">
        <v>233</v>
      </c>
      <c r="D5" s="337" t="s">
        <v>253</v>
      </c>
      <c r="E5" s="338">
        <v>100037170</v>
      </c>
      <c r="F5" s="126" t="s">
        <v>279</v>
      </c>
      <c r="G5" s="339" t="s">
        <v>254</v>
      </c>
      <c r="H5" s="137">
        <v>302009770</v>
      </c>
      <c r="I5" s="340" t="s">
        <v>255</v>
      </c>
      <c r="J5" s="338" t="s">
        <v>250</v>
      </c>
      <c r="K5" s="341">
        <v>4200207278</v>
      </c>
      <c r="L5" s="338" t="s">
        <v>251</v>
      </c>
      <c r="M5" s="338">
        <v>51</v>
      </c>
      <c r="N5" s="342">
        <v>44182</v>
      </c>
      <c r="O5" s="342">
        <v>44182</v>
      </c>
      <c r="P5" s="126" t="s">
        <v>122</v>
      </c>
      <c r="Q5" s="350" t="s">
        <v>513</v>
      </c>
    </row>
    <row r="6" spans="3:17">
      <c r="C6" s="349" t="s">
        <v>357</v>
      </c>
      <c r="D6" s="337" t="s">
        <v>493</v>
      </c>
      <c r="E6" s="338">
        <v>100044116</v>
      </c>
      <c r="F6" s="126" t="s">
        <v>504</v>
      </c>
      <c r="G6" s="339" t="s">
        <v>124</v>
      </c>
      <c r="H6" s="137">
        <v>302009770</v>
      </c>
      <c r="I6" s="340" t="s">
        <v>494</v>
      </c>
      <c r="J6" s="338" t="s">
        <v>250</v>
      </c>
      <c r="K6" s="341">
        <v>4200209592</v>
      </c>
      <c r="L6" s="338" t="s">
        <v>331</v>
      </c>
      <c r="M6" s="338">
        <v>7</v>
      </c>
      <c r="N6" s="342">
        <v>44238</v>
      </c>
      <c r="O6" s="342">
        <v>44238</v>
      </c>
      <c r="P6" s="126" t="s">
        <v>122</v>
      </c>
      <c r="Q6" s="350"/>
    </row>
    <row r="7" spans="3:17" hidden="1">
      <c r="C7" s="349" t="s">
        <v>309</v>
      </c>
      <c r="D7" s="338" t="s">
        <v>258</v>
      </c>
      <c r="E7" s="338">
        <v>100025327</v>
      </c>
      <c r="F7" s="338" t="s">
        <v>221</v>
      </c>
      <c r="G7" s="338" t="s">
        <v>124</v>
      </c>
      <c r="H7" s="137">
        <v>302009764</v>
      </c>
      <c r="I7" s="341" t="s">
        <v>125</v>
      </c>
      <c r="J7" s="338" t="s">
        <v>121</v>
      </c>
      <c r="K7" s="341">
        <v>4200205098</v>
      </c>
      <c r="L7" s="338" t="s">
        <v>251</v>
      </c>
      <c r="M7" s="338">
        <v>46</v>
      </c>
      <c r="N7" s="343">
        <v>44147</v>
      </c>
      <c r="O7" s="343">
        <v>44147</v>
      </c>
      <c r="P7" s="338" t="s">
        <v>122</v>
      </c>
      <c r="Q7" s="350" t="s">
        <v>514</v>
      </c>
    </row>
    <row r="8" spans="3:17" hidden="1">
      <c r="C8" s="349" t="s">
        <v>310</v>
      </c>
      <c r="D8" s="338" t="s">
        <v>259</v>
      </c>
      <c r="E8" s="338">
        <v>100025615</v>
      </c>
      <c r="F8" s="338" t="s">
        <v>222</v>
      </c>
      <c r="G8" s="338" t="s">
        <v>124</v>
      </c>
      <c r="H8" s="137">
        <v>302009763</v>
      </c>
      <c r="I8" s="341" t="s">
        <v>120</v>
      </c>
      <c r="J8" s="338" t="s">
        <v>119</v>
      </c>
      <c r="K8" s="341">
        <v>4200205089</v>
      </c>
      <c r="L8" s="338" t="s">
        <v>251</v>
      </c>
      <c r="M8" s="338">
        <v>46</v>
      </c>
      <c r="N8" s="343">
        <v>44147</v>
      </c>
      <c r="O8" s="343">
        <v>44147</v>
      </c>
      <c r="P8" s="338" t="s">
        <v>122</v>
      </c>
      <c r="Q8" s="350" t="s">
        <v>514</v>
      </c>
    </row>
    <row r="9" spans="3:17">
      <c r="C9" s="349" t="s">
        <v>311</v>
      </c>
      <c r="D9" s="338" t="s">
        <v>260</v>
      </c>
      <c r="E9" s="338">
        <v>100030516</v>
      </c>
      <c r="F9" s="338" t="s">
        <v>223</v>
      </c>
      <c r="G9" s="338" t="s">
        <v>124</v>
      </c>
      <c r="H9" s="137">
        <v>302009763</v>
      </c>
      <c r="I9" s="341" t="s">
        <v>120</v>
      </c>
      <c r="J9" s="338" t="s">
        <v>121</v>
      </c>
      <c r="K9" s="341">
        <v>4200205973</v>
      </c>
      <c r="L9" s="338" t="s">
        <v>251</v>
      </c>
      <c r="M9" s="338">
        <v>47</v>
      </c>
      <c r="N9" s="343">
        <v>44151</v>
      </c>
      <c r="O9" s="343">
        <v>44151</v>
      </c>
      <c r="P9" s="338" t="s">
        <v>122</v>
      </c>
      <c r="Q9" s="350"/>
    </row>
    <row r="10" spans="3:17">
      <c r="C10" s="349" t="s">
        <v>312</v>
      </c>
      <c r="D10" s="338" t="s">
        <v>261</v>
      </c>
      <c r="E10" s="338">
        <v>100031203</v>
      </c>
      <c r="F10" s="338" t="s">
        <v>224</v>
      </c>
      <c r="G10" s="338" t="s">
        <v>124</v>
      </c>
      <c r="H10" s="137">
        <v>302009765</v>
      </c>
      <c r="I10" s="341" t="s">
        <v>225</v>
      </c>
      <c r="J10" s="338" t="s">
        <v>119</v>
      </c>
      <c r="K10" s="341">
        <v>4200206133</v>
      </c>
      <c r="L10" s="338" t="s">
        <v>251</v>
      </c>
      <c r="M10" s="338">
        <v>47</v>
      </c>
      <c r="N10" s="343">
        <v>44151</v>
      </c>
      <c r="O10" s="343">
        <v>44151</v>
      </c>
      <c r="P10" s="338" t="s">
        <v>122</v>
      </c>
      <c r="Q10" s="350"/>
    </row>
    <row r="11" spans="3:17">
      <c r="C11" s="349" t="s">
        <v>313</v>
      </c>
      <c r="D11" s="337" t="s">
        <v>262</v>
      </c>
      <c r="E11" s="338">
        <v>100025322</v>
      </c>
      <c r="F11" s="338" t="s">
        <v>226</v>
      </c>
      <c r="G11" s="338" t="s">
        <v>127</v>
      </c>
      <c r="H11" s="137">
        <v>302009763</v>
      </c>
      <c r="I11" s="341" t="s">
        <v>120</v>
      </c>
      <c r="J11" s="338" t="s">
        <v>121</v>
      </c>
      <c r="K11" s="341">
        <v>4200205093</v>
      </c>
      <c r="L11" s="338" t="s">
        <v>251</v>
      </c>
      <c r="M11" s="338">
        <v>48</v>
      </c>
      <c r="N11" s="343">
        <v>44158</v>
      </c>
      <c r="O11" s="343">
        <v>44158</v>
      </c>
      <c r="P11" s="338" t="s">
        <v>122</v>
      </c>
      <c r="Q11" s="350"/>
    </row>
    <row r="12" spans="3:17">
      <c r="C12" s="349" t="s">
        <v>314</v>
      </c>
      <c r="D12" s="337" t="s">
        <v>263</v>
      </c>
      <c r="E12" s="338">
        <v>100025323</v>
      </c>
      <c r="F12" s="338" t="s">
        <v>227</v>
      </c>
      <c r="G12" s="338" t="s">
        <v>127</v>
      </c>
      <c r="H12" s="137">
        <v>302009763</v>
      </c>
      <c r="I12" s="341" t="s">
        <v>120</v>
      </c>
      <c r="J12" s="338" t="s">
        <v>121</v>
      </c>
      <c r="K12" s="341">
        <v>4200205096</v>
      </c>
      <c r="L12" s="338" t="s">
        <v>251</v>
      </c>
      <c r="M12" s="338">
        <v>48</v>
      </c>
      <c r="N12" s="343">
        <v>44158</v>
      </c>
      <c r="O12" s="343">
        <v>44158</v>
      </c>
      <c r="P12" s="338" t="s">
        <v>122</v>
      </c>
      <c r="Q12" s="350"/>
    </row>
    <row r="13" spans="3:17">
      <c r="C13" s="349" t="s">
        <v>315</v>
      </c>
      <c r="D13" s="337" t="s">
        <v>264</v>
      </c>
      <c r="E13" s="338">
        <v>100025325</v>
      </c>
      <c r="F13" s="338" t="s">
        <v>228</v>
      </c>
      <c r="G13" s="338" t="s">
        <v>127</v>
      </c>
      <c r="H13" s="137">
        <v>302009765</v>
      </c>
      <c r="I13" s="341" t="s">
        <v>225</v>
      </c>
      <c r="J13" s="338" t="s">
        <v>119</v>
      </c>
      <c r="K13" s="341">
        <v>4200205097</v>
      </c>
      <c r="L13" s="338" t="s">
        <v>251</v>
      </c>
      <c r="M13" s="338">
        <v>48</v>
      </c>
      <c r="N13" s="343">
        <v>44158</v>
      </c>
      <c r="O13" s="343">
        <v>44158</v>
      </c>
      <c r="P13" s="338" t="s">
        <v>122</v>
      </c>
      <c r="Q13" s="350"/>
    </row>
    <row r="14" spans="3:17">
      <c r="C14" s="349" t="s">
        <v>316</v>
      </c>
      <c r="D14" s="338" t="s">
        <v>275</v>
      </c>
      <c r="E14" s="338">
        <v>100038336</v>
      </c>
      <c r="F14" s="338" t="s">
        <v>295</v>
      </c>
      <c r="G14" s="338" t="s">
        <v>117</v>
      </c>
      <c r="H14" s="137">
        <v>302009765</v>
      </c>
      <c r="I14" s="341" t="s">
        <v>225</v>
      </c>
      <c r="J14" s="338" t="s">
        <v>119</v>
      </c>
      <c r="K14" s="341">
        <v>4200207523</v>
      </c>
      <c r="L14" s="338" t="s">
        <v>251</v>
      </c>
      <c r="M14" s="338">
        <v>48</v>
      </c>
      <c r="N14" s="343">
        <v>44159</v>
      </c>
      <c r="O14" s="343">
        <v>44159</v>
      </c>
      <c r="P14" s="338" t="s">
        <v>114</v>
      </c>
      <c r="Q14" s="350"/>
    </row>
    <row r="15" spans="3:17">
      <c r="C15" s="349" t="s">
        <v>317</v>
      </c>
      <c r="D15" s="338" t="s">
        <v>276</v>
      </c>
      <c r="E15" s="338">
        <v>100038337</v>
      </c>
      <c r="F15" s="338" t="s">
        <v>296</v>
      </c>
      <c r="G15" s="338" t="s">
        <v>254</v>
      </c>
      <c r="H15" s="137">
        <v>302009763</v>
      </c>
      <c r="I15" s="341" t="s">
        <v>120</v>
      </c>
      <c r="J15" s="338" t="s">
        <v>306</v>
      </c>
      <c r="K15" s="341">
        <v>4200207525</v>
      </c>
      <c r="L15" s="338" t="s">
        <v>251</v>
      </c>
      <c r="M15" s="338">
        <v>48</v>
      </c>
      <c r="N15" s="343">
        <v>44162</v>
      </c>
      <c r="O15" s="343">
        <v>44162</v>
      </c>
      <c r="P15" s="338" t="s">
        <v>122</v>
      </c>
      <c r="Q15" s="350"/>
    </row>
    <row r="16" spans="3:17">
      <c r="C16" s="349" t="s">
        <v>318</v>
      </c>
      <c r="D16" s="338" t="s">
        <v>283</v>
      </c>
      <c r="E16" s="338">
        <v>100038715</v>
      </c>
      <c r="F16" s="338" t="s">
        <v>299</v>
      </c>
      <c r="G16" s="338" t="s">
        <v>254</v>
      </c>
      <c r="H16" s="137">
        <v>302009765</v>
      </c>
      <c r="I16" s="341" t="s">
        <v>225</v>
      </c>
      <c r="J16" s="338" t="s">
        <v>119</v>
      </c>
      <c r="K16" s="341">
        <v>4200207709</v>
      </c>
      <c r="L16" s="338" t="s">
        <v>251</v>
      </c>
      <c r="M16" s="338">
        <v>48</v>
      </c>
      <c r="N16" s="343">
        <v>44162</v>
      </c>
      <c r="O16" s="343">
        <v>44162</v>
      </c>
      <c r="P16" s="338" t="s">
        <v>122</v>
      </c>
      <c r="Q16" s="350"/>
    </row>
    <row r="17" spans="3:17">
      <c r="C17" s="349" t="s">
        <v>319</v>
      </c>
      <c r="D17" s="338" t="s">
        <v>284</v>
      </c>
      <c r="E17" s="338">
        <v>100038716</v>
      </c>
      <c r="F17" s="338" t="s">
        <v>300</v>
      </c>
      <c r="G17" s="338" t="s">
        <v>254</v>
      </c>
      <c r="H17" s="137">
        <v>302009765</v>
      </c>
      <c r="I17" s="341" t="s">
        <v>225</v>
      </c>
      <c r="J17" s="338" t="s">
        <v>121</v>
      </c>
      <c r="K17" s="341">
        <v>4200207710</v>
      </c>
      <c r="L17" s="338" t="s">
        <v>251</v>
      </c>
      <c r="M17" s="338">
        <v>48</v>
      </c>
      <c r="N17" s="343">
        <v>44162</v>
      </c>
      <c r="O17" s="343">
        <v>44162</v>
      </c>
      <c r="P17" s="338" t="s">
        <v>122</v>
      </c>
      <c r="Q17" s="350"/>
    </row>
    <row r="18" spans="3:17">
      <c r="C18" s="349" t="s">
        <v>320</v>
      </c>
      <c r="D18" s="338" t="s">
        <v>285</v>
      </c>
      <c r="E18" s="338">
        <v>100038718</v>
      </c>
      <c r="F18" s="338" t="s">
        <v>301</v>
      </c>
      <c r="G18" s="338" t="s">
        <v>117</v>
      </c>
      <c r="H18" s="137">
        <v>302009763</v>
      </c>
      <c r="I18" s="341" t="s">
        <v>120</v>
      </c>
      <c r="J18" s="338" t="s">
        <v>121</v>
      </c>
      <c r="K18" s="341">
        <v>4200207711</v>
      </c>
      <c r="L18" s="338" t="s">
        <v>251</v>
      </c>
      <c r="M18" s="338">
        <v>48</v>
      </c>
      <c r="N18" s="343">
        <v>44162</v>
      </c>
      <c r="O18" s="343">
        <v>44162</v>
      </c>
      <c r="P18" s="338" t="s">
        <v>114</v>
      </c>
      <c r="Q18" s="350"/>
    </row>
    <row r="19" spans="3:17">
      <c r="C19" s="349" t="s">
        <v>321</v>
      </c>
      <c r="D19" s="338" t="s">
        <v>302</v>
      </c>
      <c r="E19" s="338">
        <v>100039100</v>
      </c>
      <c r="F19" s="338" t="s">
        <v>303</v>
      </c>
      <c r="G19" s="338" t="s">
        <v>254</v>
      </c>
      <c r="H19" s="137">
        <v>302009765</v>
      </c>
      <c r="I19" s="341" t="s">
        <v>225</v>
      </c>
      <c r="J19" s="338" t="s">
        <v>277</v>
      </c>
      <c r="K19" s="341">
        <v>4200207915</v>
      </c>
      <c r="L19" s="338" t="s">
        <v>251</v>
      </c>
      <c r="M19" s="338">
        <v>48</v>
      </c>
      <c r="N19" s="343">
        <v>44162</v>
      </c>
      <c r="O19" s="343">
        <v>44162</v>
      </c>
      <c r="P19" s="338" t="s">
        <v>122</v>
      </c>
      <c r="Q19" s="350"/>
    </row>
    <row r="20" spans="3:17">
      <c r="C20" s="349" t="s">
        <v>322</v>
      </c>
      <c r="D20" s="338" t="s">
        <v>265</v>
      </c>
      <c r="E20" s="338">
        <v>100036877</v>
      </c>
      <c r="F20" s="338" t="s">
        <v>266</v>
      </c>
      <c r="G20" s="338" t="s">
        <v>115</v>
      </c>
      <c r="H20" s="137">
        <v>302009763</v>
      </c>
      <c r="I20" s="341" t="s">
        <v>120</v>
      </c>
      <c r="J20" s="338" t="s">
        <v>119</v>
      </c>
      <c r="K20" s="341">
        <v>4200207185</v>
      </c>
      <c r="L20" s="338" t="s">
        <v>251</v>
      </c>
      <c r="M20" s="338">
        <v>50</v>
      </c>
      <c r="N20" s="343">
        <v>44176</v>
      </c>
      <c r="O20" s="343">
        <v>44176</v>
      </c>
      <c r="P20" s="338" t="s">
        <v>122</v>
      </c>
      <c r="Q20" s="350"/>
    </row>
    <row r="21" spans="3:17">
      <c r="C21" s="349" t="s">
        <v>323</v>
      </c>
      <c r="D21" s="338" t="s">
        <v>267</v>
      </c>
      <c r="E21" s="338">
        <v>100036885</v>
      </c>
      <c r="F21" s="338" t="s">
        <v>278</v>
      </c>
      <c r="G21" s="338" t="s">
        <v>115</v>
      </c>
      <c r="H21" s="137">
        <v>302009763</v>
      </c>
      <c r="I21" s="341" t="s">
        <v>120</v>
      </c>
      <c r="J21" s="338" t="s">
        <v>121</v>
      </c>
      <c r="K21" s="341">
        <v>4200207186</v>
      </c>
      <c r="L21" s="338" t="s">
        <v>251</v>
      </c>
      <c r="M21" s="338">
        <v>50</v>
      </c>
      <c r="N21" s="343">
        <v>44176</v>
      </c>
      <c r="O21" s="343">
        <v>44176</v>
      </c>
      <c r="P21" s="338" t="s">
        <v>122</v>
      </c>
      <c r="Q21" s="350"/>
    </row>
    <row r="22" spans="3:17">
      <c r="C22" s="349" t="s">
        <v>324</v>
      </c>
      <c r="D22" s="338" t="s">
        <v>268</v>
      </c>
      <c r="E22" s="338">
        <v>100036888</v>
      </c>
      <c r="F22" s="338" t="s">
        <v>269</v>
      </c>
      <c r="G22" s="338" t="s">
        <v>115</v>
      </c>
      <c r="H22" s="137">
        <v>302009767</v>
      </c>
      <c r="I22" s="341" t="s">
        <v>286</v>
      </c>
      <c r="J22" s="338" t="s">
        <v>121</v>
      </c>
      <c r="K22" s="341">
        <v>4200207187</v>
      </c>
      <c r="L22" s="338" t="s">
        <v>251</v>
      </c>
      <c r="M22" s="338">
        <v>50</v>
      </c>
      <c r="N22" s="343">
        <v>44176</v>
      </c>
      <c r="O22" s="343">
        <v>44176</v>
      </c>
      <c r="P22" s="338" t="s">
        <v>122</v>
      </c>
      <c r="Q22" s="350"/>
    </row>
    <row r="23" spans="3:17">
      <c r="C23" s="349" t="s">
        <v>325</v>
      </c>
      <c r="D23" s="338" t="s">
        <v>270</v>
      </c>
      <c r="E23" s="338">
        <v>100036891</v>
      </c>
      <c r="F23" s="338" t="s">
        <v>271</v>
      </c>
      <c r="G23" s="338" t="s">
        <v>115</v>
      </c>
      <c r="H23" s="137">
        <v>302009766</v>
      </c>
      <c r="I23" s="341" t="s">
        <v>272</v>
      </c>
      <c r="J23" s="338" t="s">
        <v>119</v>
      </c>
      <c r="K23" s="341">
        <v>4200207189</v>
      </c>
      <c r="L23" s="338" t="s">
        <v>251</v>
      </c>
      <c r="M23" s="338">
        <v>50</v>
      </c>
      <c r="N23" s="343">
        <v>44176</v>
      </c>
      <c r="O23" s="343">
        <v>44176</v>
      </c>
      <c r="P23" s="338" t="s">
        <v>122</v>
      </c>
      <c r="Q23" s="350"/>
    </row>
    <row r="24" spans="3:17">
      <c r="C24" s="349" t="s">
        <v>326</v>
      </c>
      <c r="D24" s="338" t="s">
        <v>281</v>
      </c>
      <c r="E24" s="338">
        <v>100038528</v>
      </c>
      <c r="F24" s="338" t="s">
        <v>297</v>
      </c>
      <c r="G24" s="338" t="s">
        <v>287</v>
      </c>
      <c r="H24" s="137">
        <v>302009763</v>
      </c>
      <c r="I24" s="341" t="s">
        <v>120</v>
      </c>
      <c r="J24" s="338" t="s">
        <v>121</v>
      </c>
      <c r="K24" s="341">
        <v>4200207596</v>
      </c>
      <c r="L24" s="338" t="s">
        <v>251</v>
      </c>
      <c r="M24" s="338">
        <v>50</v>
      </c>
      <c r="N24" s="343">
        <v>44176</v>
      </c>
      <c r="O24" s="343">
        <v>44176</v>
      </c>
      <c r="P24" s="338" t="s">
        <v>122</v>
      </c>
      <c r="Q24" s="350"/>
    </row>
    <row r="25" spans="3:17">
      <c r="C25" s="349" t="s">
        <v>327</v>
      </c>
      <c r="D25" s="338" t="s">
        <v>422</v>
      </c>
      <c r="E25" s="338">
        <v>100042888</v>
      </c>
      <c r="F25" s="338" t="s">
        <v>423</v>
      </c>
      <c r="G25" s="338" t="s">
        <v>117</v>
      </c>
      <c r="H25" s="137">
        <v>302009763</v>
      </c>
      <c r="I25" s="341" t="s">
        <v>120</v>
      </c>
      <c r="J25" s="338" t="s">
        <v>306</v>
      </c>
      <c r="K25" s="341">
        <v>4200209231</v>
      </c>
      <c r="L25" s="338" t="s">
        <v>251</v>
      </c>
      <c r="M25" s="338">
        <v>50</v>
      </c>
      <c r="N25" s="343">
        <v>44176</v>
      </c>
      <c r="O25" s="343">
        <v>44176</v>
      </c>
      <c r="P25" s="338" t="s">
        <v>424</v>
      </c>
      <c r="Q25" s="350"/>
    </row>
    <row r="26" spans="3:17">
      <c r="C26" s="349" t="s">
        <v>328</v>
      </c>
      <c r="D26" s="338" t="s">
        <v>425</v>
      </c>
      <c r="E26" s="338">
        <v>100042900</v>
      </c>
      <c r="F26" s="338" t="s">
        <v>426</v>
      </c>
      <c r="G26" s="338" t="s">
        <v>117</v>
      </c>
      <c r="H26" s="137">
        <v>302009763</v>
      </c>
      <c r="I26" s="341" t="s">
        <v>120</v>
      </c>
      <c r="J26" s="338" t="s">
        <v>427</v>
      </c>
      <c r="K26" s="341">
        <v>4200209236</v>
      </c>
      <c r="L26" s="338" t="s">
        <v>251</v>
      </c>
      <c r="M26" s="338">
        <v>50</v>
      </c>
      <c r="N26" s="343">
        <v>44176</v>
      </c>
      <c r="O26" s="343">
        <v>44176</v>
      </c>
      <c r="P26" s="338" t="s">
        <v>424</v>
      </c>
      <c r="Q26" s="350"/>
    </row>
    <row r="27" spans="3:17">
      <c r="C27" s="349" t="s">
        <v>329</v>
      </c>
      <c r="D27" s="338" t="s">
        <v>428</v>
      </c>
      <c r="E27" s="338">
        <v>100042894</v>
      </c>
      <c r="F27" s="338" t="s">
        <v>429</v>
      </c>
      <c r="G27" s="338" t="s">
        <v>117</v>
      </c>
      <c r="H27" s="137">
        <v>302009765</v>
      </c>
      <c r="I27" s="341" t="s">
        <v>225</v>
      </c>
      <c r="J27" s="338" t="s">
        <v>430</v>
      </c>
      <c r="K27" s="341">
        <v>4200209233</v>
      </c>
      <c r="L27" s="338" t="s">
        <v>251</v>
      </c>
      <c r="M27" s="338">
        <v>51</v>
      </c>
      <c r="N27" s="343">
        <v>44180</v>
      </c>
      <c r="O27" s="343">
        <v>44180</v>
      </c>
      <c r="P27" s="338" t="s">
        <v>424</v>
      </c>
      <c r="Q27" s="350"/>
    </row>
    <row r="28" spans="3:17">
      <c r="C28" s="349" t="s">
        <v>431</v>
      </c>
      <c r="D28" s="338" t="s">
        <v>432</v>
      </c>
      <c r="E28" s="338">
        <v>100042930</v>
      </c>
      <c r="F28" s="338" t="s">
        <v>433</v>
      </c>
      <c r="G28" s="338" t="s">
        <v>254</v>
      </c>
      <c r="H28" s="137">
        <v>302009763</v>
      </c>
      <c r="I28" s="341" t="s">
        <v>120</v>
      </c>
      <c r="J28" s="338" t="s">
        <v>277</v>
      </c>
      <c r="K28" s="341">
        <v>4200209241</v>
      </c>
      <c r="L28" s="338" t="s">
        <v>251</v>
      </c>
      <c r="M28" s="338">
        <v>51</v>
      </c>
      <c r="N28" s="343">
        <v>44180</v>
      </c>
      <c r="O28" s="343">
        <v>44180</v>
      </c>
      <c r="P28" s="338" t="s">
        <v>434</v>
      </c>
      <c r="Q28" s="350"/>
    </row>
    <row r="29" spans="3:17">
      <c r="C29" s="349" t="s">
        <v>435</v>
      </c>
      <c r="D29" s="338" t="s">
        <v>436</v>
      </c>
      <c r="E29" s="338">
        <v>100042908</v>
      </c>
      <c r="F29" s="338" t="s">
        <v>437</v>
      </c>
      <c r="G29" s="338" t="s">
        <v>254</v>
      </c>
      <c r="H29" s="137">
        <v>302009763</v>
      </c>
      <c r="I29" s="341" t="s">
        <v>120</v>
      </c>
      <c r="J29" s="338" t="s">
        <v>277</v>
      </c>
      <c r="K29" s="341">
        <v>4200209237</v>
      </c>
      <c r="L29" s="338" t="s">
        <v>251</v>
      </c>
      <c r="M29" s="338">
        <v>51</v>
      </c>
      <c r="N29" s="343">
        <v>44180</v>
      </c>
      <c r="O29" s="343">
        <v>44180</v>
      </c>
      <c r="P29" s="338" t="s">
        <v>434</v>
      </c>
      <c r="Q29" s="350"/>
    </row>
    <row r="30" spans="3:17">
      <c r="C30" s="349" t="s">
        <v>438</v>
      </c>
      <c r="D30" s="338" t="s">
        <v>282</v>
      </c>
      <c r="E30" s="338">
        <v>100038532</v>
      </c>
      <c r="F30" s="338" t="s">
        <v>298</v>
      </c>
      <c r="G30" s="338" t="s">
        <v>287</v>
      </c>
      <c r="H30" s="137">
        <v>302009763</v>
      </c>
      <c r="I30" s="341" t="s">
        <v>120</v>
      </c>
      <c r="J30" s="338" t="s">
        <v>119</v>
      </c>
      <c r="K30" s="341">
        <v>4200207600</v>
      </c>
      <c r="L30" s="338" t="s">
        <v>251</v>
      </c>
      <c r="M30" s="338">
        <v>51</v>
      </c>
      <c r="N30" s="343">
        <v>44182</v>
      </c>
      <c r="O30" s="343">
        <v>44182</v>
      </c>
      <c r="P30" s="338" t="s">
        <v>122</v>
      </c>
      <c r="Q30" s="350"/>
    </row>
    <row r="31" spans="3:17">
      <c r="C31" s="349" t="s">
        <v>439</v>
      </c>
      <c r="D31" s="338" t="s">
        <v>304</v>
      </c>
      <c r="E31" s="338">
        <v>100039626</v>
      </c>
      <c r="F31" s="338" t="s">
        <v>440</v>
      </c>
      <c r="G31" s="338" t="s">
        <v>124</v>
      </c>
      <c r="H31" s="137">
        <v>302009767</v>
      </c>
      <c r="I31" s="341" t="s">
        <v>286</v>
      </c>
      <c r="J31" s="338" t="s">
        <v>121</v>
      </c>
      <c r="K31" s="341">
        <v>4200207963</v>
      </c>
      <c r="L31" s="338" t="s">
        <v>251</v>
      </c>
      <c r="M31" s="338">
        <v>51</v>
      </c>
      <c r="N31" s="343">
        <v>44182</v>
      </c>
      <c r="O31" s="343">
        <v>44182</v>
      </c>
      <c r="P31" s="338" t="s">
        <v>122</v>
      </c>
      <c r="Q31" s="350"/>
    </row>
    <row r="32" spans="3:17">
      <c r="C32" s="349" t="s">
        <v>441</v>
      </c>
      <c r="D32" s="338" t="s">
        <v>305</v>
      </c>
      <c r="E32" s="338">
        <v>100039630</v>
      </c>
      <c r="F32" s="338" t="s">
        <v>442</v>
      </c>
      <c r="G32" s="338" t="s">
        <v>124</v>
      </c>
      <c r="H32" s="137">
        <v>302009766</v>
      </c>
      <c r="I32" s="341" t="s">
        <v>272</v>
      </c>
      <c r="J32" s="338" t="s">
        <v>119</v>
      </c>
      <c r="K32" s="341">
        <v>4200207964</v>
      </c>
      <c r="L32" s="338" t="s">
        <v>251</v>
      </c>
      <c r="M32" s="338">
        <v>51</v>
      </c>
      <c r="N32" s="343">
        <v>44182</v>
      </c>
      <c r="O32" s="343">
        <v>44182</v>
      </c>
      <c r="P32" s="338" t="s">
        <v>122</v>
      </c>
      <c r="Q32" s="350"/>
    </row>
    <row r="33" spans="3:17">
      <c r="C33" s="349" t="s">
        <v>443</v>
      </c>
      <c r="D33" s="338" t="s">
        <v>444</v>
      </c>
      <c r="E33" s="338">
        <v>100042898</v>
      </c>
      <c r="F33" s="338" t="s">
        <v>445</v>
      </c>
      <c r="G33" s="338" t="s">
        <v>117</v>
      </c>
      <c r="H33" s="137">
        <v>302009763</v>
      </c>
      <c r="I33" s="341" t="s">
        <v>120</v>
      </c>
      <c r="J33" s="338" t="s">
        <v>446</v>
      </c>
      <c r="K33" s="341">
        <v>4200209234</v>
      </c>
      <c r="L33" s="338" t="s">
        <v>251</v>
      </c>
      <c r="M33" s="338">
        <v>52</v>
      </c>
      <c r="N33" s="343">
        <v>44186</v>
      </c>
      <c r="O33" s="343">
        <v>44186</v>
      </c>
      <c r="P33" s="338" t="s">
        <v>424</v>
      </c>
      <c r="Q33" s="350"/>
    </row>
    <row r="34" spans="3:17">
      <c r="C34" s="349" t="s">
        <v>447</v>
      </c>
      <c r="D34" s="338" t="s">
        <v>448</v>
      </c>
      <c r="E34" s="338">
        <v>100042941</v>
      </c>
      <c r="F34" s="338" t="s">
        <v>449</v>
      </c>
      <c r="G34" s="338" t="s">
        <v>254</v>
      </c>
      <c r="H34" s="137">
        <v>302009765</v>
      </c>
      <c r="I34" s="341" t="s">
        <v>225</v>
      </c>
      <c r="J34" s="338" t="s">
        <v>277</v>
      </c>
      <c r="K34" s="341">
        <v>4200209244</v>
      </c>
      <c r="L34" s="338" t="s">
        <v>251</v>
      </c>
      <c r="M34" s="338">
        <v>52</v>
      </c>
      <c r="N34" s="343">
        <v>44188</v>
      </c>
      <c r="O34" s="343">
        <v>44188</v>
      </c>
      <c r="P34" s="338" t="s">
        <v>434</v>
      </c>
      <c r="Q34" s="350"/>
    </row>
    <row r="35" spans="3:17">
      <c r="C35" s="349" t="s">
        <v>450</v>
      </c>
      <c r="D35" s="338" t="s">
        <v>451</v>
      </c>
      <c r="E35" s="338">
        <v>100042889</v>
      </c>
      <c r="F35" s="338" t="s">
        <v>452</v>
      </c>
      <c r="G35" s="338" t="s">
        <v>117</v>
      </c>
      <c r="H35" s="137">
        <v>302009763</v>
      </c>
      <c r="I35" s="341" t="s">
        <v>120</v>
      </c>
      <c r="J35" s="338" t="s">
        <v>430</v>
      </c>
      <c r="K35" s="341">
        <v>4200209232</v>
      </c>
      <c r="L35" s="338" t="s">
        <v>251</v>
      </c>
      <c r="M35" s="338">
        <v>53</v>
      </c>
      <c r="N35" s="343">
        <v>44193</v>
      </c>
      <c r="O35" s="343">
        <v>44193</v>
      </c>
      <c r="P35" s="338" t="s">
        <v>424</v>
      </c>
      <c r="Q35" s="350"/>
    </row>
    <row r="36" spans="3:17">
      <c r="C36" s="349" t="s">
        <v>453</v>
      </c>
      <c r="D36" s="338" t="s">
        <v>454</v>
      </c>
      <c r="E36" s="338">
        <v>100042902</v>
      </c>
      <c r="F36" s="338" t="s">
        <v>455</v>
      </c>
      <c r="G36" s="338" t="s">
        <v>117</v>
      </c>
      <c r="H36" s="137">
        <v>302009764</v>
      </c>
      <c r="I36" s="341" t="s">
        <v>456</v>
      </c>
      <c r="J36" s="338" t="s">
        <v>306</v>
      </c>
      <c r="K36" s="341">
        <v>4200209238</v>
      </c>
      <c r="L36" s="338" t="s">
        <v>251</v>
      </c>
      <c r="M36" s="338">
        <v>53</v>
      </c>
      <c r="N36" s="343">
        <v>44193</v>
      </c>
      <c r="O36" s="343">
        <v>44193</v>
      </c>
      <c r="P36" s="338" t="s">
        <v>434</v>
      </c>
      <c r="Q36" s="350"/>
    </row>
    <row r="37" spans="3:17">
      <c r="C37" s="349" t="s">
        <v>457</v>
      </c>
      <c r="D37" s="338" t="s">
        <v>508</v>
      </c>
      <c r="E37" s="338">
        <v>100044559</v>
      </c>
      <c r="F37" s="341"/>
      <c r="G37" s="338" t="s">
        <v>115</v>
      </c>
      <c r="H37" s="137">
        <v>302009763</v>
      </c>
      <c r="I37" s="341" t="s">
        <v>120</v>
      </c>
      <c r="J37" s="338" t="s">
        <v>119</v>
      </c>
      <c r="K37" s="341">
        <v>4200209864</v>
      </c>
      <c r="L37" s="338" t="s">
        <v>251</v>
      </c>
      <c r="M37" s="338">
        <v>53</v>
      </c>
      <c r="N37" s="343">
        <v>44193</v>
      </c>
      <c r="O37" s="343">
        <v>44193</v>
      </c>
      <c r="P37" s="338"/>
      <c r="Q37" s="350"/>
    </row>
    <row r="38" spans="3:17">
      <c r="C38" s="349" t="s">
        <v>460</v>
      </c>
      <c r="D38" s="338" t="s">
        <v>509</v>
      </c>
      <c r="E38" s="338">
        <v>100044561</v>
      </c>
      <c r="F38" s="341"/>
      <c r="G38" s="338" t="s">
        <v>115</v>
      </c>
      <c r="H38" s="137">
        <v>302009763</v>
      </c>
      <c r="I38" s="341" t="s">
        <v>120</v>
      </c>
      <c r="J38" s="338" t="s">
        <v>121</v>
      </c>
      <c r="K38" s="341">
        <v>4200209865</v>
      </c>
      <c r="L38" s="338" t="s">
        <v>251</v>
      </c>
      <c r="M38" s="338">
        <v>53</v>
      </c>
      <c r="N38" s="343">
        <v>44193</v>
      </c>
      <c r="O38" s="343">
        <v>44193</v>
      </c>
      <c r="P38" s="338"/>
      <c r="Q38" s="350"/>
    </row>
    <row r="39" spans="3:17">
      <c r="C39" s="349" t="s">
        <v>463</v>
      </c>
      <c r="D39" s="338" t="s">
        <v>458</v>
      </c>
      <c r="E39" s="338">
        <v>100042922</v>
      </c>
      <c r="F39" s="338" t="s">
        <v>459</v>
      </c>
      <c r="G39" s="338" t="s">
        <v>287</v>
      </c>
      <c r="H39" s="137">
        <v>302009766</v>
      </c>
      <c r="I39" s="341" t="s">
        <v>168</v>
      </c>
      <c r="J39" s="338" t="s">
        <v>430</v>
      </c>
      <c r="K39" s="341">
        <v>4200209239</v>
      </c>
      <c r="L39" s="338" t="s">
        <v>331</v>
      </c>
      <c r="M39" s="338">
        <v>2</v>
      </c>
      <c r="N39" s="343">
        <v>44203</v>
      </c>
      <c r="O39" s="343">
        <v>44203</v>
      </c>
      <c r="P39" s="338" t="s">
        <v>434</v>
      </c>
      <c r="Q39" s="350"/>
    </row>
    <row r="40" spans="3:17">
      <c r="C40" s="349" t="s">
        <v>467</v>
      </c>
      <c r="D40" s="338" t="s">
        <v>461</v>
      </c>
      <c r="E40" s="338">
        <v>100043294</v>
      </c>
      <c r="F40" s="338" t="s">
        <v>495</v>
      </c>
      <c r="G40" s="338" t="s">
        <v>287</v>
      </c>
      <c r="H40" s="137">
        <v>302027911</v>
      </c>
      <c r="I40" s="341" t="s">
        <v>462</v>
      </c>
      <c r="J40" s="338" t="s">
        <v>430</v>
      </c>
      <c r="K40" s="341">
        <v>4200209240</v>
      </c>
      <c r="L40" s="338" t="s">
        <v>331</v>
      </c>
      <c r="M40" s="338">
        <v>2</v>
      </c>
      <c r="N40" s="343">
        <v>44203</v>
      </c>
      <c r="O40" s="343">
        <v>44203</v>
      </c>
      <c r="P40" s="338" t="s">
        <v>434</v>
      </c>
      <c r="Q40" s="350"/>
    </row>
    <row r="41" spans="3:17">
      <c r="C41" s="349" t="s">
        <v>470</v>
      </c>
      <c r="D41" s="338" t="s">
        <v>464</v>
      </c>
      <c r="E41" s="338">
        <v>100042932</v>
      </c>
      <c r="F41" s="338" t="s">
        <v>465</v>
      </c>
      <c r="G41" s="338" t="s">
        <v>287</v>
      </c>
      <c r="H41" s="137">
        <v>302009767</v>
      </c>
      <c r="I41" s="341" t="s">
        <v>466</v>
      </c>
      <c r="J41" s="338" t="s">
        <v>306</v>
      </c>
      <c r="K41" s="341">
        <v>4200209243</v>
      </c>
      <c r="L41" s="338" t="s">
        <v>331</v>
      </c>
      <c r="M41" s="338">
        <v>2</v>
      </c>
      <c r="N41" s="343">
        <v>44203</v>
      </c>
      <c r="O41" s="343">
        <v>44203</v>
      </c>
      <c r="P41" s="338" t="s">
        <v>434</v>
      </c>
      <c r="Q41" s="350"/>
    </row>
    <row r="42" spans="3:17">
      <c r="C42" s="349" t="s">
        <v>499</v>
      </c>
      <c r="D42" s="338" t="s">
        <v>468</v>
      </c>
      <c r="E42" s="338">
        <v>100042881</v>
      </c>
      <c r="F42" s="338" t="s">
        <v>469</v>
      </c>
      <c r="G42" s="338" t="s">
        <v>127</v>
      </c>
      <c r="H42" s="137">
        <v>302009763</v>
      </c>
      <c r="I42" s="341" t="s">
        <v>120</v>
      </c>
      <c r="J42" s="338" t="s">
        <v>427</v>
      </c>
      <c r="K42" s="341">
        <v>4200209229</v>
      </c>
      <c r="L42" s="338" t="s">
        <v>331</v>
      </c>
      <c r="M42" s="338">
        <v>2</v>
      </c>
      <c r="N42" s="343">
        <v>44203</v>
      </c>
      <c r="O42" s="343">
        <v>44203</v>
      </c>
      <c r="P42" s="338" t="s">
        <v>434</v>
      </c>
      <c r="Q42" s="350"/>
    </row>
    <row r="43" spans="3:17">
      <c r="C43" s="349" t="s">
        <v>500</v>
      </c>
      <c r="D43" s="338" t="s">
        <v>471</v>
      </c>
      <c r="E43" s="338">
        <v>100042885</v>
      </c>
      <c r="F43" s="338" t="s">
        <v>472</v>
      </c>
      <c r="G43" s="338" t="s">
        <v>473</v>
      </c>
      <c r="H43" s="137">
        <v>302009764</v>
      </c>
      <c r="I43" s="341" t="s">
        <v>474</v>
      </c>
      <c r="J43" s="338" t="s">
        <v>121</v>
      </c>
      <c r="K43" s="341">
        <v>4200209230</v>
      </c>
      <c r="L43" s="338" t="s">
        <v>331</v>
      </c>
      <c r="M43" s="338">
        <v>2</v>
      </c>
      <c r="N43" s="343">
        <v>44203</v>
      </c>
      <c r="O43" s="343">
        <v>44203</v>
      </c>
      <c r="P43" s="338" t="s">
        <v>434</v>
      </c>
      <c r="Q43" s="350"/>
    </row>
    <row r="44" spans="3:17">
      <c r="C44" s="349" t="s">
        <v>501</v>
      </c>
      <c r="D44" s="338" t="s">
        <v>496</v>
      </c>
      <c r="E44" s="338">
        <v>100044114</v>
      </c>
      <c r="F44" s="338" t="s">
        <v>505</v>
      </c>
      <c r="G44" s="338" t="s">
        <v>124</v>
      </c>
      <c r="H44" s="137">
        <v>302009764</v>
      </c>
      <c r="I44" s="341" t="s">
        <v>456</v>
      </c>
      <c r="J44" s="338" t="s">
        <v>121</v>
      </c>
      <c r="K44" s="341">
        <v>4200209589</v>
      </c>
      <c r="L44" s="338" t="s">
        <v>331</v>
      </c>
      <c r="M44" s="338">
        <v>3</v>
      </c>
      <c r="N44" s="343">
        <v>44210</v>
      </c>
      <c r="O44" s="343">
        <v>44210</v>
      </c>
      <c r="P44" s="338" t="s">
        <v>122</v>
      </c>
      <c r="Q44" s="350"/>
    </row>
    <row r="45" spans="3:17">
      <c r="C45" s="349" t="s">
        <v>516</v>
      </c>
      <c r="D45" s="338" t="s">
        <v>497</v>
      </c>
      <c r="E45" s="338">
        <v>100044115</v>
      </c>
      <c r="F45" s="338" t="s">
        <v>506</v>
      </c>
      <c r="G45" s="338" t="s">
        <v>124</v>
      </c>
      <c r="H45" s="137">
        <v>302009763</v>
      </c>
      <c r="I45" s="341" t="s">
        <v>120</v>
      </c>
      <c r="J45" s="338" t="s">
        <v>119</v>
      </c>
      <c r="K45" s="341">
        <v>4200209590</v>
      </c>
      <c r="L45" s="338" t="s">
        <v>331</v>
      </c>
      <c r="M45" s="338">
        <v>3</v>
      </c>
      <c r="N45" s="343">
        <v>44210</v>
      </c>
      <c r="O45" s="343">
        <v>44210</v>
      </c>
      <c r="P45" s="338" t="s">
        <v>122</v>
      </c>
      <c r="Q45" s="350"/>
    </row>
    <row r="46" spans="3:17">
      <c r="C46" s="349" t="s">
        <v>517</v>
      </c>
      <c r="D46" s="338" t="s">
        <v>498</v>
      </c>
      <c r="E46" s="338">
        <v>100044117</v>
      </c>
      <c r="F46" s="338" t="s">
        <v>507</v>
      </c>
      <c r="G46" s="338" t="s">
        <v>124</v>
      </c>
      <c r="H46" s="137">
        <v>302009765</v>
      </c>
      <c r="I46" s="341" t="s">
        <v>225</v>
      </c>
      <c r="J46" s="338" t="s">
        <v>121</v>
      </c>
      <c r="K46" s="341">
        <v>4200209593</v>
      </c>
      <c r="L46" s="338" t="s">
        <v>331</v>
      </c>
      <c r="M46" s="338">
        <v>3</v>
      </c>
      <c r="N46" s="343">
        <v>44210</v>
      </c>
      <c r="O46" s="343">
        <v>44210</v>
      </c>
      <c r="P46" s="338" t="s">
        <v>122</v>
      </c>
      <c r="Q46" s="350"/>
    </row>
    <row r="47" spans="3:17">
      <c r="C47" s="349" t="s">
        <v>518</v>
      </c>
      <c r="D47" s="338" t="s">
        <v>510</v>
      </c>
      <c r="E47" s="338">
        <v>100044547</v>
      </c>
      <c r="F47" s="341"/>
      <c r="G47" s="338" t="s">
        <v>115</v>
      </c>
      <c r="H47" s="137">
        <v>302009764</v>
      </c>
      <c r="I47" s="341" t="s">
        <v>456</v>
      </c>
      <c r="J47" s="338" t="s">
        <v>121</v>
      </c>
      <c r="K47" s="341">
        <v>4200209859</v>
      </c>
      <c r="L47" s="338" t="s">
        <v>331</v>
      </c>
      <c r="M47" s="338">
        <v>3</v>
      </c>
      <c r="N47" s="343">
        <v>44210</v>
      </c>
      <c r="O47" s="343">
        <v>44210</v>
      </c>
      <c r="P47" s="338"/>
      <c r="Q47" s="350"/>
    </row>
    <row r="48" spans="3:17">
      <c r="C48" s="349" t="s">
        <v>519</v>
      </c>
      <c r="D48" s="338" t="s">
        <v>511</v>
      </c>
      <c r="E48" s="338">
        <v>100044557</v>
      </c>
      <c r="F48" s="341"/>
      <c r="G48" s="338" t="s">
        <v>115</v>
      </c>
      <c r="H48" s="137">
        <v>302009763</v>
      </c>
      <c r="I48" s="341" t="s">
        <v>120</v>
      </c>
      <c r="J48" s="338" t="s">
        <v>119</v>
      </c>
      <c r="K48" s="341">
        <v>4200209862</v>
      </c>
      <c r="L48" s="338" t="s">
        <v>331</v>
      </c>
      <c r="M48" s="338">
        <v>3</v>
      </c>
      <c r="N48" s="343">
        <v>44210</v>
      </c>
      <c r="O48" s="343">
        <v>44210</v>
      </c>
      <c r="P48" s="338"/>
      <c r="Q48" s="350"/>
    </row>
    <row r="49" spans="3:17" ht="15" thickBot="1">
      <c r="C49" s="351"/>
      <c r="D49" s="352"/>
      <c r="E49" s="353"/>
      <c r="F49" s="131"/>
      <c r="G49" s="354"/>
      <c r="H49" s="138"/>
      <c r="I49" s="355"/>
      <c r="J49" s="353"/>
      <c r="K49" s="356"/>
      <c r="L49" s="353"/>
      <c r="M49" s="353"/>
      <c r="N49" s="357"/>
      <c r="O49" s="357"/>
      <c r="P49" s="131"/>
      <c r="Q49" s="358"/>
    </row>
    <row r="50" spans="3:17">
      <c r="C50" s="266"/>
      <c r="D50" s="280"/>
      <c r="E50" s="280"/>
      <c r="F50" s="266"/>
      <c r="G50" s="280"/>
      <c r="H50" s="280"/>
      <c r="I50" s="266"/>
      <c r="J50" s="280"/>
      <c r="K50" s="266"/>
      <c r="L50" s="266"/>
      <c r="M50" s="280"/>
      <c r="N50" s="298"/>
      <c r="O50" s="298"/>
      <c r="P50" s="300"/>
    </row>
    <row r="51" spans="3:17">
      <c r="C51" s="266"/>
      <c r="D51" s="280"/>
      <c r="E51" s="280"/>
      <c r="F51" s="266"/>
      <c r="G51" s="280"/>
      <c r="H51" s="280"/>
      <c r="I51" s="266"/>
      <c r="J51" s="280"/>
      <c r="K51" s="266"/>
      <c r="L51" s="266"/>
      <c r="M51" s="280"/>
      <c r="N51" s="298"/>
      <c r="O51" s="298"/>
      <c r="P51" s="300"/>
    </row>
    <row r="52" spans="3:17">
      <c r="C52" s="266"/>
      <c r="D52" s="280"/>
      <c r="E52" s="280"/>
      <c r="F52" s="266"/>
      <c r="G52" s="280"/>
      <c r="H52" s="280"/>
      <c r="I52" s="266"/>
      <c r="J52" s="280"/>
      <c r="K52" s="266"/>
      <c r="L52" s="266"/>
      <c r="M52" s="280"/>
      <c r="N52" s="298"/>
      <c r="O52" s="298"/>
      <c r="P52" s="300"/>
    </row>
    <row r="53" spans="3:17">
      <c r="C53" s="266"/>
      <c r="D53" s="280"/>
      <c r="E53" s="280"/>
      <c r="F53" s="266"/>
      <c r="G53" s="280"/>
      <c r="H53" s="280"/>
      <c r="I53" s="266"/>
      <c r="J53" s="280"/>
      <c r="K53" s="266"/>
      <c r="L53" s="266"/>
      <c r="M53" s="280"/>
      <c r="N53" s="298"/>
      <c r="O53" s="298"/>
      <c r="P53" s="300"/>
    </row>
    <row r="54" spans="3:17">
      <c r="C54" s="266"/>
      <c r="D54" s="280"/>
      <c r="E54" s="280"/>
      <c r="F54" s="266"/>
      <c r="G54" s="280"/>
      <c r="H54" s="280"/>
      <c r="I54" s="266"/>
      <c r="J54" s="280"/>
      <c r="K54" s="266"/>
      <c r="L54" s="266"/>
      <c r="M54" s="280"/>
      <c r="N54" s="298"/>
      <c r="O54" s="298"/>
      <c r="P54" s="300"/>
    </row>
    <row r="55" spans="3:17">
      <c r="C55" s="266"/>
      <c r="D55" s="280"/>
      <c r="E55" s="280"/>
      <c r="F55" s="266"/>
      <c r="G55" s="280"/>
      <c r="H55" s="280"/>
      <c r="I55" s="266"/>
      <c r="J55" s="280"/>
      <c r="K55" s="266"/>
      <c r="L55" s="266"/>
      <c r="M55" s="280"/>
      <c r="N55" s="298"/>
      <c r="O55" s="298"/>
      <c r="P55" s="300"/>
    </row>
    <row r="56" spans="3:17">
      <c r="C56" s="266"/>
      <c r="D56" s="280"/>
      <c r="E56" s="280"/>
      <c r="F56" s="266"/>
      <c r="G56" s="280"/>
      <c r="H56" s="280"/>
      <c r="I56" s="266"/>
      <c r="J56" s="280"/>
      <c r="K56" s="266"/>
      <c r="L56" s="266"/>
      <c r="M56" s="280"/>
      <c r="N56" s="298"/>
      <c r="O56" s="298"/>
      <c r="P56" s="300"/>
    </row>
    <row r="57" spans="3:17">
      <c r="C57" s="266"/>
      <c r="D57" s="280"/>
      <c r="E57" s="280"/>
      <c r="F57" s="266"/>
      <c r="G57" s="280"/>
      <c r="H57" s="280"/>
      <c r="I57" s="266"/>
      <c r="J57" s="280"/>
      <c r="K57" s="266"/>
      <c r="L57" s="266"/>
      <c r="M57" s="280"/>
      <c r="N57" s="298"/>
      <c r="O57" s="298"/>
      <c r="P57" s="300"/>
    </row>
    <row r="58" spans="3:17">
      <c r="C58" s="266"/>
      <c r="D58" s="280"/>
      <c r="E58" s="280"/>
      <c r="F58" s="266"/>
      <c r="G58" s="280"/>
      <c r="H58" s="280"/>
      <c r="I58" s="266"/>
      <c r="J58" s="280"/>
      <c r="K58" s="266"/>
      <c r="L58" s="266"/>
      <c r="M58" s="280"/>
      <c r="N58" s="298"/>
      <c r="O58" s="298"/>
      <c r="P58" s="300"/>
    </row>
    <row r="59" spans="3:17">
      <c r="C59" s="266"/>
      <c r="D59" s="280"/>
      <c r="E59" s="280"/>
      <c r="F59" s="266"/>
      <c r="G59" s="280"/>
      <c r="H59" s="280"/>
      <c r="I59" s="266"/>
      <c r="J59" s="280"/>
      <c r="K59" s="266"/>
      <c r="L59" s="266"/>
      <c r="M59" s="280"/>
      <c r="N59" s="298"/>
      <c r="O59" s="298"/>
      <c r="P59" s="300"/>
    </row>
    <row r="60" spans="3:17">
      <c r="C60" s="266"/>
      <c r="D60" s="280"/>
      <c r="E60" s="280"/>
      <c r="F60" s="266"/>
      <c r="G60" s="280"/>
      <c r="H60" s="280"/>
      <c r="I60" s="266"/>
      <c r="J60" s="280"/>
      <c r="K60" s="266"/>
      <c r="L60" s="266"/>
      <c r="M60" s="280"/>
      <c r="N60" s="298"/>
      <c r="O60" s="298"/>
      <c r="P60" s="300"/>
    </row>
    <row r="61" spans="3:17">
      <c r="C61" s="266"/>
      <c r="D61" s="280"/>
      <c r="E61" s="280"/>
      <c r="F61" s="266"/>
      <c r="G61" s="280"/>
      <c r="H61" s="280"/>
      <c r="I61" s="266"/>
      <c r="J61" s="280"/>
      <c r="K61" s="266"/>
      <c r="L61" s="266"/>
      <c r="M61" s="280"/>
      <c r="N61" s="298"/>
      <c r="O61" s="298"/>
      <c r="P61" s="300"/>
    </row>
    <row r="62" spans="3:17">
      <c r="C62" s="266"/>
      <c r="D62" s="280"/>
      <c r="E62" s="280"/>
      <c r="F62" s="266"/>
      <c r="G62" s="280"/>
      <c r="H62" s="280"/>
      <c r="I62" s="266"/>
      <c r="J62" s="280"/>
      <c r="K62" s="266"/>
      <c r="L62" s="266"/>
      <c r="M62" s="280"/>
      <c r="N62" s="298"/>
      <c r="O62" s="298"/>
      <c r="P62" s="300"/>
    </row>
  </sheetData>
  <autoFilter ref="A3:Q3" xr:uid="{45361637-4FD9-4D3E-94C8-DDF2A555F018}"/>
  <sortState xmlns:xlrd2="http://schemas.microsoft.com/office/spreadsheetml/2017/richdata2" ref="D7:P49">
    <sortCondition ref="O7:O49"/>
  </sortState>
  <phoneticPr fontId="3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DDDB5-D7A0-49A2-861C-CD1A723F0037}">
  <dimension ref="A1:R44"/>
  <sheetViews>
    <sheetView workbookViewId="0">
      <selection activeCell="D10" sqref="D10"/>
    </sheetView>
  </sheetViews>
  <sheetFormatPr defaultColWidth="8.88671875" defaultRowHeight="14.4"/>
  <cols>
    <col min="6" max="6" width="12.44140625" customWidth="1"/>
    <col min="7" max="7" width="32.33203125" bestFit="1" customWidth="1"/>
    <col min="12" max="12" width="0" hidden="1" customWidth="1"/>
  </cols>
  <sheetData>
    <row r="1" spans="1:18" ht="55.2">
      <c r="A1" s="304" t="s">
        <v>490</v>
      </c>
      <c r="B1" s="257" t="s">
        <v>102</v>
      </c>
      <c r="C1" s="257" t="s">
        <v>103</v>
      </c>
      <c r="D1" s="257" t="s">
        <v>104</v>
      </c>
      <c r="E1" s="257" t="s">
        <v>105</v>
      </c>
      <c r="F1" s="257" t="s">
        <v>246</v>
      </c>
      <c r="G1" s="258" t="s">
        <v>61</v>
      </c>
      <c r="H1" s="259" t="s">
        <v>106</v>
      </c>
      <c r="I1" s="260" t="s">
        <v>107</v>
      </c>
      <c r="J1" s="261" t="s">
        <v>420</v>
      </c>
      <c r="K1" s="262" t="s">
        <v>109</v>
      </c>
      <c r="L1" s="263" t="s">
        <v>280</v>
      </c>
      <c r="M1" s="305" t="s">
        <v>491</v>
      </c>
      <c r="N1" s="264" t="s">
        <v>220</v>
      </c>
      <c r="O1" s="265" t="s">
        <v>113</v>
      </c>
      <c r="P1" s="257" t="s">
        <v>291</v>
      </c>
      <c r="Q1" s="286"/>
      <c r="R1" s="265" t="s">
        <v>492</v>
      </c>
    </row>
    <row r="2" spans="1:18" ht="21.6">
      <c r="A2" s="306" t="s">
        <v>42</v>
      </c>
      <c r="B2" s="268" t="s">
        <v>421</v>
      </c>
      <c r="C2" s="269">
        <v>100025330</v>
      </c>
      <c r="D2" s="270" t="s">
        <v>248</v>
      </c>
      <c r="E2" s="271" t="s">
        <v>127</v>
      </c>
      <c r="F2" s="272">
        <v>302009770</v>
      </c>
      <c r="G2" s="273" t="s">
        <v>249</v>
      </c>
      <c r="H2" s="274" t="s">
        <v>250</v>
      </c>
      <c r="I2" s="278">
        <v>4200205099</v>
      </c>
      <c r="J2" s="275" t="s">
        <v>251</v>
      </c>
      <c r="K2" s="269">
        <v>47</v>
      </c>
      <c r="L2" s="276">
        <v>44155</v>
      </c>
      <c r="M2" s="276">
        <v>44155</v>
      </c>
      <c r="N2" s="269"/>
      <c r="O2" s="277" t="s">
        <v>122</v>
      </c>
      <c r="P2" s="279"/>
      <c r="Q2" s="286"/>
      <c r="R2" s="279"/>
    </row>
    <row r="3" spans="1:18">
      <c r="A3" s="306" t="s">
        <v>42</v>
      </c>
      <c r="B3" s="268" t="s">
        <v>253</v>
      </c>
      <c r="C3" s="269">
        <v>100037170</v>
      </c>
      <c r="D3" s="270" t="s">
        <v>279</v>
      </c>
      <c r="E3" s="271" t="s">
        <v>254</v>
      </c>
      <c r="F3" s="272">
        <v>302009770</v>
      </c>
      <c r="G3" s="273" t="s">
        <v>255</v>
      </c>
      <c r="H3" s="274" t="s">
        <v>250</v>
      </c>
      <c r="I3" s="278">
        <v>4200207278</v>
      </c>
      <c r="J3" s="275" t="s">
        <v>251</v>
      </c>
      <c r="K3" s="269">
        <v>51</v>
      </c>
      <c r="L3" s="276">
        <v>44182</v>
      </c>
      <c r="M3" s="276">
        <v>44182</v>
      </c>
      <c r="N3" s="269"/>
      <c r="O3" s="277" t="s">
        <v>122</v>
      </c>
      <c r="P3" s="279"/>
      <c r="Q3" s="286"/>
      <c r="R3" s="279"/>
    </row>
    <row r="4" spans="1:18">
      <c r="A4" s="306" t="s">
        <v>42</v>
      </c>
      <c r="B4" s="320" t="s">
        <v>493</v>
      </c>
      <c r="C4" s="293">
        <v>100044116</v>
      </c>
      <c r="D4" s="321"/>
      <c r="E4" s="322" t="s">
        <v>124</v>
      </c>
      <c r="F4" s="323">
        <v>302009770</v>
      </c>
      <c r="G4" s="324" t="s">
        <v>494</v>
      </c>
      <c r="H4" s="325"/>
      <c r="I4" s="326">
        <v>4200209592</v>
      </c>
      <c r="J4" s="327" t="s">
        <v>331</v>
      </c>
      <c r="K4" s="293">
        <v>7</v>
      </c>
      <c r="L4" s="301">
        <v>44238</v>
      </c>
      <c r="M4" s="301">
        <v>44238</v>
      </c>
      <c r="N4" s="293"/>
      <c r="O4" s="307" t="s">
        <v>122</v>
      </c>
      <c r="P4" s="279"/>
      <c r="Q4" s="286"/>
      <c r="R4" s="279"/>
    </row>
    <row r="5" spans="1:18">
      <c r="A5" s="306" t="s">
        <v>309</v>
      </c>
      <c r="B5" s="293" t="s">
        <v>258</v>
      </c>
      <c r="C5" s="293">
        <v>100025327</v>
      </c>
      <c r="D5" s="293" t="s">
        <v>221</v>
      </c>
      <c r="E5" s="293" t="s">
        <v>124</v>
      </c>
      <c r="F5" s="323">
        <v>302009764</v>
      </c>
      <c r="G5" s="326" t="s">
        <v>125</v>
      </c>
      <c r="H5" s="328" t="s">
        <v>121</v>
      </c>
      <c r="I5" s="326">
        <v>4200205098</v>
      </c>
      <c r="J5" s="327" t="s">
        <v>251</v>
      </c>
      <c r="K5" s="293">
        <v>46</v>
      </c>
      <c r="L5" s="329">
        <v>44147</v>
      </c>
      <c r="M5" s="329">
        <v>44147</v>
      </c>
      <c r="N5" s="293"/>
      <c r="O5" s="308" t="s">
        <v>122</v>
      </c>
      <c r="P5" s="279"/>
      <c r="Q5" s="286"/>
      <c r="R5" s="279"/>
    </row>
    <row r="6" spans="1:18">
      <c r="A6" s="306" t="s">
        <v>310</v>
      </c>
      <c r="B6" s="293" t="s">
        <v>259</v>
      </c>
      <c r="C6" s="293">
        <v>100025615</v>
      </c>
      <c r="D6" s="293" t="s">
        <v>222</v>
      </c>
      <c r="E6" s="293" t="s">
        <v>124</v>
      </c>
      <c r="F6" s="323">
        <v>302009763</v>
      </c>
      <c r="G6" s="326" t="s">
        <v>120</v>
      </c>
      <c r="H6" s="328" t="s">
        <v>119</v>
      </c>
      <c r="I6" s="326">
        <v>4200205089</v>
      </c>
      <c r="J6" s="327" t="s">
        <v>251</v>
      </c>
      <c r="K6" s="293">
        <v>46</v>
      </c>
      <c r="L6" s="329">
        <v>44147</v>
      </c>
      <c r="M6" s="329">
        <v>44147</v>
      </c>
      <c r="N6" s="293"/>
      <c r="O6" s="308" t="s">
        <v>122</v>
      </c>
      <c r="P6" s="279"/>
      <c r="Q6" s="286"/>
      <c r="R6" s="279"/>
    </row>
    <row r="7" spans="1:18">
      <c r="A7" s="306" t="s">
        <v>311</v>
      </c>
      <c r="B7" s="285" t="s">
        <v>260</v>
      </c>
      <c r="C7" s="285">
        <v>100030516</v>
      </c>
      <c r="D7" s="285" t="s">
        <v>223</v>
      </c>
      <c r="E7" s="285" t="s">
        <v>124</v>
      </c>
      <c r="F7" s="323">
        <v>302009763</v>
      </c>
      <c r="G7" s="330" t="s">
        <v>120</v>
      </c>
      <c r="H7" s="285" t="s">
        <v>121</v>
      </c>
      <c r="I7" s="330">
        <v>4200205973</v>
      </c>
      <c r="J7" s="327" t="s">
        <v>251</v>
      </c>
      <c r="K7" s="293">
        <v>47</v>
      </c>
      <c r="L7" s="331">
        <v>44151</v>
      </c>
      <c r="M7" s="331">
        <v>44151</v>
      </c>
      <c r="N7" s="285"/>
      <c r="O7" s="274" t="s">
        <v>122</v>
      </c>
      <c r="P7" s="279"/>
      <c r="Q7" s="286"/>
      <c r="R7" s="279"/>
    </row>
    <row r="8" spans="1:18">
      <c r="A8" s="306" t="s">
        <v>312</v>
      </c>
      <c r="B8" s="285" t="s">
        <v>261</v>
      </c>
      <c r="C8" s="285">
        <v>100031203</v>
      </c>
      <c r="D8" s="285" t="s">
        <v>224</v>
      </c>
      <c r="E8" s="285" t="s">
        <v>124</v>
      </c>
      <c r="F8" s="323">
        <v>302009765</v>
      </c>
      <c r="G8" s="330" t="s">
        <v>225</v>
      </c>
      <c r="H8" s="285" t="s">
        <v>119</v>
      </c>
      <c r="I8" s="330">
        <v>4200206133</v>
      </c>
      <c r="J8" s="327" t="s">
        <v>251</v>
      </c>
      <c r="K8" s="293">
        <v>47</v>
      </c>
      <c r="L8" s="331">
        <v>44151</v>
      </c>
      <c r="M8" s="331">
        <v>44151</v>
      </c>
      <c r="N8" s="285"/>
      <c r="O8" s="274" t="s">
        <v>122</v>
      </c>
      <c r="P8" s="279"/>
      <c r="Q8" s="286"/>
      <c r="R8" s="279"/>
    </row>
    <row r="9" spans="1:18">
      <c r="A9" s="306" t="s">
        <v>313</v>
      </c>
      <c r="B9" s="332" t="s">
        <v>262</v>
      </c>
      <c r="C9" s="285">
        <v>100025322</v>
      </c>
      <c r="D9" s="285" t="s">
        <v>226</v>
      </c>
      <c r="E9" s="285" t="s">
        <v>127</v>
      </c>
      <c r="F9" s="323">
        <v>302009763</v>
      </c>
      <c r="G9" s="330" t="s">
        <v>120</v>
      </c>
      <c r="H9" s="285" t="s">
        <v>121</v>
      </c>
      <c r="I9" s="330">
        <v>4200205093</v>
      </c>
      <c r="J9" s="327" t="s">
        <v>251</v>
      </c>
      <c r="K9" s="293">
        <v>48</v>
      </c>
      <c r="L9" s="331">
        <v>44158</v>
      </c>
      <c r="M9" s="331">
        <v>44158</v>
      </c>
      <c r="N9" s="285"/>
      <c r="O9" s="274" t="s">
        <v>122</v>
      </c>
      <c r="P9" s="279"/>
      <c r="Q9" s="286"/>
      <c r="R9" s="279"/>
    </row>
    <row r="10" spans="1:18">
      <c r="A10" s="306" t="s">
        <v>314</v>
      </c>
      <c r="B10" s="320" t="s">
        <v>263</v>
      </c>
      <c r="C10" s="293">
        <v>100025323</v>
      </c>
      <c r="D10" s="293" t="s">
        <v>227</v>
      </c>
      <c r="E10" s="293" t="s">
        <v>127</v>
      </c>
      <c r="F10" s="333">
        <v>302009763</v>
      </c>
      <c r="G10" s="326" t="s">
        <v>120</v>
      </c>
      <c r="H10" s="293" t="s">
        <v>121</v>
      </c>
      <c r="I10" s="326">
        <v>4200205096</v>
      </c>
      <c r="J10" s="327" t="s">
        <v>251</v>
      </c>
      <c r="K10" s="293">
        <v>48</v>
      </c>
      <c r="L10" s="329">
        <v>44158</v>
      </c>
      <c r="M10" s="331">
        <v>44158</v>
      </c>
      <c r="N10" s="285"/>
      <c r="O10" s="291" t="s">
        <v>122</v>
      </c>
      <c r="P10" s="279"/>
      <c r="Q10" s="286"/>
      <c r="R10" s="279"/>
    </row>
    <row r="11" spans="1:18">
      <c r="A11" s="306" t="s">
        <v>315</v>
      </c>
      <c r="B11" s="332" t="s">
        <v>264</v>
      </c>
      <c r="C11" s="285">
        <v>100025325</v>
      </c>
      <c r="D11" s="285" t="s">
        <v>228</v>
      </c>
      <c r="E11" s="285" t="s">
        <v>127</v>
      </c>
      <c r="F11" s="323">
        <v>302009765</v>
      </c>
      <c r="G11" s="330" t="s">
        <v>225</v>
      </c>
      <c r="H11" s="285" t="s">
        <v>119</v>
      </c>
      <c r="I11" s="330">
        <v>4200205097</v>
      </c>
      <c r="J11" s="327" t="s">
        <v>251</v>
      </c>
      <c r="K11" s="293">
        <v>48</v>
      </c>
      <c r="L11" s="331">
        <v>44158</v>
      </c>
      <c r="M11" s="331">
        <v>44158</v>
      </c>
      <c r="N11" s="285"/>
      <c r="O11" s="274" t="s">
        <v>122</v>
      </c>
      <c r="P11" s="279"/>
      <c r="Q11" s="286"/>
      <c r="R11" s="279"/>
    </row>
    <row r="12" spans="1:18">
      <c r="A12" s="306" t="s">
        <v>316</v>
      </c>
      <c r="B12" s="285" t="s">
        <v>275</v>
      </c>
      <c r="C12" s="285">
        <v>100038336</v>
      </c>
      <c r="D12" s="285" t="s">
        <v>295</v>
      </c>
      <c r="E12" s="285" t="s">
        <v>117</v>
      </c>
      <c r="F12" s="323">
        <v>302009765</v>
      </c>
      <c r="G12" s="330" t="s">
        <v>225</v>
      </c>
      <c r="H12" s="285" t="s">
        <v>119</v>
      </c>
      <c r="I12" s="330">
        <v>4200207523</v>
      </c>
      <c r="J12" s="327" t="s">
        <v>251</v>
      </c>
      <c r="K12" s="293">
        <v>48</v>
      </c>
      <c r="L12" s="331">
        <v>44159</v>
      </c>
      <c r="M12" s="331">
        <v>44159</v>
      </c>
      <c r="N12" s="285"/>
      <c r="O12" s="274" t="s">
        <v>114</v>
      </c>
      <c r="P12" s="279"/>
      <c r="Q12" s="286"/>
      <c r="R12" s="279"/>
    </row>
    <row r="13" spans="1:18">
      <c r="A13" s="306" t="s">
        <v>317</v>
      </c>
      <c r="B13" s="285" t="s">
        <v>285</v>
      </c>
      <c r="C13" s="285">
        <v>100038718</v>
      </c>
      <c r="D13" s="285" t="s">
        <v>301</v>
      </c>
      <c r="E13" s="285" t="s">
        <v>117</v>
      </c>
      <c r="F13" s="323">
        <v>302009763</v>
      </c>
      <c r="G13" s="330" t="s">
        <v>120</v>
      </c>
      <c r="H13" s="285" t="s">
        <v>121</v>
      </c>
      <c r="I13" s="330">
        <v>4200207711</v>
      </c>
      <c r="J13" s="327" t="s">
        <v>251</v>
      </c>
      <c r="K13" s="293">
        <v>48</v>
      </c>
      <c r="L13" s="331">
        <v>44162</v>
      </c>
      <c r="M13" s="331">
        <v>44159</v>
      </c>
      <c r="N13" s="285"/>
      <c r="O13" s="274" t="s">
        <v>114</v>
      </c>
      <c r="P13" s="279"/>
      <c r="Q13" s="286"/>
      <c r="R13" s="279"/>
    </row>
    <row r="14" spans="1:18">
      <c r="A14" s="306" t="s">
        <v>318</v>
      </c>
      <c r="B14" s="285" t="s">
        <v>276</v>
      </c>
      <c r="C14" s="285">
        <v>100038337</v>
      </c>
      <c r="D14" s="285" t="s">
        <v>296</v>
      </c>
      <c r="E14" s="285" t="s">
        <v>254</v>
      </c>
      <c r="F14" s="323">
        <v>302009763</v>
      </c>
      <c r="G14" s="330" t="s">
        <v>120</v>
      </c>
      <c r="H14" s="285" t="s">
        <v>306</v>
      </c>
      <c r="I14" s="330">
        <v>4200207525</v>
      </c>
      <c r="J14" s="285" t="s">
        <v>251</v>
      </c>
      <c r="K14" s="285">
        <v>48</v>
      </c>
      <c r="L14" s="331">
        <v>44162</v>
      </c>
      <c r="M14" s="331">
        <v>44162</v>
      </c>
      <c r="N14" s="285"/>
      <c r="O14" s="274" t="s">
        <v>122</v>
      </c>
      <c r="P14" s="279"/>
      <c r="Q14" s="286"/>
      <c r="R14" s="279"/>
    </row>
    <row r="15" spans="1:18">
      <c r="A15" s="306" t="s">
        <v>319</v>
      </c>
      <c r="B15" s="285" t="s">
        <v>283</v>
      </c>
      <c r="C15" s="285">
        <v>100038715</v>
      </c>
      <c r="D15" s="285" t="s">
        <v>299</v>
      </c>
      <c r="E15" s="285" t="s">
        <v>254</v>
      </c>
      <c r="F15" s="323">
        <v>302009765</v>
      </c>
      <c r="G15" s="330" t="s">
        <v>225</v>
      </c>
      <c r="H15" s="285" t="s">
        <v>119</v>
      </c>
      <c r="I15" s="330">
        <v>4200207709</v>
      </c>
      <c r="J15" s="285" t="s">
        <v>251</v>
      </c>
      <c r="K15" s="285">
        <v>48</v>
      </c>
      <c r="L15" s="331">
        <v>44162</v>
      </c>
      <c r="M15" s="331">
        <v>44162</v>
      </c>
      <c r="N15" s="285"/>
      <c r="O15" s="274" t="s">
        <v>122</v>
      </c>
      <c r="P15" s="279"/>
      <c r="Q15" s="286"/>
      <c r="R15" s="279"/>
    </row>
    <row r="16" spans="1:18">
      <c r="A16" s="306" t="s">
        <v>320</v>
      </c>
      <c r="B16" s="285" t="s">
        <v>284</v>
      </c>
      <c r="C16" s="285">
        <v>100038716</v>
      </c>
      <c r="D16" s="285" t="s">
        <v>300</v>
      </c>
      <c r="E16" s="285" t="s">
        <v>254</v>
      </c>
      <c r="F16" s="323">
        <v>302009765</v>
      </c>
      <c r="G16" s="330" t="s">
        <v>225</v>
      </c>
      <c r="H16" s="285" t="s">
        <v>121</v>
      </c>
      <c r="I16" s="330">
        <v>4200207710</v>
      </c>
      <c r="J16" s="285" t="s">
        <v>251</v>
      </c>
      <c r="K16" s="285">
        <v>48</v>
      </c>
      <c r="L16" s="331">
        <v>44162</v>
      </c>
      <c r="M16" s="331">
        <v>44162</v>
      </c>
      <c r="N16" s="285"/>
      <c r="O16" s="274" t="s">
        <v>122</v>
      </c>
      <c r="P16" s="279"/>
      <c r="Q16" s="286"/>
      <c r="R16" s="279"/>
    </row>
    <row r="17" spans="1:18">
      <c r="A17" s="306" t="s">
        <v>321</v>
      </c>
      <c r="B17" s="293" t="s">
        <v>302</v>
      </c>
      <c r="C17" s="293">
        <v>100039100</v>
      </c>
      <c r="D17" s="293" t="s">
        <v>303</v>
      </c>
      <c r="E17" s="293" t="s">
        <v>254</v>
      </c>
      <c r="F17" s="333">
        <v>302009765</v>
      </c>
      <c r="G17" s="326" t="s">
        <v>225</v>
      </c>
      <c r="H17" s="293" t="s">
        <v>277</v>
      </c>
      <c r="I17" s="326">
        <v>4200207915</v>
      </c>
      <c r="J17" s="293" t="s">
        <v>251</v>
      </c>
      <c r="K17" s="293">
        <v>48</v>
      </c>
      <c r="L17" s="329">
        <v>44162</v>
      </c>
      <c r="M17" s="331">
        <v>44162</v>
      </c>
      <c r="N17" s="293"/>
      <c r="O17" s="291" t="s">
        <v>122</v>
      </c>
      <c r="P17" s="279"/>
      <c r="Q17" s="286"/>
      <c r="R17" s="279"/>
    </row>
    <row r="18" spans="1:18">
      <c r="A18" s="306" t="s">
        <v>322</v>
      </c>
      <c r="B18" s="285" t="s">
        <v>265</v>
      </c>
      <c r="C18" s="285">
        <v>100036877</v>
      </c>
      <c r="D18" s="285" t="s">
        <v>266</v>
      </c>
      <c r="E18" s="285" t="s">
        <v>115</v>
      </c>
      <c r="F18" s="323">
        <v>302009763</v>
      </c>
      <c r="G18" s="330" t="s">
        <v>120</v>
      </c>
      <c r="H18" s="285" t="s">
        <v>119</v>
      </c>
      <c r="I18" s="330">
        <v>4200207185</v>
      </c>
      <c r="J18" s="285" t="s">
        <v>251</v>
      </c>
      <c r="K18" s="285">
        <v>50</v>
      </c>
      <c r="L18" s="331">
        <v>44176</v>
      </c>
      <c r="M18" s="331">
        <v>44176</v>
      </c>
      <c r="N18" s="285"/>
      <c r="O18" s="274" t="s">
        <v>122</v>
      </c>
      <c r="P18" s="279"/>
      <c r="Q18" s="286"/>
      <c r="R18" s="279"/>
    </row>
    <row r="19" spans="1:18">
      <c r="A19" s="306" t="s">
        <v>323</v>
      </c>
      <c r="B19" s="285" t="s">
        <v>267</v>
      </c>
      <c r="C19" s="285">
        <v>100036885</v>
      </c>
      <c r="D19" s="285" t="s">
        <v>278</v>
      </c>
      <c r="E19" s="285" t="s">
        <v>115</v>
      </c>
      <c r="F19" s="323">
        <v>302009763</v>
      </c>
      <c r="G19" s="330" t="s">
        <v>120</v>
      </c>
      <c r="H19" s="285" t="s">
        <v>121</v>
      </c>
      <c r="I19" s="330">
        <v>4200207186</v>
      </c>
      <c r="J19" s="285" t="s">
        <v>251</v>
      </c>
      <c r="K19" s="285">
        <v>50</v>
      </c>
      <c r="L19" s="331">
        <v>44176</v>
      </c>
      <c r="M19" s="331">
        <v>44176</v>
      </c>
      <c r="N19" s="285"/>
      <c r="O19" s="274" t="s">
        <v>122</v>
      </c>
      <c r="P19" s="279"/>
      <c r="Q19" s="286"/>
      <c r="R19" s="279"/>
    </row>
    <row r="20" spans="1:18">
      <c r="A20" s="306" t="s">
        <v>324</v>
      </c>
      <c r="B20" s="285" t="s">
        <v>268</v>
      </c>
      <c r="C20" s="285">
        <v>100036888</v>
      </c>
      <c r="D20" s="285" t="s">
        <v>269</v>
      </c>
      <c r="E20" s="285" t="s">
        <v>115</v>
      </c>
      <c r="F20" s="323">
        <v>302009767</v>
      </c>
      <c r="G20" s="330" t="s">
        <v>286</v>
      </c>
      <c r="H20" s="285" t="s">
        <v>121</v>
      </c>
      <c r="I20" s="330">
        <v>4200207187</v>
      </c>
      <c r="J20" s="285" t="s">
        <v>251</v>
      </c>
      <c r="K20" s="285">
        <v>50</v>
      </c>
      <c r="L20" s="331">
        <v>44176</v>
      </c>
      <c r="M20" s="331">
        <v>44176</v>
      </c>
      <c r="N20" s="285"/>
      <c r="O20" s="274" t="s">
        <v>122</v>
      </c>
      <c r="P20" s="279"/>
      <c r="Q20" s="286"/>
      <c r="R20" s="279"/>
    </row>
    <row r="21" spans="1:18">
      <c r="A21" s="306" t="s">
        <v>325</v>
      </c>
      <c r="B21" s="279" t="s">
        <v>270</v>
      </c>
      <c r="C21" s="294">
        <v>100036891</v>
      </c>
      <c r="D21" s="279" t="s">
        <v>271</v>
      </c>
      <c r="E21" s="279" t="s">
        <v>115</v>
      </c>
      <c r="F21" s="272">
        <v>302009766</v>
      </c>
      <c r="G21" s="286" t="s">
        <v>272</v>
      </c>
      <c r="H21" s="279" t="s">
        <v>119</v>
      </c>
      <c r="I21" s="286">
        <v>4200207189</v>
      </c>
      <c r="J21" s="279" t="s">
        <v>251</v>
      </c>
      <c r="K21" s="279">
        <v>50</v>
      </c>
      <c r="L21" s="284">
        <v>44176</v>
      </c>
      <c r="M21" s="284">
        <v>44176</v>
      </c>
      <c r="N21" s="285"/>
      <c r="O21" s="274" t="s">
        <v>122</v>
      </c>
      <c r="P21" s="279"/>
      <c r="Q21" s="286"/>
      <c r="R21" s="279"/>
    </row>
    <row r="22" spans="1:18">
      <c r="A22" s="306" t="s">
        <v>326</v>
      </c>
      <c r="B22" s="279" t="s">
        <v>281</v>
      </c>
      <c r="C22" s="295">
        <v>100038528</v>
      </c>
      <c r="D22" s="279" t="s">
        <v>297</v>
      </c>
      <c r="E22" s="279" t="s">
        <v>287</v>
      </c>
      <c r="F22" s="272">
        <v>302009763</v>
      </c>
      <c r="G22" s="286" t="s">
        <v>120</v>
      </c>
      <c r="H22" s="279" t="s">
        <v>121</v>
      </c>
      <c r="I22" s="286">
        <v>4200207596</v>
      </c>
      <c r="J22" s="279" t="s">
        <v>251</v>
      </c>
      <c r="K22" s="279">
        <v>50</v>
      </c>
      <c r="L22" s="284">
        <v>44176</v>
      </c>
      <c r="M22" s="284">
        <v>44176</v>
      </c>
      <c r="N22" s="285"/>
      <c r="O22" s="274" t="s">
        <v>122</v>
      </c>
      <c r="P22" s="279"/>
      <c r="Q22" s="286"/>
      <c r="R22" s="279"/>
    </row>
    <row r="23" spans="1:18">
      <c r="A23" s="306" t="s">
        <v>327</v>
      </c>
      <c r="B23" s="279" t="s">
        <v>422</v>
      </c>
      <c r="C23" s="279">
        <v>100042888</v>
      </c>
      <c r="D23" s="279" t="s">
        <v>423</v>
      </c>
      <c r="E23" s="279" t="s">
        <v>117</v>
      </c>
      <c r="F23" s="272">
        <v>302009763</v>
      </c>
      <c r="G23" s="286" t="s">
        <v>120</v>
      </c>
      <c r="H23" s="279" t="s">
        <v>306</v>
      </c>
      <c r="I23" s="286">
        <v>4200209231</v>
      </c>
      <c r="J23" s="279" t="s">
        <v>251</v>
      </c>
      <c r="K23" s="279">
        <v>50</v>
      </c>
      <c r="L23" s="284">
        <v>44176</v>
      </c>
      <c r="M23" s="284">
        <v>44176</v>
      </c>
      <c r="N23" s="285"/>
      <c r="O23" s="274" t="s">
        <v>424</v>
      </c>
      <c r="P23" s="279"/>
      <c r="Q23" s="286"/>
      <c r="R23" s="279"/>
    </row>
    <row r="24" spans="1:18">
      <c r="A24" s="306" t="s">
        <v>328</v>
      </c>
      <c r="B24" s="279" t="s">
        <v>425</v>
      </c>
      <c r="C24" s="279">
        <v>100042900</v>
      </c>
      <c r="D24" s="279" t="s">
        <v>426</v>
      </c>
      <c r="E24" s="279" t="s">
        <v>117</v>
      </c>
      <c r="F24" s="272">
        <v>302009763</v>
      </c>
      <c r="G24" s="286" t="s">
        <v>120</v>
      </c>
      <c r="H24" s="279" t="s">
        <v>427</v>
      </c>
      <c r="I24" s="286">
        <v>4200209236</v>
      </c>
      <c r="J24" s="279" t="s">
        <v>251</v>
      </c>
      <c r="K24" s="279">
        <v>50</v>
      </c>
      <c r="L24" s="284">
        <v>44176</v>
      </c>
      <c r="M24" s="284">
        <v>44176</v>
      </c>
      <c r="N24" s="285"/>
      <c r="O24" s="274" t="s">
        <v>424</v>
      </c>
      <c r="P24" s="279"/>
      <c r="Q24" s="286"/>
      <c r="R24" s="279"/>
    </row>
    <row r="25" spans="1:18">
      <c r="A25" s="306" t="s">
        <v>329</v>
      </c>
      <c r="B25" s="279" t="s">
        <v>282</v>
      </c>
      <c r="C25" s="311">
        <v>100038532</v>
      </c>
      <c r="D25" s="279" t="s">
        <v>298</v>
      </c>
      <c r="E25" s="279" t="s">
        <v>287</v>
      </c>
      <c r="F25" s="272">
        <v>302009763</v>
      </c>
      <c r="G25" s="286" t="s">
        <v>120</v>
      </c>
      <c r="H25" s="279" t="s">
        <v>119</v>
      </c>
      <c r="I25" s="286">
        <v>4200207600</v>
      </c>
      <c r="J25" s="279" t="s">
        <v>251</v>
      </c>
      <c r="K25" s="279">
        <v>51</v>
      </c>
      <c r="L25" s="284">
        <v>44182</v>
      </c>
      <c r="M25" s="284">
        <v>44176</v>
      </c>
      <c r="N25" s="285"/>
      <c r="O25" s="274" t="s">
        <v>122</v>
      </c>
      <c r="P25" s="279"/>
      <c r="Q25" s="286"/>
      <c r="R25" s="279"/>
    </row>
    <row r="26" spans="1:18">
      <c r="A26" s="306" t="s">
        <v>431</v>
      </c>
      <c r="B26" s="310" t="s">
        <v>428</v>
      </c>
      <c r="C26" s="310">
        <v>100042894</v>
      </c>
      <c r="D26" s="279" t="s">
        <v>429</v>
      </c>
      <c r="E26" s="279" t="s">
        <v>117</v>
      </c>
      <c r="F26" s="272">
        <v>302009765</v>
      </c>
      <c r="G26" s="286" t="s">
        <v>225</v>
      </c>
      <c r="H26" s="279" t="s">
        <v>430</v>
      </c>
      <c r="I26" s="286">
        <v>4200209233</v>
      </c>
      <c r="J26" s="279" t="s">
        <v>251</v>
      </c>
      <c r="K26" s="279">
        <v>51</v>
      </c>
      <c r="L26" s="309">
        <v>44180</v>
      </c>
      <c r="M26" s="284">
        <v>44180</v>
      </c>
      <c r="N26" s="285"/>
      <c r="O26" s="274" t="s">
        <v>424</v>
      </c>
      <c r="P26" s="279"/>
      <c r="Q26" s="286"/>
      <c r="R26" s="279"/>
    </row>
    <row r="27" spans="1:18">
      <c r="A27" s="306" t="s">
        <v>435</v>
      </c>
      <c r="B27" s="279" t="s">
        <v>432</v>
      </c>
      <c r="C27" s="279">
        <v>100042930</v>
      </c>
      <c r="D27" s="279" t="s">
        <v>433</v>
      </c>
      <c r="E27" s="279" t="s">
        <v>254</v>
      </c>
      <c r="F27" s="272">
        <v>302009763</v>
      </c>
      <c r="G27" s="286" t="s">
        <v>120</v>
      </c>
      <c r="H27" s="279" t="s">
        <v>277</v>
      </c>
      <c r="I27" s="286">
        <v>4200209241</v>
      </c>
      <c r="J27" s="279" t="s">
        <v>251</v>
      </c>
      <c r="K27" s="279">
        <v>51</v>
      </c>
      <c r="L27" s="284">
        <v>44180</v>
      </c>
      <c r="M27" s="284">
        <v>44180</v>
      </c>
      <c r="N27" s="285"/>
      <c r="O27" s="274" t="s">
        <v>434</v>
      </c>
      <c r="P27" s="279"/>
      <c r="Q27" s="286"/>
      <c r="R27" s="279"/>
    </row>
    <row r="28" spans="1:18">
      <c r="A28" s="306" t="s">
        <v>438</v>
      </c>
      <c r="B28" s="279" t="s">
        <v>436</v>
      </c>
      <c r="C28" s="279">
        <v>100042908</v>
      </c>
      <c r="D28" s="279" t="s">
        <v>437</v>
      </c>
      <c r="E28" s="279" t="s">
        <v>254</v>
      </c>
      <c r="F28" s="272">
        <v>302009763</v>
      </c>
      <c r="G28" s="286" t="s">
        <v>120</v>
      </c>
      <c r="H28" s="279" t="s">
        <v>277</v>
      </c>
      <c r="I28" s="286">
        <v>4200209237</v>
      </c>
      <c r="J28" s="279" t="s">
        <v>251</v>
      </c>
      <c r="K28" s="279">
        <v>51</v>
      </c>
      <c r="L28" s="284">
        <v>44180</v>
      </c>
      <c r="M28" s="284">
        <v>44180</v>
      </c>
      <c r="N28" s="285"/>
      <c r="O28" s="274" t="s">
        <v>434</v>
      </c>
      <c r="P28" s="279"/>
      <c r="Q28" s="286"/>
      <c r="R28" s="279"/>
    </row>
    <row r="29" spans="1:18">
      <c r="A29" s="306" t="s">
        <v>439</v>
      </c>
      <c r="B29" s="279" t="s">
        <v>444</v>
      </c>
      <c r="C29" s="279">
        <v>100042898</v>
      </c>
      <c r="D29" s="279" t="s">
        <v>445</v>
      </c>
      <c r="E29" s="279" t="s">
        <v>117</v>
      </c>
      <c r="F29" s="272">
        <v>302009763</v>
      </c>
      <c r="G29" s="286" t="s">
        <v>120</v>
      </c>
      <c r="H29" s="279" t="s">
        <v>446</v>
      </c>
      <c r="I29" s="286">
        <v>4200209234</v>
      </c>
      <c r="J29" s="279" t="s">
        <v>251</v>
      </c>
      <c r="K29" s="279">
        <v>52</v>
      </c>
      <c r="L29" s="284">
        <v>44186</v>
      </c>
      <c r="M29" s="284">
        <v>44180</v>
      </c>
      <c r="N29" s="285"/>
      <c r="O29" s="274" t="s">
        <v>424</v>
      </c>
      <c r="P29" s="279"/>
      <c r="Q29" s="286"/>
      <c r="R29" s="279"/>
    </row>
    <row r="30" spans="1:18">
      <c r="A30" s="306" t="s">
        <v>441</v>
      </c>
      <c r="B30" s="279" t="s">
        <v>304</v>
      </c>
      <c r="C30" s="279">
        <v>100039626</v>
      </c>
      <c r="D30" s="279" t="s">
        <v>440</v>
      </c>
      <c r="E30" s="279" t="s">
        <v>124</v>
      </c>
      <c r="F30" s="272">
        <v>302009767</v>
      </c>
      <c r="G30" s="286" t="s">
        <v>286</v>
      </c>
      <c r="H30" s="279" t="s">
        <v>121</v>
      </c>
      <c r="I30" s="286">
        <v>4200207963</v>
      </c>
      <c r="J30" s="279" t="s">
        <v>251</v>
      </c>
      <c r="K30" s="279">
        <v>51</v>
      </c>
      <c r="L30" s="284">
        <v>44182</v>
      </c>
      <c r="M30" s="284">
        <v>44182</v>
      </c>
      <c r="N30" s="285"/>
      <c r="O30" s="274" t="s">
        <v>122</v>
      </c>
      <c r="P30" s="279"/>
      <c r="Q30" s="286"/>
      <c r="R30" s="279"/>
    </row>
    <row r="31" spans="1:18">
      <c r="A31" s="306" t="s">
        <v>443</v>
      </c>
      <c r="B31" s="279" t="s">
        <v>305</v>
      </c>
      <c r="C31" s="279">
        <v>100039630</v>
      </c>
      <c r="D31" s="279" t="s">
        <v>442</v>
      </c>
      <c r="E31" s="279" t="s">
        <v>124</v>
      </c>
      <c r="F31" s="272">
        <v>302009766</v>
      </c>
      <c r="G31" s="286" t="s">
        <v>272</v>
      </c>
      <c r="H31" s="279" t="s">
        <v>119</v>
      </c>
      <c r="I31" s="286">
        <v>4200207964</v>
      </c>
      <c r="J31" s="279" t="s">
        <v>251</v>
      </c>
      <c r="K31" s="279">
        <v>51</v>
      </c>
      <c r="L31" s="284">
        <v>44182</v>
      </c>
      <c r="M31" s="284">
        <v>44182</v>
      </c>
      <c r="N31" s="285"/>
      <c r="O31" s="274" t="s">
        <v>122</v>
      </c>
      <c r="P31" s="279"/>
      <c r="Q31" s="286"/>
      <c r="R31" s="279"/>
    </row>
    <row r="32" spans="1:18">
      <c r="A32" s="306" t="s">
        <v>447</v>
      </c>
      <c r="B32" s="279" t="s">
        <v>448</v>
      </c>
      <c r="C32" s="279">
        <v>100042941</v>
      </c>
      <c r="D32" s="279" t="s">
        <v>449</v>
      </c>
      <c r="E32" s="279" t="s">
        <v>254</v>
      </c>
      <c r="F32" s="272">
        <v>302009765</v>
      </c>
      <c r="G32" s="286" t="s">
        <v>225</v>
      </c>
      <c r="H32" s="279" t="s">
        <v>277</v>
      </c>
      <c r="I32" s="286">
        <v>4200209244</v>
      </c>
      <c r="J32" s="279" t="s">
        <v>251</v>
      </c>
      <c r="K32" s="279">
        <v>52</v>
      </c>
      <c r="L32" s="284">
        <v>44188</v>
      </c>
      <c r="M32" s="284">
        <v>44188</v>
      </c>
      <c r="N32" s="285"/>
      <c r="O32" s="274" t="s">
        <v>434</v>
      </c>
      <c r="P32" s="279"/>
      <c r="Q32" s="286"/>
      <c r="R32" s="279"/>
    </row>
    <row r="33" spans="1:18">
      <c r="A33" s="306" t="s">
        <v>450</v>
      </c>
      <c r="B33" s="279" t="s">
        <v>451</v>
      </c>
      <c r="C33" s="279">
        <v>100042889</v>
      </c>
      <c r="D33" s="279" t="s">
        <v>452</v>
      </c>
      <c r="E33" s="279" t="s">
        <v>117</v>
      </c>
      <c r="F33" s="272">
        <v>302009763</v>
      </c>
      <c r="G33" s="286" t="s">
        <v>120</v>
      </c>
      <c r="H33" s="279" t="s">
        <v>430</v>
      </c>
      <c r="I33" s="286">
        <v>4200209232</v>
      </c>
      <c r="J33" s="279" t="s">
        <v>251</v>
      </c>
      <c r="K33" s="279">
        <v>53</v>
      </c>
      <c r="L33" s="284">
        <v>44193</v>
      </c>
      <c r="M33" s="284">
        <v>44188</v>
      </c>
      <c r="N33" s="285"/>
      <c r="O33" s="274" t="s">
        <v>424</v>
      </c>
      <c r="P33" s="279"/>
      <c r="Q33" s="286"/>
      <c r="R33" s="279"/>
    </row>
    <row r="34" spans="1:18">
      <c r="A34" s="306" t="s">
        <v>453</v>
      </c>
      <c r="B34" s="279" t="s">
        <v>454</v>
      </c>
      <c r="C34" s="279">
        <v>100042902</v>
      </c>
      <c r="D34" s="279" t="s">
        <v>455</v>
      </c>
      <c r="E34" s="279" t="s">
        <v>117</v>
      </c>
      <c r="F34" s="272">
        <v>302009764</v>
      </c>
      <c r="G34" s="286" t="s">
        <v>456</v>
      </c>
      <c r="H34" s="279" t="s">
        <v>306</v>
      </c>
      <c r="I34" s="286">
        <v>4200209238</v>
      </c>
      <c r="J34" s="279" t="s">
        <v>251</v>
      </c>
      <c r="K34" s="279">
        <v>53</v>
      </c>
      <c r="L34" s="284">
        <v>44193</v>
      </c>
      <c r="M34" s="284">
        <v>44188</v>
      </c>
      <c r="N34" s="285"/>
      <c r="O34" s="274" t="s">
        <v>434</v>
      </c>
      <c r="P34" s="279"/>
      <c r="Q34" s="286"/>
      <c r="R34" s="279"/>
    </row>
    <row r="35" spans="1:18">
      <c r="A35" s="306" t="s">
        <v>457</v>
      </c>
      <c r="B35" s="279" t="s">
        <v>458</v>
      </c>
      <c r="C35" s="279">
        <v>100042922</v>
      </c>
      <c r="D35" s="279" t="s">
        <v>459</v>
      </c>
      <c r="E35" s="279" t="s">
        <v>287</v>
      </c>
      <c r="F35" s="272">
        <v>302009766</v>
      </c>
      <c r="G35" s="312" t="s">
        <v>168</v>
      </c>
      <c r="H35" s="279" t="s">
        <v>430</v>
      </c>
      <c r="I35" s="286">
        <v>4200209239</v>
      </c>
      <c r="J35" s="279" t="s">
        <v>331</v>
      </c>
      <c r="K35" s="279">
        <v>2</v>
      </c>
      <c r="L35" s="284">
        <v>44203</v>
      </c>
      <c r="M35" s="284">
        <v>44203</v>
      </c>
      <c r="N35" s="285"/>
      <c r="O35" s="274" t="s">
        <v>434</v>
      </c>
      <c r="P35" s="279"/>
      <c r="Q35" s="286"/>
      <c r="R35" s="279"/>
    </row>
    <row r="36" spans="1:18">
      <c r="A36" s="306" t="s">
        <v>460</v>
      </c>
      <c r="B36" s="279" t="s">
        <v>461</v>
      </c>
      <c r="C36" s="279">
        <v>100043294</v>
      </c>
      <c r="D36" s="283" t="s">
        <v>495</v>
      </c>
      <c r="E36" s="279" t="s">
        <v>287</v>
      </c>
      <c r="F36" s="313">
        <v>302027911</v>
      </c>
      <c r="G36" s="312" t="s">
        <v>462</v>
      </c>
      <c r="H36" s="279" t="s">
        <v>430</v>
      </c>
      <c r="I36" s="286">
        <v>4200209240</v>
      </c>
      <c r="J36" s="279" t="s">
        <v>331</v>
      </c>
      <c r="K36" s="279">
        <v>2</v>
      </c>
      <c r="L36" s="284">
        <v>44203</v>
      </c>
      <c r="M36" s="284">
        <v>44203</v>
      </c>
      <c r="N36" s="285"/>
      <c r="O36" s="274" t="s">
        <v>434</v>
      </c>
      <c r="P36" s="279"/>
      <c r="Q36" s="286"/>
      <c r="R36" s="279"/>
    </row>
    <row r="37" spans="1:18">
      <c r="A37" s="306" t="s">
        <v>463</v>
      </c>
      <c r="B37" s="279" t="s">
        <v>464</v>
      </c>
      <c r="C37" s="279">
        <v>100042932</v>
      </c>
      <c r="D37" s="279" t="s">
        <v>465</v>
      </c>
      <c r="E37" s="279" t="s">
        <v>287</v>
      </c>
      <c r="F37" s="272">
        <v>302009767</v>
      </c>
      <c r="G37" s="286" t="s">
        <v>466</v>
      </c>
      <c r="H37" s="279" t="s">
        <v>306</v>
      </c>
      <c r="I37" s="286">
        <v>4200209243</v>
      </c>
      <c r="J37" s="279" t="s">
        <v>331</v>
      </c>
      <c r="K37" s="279">
        <v>2</v>
      </c>
      <c r="L37" s="284">
        <v>44203</v>
      </c>
      <c r="M37" s="284">
        <v>44203</v>
      </c>
      <c r="N37" s="285"/>
      <c r="O37" s="274" t="s">
        <v>434</v>
      </c>
      <c r="P37" s="279"/>
      <c r="Q37" s="286"/>
      <c r="R37" s="279"/>
    </row>
    <row r="38" spans="1:18">
      <c r="A38" s="306" t="s">
        <v>467</v>
      </c>
      <c r="B38" s="279" t="s">
        <v>468</v>
      </c>
      <c r="C38" s="279">
        <v>100042881</v>
      </c>
      <c r="D38" s="279" t="s">
        <v>469</v>
      </c>
      <c r="E38" s="279" t="s">
        <v>127</v>
      </c>
      <c r="F38" s="272">
        <v>302009763</v>
      </c>
      <c r="G38" s="286" t="s">
        <v>120</v>
      </c>
      <c r="H38" s="279" t="s">
        <v>427</v>
      </c>
      <c r="I38" s="286">
        <v>4200209229</v>
      </c>
      <c r="J38" s="279" t="s">
        <v>331</v>
      </c>
      <c r="K38" s="279">
        <v>2</v>
      </c>
      <c r="L38" s="284">
        <v>44203</v>
      </c>
      <c r="M38" s="284">
        <v>44203</v>
      </c>
      <c r="N38" s="285"/>
      <c r="O38" s="274" t="s">
        <v>434</v>
      </c>
      <c r="P38" s="279"/>
      <c r="Q38" s="286"/>
      <c r="R38" s="279"/>
    </row>
    <row r="39" spans="1:18">
      <c r="A39" s="306" t="s">
        <v>470</v>
      </c>
      <c r="B39" s="279" t="s">
        <v>471</v>
      </c>
      <c r="C39" s="279">
        <v>100042885</v>
      </c>
      <c r="D39" s="279" t="s">
        <v>472</v>
      </c>
      <c r="E39" s="279" t="s">
        <v>473</v>
      </c>
      <c r="F39" s="272">
        <v>302009764</v>
      </c>
      <c r="G39" s="286" t="s">
        <v>474</v>
      </c>
      <c r="H39" s="279" t="s">
        <v>121</v>
      </c>
      <c r="I39" s="286">
        <v>4200209230</v>
      </c>
      <c r="J39" s="279" t="s">
        <v>331</v>
      </c>
      <c r="K39" s="279">
        <v>2</v>
      </c>
      <c r="L39" s="284">
        <v>44203</v>
      </c>
      <c r="M39" s="284">
        <v>44203</v>
      </c>
      <c r="N39" s="285"/>
      <c r="O39" s="274" t="s">
        <v>434</v>
      </c>
      <c r="P39" s="279"/>
      <c r="Q39" s="286"/>
      <c r="R39" s="279"/>
    </row>
    <row r="40" spans="1:18">
      <c r="A40" s="306" t="s">
        <v>499</v>
      </c>
      <c r="B40" s="279" t="s">
        <v>496</v>
      </c>
      <c r="C40" s="279">
        <v>100044114</v>
      </c>
      <c r="D40" s="286"/>
      <c r="E40" s="279" t="s">
        <v>124</v>
      </c>
      <c r="F40" s="272">
        <v>302009764</v>
      </c>
      <c r="G40" s="286" t="s">
        <v>456</v>
      </c>
      <c r="H40" s="279" t="s">
        <v>121</v>
      </c>
      <c r="I40" s="286">
        <v>4200209589</v>
      </c>
      <c r="J40" s="279" t="s">
        <v>331</v>
      </c>
      <c r="K40" s="279">
        <v>3</v>
      </c>
      <c r="L40" s="284">
        <v>44210</v>
      </c>
      <c r="M40" s="284">
        <v>44210</v>
      </c>
      <c r="N40" s="285"/>
      <c r="O40" s="274" t="s">
        <v>122</v>
      </c>
      <c r="P40" s="279"/>
      <c r="Q40" s="286"/>
      <c r="R40" s="279"/>
    </row>
    <row r="41" spans="1:18">
      <c r="A41" s="306" t="s">
        <v>500</v>
      </c>
      <c r="B41" s="279" t="s">
        <v>497</v>
      </c>
      <c r="C41" s="279">
        <v>100044115</v>
      </c>
      <c r="D41" s="286"/>
      <c r="E41" s="279" t="s">
        <v>124</v>
      </c>
      <c r="F41" s="272">
        <v>302009763</v>
      </c>
      <c r="G41" s="286" t="s">
        <v>120</v>
      </c>
      <c r="H41" s="279" t="s">
        <v>119</v>
      </c>
      <c r="I41" s="286">
        <v>4200209590</v>
      </c>
      <c r="J41" s="279" t="s">
        <v>331</v>
      </c>
      <c r="K41" s="279">
        <v>3</v>
      </c>
      <c r="L41" s="284">
        <v>44210</v>
      </c>
      <c r="M41" s="284">
        <v>44210</v>
      </c>
      <c r="N41" s="285"/>
      <c r="O41" s="274" t="s">
        <v>122</v>
      </c>
      <c r="P41" s="279"/>
      <c r="Q41" s="286"/>
      <c r="R41" s="279"/>
    </row>
    <row r="42" spans="1:18">
      <c r="A42" s="306" t="s">
        <v>501</v>
      </c>
      <c r="B42" s="279" t="s">
        <v>498</v>
      </c>
      <c r="C42" s="279">
        <v>100044117</v>
      </c>
      <c r="D42" s="286"/>
      <c r="E42" s="279" t="s">
        <v>124</v>
      </c>
      <c r="F42" s="272">
        <v>302009765</v>
      </c>
      <c r="G42" s="286" t="s">
        <v>225</v>
      </c>
      <c r="H42" s="279" t="s">
        <v>121</v>
      </c>
      <c r="I42" s="286">
        <v>4200209593</v>
      </c>
      <c r="J42" s="279" t="s">
        <v>331</v>
      </c>
      <c r="K42" s="279">
        <v>3</v>
      </c>
      <c r="L42" s="284">
        <v>44210</v>
      </c>
      <c r="M42" s="284">
        <v>44210</v>
      </c>
      <c r="N42" s="285"/>
      <c r="O42" s="274" t="s">
        <v>122</v>
      </c>
      <c r="P42" s="279"/>
      <c r="Q42" s="286"/>
      <c r="R42" s="279"/>
    </row>
    <row r="43" spans="1:18">
      <c r="A43" s="314"/>
      <c r="B43" s="281"/>
      <c r="C43" s="279"/>
      <c r="D43" s="315"/>
      <c r="E43" s="316"/>
      <c r="F43" s="272"/>
      <c r="G43" s="317"/>
      <c r="H43" s="274"/>
      <c r="I43" s="286"/>
      <c r="J43" s="279"/>
      <c r="K43" s="279"/>
      <c r="L43" s="318"/>
      <c r="M43" s="318"/>
      <c r="N43" s="279"/>
      <c r="O43" s="277"/>
      <c r="P43" s="279"/>
      <c r="Q43" s="286"/>
      <c r="R43" s="279"/>
    </row>
    <row r="44" spans="1:18">
      <c r="A44" s="266"/>
      <c r="B44" s="281"/>
      <c r="C44" s="279"/>
      <c r="D44" s="315"/>
      <c r="E44" s="316"/>
      <c r="F44" s="272"/>
      <c r="G44" s="317"/>
      <c r="H44" s="274"/>
      <c r="I44" s="286"/>
      <c r="J44" s="279"/>
      <c r="K44" s="279"/>
      <c r="L44" s="279"/>
      <c r="M44" s="279"/>
      <c r="N44" s="279"/>
      <c r="O44" s="277"/>
      <c r="P44" s="279"/>
      <c r="Q44" s="286"/>
      <c r="R44" s="279"/>
    </row>
  </sheetData>
  <phoneticPr fontId="3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A4E1-82CF-45FC-AC15-488540467D0C}">
  <dimension ref="A2:S43"/>
  <sheetViews>
    <sheetView zoomScale="140" zoomScaleNormal="140" workbookViewId="0">
      <selection activeCell="E16" sqref="E16"/>
    </sheetView>
  </sheetViews>
  <sheetFormatPr defaultColWidth="8.88671875" defaultRowHeight="14.4"/>
  <cols>
    <col min="1" max="5" width="8.88671875" style="2"/>
    <col min="6" max="6" width="15" style="2" customWidth="1"/>
    <col min="7" max="7" width="32.33203125" style="87" bestFit="1" customWidth="1"/>
    <col min="8" max="11" width="8.88671875" style="2"/>
    <col min="12" max="13" width="0" style="2" hidden="1" customWidth="1"/>
    <col min="14" max="16" width="8.88671875" style="2"/>
    <col min="17" max="17" width="22.5546875" bestFit="1" customWidth="1"/>
  </cols>
  <sheetData>
    <row r="2" spans="1:19" ht="30.6">
      <c r="A2" s="257" t="s">
        <v>194</v>
      </c>
      <c r="B2" s="257" t="s">
        <v>102</v>
      </c>
      <c r="C2" s="257" t="s">
        <v>103</v>
      </c>
      <c r="D2" s="257" t="s">
        <v>104</v>
      </c>
      <c r="E2" s="257" t="s">
        <v>105</v>
      </c>
      <c r="F2" s="257" t="s">
        <v>246</v>
      </c>
      <c r="G2" s="258" t="s">
        <v>61</v>
      </c>
      <c r="H2" s="259" t="s">
        <v>106</v>
      </c>
      <c r="I2" s="260" t="s">
        <v>107</v>
      </c>
      <c r="J2" s="261" t="s">
        <v>420</v>
      </c>
      <c r="K2" s="262" t="s">
        <v>109</v>
      </c>
      <c r="L2" s="263" t="s">
        <v>475</v>
      </c>
      <c r="M2" s="263" t="s">
        <v>476</v>
      </c>
      <c r="N2" s="263" t="s">
        <v>489</v>
      </c>
      <c r="O2" s="264" t="s">
        <v>220</v>
      </c>
      <c r="P2" s="265" t="s">
        <v>113</v>
      </c>
      <c r="Q2" s="264" t="s">
        <v>247</v>
      </c>
      <c r="R2" s="257" t="s">
        <v>291</v>
      </c>
      <c r="S2" s="266"/>
    </row>
    <row r="3" spans="1:19" ht="21.6">
      <c r="A3" s="267" t="s">
        <v>219</v>
      </c>
      <c r="B3" s="268" t="s">
        <v>421</v>
      </c>
      <c r="C3" s="269">
        <v>100025330</v>
      </c>
      <c r="D3" s="270" t="s">
        <v>248</v>
      </c>
      <c r="E3" s="271" t="s">
        <v>127</v>
      </c>
      <c r="F3" s="272">
        <v>302009770</v>
      </c>
      <c r="G3" s="273" t="s">
        <v>249</v>
      </c>
      <c r="H3" s="274" t="s">
        <v>250</v>
      </c>
      <c r="I3" s="269">
        <v>4200205099</v>
      </c>
      <c r="J3" s="275" t="s">
        <v>251</v>
      </c>
      <c r="K3" s="269">
        <v>47</v>
      </c>
      <c r="L3" s="301">
        <v>44155</v>
      </c>
      <c r="M3" s="301"/>
      <c r="N3" s="301">
        <v>44155</v>
      </c>
      <c r="O3" s="269"/>
      <c r="P3" s="277" t="s">
        <v>122</v>
      </c>
      <c r="Q3" s="278" t="s">
        <v>252</v>
      </c>
      <c r="R3" s="279"/>
      <c r="S3" s="266"/>
    </row>
    <row r="4" spans="1:19">
      <c r="A4" s="267" t="s">
        <v>233</v>
      </c>
      <c r="B4" s="268" t="s">
        <v>253</v>
      </c>
      <c r="C4" s="269">
        <v>100037170</v>
      </c>
      <c r="D4" s="270" t="s">
        <v>279</v>
      </c>
      <c r="E4" s="271" t="s">
        <v>254</v>
      </c>
      <c r="F4" s="272">
        <v>302009770</v>
      </c>
      <c r="G4" s="273" t="s">
        <v>255</v>
      </c>
      <c r="H4" s="274" t="s">
        <v>250</v>
      </c>
      <c r="I4" s="269">
        <v>4200207278</v>
      </c>
      <c r="J4" s="275" t="s">
        <v>251</v>
      </c>
      <c r="K4" s="269">
        <v>51</v>
      </c>
      <c r="L4" s="301">
        <v>44182</v>
      </c>
      <c r="M4" s="301"/>
      <c r="N4" s="301">
        <v>44182</v>
      </c>
      <c r="O4" s="269"/>
      <c r="P4" s="277" t="s">
        <v>122</v>
      </c>
      <c r="Q4" s="278"/>
      <c r="R4" s="280"/>
      <c r="S4" s="266"/>
    </row>
    <row r="5" spans="1:19">
      <c r="A5" s="279" t="s">
        <v>307</v>
      </c>
      <c r="B5" s="279" t="s">
        <v>256</v>
      </c>
      <c r="C5" s="279">
        <v>100012272</v>
      </c>
      <c r="D5" s="281" t="s">
        <v>292</v>
      </c>
      <c r="E5" s="279" t="s">
        <v>115</v>
      </c>
      <c r="F5" s="272">
        <v>302009763</v>
      </c>
      <c r="G5" s="282" t="s">
        <v>120</v>
      </c>
      <c r="H5" s="275" t="s">
        <v>121</v>
      </c>
      <c r="I5" s="285">
        <v>4200202809</v>
      </c>
      <c r="J5" s="275" t="s">
        <v>251</v>
      </c>
      <c r="K5" s="269">
        <v>46</v>
      </c>
      <c r="L5" s="284">
        <v>44143</v>
      </c>
      <c r="M5" s="284"/>
      <c r="N5" s="284">
        <v>44141</v>
      </c>
      <c r="O5" s="285"/>
      <c r="P5" s="274" t="s">
        <v>122</v>
      </c>
      <c r="Q5" s="286" t="s">
        <v>294</v>
      </c>
      <c r="R5" s="280"/>
      <c r="S5" s="266"/>
    </row>
    <row r="6" spans="1:19">
      <c r="A6" s="279" t="s">
        <v>308</v>
      </c>
      <c r="B6" s="279" t="s">
        <v>257</v>
      </c>
      <c r="C6" s="279">
        <v>100012273</v>
      </c>
      <c r="D6" s="281" t="s">
        <v>293</v>
      </c>
      <c r="E6" s="279" t="s">
        <v>115</v>
      </c>
      <c r="F6" s="272">
        <v>302009763</v>
      </c>
      <c r="G6" s="282" t="s">
        <v>120</v>
      </c>
      <c r="H6" s="275" t="s">
        <v>119</v>
      </c>
      <c r="I6" s="285">
        <v>4200202810</v>
      </c>
      <c r="J6" s="275" t="s">
        <v>251</v>
      </c>
      <c r="K6" s="269">
        <v>46</v>
      </c>
      <c r="L6" s="284">
        <v>44143</v>
      </c>
      <c r="M6" s="284"/>
      <c r="N6" s="284">
        <v>44141</v>
      </c>
      <c r="O6" s="285"/>
      <c r="P6" s="274" t="s">
        <v>122</v>
      </c>
      <c r="Q6" s="286" t="s">
        <v>294</v>
      </c>
      <c r="R6" s="280"/>
      <c r="S6" s="266"/>
    </row>
    <row r="7" spans="1:19">
      <c r="A7" s="279" t="s">
        <v>309</v>
      </c>
      <c r="B7" s="279" t="s">
        <v>259</v>
      </c>
      <c r="C7" s="283">
        <v>100025615</v>
      </c>
      <c r="D7" s="279" t="s">
        <v>222</v>
      </c>
      <c r="E7" s="279" t="s">
        <v>124</v>
      </c>
      <c r="F7" s="272">
        <v>302009763</v>
      </c>
      <c r="G7" s="282" t="s">
        <v>120</v>
      </c>
      <c r="H7" s="279" t="s">
        <v>119</v>
      </c>
      <c r="I7" s="285">
        <v>4200205089</v>
      </c>
      <c r="J7" s="275" t="s">
        <v>251</v>
      </c>
      <c r="K7" s="269">
        <v>46</v>
      </c>
      <c r="L7" s="284">
        <v>44147</v>
      </c>
      <c r="M7" s="284"/>
      <c r="N7" s="284">
        <v>44147</v>
      </c>
      <c r="O7" s="285"/>
      <c r="P7" s="274" t="s">
        <v>122</v>
      </c>
      <c r="Q7" s="286" t="s">
        <v>294</v>
      </c>
      <c r="R7" s="279"/>
      <c r="S7" s="266"/>
    </row>
    <row r="8" spans="1:19">
      <c r="A8" s="279" t="s">
        <v>310</v>
      </c>
      <c r="B8" s="279" t="s">
        <v>258</v>
      </c>
      <c r="C8" s="283">
        <v>100025327</v>
      </c>
      <c r="D8" s="279" t="s">
        <v>221</v>
      </c>
      <c r="E8" s="279" t="s">
        <v>124</v>
      </c>
      <c r="F8" s="272">
        <v>302009764</v>
      </c>
      <c r="G8" s="282" t="s">
        <v>125</v>
      </c>
      <c r="H8" s="279" t="s">
        <v>121</v>
      </c>
      <c r="I8" s="285">
        <v>4200205098</v>
      </c>
      <c r="J8" s="275" t="s">
        <v>251</v>
      </c>
      <c r="K8" s="269">
        <v>46</v>
      </c>
      <c r="L8" s="284">
        <v>44147</v>
      </c>
      <c r="M8" s="284"/>
      <c r="N8" s="284">
        <v>44147</v>
      </c>
      <c r="O8" s="285"/>
      <c r="P8" s="274" t="s">
        <v>122</v>
      </c>
      <c r="Q8" s="286" t="s">
        <v>294</v>
      </c>
      <c r="R8" s="279"/>
      <c r="S8" s="266"/>
    </row>
    <row r="9" spans="1:19">
      <c r="A9" s="279" t="s">
        <v>311</v>
      </c>
      <c r="B9" s="279" t="s">
        <v>261</v>
      </c>
      <c r="C9" s="283">
        <v>100031203</v>
      </c>
      <c r="D9" s="279" t="s">
        <v>224</v>
      </c>
      <c r="E9" s="279" t="s">
        <v>124</v>
      </c>
      <c r="F9" s="272">
        <v>302009765</v>
      </c>
      <c r="G9" s="282" t="s">
        <v>225</v>
      </c>
      <c r="H9" s="279" t="s">
        <v>119</v>
      </c>
      <c r="I9" s="279">
        <v>4200206133</v>
      </c>
      <c r="J9" s="275" t="s">
        <v>251</v>
      </c>
      <c r="K9" s="269">
        <v>46</v>
      </c>
      <c r="L9" s="284">
        <v>44148</v>
      </c>
      <c r="M9" s="284"/>
      <c r="N9" s="284">
        <v>44147</v>
      </c>
      <c r="O9" s="285"/>
      <c r="P9" s="274" t="s">
        <v>122</v>
      </c>
      <c r="Q9" s="286" t="s">
        <v>294</v>
      </c>
      <c r="R9" s="279"/>
      <c r="S9" s="266"/>
    </row>
    <row r="10" spans="1:19">
      <c r="A10" s="279" t="s">
        <v>312</v>
      </c>
      <c r="B10" s="269" t="s">
        <v>260</v>
      </c>
      <c r="C10" s="287">
        <v>100030516</v>
      </c>
      <c r="D10" s="269" t="s">
        <v>223</v>
      </c>
      <c r="E10" s="269" t="s">
        <v>124</v>
      </c>
      <c r="F10" s="288">
        <v>302009763</v>
      </c>
      <c r="G10" s="289" t="s">
        <v>120</v>
      </c>
      <c r="H10" s="269" t="s">
        <v>121</v>
      </c>
      <c r="I10" s="269">
        <v>4200205973</v>
      </c>
      <c r="J10" s="275" t="s">
        <v>251</v>
      </c>
      <c r="K10" s="269">
        <v>47</v>
      </c>
      <c r="L10" s="290">
        <v>44151</v>
      </c>
      <c r="M10" s="290"/>
      <c r="N10" s="290">
        <v>44147</v>
      </c>
      <c r="O10" s="285"/>
      <c r="P10" s="291" t="s">
        <v>122</v>
      </c>
      <c r="Q10" s="286" t="s">
        <v>294</v>
      </c>
      <c r="R10" s="279"/>
      <c r="S10" s="266"/>
    </row>
    <row r="11" spans="1:19">
      <c r="A11" s="279" t="s">
        <v>313</v>
      </c>
      <c r="B11" s="292" t="s">
        <v>262</v>
      </c>
      <c r="C11" s="279">
        <v>100025322</v>
      </c>
      <c r="D11" s="279" t="s">
        <v>226</v>
      </c>
      <c r="E11" s="279" t="s">
        <v>127</v>
      </c>
      <c r="F11" s="272">
        <v>302009763</v>
      </c>
      <c r="G11" s="282" t="s">
        <v>120</v>
      </c>
      <c r="H11" s="279" t="s">
        <v>121</v>
      </c>
      <c r="I11" s="279">
        <v>4200205093</v>
      </c>
      <c r="J11" s="275" t="s">
        <v>251</v>
      </c>
      <c r="K11" s="269">
        <v>48</v>
      </c>
      <c r="L11" s="284">
        <v>44158</v>
      </c>
      <c r="M11" s="284"/>
      <c r="N11" s="284">
        <v>44158</v>
      </c>
      <c r="O11" s="285"/>
      <c r="P11" s="274" t="s">
        <v>122</v>
      </c>
      <c r="Q11" s="286" t="s">
        <v>294</v>
      </c>
      <c r="R11" s="279"/>
      <c r="S11" s="266"/>
    </row>
    <row r="12" spans="1:19">
      <c r="A12" s="279" t="s">
        <v>314</v>
      </c>
      <c r="B12" s="292" t="s">
        <v>263</v>
      </c>
      <c r="C12" s="279">
        <v>100025323</v>
      </c>
      <c r="D12" s="279" t="s">
        <v>227</v>
      </c>
      <c r="E12" s="279" t="s">
        <v>127</v>
      </c>
      <c r="F12" s="272">
        <v>302009763</v>
      </c>
      <c r="G12" s="282" t="s">
        <v>120</v>
      </c>
      <c r="H12" s="279" t="s">
        <v>121</v>
      </c>
      <c r="I12" s="279">
        <v>4200205096</v>
      </c>
      <c r="J12" s="275" t="s">
        <v>251</v>
      </c>
      <c r="K12" s="269">
        <v>48</v>
      </c>
      <c r="L12" s="284">
        <v>44158</v>
      </c>
      <c r="M12" s="284"/>
      <c r="N12" s="284">
        <v>44158</v>
      </c>
      <c r="O12" s="285"/>
      <c r="P12" s="274" t="s">
        <v>122</v>
      </c>
      <c r="Q12" s="286" t="s">
        <v>294</v>
      </c>
      <c r="R12" s="279"/>
      <c r="S12" s="266"/>
    </row>
    <row r="13" spans="1:19">
      <c r="A13" s="279" t="s">
        <v>315</v>
      </c>
      <c r="B13" s="292" t="s">
        <v>264</v>
      </c>
      <c r="C13" s="279">
        <v>100025325</v>
      </c>
      <c r="D13" s="279" t="s">
        <v>228</v>
      </c>
      <c r="E13" s="279" t="s">
        <v>127</v>
      </c>
      <c r="F13" s="272">
        <v>302009765</v>
      </c>
      <c r="G13" s="282" t="s">
        <v>225</v>
      </c>
      <c r="H13" s="279" t="s">
        <v>119</v>
      </c>
      <c r="I13" s="279">
        <v>4200205097</v>
      </c>
      <c r="J13" s="275" t="s">
        <v>251</v>
      </c>
      <c r="K13" s="269">
        <v>48</v>
      </c>
      <c r="L13" s="284">
        <v>44158</v>
      </c>
      <c r="M13" s="284"/>
      <c r="N13" s="284">
        <v>44158</v>
      </c>
      <c r="O13" s="285"/>
      <c r="P13" s="274" t="s">
        <v>122</v>
      </c>
      <c r="Q13" s="286" t="s">
        <v>294</v>
      </c>
      <c r="R13" s="279"/>
      <c r="S13" s="266"/>
    </row>
    <row r="14" spans="1:19">
      <c r="A14" s="279" t="s">
        <v>316</v>
      </c>
      <c r="B14" s="279" t="s">
        <v>275</v>
      </c>
      <c r="C14" s="279">
        <v>100038336</v>
      </c>
      <c r="D14" s="279" t="s">
        <v>295</v>
      </c>
      <c r="E14" s="279" t="s">
        <v>117</v>
      </c>
      <c r="F14" s="272">
        <v>302009765</v>
      </c>
      <c r="G14" s="282" t="s">
        <v>225</v>
      </c>
      <c r="H14" s="279" t="s">
        <v>119</v>
      </c>
      <c r="I14" s="279">
        <v>4200207523</v>
      </c>
      <c r="J14" s="279" t="s">
        <v>251</v>
      </c>
      <c r="K14" s="279">
        <v>48</v>
      </c>
      <c r="L14" s="284">
        <v>44159</v>
      </c>
      <c r="M14" s="284"/>
      <c r="N14" s="284">
        <v>44159</v>
      </c>
      <c r="O14" s="285"/>
      <c r="P14" s="274" t="s">
        <v>114</v>
      </c>
      <c r="Q14" s="286" t="s">
        <v>294</v>
      </c>
      <c r="R14" s="279"/>
      <c r="S14" s="266"/>
    </row>
    <row r="15" spans="1:19">
      <c r="A15" s="279" t="s">
        <v>317</v>
      </c>
      <c r="B15" s="279" t="s">
        <v>276</v>
      </c>
      <c r="C15" s="279">
        <v>100038337</v>
      </c>
      <c r="D15" s="279" t="s">
        <v>296</v>
      </c>
      <c r="E15" s="279" t="s">
        <v>254</v>
      </c>
      <c r="F15" s="272">
        <v>302009763</v>
      </c>
      <c r="G15" s="282" t="s">
        <v>120</v>
      </c>
      <c r="H15" s="279" t="s">
        <v>306</v>
      </c>
      <c r="I15" s="279">
        <v>4200207525</v>
      </c>
      <c r="J15" s="279" t="s">
        <v>251</v>
      </c>
      <c r="K15" s="279">
        <v>48</v>
      </c>
      <c r="L15" s="284">
        <v>44159</v>
      </c>
      <c r="M15" s="284"/>
      <c r="N15" s="284">
        <v>44159</v>
      </c>
      <c r="O15" s="285"/>
      <c r="P15" s="274" t="s">
        <v>122</v>
      </c>
      <c r="Q15" s="286" t="s">
        <v>294</v>
      </c>
      <c r="R15" s="279"/>
      <c r="S15" s="266"/>
    </row>
    <row r="16" spans="1:19">
      <c r="A16" s="279" t="s">
        <v>318</v>
      </c>
      <c r="B16" s="279" t="s">
        <v>283</v>
      </c>
      <c r="C16" s="279">
        <v>100038715</v>
      </c>
      <c r="D16" s="279" t="s">
        <v>299</v>
      </c>
      <c r="E16" s="279" t="s">
        <v>254</v>
      </c>
      <c r="F16" s="272">
        <v>302009765</v>
      </c>
      <c r="G16" s="282" t="s">
        <v>225</v>
      </c>
      <c r="H16" s="279" t="s">
        <v>119</v>
      </c>
      <c r="I16" s="279">
        <v>4200207709</v>
      </c>
      <c r="J16" s="279" t="s">
        <v>251</v>
      </c>
      <c r="K16" s="279">
        <v>48</v>
      </c>
      <c r="L16" s="284">
        <v>44162</v>
      </c>
      <c r="M16" s="284"/>
      <c r="N16" s="284">
        <v>44162</v>
      </c>
      <c r="O16" s="285"/>
      <c r="P16" s="274" t="s">
        <v>122</v>
      </c>
      <c r="Q16" s="286" t="s">
        <v>294</v>
      </c>
      <c r="R16" s="279"/>
      <c r="S16" s="266"/>
    </row>
    <row r="17" spans="1:19">
      <c r="A17" s="279" t="s">
        <v>319</v>
      </c>
      <c r="B17" s="269" t="s">
        <v>284</v>
      </c>
      <c r="C17" s="269">
        <v>100038716</v>
      </c>
      <c r="D17" s="269" t="s">
        <v>300</v>
      </c>
      <c r="E17" s="269" t="s">
        <v>254</v>
      </c>
      <c r="F17" s="288">
        <v>302009765</v>
      </c>
      <c r="G17" s="289" t="s">
        <v>225</v>
      </c>
      <c r="H17" s="269" t="s">
        <v>121</v>
      </c>
      <c r="I17" s="269">
        <v>4200207710</v>
      </c>
      <c r="J17" s="269" t="s">
        <v>251</v>
      </c>
      <c r="K17" s="269">
        <v>48</v>
      </c>
      <c r="L17" s="290">
        <v>44162</v>
      </c>
      <c r="M17" s="290"/>
      <c r="N17" s="290">
        <v>44162</v>
      </c>
      <c r="O17" s="293"/>
      <c r="P17" s="291" t="s">
        <v>122</v>
      </c>
      <c r="Q17" s="286" t="s">
        <v>294</v>
      </c>
      <c r="R17" s="269"/>
      <c r="S17" s="266"/>
    </row>
    <row r="18" spans="1:19">
      <c r="A18" s="279" t="s">
        <v>320</v>
      </c>
      <c r="B18" s="279" t="s">
        <v>285</v>
      </c>
      <c r="C18" s="279">
        <v>100038718</v>
      </c>
      <c r="D18" s="279" t="s">
        <v>301</v>
      </c>
      <c r="E18" s="279" t="s">
        <v>117</v>
      </c>
      <c r="F18" s="272">
        <v>302009763</v>
      </c>
      <c r="G18" s="282" t="s">
        <v>120</v>
      </c>
      <c r="H18" s="279" t="s">
        <v>121</v>
      </c>
      <c r="I18" s="279">
        <v>4200207711</v>
      </c>
      <c r="J18" s="279" t="s">
        <v>251</v>
      </c>
      <c r="K18" s="279">
        <v>48</v>
      </c>
      <c r="L18" s="284">
        <v>44162</v>
      </c>
      <c r="M18" s="284"/>
      <c r="N18" s="284">
        <v>44162</v>
      </c>
      <c r="O18" s="285"/>
      <c r="P18" s="274" t="s">
        <v>114</v>
      </c>
      <c r="Q18" s="286" t="s">
        <v>294</v>
      </c>
      <c r="R18" s="279"/>
      <c r="S18" s="266"/>
    </row>
    <row r="19" spans="1:19">
      <c r="A19" s="279" t="s">
        <v>321</v>
      </c>
      <c r="B19" s="279" t="s">
        <v>302</v>
      </c>
      <c r="C19" s="279">
        <v>100039100</v>
      </c>
      <c r="D19" s="279" t="s">
        <v>303</v>
      </c>
      <c r="E19" s="279" t="s">
        <v>254</v>
      </c>
      <c r="F19" s="272">
        <v>302009765</v>
      </c>
      <c r="G19" s="282" t="s">
        <v>225</v>
      </c>
      <c r="H19" s="279" t="s">
        <v>277</v>
      </c>
      <c r="I19" s="279">
        <v>4200207915</v>
      </c>
      <c r="J19" s="279" t="s">
        <v>251</v>
      </c>
      <c r="K19" s="279">
        <v>48</v>
      </c>
      <c r="L19" s="284">
        <v>44162</v>
      </c>
      <c r="M19" s="284"/>
      <c r="N19" s="284">
        <v>44162</v>
      </c>
      <c r="O19" s="285"/>
      <c r="P19" s="274" t="s">
        <v>122</v>
      </c>
      <c r="Q19" s="286" t="s">
        <v>294</v>
      </c>
      <c r="R19" s="279"/>
      <c r="S19" s="266"/>
    </row>
    <row r="20" spans="1:19">
      <c r="A20" s="279" t="s">
        <v>322</v>
      </c>
      <c r="B20" s="279" t="s">
        <v>265</v>
      </c>
      <c r="C20" s="279">
        <v>100036877</v>
      </c>
      <c r="D20" s="279" t="s">
        <v>266</v>
      </c>
      <c r="E20" s="279" t="s">
        <v>115</v>
      </c>
      <c r="F20" s="272">
        <v>302009763</v>
      </c>
      <c r="G20" s="282" t="s">
        <v>120</v>
      </c>
      <c r="H20" s="279" t="s">
        <v>119</v>
      </c>
      <c r="I20" s="279">
        <v>4200207185</v>
      </c>
      <c r="J20" s="279" t="s">
        <v>251</v>
      </c>
      <c r="K20" s="279">
        <v>50</v>
      </c>
      <c r="L20" s="284">
        <v>44176</v>
      </c>
      <c r="M20" s="284"/>
      <c r="N20" s="284">
        <v>44176</v>
      </c>
      <c r="O20" s="285"/>
      <c r="P20" s="274" t="s">
        <v>122</v>
      </c>
      <c r="Q20" s="286" t="s">
        <v>294</v>
      </c>
      <c r="R20" s="279"/>
      <c r="S20" s="266"/>
    </row>
    <row r="21" spans="1:19">
      <c r="A21" s="279" t="s">
        <v>323</v>
      </c>
      <c r="B21" s="279" t="s">
        <v>267</v>
      </c>
      <c r="C21" s="279">
        <v>100036885</v>
      </c>
      <c r="D21" s="279" t="s">
        <v>278</v>
      </c>
      <c r="E21" s="279" t="s">
        <v>115</v>
      </c>
      <c r="F21" s="272">
        <v>302009763</v>
      </c>
      <c r="G21" s="282" t="s">
        <v>120</v>
      </c>
      <c r="H21" s="279" t="s">
        <v>121</v>
      </c>
      <c r="I21" s="279">
        <v>4200207186</v>
      </c>
      <c r="J21" s="279" t="s">
        <v>251</v>
      </c>
      <c r="K21" s="279">
        <v>50</v>
      </c>
      <c r="L21" s="284">
        <v>44176</v>
      </c>
      <c r="M21" s="284"/>
      <c r="N21" s="284">
        <v>44176</v>
      </c>
      <c r="O21" s="285"/>
      <c r="P21" s="274" t="s">
        <v>122</v>
      </c>
      <c r="Q21" s="286" t="s">
        <v>294</v>
      </c>
      <c r="R21" s="279"/>
      <c r="S21" s="266"/>
    </row>
    <row r="22" spans="1:19">
      <c r="A22" s="279" t="s">
        <v>324</v>
      </c>
      <c r="B22" s="279" t="s">
        <v>268</v>
      </c>
      <c r="C22" s="294">
        <v>100036888</v>
      </c>
      <c r="D22" s="279" t="s">
        <v>269</v>
      </c>
      <c r="E22" s="279" t="s">
        <v>115</v>
      </c>
      <c r="F22" s="272">
        <v>302009767</v>
      </c>
      <c r="G22" s="282" t="s">
        <v>286</v>
      </c>
      <c r="H22" s="279" t="s">
        <v>121</v>
      </c>
      <c r="I22" s="279">
        <v>4200207187</v>
      </c>
      <c r="J22" s="279" t="s">
        <v>251</v>
      </c>
      <c r="K22" s="279">
        <v>50</v>
      </c>
      <c r="L22" s="284">
        <v>44176</v>
      </c>
      <c r="M22" s="284"/>
      <c r="N22" s="284">
        <v>44176</v>
      </c>
      <c r="O22" s="285"/>
      <c r="P22" s="274" t="s">
        <v>122</v>
      </c>
      <c r="Q22" s="286" t="s">
        <v>294</v>
      </c>
      <c r="R22" s="279"/>
      <c r="S22" s="266"/>
    </row>
    <row r="23" spans="1:19">
      <c r="A23" s="279" t="s">
        <v>325</v>
      </c>
      <c r="B23" s="279" t="s">
        <v>270</v>
      </c>
      <c r="C23" s="294">
        <v>100036891</v>
      </c>
      <c r="D23" s="279" t="s">
        <v>271</v>
      </c>
      <c r="E23" s="279" t="s">
        <v>115</v>
      </c>
      <c r="F23" s="272">
        <v>302009766</v>
      </c>
      <c r="G23" s="282" t="s">
        <v>272</v>
      </c>
      <c r="H23" s="279" t="s">
        <v>119</v>
      </c>
      <c r="I23" s="279">
        <v>4200207189</v>
      </c>
      <c r="J23" s="279" t="s">
        <v>251</v>
      </c>
      <c r="K23" s="279">
        <v>50</v>
      </c>
      <c r="L23" s="284">
        <v>44176</v>
      </c>
      <c r="M23" s="284"/>
      <c r="N23" s="284">
        <v>44176</v>
      </c>
      <c r="O23" s="285"/>
      <c r="P23" s="274" t="s">
        <v>122</v>
      </c>
      <c r="Q23" s="286" t="s">
        <v>294</v>
      </c>
      <c r="R23" s="279"/>
      <c r="S23" s="266"/>
    </row>
    <row r="24" spans="1:19">
      <c r="A24" s="279" t="s">
        <v>326</v>
      </c>
      <c r="B24" s="279" t="s">
        <v>281</v>
      </c>
      <c r="C24" s="295">
        <v>100038528</v>
      </c>
      <c r="D24" s="279" t="s">
        <v>297</v>
      </c>
      <c r="E24" s="279" t="s">
        <v>287</v>
      </c>
      <c r="F24" s="272">
        <v>302009763</v>
      </c>
      <c r="G24" s="282" t="s">
        <v>120</v>
      </c>
      <c r="H24" s="279" t="s">
        <v>121</v>
      </c>
      <c r="I24" s="279">
        <v>4200207596</v>
      </c>
      <c r="J24" s="279" t="s">
        <v>251</v>
      </c>
      <c r="K24" s="279">
        <v>50</v>
      </c>
      <c r="L24" s="284">
        <v>44176</v>
      </c>
      <c r="M24" s="284"/>
      <c r="N24" s="284">
        <v>44176</v>
      </c>
      <c r="O24" s="285"/>
      <c r="P24" s="274" t="s">
        <v>122</v>
      </c>
      <c r="Q24" s="286" t="s">
        <v>294</v>
      </c>
      <c r="R24" s="279"/>
      <c r="S24" s="266"/>
    </row>
    <row r="25" spans="1:19">
      <c r="A25" s="279" t="s">
        <v>327</v>
      </c>
      <c r="B25" s="279" t="s">
        <v>422</v>
      </c>
      <c r="C25" s="279">
        <v>100042888</v>
      </c>
      <c r="D25" s="279" t="s">
        <v>423</v>
      </c>
      <c r="E25" s="279" t="s">
        <v>117</v>
      </c>
      <c r="F25" s="272">
        <v>302009763</v>
      </c>
      <c r="G25" s="282" t="s">
        <v>120</v>
      </c>
      <c r="H25" s="279" t="s">
        <v>306</v>
      </c>
      <c r="I25" s="279">
        <v>4200209231</v>
      </c>
      <c r="J25" s="279" t="s">
        <v>251</v>
      </c>
      <c r="K25" s="279">
        <v>50</v>
      </c>
      <c r="L25" s="284">
        <v>44176</v>
      </c>
      <c r="M25" s="284"/>
      <c r="N25" s="284">
        <v>44176</v>
      </c>
      <c r="O25" s="285"/>
      <c r="P25" s="274" t="s">
        <v>424</v>
      </c>
      <c r="Q25" s="286"/>
      <c r="R25" s="279"/>
      <c r="S25" s="266"/>
    </row>
    <row r="26" spans="1:19">
      <c r="A26" s="279" t="s">
        <v>328</v>
      </c>
      <c r="B26" s="279" t="s">
        <v>425</v>
      </c>
      <c r="C26" s="279">
        <v>100042900</v>
      </c>
      <c r="D26" s="279" t="s">
        <v>426</v>
      </c>
      <c r="E26" s="279" t="s">
        <v>117</v>
      </c>
      <c r="F26" s="272">
        <v>302009763</v>
      </c>
      <c r="G26" s="282" t="s">
        <v>120</v>
      </c>
      <c r="H26" s="279" t="s">
        <v>427</v>
      </c>
      <c r="I26" s="279">
        <v>4200209236</v>
      </c>
      <c r="J26" s="279" t="s">
        <v>251</v>
      </c>
      <c r="K26" s="279">
        <v>50</v>
      </c>
      <c r="L26" s="284">
        <v>44176</v>
      </c>
      <c r="M26" s="284"/>
      <c r="N26" s="284">
        <v>44176</v>
      </c>
      <c r="O26" s="285"/>
      <c r="P26" s="274" t="s">
        <v>424</v>
      </c>
      <c r="Q26" s="286"/>
      <c r="R26" s="279"/>
      <c r="S26" s="266"/>
    </row>
    <row r="27" spans="1:19">
      <c r="A27" s="279" t="s">
        <v>329</v>
      </c>
      <c r="B27" s="279" t="s">
        <v>428</v>
      </c>
      <c r="C27" s="279">
        <v>100042894</v>
      </c>
      <c r="D27" s="279" t="s">
        <v>429</v>
      </c>
      <c r="E27" s="279" t="s">
        <v>117</v>
      </c>
      <c r="F27" s="272">
        <v>302009765</v>
      </c>
      <c r="G27" s="282" t="s">
        <v>225</v>
      </c>
      <c r="H27" s="279" t="s">
        <v>430</v>
      </c>
      <c r="I27" s="279">
        <v>4200209233</v>
      </c>
      <c r="J27" s="279" t="s">
        <v>251</v>
      </c>
      <c r="K27" s="279">
        <v>51</v>
      </c>
      <c r="L27" s="284">
        <v>44180</v>
      </c>
      <c r="M27" s="284"/>
      <c r="N27" s="284">
        <v>44180</v>
      </c>
      <c r="O27" s="285"/>
      <c r="P27" s="274" t="s">
        <v>424</v>
      </c>
      <c r="Q27" s="286"/>
      <c r="R27" s="279"/>
      <c r="S27" s="266"/>
    </row>
    <row r="28" spans="1:19">
      <c r="A28" s="279" t="s">
        <v>431</v>
      </c>
      <c r="B28" s="279" t="s">
        <v>432</v>
      </c>
      <c r="C28" s="279">
        <v>100042930</v>
      </c>
      <c r="D28" s="279" t="s">
        <v>433</v>
      </c>
      <c r="E28" s="279" t="s">
        <v>254</v>
      </c>
      <c r="F28" s="272">
        <v>302009763</v>
      </c>
      <c r="G28" s="282" t="s">
        <v>120</v>
      </c>
      <c r="H28" s="279" t="s">
        <v>277</v>
      </c>
      <c r="I28" s="279">
        <v>4200209241</v>
      </c>
      <c r="J28" s="279" t="s">
        <v>251</v>
      </c>
      <c r="K28" s="279">
        <v>51</v>
      </c>
      <c r="L28" s="284">
        <v>44180</v>
      </c>
      <c r="M28" s="284"/>
      <c r="N28" s="284">
        <v>44180</v>
      </c>
      <c r="O28" s="285"/>
      <c r="P28" s="274" t="s">
        <v>434</v>
      </c>
      <c r="Q28" s="286"/>
      <c r="R28" s="279"/>
      <c r="S28" s="266"/>
    </row>
    <row r="29" spans="1:19">
      <c r="A29" s="279" t="s">
        <v>435</v>
      </c>
      <c r="B29" s="279" t="s">
        <v>436</v>
      </c>
      <c r="C29" s="279">
        <v>100042908</v>
      </c>
      <c r="D29" s="279" t="s">
        <v>437</v>
      </c>
      <c r="E29" s="279" t="s">
        <v>254</v>
      </c>
      <c r="F29" s="272">
        <v>302009763</v>
      </c>
      <c r="G29" s="282" t="s">
        <v>120</v>
      </c>
      <c r="H29" s="279" t="s">
        <v>277</v>
      </c>
      <c r="I29" s="279">
        <v>4200209237</v>
      </c>
      <c r="J29" s="279" t="s">
        <v>251</v>
      </c>
      <c r="K29" s="279">
        <v>51</v>
      </c>
      <c r="L29" s="284">
        <v>44180</v>
      </c>
      <c r="M29" s="284"/>
      <c r="N29" s="284">
        <v>44180</v>
      </c>
      <c r="O29" s="285"/>
      <c r="P29" s="274" t="s">
        <v>434</v>
      </c>
      <c r="Q29" s="286"/>
      <c r="R29" s="279"/>
      <c r="S29" s="266"/>
    </row>
    <row r="30" spans="1:19">
      <c r="A30" s="279" t="s">
        <v>438</v>
      </c>
      <c r="B30" s="279" t="s">
        <v>282</v>
      </c>
      <c r="C30" s="279">
        <v>100038532</v>
      </c>
      <c r="D30" s="279" t="s">
        <v>298</v>
      </c>
      <c r="E30" s="279" t="s">
        <v>287</v>
      </c>
      <c r="F30" s="272">
        <v>302009763</v>
      </c>
      <c r="G30" s="282" t="s">
        <v>120</v>
      </c>
      <c r="H30" s="279" t="s">
        <v>119</v>
      </c>
      <c r="I30" s="279">
        <v>4200207600</v>
      </c>
      <c r="J30" s="279" t="s">
        <v>251</v>
      </c>
      <c r="K30" s="279">
        <v>51</v>
      </c>
      <c r="L30" s="284">
        <v>44182</v>
      </c>
      <c r="M30" s="284"/>
      <c r="N30" s="284">
        <v>44182</v>
      </c>
      <c r="O30" s="285"/>
      <c r="P30" s="274" t="s">
        <v>122</v>
      </c>
      <c r="Q30" s="286" t="s">
        <v>294</v>
      </c>
      <c r="R30" s="279"/>
      <c r="S30" s="266"/>
    </row>
    <row r="31" spans="1:19">
      <c r="A31" s="279" t="s">
        <v>439</v>
      </c>
      <c r="B31" s="279" t="s">
        <v>304</v>
      </c>
      <c r="C31" s="279">
        <v>100039626</v>
      </c>
      <c r="D31" s="279" t="s">
        <v>440</v>
      </c>
      <c r="E31" s="279" t="s">
        <v>124</v>
      </c>
      <c r="F31" s="272">
        <v>302009767</v>
      </c>
      <c r="G31" s="282" t="s">
        <v>286</v>
      </c>
      <c r="H31" s="279" t="s">
        <v>121</v>
      </c>
      <c r="I31" s="279">
        <v>4200207963</v>
      </c>
      <c r="J31" s="279" t="s">
        <v>251</v>
      </c>
      <c r="K31" s="279">
        <v>51</v>
      </c>
      <c r="L31" s="284">
        <v>44182</v>
      </c>
      <c r="M31" s="284"/>
      <c r="N31" s="284">
        <v>44182</v>
      </c>
      <c r="O31" s="285"/>
      <c r="P31" s="274" t="s">
        <v>122</v>
      </c>
      <c r="Q31" s="286"/>
      <c r="R31" s="279"/>
      <c r="S31" s="266"/>
    </row>
    <row r="32" spans="1:19">
      <c r="A32" s="279" t="s">
        <v>441</v>
      </c>
      <c r="B32" s="279" t="s">
        <v>305</v>
      </c>
      <c r="C32" s="279">
        <v>100039630</v>
      </c>
      <c r="D32" s="279" t="s">
        <v>442</v>
      </c>
      <c r="E32" s="279" t="s">
        <v>124</v>
      </c>
      <c r="F32" s="272">
        <v>302009766</v>
      </c>
      <c r="G32" s="282" t="s">
        <v>272</v>
      </c>
      <c r="H32" s="279" t="s">
        <v>119</v>
      </c>
      <c r="I32" s="279">
        <v>4200207964</v>
      </c>
      <c r="J32" s="279" t="s">
        <v>251</v>
      </c>
      <c r="K32" s="279">
        <v>51</v>
      </c>
      <c r="L32" s="284">
        <v>44182</v>
      </c>
      <c r="M32" s="284"/>
      <c r="N32" s="284">
        <v>44182</v>
      </c>
      <c r="O32" s="285"/>
      <c r="P32" s="274" t="s">
        <v>122</v>
      </c>
      <c r="Q32" s="286"/>
      <c r="R32" s="279"/>
      <c r="S32" s="266"/>
    </row>
    <row r="33" spans="1:19">
      <c r="A33" s="279" t="s">
        <v>443</v>
      </c>
      <c r="B33" s="279" t="s">
        <v>444</v>
      </c>
      <c r="C33" s="279">
        <v>100042898</v>
      </c>
      <c r="D33" s="279" t="s">
        <v>445</v>
      </c>
      <c r="E33" s="279" t="s">
        <v>117</v>
      </c>
      <c r="F33" s="272">
        <v>302009763</v>
      </c>
      <c r="G33" s="282" t="s">
        <v>120</v>
      </c>
      <c r="H33" s="279" t="s">
        <v>446</v>
      </c>
      <c r="I33" s="279">
        <v>4200209234</v>
      </c>
      <c r="J33" s="279" t="s">
        <v>251</v>
      </c>
      <c r="K33" s="279">
        <v>52</v>
      </c>
      <c r="L33" s="284">
        <v>44186</v>
      </c>
      <c r="M33" s="284"/>
      <c r="N33" s="284">
        <v>44188</v>
      </c>
      <c r="O33" s="285"/>
      <c r="P33" s="274" t="s">
        <v>424</v>
      </c>
      <c r="Q33" s="286"/>
      <c r="R33" s="279"/>
      <c r="S33" s="266"/>
    </row>
    <row r="34" spans="1:19">
      <c r="A34" s="279" t="s">
        <v>447</v>
      </c>
      <c r="B34" s="279" t="s">
        <v>448</v>
      </c>
      <c r="C34" s="279">
        <v>100042941</v>
      </c>
      <c r="D34" s="279" t="s">
        <v>449</v>
      </c>
      <c r="E34" s="279" t="s">
        <v>254</v>
      </c>
      <c r="F34" s="272">
        <v>302009765</v>
      </c>
      <c r="G34" s="282" t="s">
        <v>225</v>
      </c>
      <c r="H34" s="279" t="s">
        <v>277</v>
      </c>
      <c r="I34" s="279">
        <v>4200209244</v>
      </c>
      <c r="J34" s="279" t="s">
        <v>251</v>
      </c>
      <c r="K34" s="279">
        <v>52</v>
      </c>
      <c r="L34" s="284">
        <v>44188</v>
      </c>
      <c r="M34" s="284"/>
      <c r="N34" s="284">
        <v>44188</v>
      </c>
      <c r="O34" s="285"/>
      <c r="P34" s="274" t="s">
        <v>434</v>
      </c>
      <c r="Q34" s="286"/>
      <c r="R34" s="279"/>
      <c r="S34" s="266"/>
    </row>
    <row r="35" spans="1:19">
      <c r="A35" s="279" t="s">
        <v>450</v>
      </c>
      <c r="B35" s="279" t="s">
        <v>451</v>
      </c>
      <c r="C35" s="279">
        <v>100042889</v>
      </c>
      <c r="D35" s="279" t="s">
        <v>452</v>
      </c>
      <c r="E35" s="279" t="s">
        <v>117</v>
      </c>
      <c r="F35" s="272">
        <v>302009763</v>
      </c>
      <c r="G35" s="282" t="s">
        <v>120</v>
      </c>
      <c r="H35" s="279" t="s">
        <v>430</v>
      </c>
      <c r="I35" s="279">
        <v>4200209232</v>
      </c>
      <c r="J35" s="279" t="s">
        <v>251</v>
      </c>
      <c r="K35" s="279">
        <v>53</v>
      </c>
      <c r="L35" s="284">
        <v>44193</v>
      </c>
      <c r="M35" s="284"/>
      <c r="N35" s="284">
        <v>44188</v>
      </c>
      <c r="O35" s="285"/>
      <c r="P35" s="274" t="s">
        <v>424</v>
      </c>
      <c r="Q35" s="286"/>
      <c r="R35" s="279"/>
      <c r="S35" s="266"/>
    </row>
    <row r="36" spans="1:19">
      <c r="A36" s="279" t="s">
        <v>453</v>
      </c>
      <c r="B36" s="279" t="s">
        <v>454</v>
      </c>
      <c r="C36" s="279">
        <v>100042902</v>
      </c>
      <c r="D36" s="279" t="s">
        <v>455</v>
      </c>
      <c r="E36" s="279" t="s">
        <v>117</v>
      </c>
      <c r="F36" s="272">
        <v>302009764</v>
      </c>
      <c r="G36" s="282" t="s">
        <v>456</v>
      </c>
      <c r="H36" s="279" t="s">
        <v>306</v>
      </c>
      <c r="I36" s="279">
        <v>4200209238</v>
      </c>
      <c r="J36" s="279" t="s">
        <v>251</v>
      </c>
      <c r="K36" s="279">
        <v>53</v>
      </c>
      <c r="L36" s="284">
        <v>44193</v>
      </c>
      <c r="M36" s="284"/>
      <c r="N36" s="284">
        <v>44188</v>
      </c>
      <c r="O36" s="285"/>
      <c r="P36" s="274" t="s">
        <v>434</v>
      </c>
      <c r="Q36" s="286"/>
      <c r="R36" s="279"/>
      <c r="S36" s="266"/>
    </row>
    <row r="37" spans="1:19">
      <c r="A37" s="279" t="s">
        <v>457</v>
      </c>
      <c r="B37" s="279" t="s">
        <v>458</v>
      </c>
      <c r="C37" s="279">
        <v>100042922</v>
      </c>
      <c r="D37" s="279" t="s">
        <v>459</v>
      </c>
      <c r="E37" s="279" t="s">
        <v>287</v>
      </c>
      <c r="F37" s="272">
        <v>302009766</v>
      </c>
      <c r="G37" s="296" t="s">
        <v>168</v>
      </c>
      <c r="H37" s="279" t="s">
        <v>430</v>
      </c>
      <c r="I37" s="279">
        <v>4200209239</v>
      </c>
      <c r="J37" s="279" t="s">
        <v>331</v>
      </c>
      <c r="K37" s="279">
        <v>2</v>
      </c>
      <c r="L37" s="284">
        <v>44203</v>
      </c>
      <c r="M37" s="284"/>
      <c r="N37" s="284">
        <v>44203</v>
      </c>
      <c r="O37" s="285"/>
      <c r="P37" s="274" t="s">
        <v>434</v>
      </c>
      <c r="Q37" s="286"/>
      <c r="R37" s="279"/>
      <c r="S37" s="266"/>
    </row>
    <row r="38" spans="1:19">
      <c r="A38" s="279" t="s">
        <v>460</v>
      </c>
      <c r="B38" s="279" t="s">
        <v>461</v>
      </c>
      <c r="C38" s="279" t="s">
        <v>277</v>
      </c>
      <c r="D38" s="279"/>
      <c r="E38" s="279" t="s">
        <v>287</v>
      </c>
      <c r="F38" s="272"/>
      <c r="G38" s="296" t="s">
        <v>462</v>
      </c>
      <c r="H38" s="279" t="s">
        <v>430</v>
      </c>
      <c r="I38" s="279">
        <v>4200209240</v>
      </c>
      <c r="J38" s="279" t="s">
        <v>331</v>
      </c>
      <c r="K38" s="279">
        <v>2</v>
      </c>
      <c r="L38" s="284">
        <v>44203</v>
      </c>
      <c r="M38" s="284"/>
      <c r="N38" s="284">
        <v>44203</v>
      </c>
      <c r="O38" s="285"/>
      <c r="P38" s="274" t="s">
        <v>434</v>
      </c>
      <c r="Q38" s="286"/>
      <c r="R38" s="279"/>
      <c r="S38" s="266"/>
    </row>
    <row r="39" spans="1:19">
      <c r="A39" s="279" t="s">
        <v>463</v>
      </c>
      <c r="B39" s="279" t="s">
        <v>464</v>
      </c>
      <c r="C39" s="279">
        <v>100042932</v>
      </c>
      <c r="D39" s="279" t="s">
        <v>465</v>
      </c>
      <c r="E39" s="279" t="s">
        <v>287</v>
      </c>
      <c r="F39" s="272">
        <v>302009767</v>
      </c>
      <c r="G39" s="282" t="s">
        <v>466</v>
      </c>
      <c r="H39" s="279" t="s">
        <v>306</v>
      </c>
      <c r="I39" s="279">
        <v>4200209243</v>
      </c>
      <c r="J39" s="279" t="s">
        <v>331</v>
      </c>
      <c r="K39" s="279">
        <v>2</v>
      </c>
      <c r="L39" s="284">
        <v>44203</v>
      </c>
      <c r="M39" s="284"/>
      <c r="N39" s="284">
        <v>44203</v>
      </c>
      <c r="O39" s="285"/>
      <c r="P39" s="274" t="s">
        <v>434</v>
      </c>
      <c r="Q39" s="286"/>
      <c r="R39" s="279"/>
      <c r="S39" s="266"/>
    </row>
    <row r="40" spans="1:19">
      <c r="A40" s="279" t="s">
        <v>467</v>
      </c>
      <c r="B40" s="279" t="s">
        <v>468</v>
      </c>
      <c r="C40" s="279">
        <v>100042881</v>
      </c>
      <c r="D40" s="279" t="s">
        <v>469</v>
      </c>
      <c r="E40" s="279" t="s">
        <v>127</v>
      </c>
      <c r="F40" s="272">
        <v>302009763</v>
      </c>
      <c r="G40" s="282" t="s">
        <v>120</v>
      </c>
      <c r="H40" s="279" t="s">
        <v>427</v>
      </c>
      <c r="I40" s="279">
        <v>4200209229</v>
      </c>
      <c r="J40" s="279" t="s">
        <v>331</v>
      </c>
      <c r="K40" s="279">
        <v>2</v>
      </c>
      <c r="L40" s="284">
        <v>44203</v>
      </c>
      <c r="M40" s="284"/>
      <c r="N40" s="284">
        <v>44203</v>
      </c>
      <c r="O40" s="285"/>
      <c r="P40" s="274" t="s">
        <v>434</v>
      </c>
      <c r="Q40" s="286"/>
      <c r="R40" s="279"/>
      <c r="S40" s="266"/>
    </row>
    <row r="41" spans="1:19">
      <c r="A41" s="279" t="s">
        <v>470</v>
      </c>
      <c r="B41" s="279" t="s">
        <v>471</v>
      </c>
      <c r="C41" s="279">
        <v>100042885</v>
      </c>
      <c r="D41" s="279" t="s">
        <v>472</v>
      </c>
      <c r="E41" s="279" t="s">
        <v>473</v>
      </c>
      <c r="F41" s="272">
        <v>302009764</v>
      </c>
      <c r="G41" s="282" t="s">
        <v>474</v>
      </c>
      <c r="H41" s="279" t="s">
        <v>121</v>
      </c>
      <c r="I41" s="279">
        <v>4200209230</v>
      </c>
      <c r="J41" s="279" t="s">
        <v>331</v>
      </c>
      <c r="K41" s="279">
        <v>2</v>
      </c>
      <c r="L41" s="284">
        <v>44203</v>
      </c>
      <c r="M41" s="284"/>
      <c r="N41" s="284">
        <v>44203</v>
      </c>
      <c r="O41" s="285"/>
      <c r="P41" s="274" t="s">
        <v>434</v>
      </c>
      <c r="Q41" s="286"/>
      <c r="R41" s="279"/>
      <c r="S41" s="266"/>
    </row>
    <row r="42" spans="1:19">
      <c r="A42" s="280"/>
      <c r="B42" s="280"/>
      <c r="C42" s="280"/>
      <c r="D42" s="280"/>
      <c r="E42" s="280"/>
      <c r="F42" s="280"/>
      <c r="G42" s="297"/>
      <c r="H42" s="280"/>
      <c r="I42" s="280"/>
      <c r="J42" s="280"/>
      <c r="K42" s="280"/>
      <c r="L42" s="298"/>
      <c r="M42" s="298"/>
      <c r="N42" s="298"/>
      <c r="O42" s="299"/>
      <c r="P42" s="300"/>
      <c r="Q42" s="266"/>
      <c r="R42" s="280"/>
      <c r="S42" s="266"/>
    </row>
    <row r="43" spans="1:19">
      <c r="A43" s="2">
        <f>18+689</f>
        <v>707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EB827-4815-4610-9A16-271703A14FFF}">
  <dimension ref="B1:P786"/>
  <sheetViews>
    <sheetView showGridLines="0" zoomScale="115" zoomScaleNormal="70" workbookViewId="0">
      <pane ySplit="5" topLeftCell="A6" activePane="bottomLeft" state="frozen"/>
      <selection activeCell="N186" sqref="N186"/>
      <selection pane="bottomLeft" activeCell="G22" sqref="G22"/>
    </sheetView>
  </sheetViews>
  <sheetFormatPr defaultColWidth="9.109375" defaultRowHeight="13.8"/>
  <cols>
    <col min="1" max="1" width="1.88671875" style="866" customWidth="1"/>
    <col min="2" max="2" width="5" style="866" customWidth="1"/>
    <col min="3" max="3" width="18.6640625" style="866" customWidth="1"/>
    <col min="4" max="4" width="7.88671875" style="867" customWidth="1"/>
    <col min="5" max="5" width="7.88671875" style="868" customWidth="1"/>
    <col min="6" max="6" width="7.88671875" style="869" customWidth="1"/>
    <col min="7" max="9" width="7.88671875" style="866" customWidth="1"/>
    <col min="10" max="10" width="7.88671875" style="870" customWidth="1"/>
    <col min="11" max="16384" width="9.109375" style="866"/>
  </cols>
  <sheetData>
    <row r="1" spans="2:16">
      <c r="B1" s="865" t="s">
        <v>1191</v>
      </c>
    </row>
    <row r="2" spans="2:16" ht="15.75" customHeight="1">
      <c r="B2" s="865" t="s">
        <v>1192</v>
      </c>
    </row>
    <row r="3" spans="2:16">
      <c r="B3" s="865" t="s">
        <v>1194</v>
      </c>
    </row>
    <row r="4" spans="2:16" ht="14.4" thickBot="1">
      <c r="D4" s="871"/>
      <c r="E4" s="872"/>
      <c r="F4" s="873"/>
      <c r="G4" s="874"/>
      <c r="H4" s="875"/>
      <c r="I4" s="875"/>
      <c r="J4" s="875"/>
    </row>
    <row r="5" spans="2:16" ht="12" customHeight="1">
      <c r="B5" s="881" t="s">
        <v>1193</v>
      </c>
      <c r="C5" s="882" t="s">
        <v>22</v>
      </c>
      <c r="D5" s="883">
        <v>44348</v>
      </c>
      <c r="E5" s="883">
        <v>44378</v>
      </c>
      <c r="F5" s="883">
        <v>44409</v>
      </c>
      <c r="G5" s="883">
        <v>44440</v>
      </c>
      <c r="H5" s="883">
        <v>44470</v>
      </c>
      <c r="I5" s="883">
        <v>44501</v>
      </c>
      <c r="J5" s="884">
        <v>44531</v>
      </c>
    </row>
    <row r="6" spans="2:16">
      <c r="B6" s="885">
        <v>1</v>
      </c>
      <c r="C6" s="877" t="s">
        <v>30</v>
      </c>
      <c r="D6" s="878">
        <v>0.55000000000000004</v>
      </c>
      <c r="E6" s="879"/>
      <c r="F6" s="879"/>
      <c r="G6" s="879"/>
      <c r="H6" s="880"/>
      <c r="I6" s="879"/>
      <c r="J6" s="886"/>
    </row>
    <row r="7" spans="2:16">
      <c r="B7" s="885">
        <v>2</v>
      </c>
      <c r="C7" s="876" t="s">
        <v>42</v>
      </c>
      <c r="D7" s="878">
        <v>0.5</v>
      </c>
      <c r="E7" s="879"/>
      <c r="F7" s="879"/>
      <c r="G7" s="879"/>
      <c r="H7" s="879"/>
      <c r="I7" s="879"/>
      <c r="J7" s="886"/>
    </row>
    <row r="8" spans="2:16">
      <c r="B8" s="885">
        <v>3</v>
      </c>
      <c r="C8" s="876" t="s">
        <v>38</v>
      </c>
      <c r="D8" s="878" t="s">
        <v>1196</v>
      </c>
      <c r="E8" s="879"/>
      <c r="F8" s="879"/>
      <c r="G8" s="879"/>
      <c r="H8" s="879"/>
      <c r="I8" s="879"/>
      <c r="J8" s="886"/>
    </row>
    <row r="9" spans="2:16">
      <c r="B9" s="885">
        <v>3</v>
      </c>
      <c r="C9" s="876" t="s">
        <v>36</v>
      </c>
      <c r="D9" s="878">
        <v>0.72</v>
      </c>
      <c r="E9" s="879"/>
      <c r="F9" s="879"/>
      <c r="G9" s="879"/>
      <c r="H9" s="879"/>
      <c r="I9" s="879"/>
      <c r="J9" s="886"/>
    </row>
    <row r="10" spans="2:16">
      <c r="B10" s="885">
        <v>4</v>
      </c>
      <c r="C10" s="876" t="s">
        <v>37</v>
      </c>
      <c r="D10" s="878">
        <v>0.77</v>
      </c>
      <c r="E10" s="879"/>
      <c r="F10" s="879"/>
      <c r="G10" s="879"/>
      <c r="H10" s="879"/>
      <c r="I10" s="879"/>
      <c r="J10" s="886"/>
    </row>
    <row r="11" spans="2:16" ht="14.4" thickBot="1">
      <c r="B11" s="887">
        <v>5</v>
      </c>
      <c r="C11" s="888" t="s">
        <v>1195</v>
      </c>
      <c r="D11" s="889">
        <v>1.1499999999999999</v>
      </c>
      <c r="E11" s="890"/>
      <c r="F11" s="890"/>
      <c r="G11" s="890"/>
      <c r="H11" s="890"/>
      <c r="I11" s="890"/>
      <c r="J11" s="891"/>
    </row>
    <row r="16" spans="2:16" s="867" customFormat="1">
      <c r="B16" s="866"/>
      <c r="C16" s="866"/>
      <c r="E16" s="868"/>
      <c r="F16" s="869"/>
      <c r="G16" s="866"/>
      <c r="H16" s="866"/>
      <c r="I16" s="866"/>
      <c r="J16" s="870"/>
      <c r="K16" s="866"/>
      <c r="L16" s="866"/>
      <c r="M16" s="866"/>
      <c r="N16" s="866"/>
      <c r="O16" s="866"/>
      <c r="P16" s="866"/>
    </row>
    <row r="17" spans="2:16" s="867" customFormat="1">
      <c r="B17" s="866"/>
      <c r="C17" s="866"/>
      <c r="E17" s="868"/>
      <c r="F17" s="869"/>
      <c r="G17" s="866"/>
      <c r="H17" s="866"/>
      <c r="I17" s="866"/>
      <c r="J17" s="870"/>
      <c r="K17" s="866"/>
      <c r="L17" s="866"/>
      <c r="M17" s="866"/>
      <c r="N17" s="866"/>
      <c r="O17" s="866"/>
      <c r="P17" s="866"/>
    </row>
    <row r="18" spans="2:16" s="867" customFormat="1">
      <c r="B18" s="866"/>
      <c r="C18" s="866"/>
      <c r="E18" s="868"/>
      <c r="F18" s="869"/>
      <c r="G18" s="866"/>
      <c r="H18" s="866"/>
      <c r="I18" s="866"/>
      <c r="J18" s="870"/>
      <c r="K18" s="866"/>
      <c r="L18" s="866"/>
      <c r="M18" s="866"/>
      <c r="N18" s="866"/>
      <c r="O18" s="866"/>
      <c r="P18" s="866"/>
    </row>
    <row r="63" spans="2:16" s="867" customFormat="1">
      <c r="B63" s="866"/>
      <c r="C63" s="866"/>
      <c r="E63" s="868"/>
      <c r="F63" s="869"/>
      <c r="G63" s="866"/>
      <c r="H63" s="866"/>
      <c r="I63" s="866"/>
      <c r="J63" s="870"/>
      <c r="K63" s="866"/>
      <c r="L63" s="866"/>
      <c r="M63" s="866"/>
      <c r="N63" s="866"/>
      <c r="O63" s="866"/>
      <c r="P63" s="866"/>
    </row>
    <row r="64" spans="2:16" s="867" customFormat="1">
      <c r="B64" s="866"/>
      <c r="C64" s="866"/>
      <c r="E64" s="868"/>
      <c r="F64" s="869"/>
      <c r="G64" s="866"/>
      <c r="H64" s="866"/>
      <c r="I64" s="866"/>
      <c r="J64" s="870"/>
      <c r="K64" s="866"/>
      <c r="L64" s="866"/>
      <c r="M64" s="866"/>
      <c r="N64" s="866"/>
      <c r="O64" s="866"/>
      <c r="P64" s="866"/>
    </row>
    <row r="65" spans="2:16" s="867" customFormat="1">
      <c r="B65" s="866"/>
      <c r="C65" s="866"/>
      <c r="E65" s="868"/>
      <c r="F65" s="869"/>
      <c r="G65" s="866"/>
      <c r="H65" s="866"/>
      <c r="I65" s="866"/>
      <c r="J65" s="870"/>
      <c r="K65" s="866"/>
      <c r="L65" s="866"/>
      <c r="M65" s="866"/>
      <c r="N65" s="866"/>
      <c r="O65" s="866"/>
      <c r="P65" s="866"/>
    </row>
    <row r="66" spans="2:16" s="867" customFormat="1">
      <c r="B66" s="866"/>
      <c r="C66" s="866"/>
      <c r="E66" s="868"/>
      <c r="F66" s="869"/>
      <c r="G66" s="866"/>
      <c r="H66" s="866"/>
      <c r="I66" s="866"/>
      <c r="J66" s="870"/>
      <c r="K66" s="866"/>
      <c r="L66" s="866"/>
      <c r="M66" s="866"/>
      <c r="N66" s="866"/>
      <c r="O66" s="866"/>
      <c r="P66" s="866"/>
    </row>
    <row r="67" spans="2:16" s="867" customFormat="1">
      <c r="B67" s="866"/>
      <c r="C67" s="866"/>
      <c r="E67" s="868"/>
      <c r="F67" s="869"/>
      <c r="G67" s="866"/>
      <c r="H67" s="866"/>
      <c r="I67" s="866"/>
      <c r="J67" s="870"/>
      <c r="K67" s="866"/>
      <c r="L67" s="866"/>
      <c r="M67" s="866"/>
      <c r="N67" s="866"/>
      <c r="O67" s="866"/>
      <c r="P67" s="866"/>
    </row>
    <row r="68" spans="2:16" s="867" customFormat="1">
      <c r="B68" s="866"/>
      <c r="C68" s="866"/>
      <c r="E68" s="868"/>
      <c r="F68" s="869"/>
      <c r="G68" s="866"/>
      <c r="H68" s="866"/>
      <c r="I68" s="866"/>
      <c r="J68" s="870"/>
      <c r="K68" s="866"/>
      <c r="L68" s="866"/>
      <c r="M68" s="866"/>
      <c r="N68" s="866"/>
      <c r="O68" s="866"/>
      <c r="P68" s="866"/>
    </row>
    <row r="69" spans="2:16" s="867" customFormat="1">
      <c r="B69" s="866"/>
      <c r="C69" s="866"/>
      <c r="E69" s="868"/>
      <c r="F69" s="869"/>
      <c r="G69" s="866"/>
      <c r="H69" s="866"/>
      <c r="I69" s="866"/>
      <c r="J69" s="870"/>
      <c r="K69" s="866"/>
      <c r="L69" s="866"/>
      <c r="M69" s="866"/>
      <c r="N69" s="866"/>
      <c r="O69" s="866"/>
      <c r="P69" s="866"/>
    </row>
    <row r="70" spans="2:16" s="867" customFormat="1">
      <c r="B70" s="866"/>
      <c r="C70" s="866"/>
      <c r="E70" s="868"/>
      <c r="F70" s="869"/>
      <c r="G70" s="866"/>
      <c r="H70" s="866"/>
      <c r="I70" s="866"/>
      <c r="J70" s="870"/>
      <c r="K70" s="866"/>
      <c r="L70" s="866"/>
      <c r="M70" s="866"/>
      <c r="N70" s="866"/>
      <c r="O70" s="866"/>
      <c r="P70" s="866"/>
    </row>
    <row r="71" spans="2:16" s="867" customFormat="1">
      <c r="B71" s="866"/>
      <c r="C71" s="866"/>
      <c r="E71" s="868"/>
      <c r="F71" s="869"/>
      <c r="G71" s="866"/>
      <c r="H71" s="866"/>
      <c r="I71" s="866"/>
      <c r="J71" s="870"/>
      <c r="K71" s="866"/>
      <c r="L71" s="866"/>
      <c r="M71" s="866"/>
      <c r="N71" s="866"/>
      <c r="O71" s="866"/>
      <c r="P71" s="866"/>
    </row>
    <row r="72" spans="2:16" s="867" customFormat="1">
      <c r="B72" s="866"/>
      <c r="C72" s="866"/>
      <c r="E72" s="868"/>
      <c r="F72" s="869"/>
      <c r="G72" s="866"/>
      <c r="H72" s="866"/>
      <c r="I72" s="866"/>
      <c r="J72" s="870"/>
      <c r="K72" s="866"/>
      <c r="L72" s="866"/>
      <c r="M72" s="866"/>
      <c r="N72" s="866"/>
      <c r="O72" s="866"/>
      <c r="P72" s="866"/>
    </row>
    <row r="73" spans="2:16" s="867" customFormat="1">
      <c r="B73" s="866"/>
      <c r="C73" s="866"/>
      <c r="E73" s="868"/>
      <c r="F73" s="869"/>
      <c r="G73" s="866"/>
      <c r="H73" s="866"/>
      <c r="I73" s="866"/>
      <c r="J73" s="870"/>
      <c r="K73" s="866"/>
      <c r="L73" s="866"/>
      <c r="M73" s="866"/>
      <c r="N73" s="866"/>
      <c r="O73" s="866"/>
      <c r="P73" s="866"/>
    </row>
    <row r="74" spans="2:16" s="867" customFormat="1">
      <c r="B74" s="866"/>
      <c r="C74" s="866"/>
      <c r="E74" s="868"/>
      <c r="F74" s="869"/>
      <c r="G74" s="866"/>
      <c r="H74" s="866"/>
      <c r="I74" s="866"/>
      <c r="J74" s="870"/>
      <c r="K74" s="866"/>
      <c r="L74" s="866"/>
      <c r="M74" s="866"/>
      <c r="N74" s="866"/>
      <c r="O74" s="866"/>
      <c r="P74" s="866"/>
    </row>
    <row r="75" spans="2:16" s="867" customFormat="1">
      <c r="B75" s="866"/>
      <c r="C75" s="866"/>
      <c r="E75" s="868"/>
      <c r="F75" s="869"/>
      <c r="G75" s="866"/>
      <c r="H75" s="866"/>
      <c r="I75" s="866"/>
      <c r="J75" s="870"/>
      <c r="K75" s="866"/>
      <c r="L75" s="866"/>
      <c r="M75" s="866"/>
      <c r="N75" s="866"/>
      <c r="O75" s="866"/>
      <c r="P75" s="866"/>
    </row>
    <row r="76" spans="2:16" s="867" customFormat="1">
      <c r="B76" s="866"/>
      <c r="C76" s="866"/>
      <c r="E76" s="868"/>
      <c r="F76" s="869"/>
      <c r="G76" s="866"/>
      <c r="H76" s="866"/>
      <c r="I76" s="866"/>
      <c r="J76" s="870"/>
      <c r="K76" s="866"/>
      <c r="L76" s="866"/>
      <c r="M76" s="866"/>
      <c r="N76" s="866"/>
      <c r="O76" s="866"/>
      <c r="P76" s="866"/>
    </row>
    <row r="77" spans="2:16" s="867" customFormat="1">
      <c r="B77" s="866"/>
      <c r="C77" s="866"/>
      <c r="E77" s="868"/>
      <c r="F77" s="869"/>
      <c r="G77" s="866"/>
      <c r="H77" s="866"/>
      <c r="I77" s="866"/>
      <c r="J77" s="870"/>
      <c r="K77" s="866"/>
      <c r="L77" s="866"/>
      <c r="M77" s="866"/>
      <c r="N77" s="866"/>
      <c r="O77" s="866"/>
      <c r="P77" s="866"/>
    </row>
    <row r="78" spans="2:16" s="867" customFormat="1">
      <c r="B78" s="866"/>
      <c r="C78" s="866"/>
      <c r="E78" s="868"/>
      <c r="F78" s="869"/>
      <c r="G78" s="866"/>
      <c r="H78" s="866"/>
      <c r="I78" s="866"/>
      <c r="J78" s="870"/>
      <c r="K78" s="866"/>
      <c r="L78" s="866"/>
      <c r="M78" s="866"/>
      <c r="N78" s="866"/>
      <c r="O78" s="866"/>
      <c r="P78" s="866"/>
    </row>
    <row r="79" spans="2:16" s="867" customFormat="1">
      <c r="B79" s="866"/>
      <c r="C79" s="866"/>
      <c r="E79" s="868"/>
      <c r="F79" s="869"/>
      <c r="G79" s="866"/>
      <c r="H79" s="866"/>
      <c r="I79" s="866"/>
      <c r="J79" s="870"/>
      <c r="K79" s="866"/>
      <c r="L79" s="866"/>
      <c r="M79" s="866"/>
      <c r="N79" s="866"/>
      <c r="O79" s="866"/>
      <c r="P79" s="866"/>
    </row>
    <row r="80" spans="2:16" s="867" customFormat="1">
      <c r="B80" s="866"/>
      <c r="C80" s="866"/>
      <c r="E80" s="868"/>
      <c r="F80" s="869"/>
      <c r="G80" s="866"/>
      <c r="H80" s="866"/>
      <c r="I80" s="866"/>
      <c r="J80" s="870"/>
      <c r="K80" s="866"/>
      <c r="L80" s="866"/>
      <c r="M80" s="866"/>
      <c r="N80" s="866"/>
      <c r="O80" s="866"/>
      <c r="P80" s="866"/>
    </row>
    <row r="81" spans="2:16" s="867" customFormat="1">
      <c r="B81" s="866"/>
      <c r="C81" s="866"/>
      <c r="E81" s="868"/>
      <c r="F81" s="869"/>
      <c r="G81" s="866"/>
      <c r="H81" s="866"/>
      <c r="I81" s="866"/>
      <c r="J81" s="870"/>
      <c r="K81" s="866"/>
      <c r="L81" s="866"/>
      <c r="M81" s="866"/>
      <c r="N81" s="866"/>
      <c r="O81" s="866"/>
      <c r="P81" s="866"/>
    </row>
    <row r="82" spans="2:16" s="867" customFormat="1">
      <c r="B82" s="866"/>
      <c r="C82" s="866"/>
      <c r="E82" s="868"/>
      <c r="F82" s="869"/>
      <c r="G82" s="866"/>
      <c r="H82" s="866"/>
      <c r="I82" s="866"/>
      <c r="J82" s="870"/>
      <c r="K82" s="866"/>
      <c r="L82" s="866"/>
      <c r="M82" s="866"/>
      <c r="N82" s="866"/>
      <c r="O82" s="866"/>
      <c r="P82" s="866"/>
    </row>
    <row r="83" spans="2:16" s="867" customFormat="1">
      <c r="B83" s="866"/>
      <c r="C83" s="866"/>
      <c r="E83" s="868"/>
      <c r="F83" s="869"/>
      <c r="G83" s="866"/>
      <c r="H83" s="866"/>
      <c r="I83" s="866"/>
      <c r="J83" s="870"/>
      <c r="K83" s="866"/>
      <c r="L83" s="866"/>
      <c r="M83" s="866"/>
      <c r="N83" s="866"/>
      <c r="O83" s="866"/>
      <c r="P83" s="866"/>
    </row>
    <row r="84" spans="2:16" s="867" customFormat="1">
      <c r="B84" s="866"/>
      <c r="C84" s="866"/>
      <c r="E84" s="868"/>
      <c r="F84" s="869"/>
      <c r="G84" s="866"/>
      <c r="H84" s="866"/>
      <c r="I84" s="866"/>
      <c r="J84" s="870"/>
      <c r="K84" s="866"/>
      <c r="L84" s="866"/>
      <c r="M84" s="866"/>
      <c r="N84" s="866"/>
      <c r="O84" s="866"/>
      <c r="P84" s="866"/>
    </row>
    <row r="85" spans="2:16" s="867" customFormat="1">
      <c r="B85" s="866"/>
      <c r="C85" s="866"/>
      <c r="E85" s="868"/>
      <c r="F85" s="869"/>
      <c r="G85" s="866"/>
      <c r="H85" s="866"/>
      <c r="I85" s="866"/>
      <c r="J85" s="870"/>
      <c r="K85" s="866"/>
      <c r="L85" s="866"/>
      <c r="M85" s="866"/>
      <c r="N85" s="866"/>
      <c r="O85" s="866"/>
      <c r="P85" s="866"/>
    </row>
    <row r="86" spans="2:16" s="867" customFormat="1">
      <c r="B86" s="866"/>
      <c r="C86" s="866"/>
      <c r="E86" s="868"/>
      <c r="F86" s="869"/>
      <c r="G86" s="866"/>
      <c r="H86" s="866"/>
      <c r="I86" s="866"/>
      <c r="J86" s="870"/>
      <c r="K86" s="866"/>
      <c r="L86" s="866"/>
      <c r="M86" s="866"/>
      <c r="N86" s="866"/>
      <c r="O86" s="866"/>
      <c r="P86" s="866"/>
    </row>
    <row r="87" spans="2:16" s="867" customFormat="1">
      <c r="B87" s="866"/>
      <c r="C87" s="866"/>
      <c r="E87" s="868"/>
      <c r="F87" s="869"/>
      <c r="G87" s="866"/>
      <c r="H87" s="866"/>
      <c r="I87" s="866"/>
      <c r="J87" s="870"/>
      <c r="K87" s="866"/>
      <c r="L87" s="866"/>
      <c r="M87" s="866"/>
      <c r="N87" s="866"/>
      <c r="O87" s="866"/>
      <c r="P87" s="866"/>
    </row>
    <row r="88" spans="2:16" s="867" customFormat="1">
      <c r="B88" s="866"/>
      <c r="C88" s="866"/>
      <c r="E88" s="868"/>
      <c r="F88" s="869"/>
      <c r="G88" s="866"/>
      <c r="H88" s="866"/>
      <c r="I88" s="866"/>
      <c r="J88" s="870"/>
      <c r="K88" s="866"/>
      <c r="L88" s="866"/>
      <c r="M88" s="866"/>
      <c r="N88" s="866"/>
      <c r="O88" s="866"/>
      <c r="P88" s="866"/>
    </row>
    <row r="89" spans="2:16" s="867" customFormat="1">
      <c r="B89" s="866"/>
      <c r="C89" s="866"/>
      <c r="E89" s="868"/>
      <c r="F89" s="869"/>
      <c r="G89" s="866"/>
      <c r="H89" s="866"/>
      <c r="I89" s="866"/>
      <c r="J89" s="870"/>
      <c r="K89" s="866"/>
      <c r="L89" s="866"/>
      <c r="M89" s="866"/>
      <c r="N89" s="866"/>
      <c r="O89" s="866"/>
      <c r="P89" s="866"/>
    </row>
    <row r="90" spans="2:16" s="867" customFormat="1">
      <c r="B90" s="866"/>
      <c r="C90" s="866"/>
      <c r="E90" s="868"/>
      <c r="F90" s="869"/>
      <c r="G90" s="866"/>
      <c r="H90" s="866"/>
      <c r="I90" s="866"/>
      <c r="J90" s="870"/>
      <c r="K90" s="866"/>
      <c r="L90" s="866"/>
      <c r="M90" s="866"/>
      <c r="N90" s="866"/>
      <c r="O90" s="866"/>
      <c r="P90" s="866"/>
    </row>
    <row r="91" spans="2:16" s="867" customFormat="1">
      <c r="B91" s="866"/>
      <c r="C91" s="866"/>
      <c r="E91" s="868"/>
      <c r="F91" s="869"/>
      <c r="G91" s="866"/>
      <c r="H91" s="866"/>
      <c r="I91" s="866"/>
      <c r="J91" s="870"/>
      <c r="K91" s="866"/>
      <c r="L91" s="866"/>
      <c r="M91" s="866"/>
      <c r="N91" s="866"/>
      <c r="O91" s="866"/>
      <c r="P91" s="866"/>
    </row>
    <row r="92" spans="2:16" s="867" customFormat="1">
      <c r="B92" s="866"/>
      <c r="C92" s="866"/>
      <c r="E92" s="868"/>
      <c r="F92" s="869"/>
      <c r="G92" s="866"/>
      <c r="H92" s="866"/>
      <c r="I92" s="866"/>
      <c r="J92" s="870"/>
      <c r="K92" s="866"/>
      <c r="L92" s="866"/>
      <c r="M92" s="866"/>
      <c r="N92" s="866"/>
      <c r="O92" s="866"/>
      <c r="P92" s="866"/>
    </row>
    <row r="93" spans="2:16" s="867" customFormat="1">
      <c r="B93" s="866"/>
      <c r="C93" s="866"/>
      <c r="E93" s="868"/>
      <c r="F93" s="869"/>
      <c r="G93" s="866"/>
      <c r="H93" s="866"/>
      <c r="I93" s="866"/>
      <c r="J93" s="870"/>
      <c r="K93" s="866"/>
      <c r="L93" s="866"/>
      <c r="M93" s="866"/>
      <c r="N93" s="866"/>
      <c r="O93" s="866"/>
      <c r="P93" s="866"/>
    </row>
    <row r="94" spans="2:16" s="867" customFormat="1">
      <c r="B94" s="866"/>
      <c r="C94" s="866"/>
      <c r="E94" s="868"/>
      <c r="F94" s="869"/>
      <c r="G94" s="866"/>
      <c r="H94" s="866"/>
      <c r="I94" s="866"/>
      <c r="J94" s="870"/>
      <c r="K94" s="866"/>
      <c r="L94" s="866"/>
      <c r="M94" s="866"/>
      <c r="N94" s="866"/>
      <c r="O94" s="866"/>
      <c r="P94" s="866"/>
    </row>
    <row r="95" spans="2:16" s="867" customFormat="1">
      <c r="B95" s="866"/>
      <c r="C95" s="866"/>
      <c r="E95" s="868"/>
      <c r="F95" s="869"/>
      <c r="G95" s="866"/>
      <c r="H95" s="866"/>
      <c r="I95" s="866"/>
      <c r="J95" s="870"/>
      <c r="K95" s="866"/>
      <c r="L95" s="866"/>
      <c r="M95" s="866"/>
      <c r="N95" s="866"/>
      <c r="O95" s="866"/>
      <c r="P95" s="866"/>
    </row>
    <row r="96" spans="2:16" s="867" customFormat="1">
      <c r="B96" s="866"/>
      <c r="C96" s="866"/>
      <c r="E96" s="868"/>
      <c r="F96" s="869"/>
      <c r="G96" s="866"/>
      <c r="H96" s="866"/>
      <c r="I96" s="866"/>
      <c r="J96" s="870"/>
      <c r="K96" s="866"/>
      <c r="L96" s="866"/>
      <c r="M96" s="866"/>
      <c r="N96" s="866"/>
      <c r="O96" s="866"/>
      <c r="P96" s="866"/>
    </row>
    <row r="97" spans="2:16" s="867" customFormat="1">
      <c r="B97" s="866"/>
      <c r="C97" s="866"/>
      <c r="E97" s="868"/>
      <c r="F97" s="869"/>
      <c r="G97" s="866"/>
      <c r="H97" s="866"/>
      <c r="I97" s="866"/>
      <c r="J97" s="870"/>
      <c r="K97" s="866"/>
      <c r="L97" s="866"/>
      <c r="M97" s="866"/>
      <c r="N97" s="866"/>
      <c r="O97" s="866"/>
      <c r="P97" s="866"/>
    </row>
    <row r="98" spans="2:16" s="867" customFormat="1">
      <c r="B98" s="866"/>
      <c r="C98" s="866"/>
      <c r="E98" s="868"/>
      <c r="F98" s="869"/>
      <c r="G98" s="866"/>
      <c r="H98" s="866"/>
      <c r="I98" s="866"/>
      <c r="J98" s="870"/>
      <c r="K98" s="866"/>
      <c r="L98" s="866"/>
      <c r="M98" s="866"/>
      <c r="N98" s="866"/>
      <c r="O98" s="866"/>
      <c r="P98" s="866"/>
    </row>
    <row r="99" spans="2:16" s="867" customFormat="1">
      <c r="B99" s="866"/>
      <c r="C99" s="866"/>
      <c r="E99" s="868"/>
      <c r="F99" s="869"/>
      <c r="G99" s="866"/>
      <c r="H99" s="866"/>
      <c r="I99" s="866"/>
      <c r="J99" s="870"/>
      <c r="K99" s="866"/>
      <c r="L99" s="866"/>
      <c r="M99" s="866"/>
      <c r="N99" s="866"/>
      <c r="O99" s="866"/>
      <c r="P99" s="866"/>
    </row>
    <row r="100" spans="2:16" s="867" customFormat="1">
      <c r="B100" s="866"/>
      <c r="C100" s="866"/>
      <c r="E100" s="868"/>
      <c r="F100" s="869"/>
      <c r="G100" s="866"/>
      <c r="H100" s="866"/>
      <c r="I100" s="866"/>
      <c r="J100" s="870"/>
      <c r="K100" s="866"/>
      <c r="L100" s="866"/>
      <c r="M100" s="866"/>
      <c r="N100" s="866"/>
      <c r="O100" s="866"/>
      <c r="P100" s="866"/>
    </row>
    <row r="101" spans="2:16" s="867" customFormat="1">
      <c r="B101" s="866"/>
      <c r="C101" s="866"/>
      <c r="E101" s="868"/>
      <c r="F101" s="869"/>
      <c r="G101" s="866"/>
      <c r="H101" s="866"/>
      <c r="I101" s="866"/>
      <c r="J101" s="870"/>
      <c r="K101" s="866"/>
      <c r="L101" s="866"/>
      <c r="M101" s="866"/>
      <c r="N101" s="866"/>
      <c r="O101" s="866"/>
      <c r="P101" s="866"/>
    </row>
    <row r="102" spans="2:16" s="867" customFormat="1">
      <c r="B102" s="866"/>
      <c r="C102" s="866"/>
      <c r="E102" s="868"/>
      <c r="F102" s="869"/>
      <c r="G102" s="866"/>
      <c r="H102" s="866"/>
      <c r="I102" s="866"/>
      <c r="J102" s="870"/>
      <c r="K102" s="866"/>
      <c r="L102" s="866"/>
      <c r="M102" s="866"/>
      <c r="N102" s="866"/>
      <c r="O102" s="866"/>
      <c r="P102" s="866"/>
    </row>
    <row r="103" spans="2:16" s="867" customFormat="1">
      <c r="B103" s="866"/>
      <c r="C103" s="866"/>
      <c r="E103" s="868"/>
      <c r="F103" s="869"/>
      <c r="G103" s="866"/>
      <c r="H103" s="866"/>
      <c r="I103" s="866"/>
      <c r="J103" s="870"/>
      <c r="K103" s="866"/>
      <c r="L103" s="866"/>
      <c r="M103" s="866"/>
      <c r="N103" s="866"/>
      <c r="O103" s="866"/>
      <c r="P103" s="866"/>
    </row>
    <row r="104" spans="2:16" s="867" customFormat="1">
      <c r="B104" s="866"/>
      <c r="C104" s="866"/>
      <c r="E104" s="868"/>
      <c r="F104" s="869"/>
      <c r="G104" s="866"/>
      <c r="H104" s="866"/>
      <c r="I104" s="866"/>
      <c r="J104" s="870"/>
      <c r="K104" s="866"/>
      <c r="L104" s="866"/>
      <c r="M104" s="866"/>
      <c r="N104" s="866"/>
      <c r="O104" s="866"/>
      <c r="P104" s="866"/>
    </row>
    <row r="105" spans="2:16" s="867" customFormat="1">
      <c r="B105" s="866"/>
      <c r="C105" s="866"/>
      <c r="E105" s="868"/>
      <c r="F105" s="869"/>
      <c r="G105" s="866"/>
      <c r="H105" s="866"/>
      <c r="I105" s="866"/>
      <c r="J105" s="870"/>
      <c r="K105" s="866"/>
      <c r="L105" s="866"/>
      <c r="M105" s="866"/>
      <c r="N105" s="866"/>
      <c r="O105" s="866"/>
      <c r="P105" s="866"/>
    </row>
    <row r="106" spans="2:16" s="867" customFormat="1">
      <c r="B106" s="866"/>
      <c r="C106" s="866"/>
      <c r="E106" s="868"/>
      <c r="F106" s="869"/>
      <c r="G106" s="866"/>
      <c r="H106" s="866"/>
      <c r="I106" s="866"/>
      <c r="J106" s="870"/>
      <c r="K106" s="866"/>
      <c r="L106" s="866"/>
      <c r="M106" s="866"/>
      <c r="N106" s="866"/>
      <c r="O106" s="866"/>
      <c r="P106" s="866"/>
    </row>
    <row r="107" spans="2:16" s="867" customFormat="1">
      <c r="B107" s="866"/>
      <c r="C107" s="866"/>
      <c r="E107" s="868"/>
      <c r="F107" s="869"/>
      <c r="G107" s="866"/>
      <c r="H107" s="866"/>
      <c r="I107" s="866"/>
      <c r="J107" s="870"/>
      <c r="K107" s="866"/>
      <c r="L107" s="866"/>
      <c r="M107" s="866"/>
      <c r="N107" s="866"/>
      <c r="O107" s="866"/>
      <c r="P107" s="866"/>
    </row>
    <row r="108" spans="2:16" s="867" customFormat="1">
      <c r="B108" s="866"/>
      <c r="C108" s="866"/>
      <c r="E108" s="868"/>
      <c r="F108" s="869"/>
      <c r="G108" s="866"/>
      <c r="H108" s="866"/>
      <c r="I108" s="866"/>
      <c r="J108" s="870"/>
      <c r="K108" s="866"/>
      <c r="L108" s="866"/>
      <c r="M108" s="866"/>
      <c r="N108" s="866"/>
      <c r="O108" s="866"/>
      <c r="P108" s="866"/>
    </row>
    <row r="109" spans="2:16" s="867" customFormat="1">
      <c r="B109" s="866"/>
      <c r="C109" s="866"/>
      <c r="E109" s="868"/>
      <c r="F109" s="869"/>
      <c r="G109" s="866"/>
      <c r="H109" s="866"/>
      <c r="I109" s="866"/>
      <c r="J109" s="870"/>
      <c r="K109" s="866"/>
      <c r="L109" s="866"/>
      <c r="M109" s="866"/>
      <c r="N109" s="866"/>
      <c r="O109" s="866"/>
      <c r="P109" s="866"/>
    </row>
    <row r="110" spans="2:16" s="867" customFormat="1">
      <c r="B110" s="866"/>
      <c r="C110" s="866"/>
      <c r="E110" s="868"/>
      <c r="F110" s="869"/>
      <c r="G110" s="866"/>
      <c r="H110" s="866"/>
      <c r="I110" s="866"/>
      <c r="J110" s="870"/>
      <c r="K110" s="866"/>
      <c r="L110" s="866"/>
      <c r="M110" s="866"/>
      <c r="N110" s="866"/>
      <c r="O110" s="866"/>
      <c r="P110" s="866"/>
    </row>
    <row r="111" spans="2:16" s="867" customFormat="1">
      <c r="B111" s="866"/>
      <c r="C111" s="866"/>
      <c r="E111" s="868"/>
      <c r="F111" s="869"/>
      <c r="G111" s="866"/>
      <c r="H111" s="866"/>
      <c r="I111" s="866"/>
      <c r="J111" s="870"/>
      <c r="K111" s="866"/>
      <c r="L111" s="866"/>
      <c r="M111" s="866"/>
      <c r="N111" s="866"/>
      <c r="O111" s="866"/>
      <c r="P111" s="866"/>
    </row>
    <row r="112" spans="2:16" s="867" customFormat="1">
      <c r="B112" s="866"/>
      <c r="C112" s="866"/>
      <c r="E112" s="868"/>
      <c r="F112" s="869"/>
      <c r="G112" s="866"/>
      <c r="H112" s="866"/>
      <c r="I112" s="866"/>
      <c r="J112" s="870"/>
      <c r="K112" s="866"/>
      <c r="L112" s="866"/>
      <c r="M112" s="866"/>
      <c r="N112" s="866"/>
      <c r="O112" s="866"/>
      <c r="P112" s="866"/>
    </row>
    <row r="113" spans="2:16" s="867" customFormat="1">
      <c r="B113" s="866"/>
      <c r="C113" s="866"/>
      <c r="E113" s="868"/>
      <c r="F113" s="869"/>
      <c r="G113" s="866"/>
      <c r="H113" s="866"/>
      <c r="I113" s="866"/>
      <c r="J113" s="870"/>
      <c r="K113" s="866"/>
      <c r="L113" s="866"/>
      <c r="M113" s="866"/>
      <c r="N113" s="866"/>
      <c r="O113" s="866"/>
      <c r="P113" s="866"/>
    </row>
    <row r="114" spans="2:16" s="867" customFormat="1">
      <c r="B114" s="866"/>
      <c r="C114" s="866"/>
      <c r="E114" s="868"/>
      <c r="F114" s="869"/>
      <c r="G114" s="866"/>
      <c r="H114" s="866"/>
      <c r="I114" s="866"/>
      <c r="J114" s="870"/>
      <c r="K114" s="866"/>
      <c r="L114" s="866"/>
      <c r="M114" s="866"/>
      <c r="N114" s="866"/>
      <c r="O114" s="866"/>
      <c r="P114" s="866"/>
    </row>
    <row r="115" spans="2:16" s="867" customFormat="1">
      <c r="B115" s="866"/>
      <c r="C115" s="866"/>
      <c r="E115" s="868"/>
      <c r="F115" s="869"/>
      <c r="G115" s="866"/>
      <c r="H115" s="866"/>
      <c r="I115" s="866"/>
      <c r="J115" s="870"/>
      <c r="K115" s="866"/>
      <c r="L115" s="866"/>
      <c r="M115" s="866"/>
      <c r="N115" s="866"/>
      <c r="O115" s="866"/>
      <c r="P115" s="866"/>
    </row>
    <row r="116" spans="2:16" s="867" customFormat="1">
      <c r="B116" s="866"/>
      <c r="C116" s="866"/>
      <c r="E116" s="868"/>
      <c r="F116" s="869"/>
      <c r="G116" s="866"/>
      <c r="H116" s="866"/>
      <c r="I116" s="866"/>
      <c r="J116" s="870"/>
      <c r="K116" s="866"/>
      <c r="L116" s="866"/>
      <c r="M116" s="866"/>
      <c r="N116" s="866"/>
      <c r="O116" s="866"/>
      <c r="P116" s="866"/>
    </row>
    <row r="117" spans="2:16" s="867" customFormat="1">
      <c r="B117" s="866"/>
      <c r="C117" s="866"/>
      <c r="E117" s="868"/>
      <c r="F117" s="869"/>
      <c r="G117" s="866"/>
      <c r="H117" s="866"/>
      <c r="I117" s="866"/>
      <c r="J117" s="870"/>
      <c r="K117" s="866"/>
      <c r="L117" s="866"/>
      <c r="M117" s="866"/>
      <c r="N117" s="866"/>
      <c r="O117" s="866"/>
      <c r="P117" s="866"/>
    </row>
    <row r="118" spans="2:16" s="867" customFormat="1">
      <c r="B118" s="866"/>
      <c r="C118" s="866"/>
      <c r="E118" s="868"/>
      <c r="F118" s="869"/>
      <c r="G118" s="866"/>
      <c r="H118" s="866"/>
      <c r="I118" s="866"/>
      <c r="J118" s="870"/>
      <c r="K118" s="866"/>
      <c r="L118" s="866"/>
      <c r="M118" s="866"/>
      <c r="N118" s="866"/>
      <c r="O118" s="866"/>
      <c r="P118" s="866"/>
    </row>
    <row r="119" spans="2:16" s="867" customFormat="1">
      <c r="B119" s="866"/>
      <c r="C119" s="866"/>
      <c r="E119" s="868"/>
      <c r="F119" s="869"/>
      <c r="G119" s="866"/>
      <c r="H119" s="866"/>
      <c r="I119" s="866"/>
      <c r="J119" s="870"/>
      <c r="K119" s="866"/>
      <c r="L119" s="866"/>
      <c r="M119" s="866"/>
      <c r="N119" s="866"/>
      <c r="O119" s="866"/>
      <c r="P119" s="866"/>
    </row>
    <row r="120" spans="2:16" s="867" customFormat="1">
      <c r="B120" s="866"/>
      <c r="C120" s="866"/>
      <c r="E120" s="868"/>
      <c r="F120" s="869"/>
      <c r="G120" s="866"/>
      <c r="H120" s="866"/>
      <c r="I120" s="866"/>
      <c r="J120" s="870"/>
      <c r="K120" s="866"/>
      <c r="L120" s="866"/>
      <c r="M120" s="866"/>
      <c r="N120" s="866"/>
      <c r="O120" s="866"/>
      <c r="P120" s="866"/>
    </row>
    <row r="121" spans="2:16" s="867" customFormat="1">
      <c r="B121" s="866"/>
      <c r="C121" s="866"/>
      <c r="E121" s="868"/>
      <c r="F121" s="869"/>
      <c r="G121" s="866"/>
      <c r="H121" s="866"/>
      <c r="I121" s="866"/>
      <c r="J121" s="870"/>
      <c r="K121" s="866"/>
      <c r="L121" s="866"/>
      <c r="M121" s="866"/>
      <c r="N121" s="866"/>
      <c r="O121" s="866"/>
      <c r="P121" s="866"/>
    </row>
    <row r="122" spans="2:16" s="867" customFormat="1">
      <c r="B122" s="866"/>
      <c r="C122" s="866"/>
      <c r="E122" s="868"/>
      <c r="F122" s="869"/>
      <c r="G122" s="866"/>
      <c r="H122" s="866"/>
      <c r="I122" s="866"/>
      <c r="J122" s="870"/>
      <c r="K122" s="866"/>
      <c r="L122" s="866"/>
      <c r="M122" s="866"/>
      <c r="N122" s="866"/>
      <c r="O122" s="866"/>
      <c r="P122" s="866"/>
    </row>
    <row r="123" spans="2:16" s="867" customFormat="1">
      <c r="B123" s="866"/>
      <c r="C123" s="866"/>
      <c r="E123" s="868"/>
      <c r="F123" s="869"/>
      <c r="G123" s="866"/>
      <c r="H123" s="866"/>
      <c r="I123" s="866"/>
      <c r="J123" s="870"/>
      <c r="K123" s="866"/>
      <c r="L123" s="866"/>
      <c r="M123" s="866"/>
      <c r="N123" s="866"/>
      <c r="O123" s="866"/>
      <c r="P123" s="866"/>
    </row>
    <row r="124" spans="2:16" s="867" customFormat="1">
      <c r="B124" s="866"/>
      <c r="C124" s="866"/>
      <c r="E124" s="868"/>
      <c r="F124" s="869"/>
      <c r="G124" s="866"/>
      <c r="H124" s="866"/>
      <c r="I124" s="866"/>
      <c r="J124" s="870"/>
      <c r="K124" s="866"/>
      <c r="L124" s="866"/>
      <c r="M124" s="866"/>
      <c r="N124" s="866"/>
      <c r="O124" s="866"/>
      <c r="P124" s="866"/>
    </row>
    <row r="125" spans="2:16" s="867" customFormat="1">
      <c r="B125" s="866"/>
      <c r="C125" s="866"/>
      <c r="E125" s="868"/>
      <c r="F125" s="869"/>
      <c r="G125" s="866"/>
      <c r="H125" s="866"/>
      <c r="I125" s="866"/>
      <c r="J125" s="870"/>
      <c r="K125" s="866"/>
      <c r="L125" s="866"/>
      <c r="M125" s="866"/>
      <c r="N125" s="866"/>
      <c r="O125" s="866"/>
      <c r="P125" s="866"/>
    </row>
    <row r="126" spans="2:16" s="867" customFormat="1">
      <c r="B126" s="866"/>
      <c r="C126" s="866"/>
      <c r="E126" s="868"/>
      <c r="F126" s="869"/>
      <c r="G126" s="866"/>
      <c r="H126" s="866"/>
      <c r="I126" s="866"/>
      <c r="J126" s="870"/>
      <c r="K126" s="866"/>
      <c r="L126" s="866"/>
      <c r="M126" s="866"/>
      <c r="N126" s="866"/>
      <c r="O126" s="866"/>
      <c r="P126" s="866"/>
    </row>
    <row r="127" spans="2:16" s="867" customFormat="1">
      <c r="B127" s="866"/>
      <c r="C127" s="866"/>
      <c r="E127" s="868"/>
      <c r="F127" s="869"/>
      <c r="G127" s="866"/>
      <c r="H127" s="866"/>
      <c r="I127" s="866"/>
      <c r="J127" s="870"/>
      <c r="K127" s="866"/>
      <c r="L127" s="866"/>
      <c r="M127" s="866"/>
      <c r="N127" s="866"/>
      <c r="O127" s="866"/>
      <c r="P127" s="866"/>
    </row>
    <row r="128" spans="2:16" s="867" customFormat="1">
      <c r="B128" s="866"/>
      <c r="C128" s="866"/>
      <c r="E128" s="868"/>
      <c r="F128" s="869"/>
      <c r="G128" s="866"/>
      <c r="H128" s="866"/>
      <c r="I128" s="866"/>
      <c r="J128" s="870"/>
      <c r="K128" s="866"/>
      <c r="L128" s="866"/>
      <c r="M128" s="866"/>
      <c r="N128" s="866"/>
      <c r="O128" s="866"/>
      <c r="P128" s="866"/>
    </row>
    <row r="129" spans="2:16" s="867" customFormat="1">
      <c r="B129" s="866"/>
      <c r="C129" s="866"/>
      <c r="E129" s="868"/>
      <c r="F129" s="869"/>
      <c r="G129" s="866"/>
      <c r="H129" s="866"/>
      <c r="I129" s="866"/>
      <c r="J129" s="870"/>
      <c r="K129" s="866"/>
      <c r="L129" s="866"/>
      <c r="M129" s="866"/>
      <c r="N129" s="866"/>
      <c r="O129" s="866"/>
      <c r="P129" s="866"/>
    </row>
    <row r="130" spans="2:16" s="867" customFormat="1">
      <c r="B130" s="866"/>
      <c r="C130" s="866"/>
      <c r="E130" s="868"/>
      <c r="F130" s="869"/>
      <c r="G130" s="866"/>
      <c r="H130" s="866"/>
      <c r="I130" s="866"/>
      <c r="J130" s="870"/>
      <c r="K130" s="866"/>
      <c r="L130" s="866"/>
      <c r="M130" s="866"/>
      <c r="N130" s="866"/>
      <c r="O130" s="866"/>
      <c r="P130" s="866"/>
    </row>
    <row r="131" spans="2:16" s="867" customFormat="1">
      <c r="B131" s="866"/>
      <c r="C131" s="866"/>
      <c r="E131" s="868"/>
      <c r="F131" s="869"/>
      <c r="G131" s="866"/>
      <c r="H131" s="866"/>
      <c r="I131" s="866"/>
      <c r="J131" s="870"/>
      <c r="K131" s="866"/>
      <c r="L131" s="866"/>
      <c r="M131" s="866"/>
      <c r="N131" s="866"/>
      <c r="O131" s="866"/>
      <c r="P131" s="866"/>
    </row>
    <row r="132" spans="2:16" s="867" customFormat="1">
      <c r="B132" s="866"/>
      <c r="C132" s="866"/>
      <c r="E132" s="868"/>
      <c r="F132" s="869"/>
      <c r="G132" s="866"/>
      <c r="H132" s="866"/>
      <c r="I132" s="866"/>
      <c r="J132" s="870"/>
      <c r="K132" s="866"/>
      <c r="L132" s="866"/>
      <c r="M132" s="866"/>
      <c r="N132" s="866"/>
      <c r="O132" s="866"/>
      <c r="P132" s="866"/>
    </row>
    <row r="133" spans="2:16" s="867" customFormat="1">
      <c r="B133" s="866"/>
      <c r="C133" s="866"/>
      <c r="E133" s="868"/>
      <c r="F133" s="869"/>
      <c r="G133" s="866"/>
      <c r="H133" s="866"/>
      <c r="I133" s="866"/>
      <c r="J133" s="870"/>
      <c r="K133" s="866"/>
      <c r="L133" s="866"/>
      <c r="M133" s="866"/>
      <c r="N133" s="866"/>
      <c r="O133" s="866"/>
      <c r="P133" s="866"/>
    </row>
    <row r="134" spans="2:16" s="867" customFormat="1">
      <c r="B134" s="866"/>
      <c r="C134" s="866"/>
      <c r="E134" s="868"/>
      <c r="F134" s="869"/>
      <c r="G134" s="866"/>
      <c r="H134" s="866"/>
      <c r="I134" s="866"/>
      <c r="J134" s="870"/>
      <c r="K134" s="866"/>
      <c r="L134" s="866"/>
      <c r="M134" s="866"/>
      <c r="N134" s="866"/>
      <c r="O134" s="866"/>
      <c r="P134" s="866"/>
    </row>
    <row r="135" spans="2:16" s="867" customFormat="1">
      <c r="B135" s="866"/>
      <c r="C135" s="866"/>
      <c r="E135" s="868"/>
      <c r="F135" s="869"/>
      <c r="G135" s="866"/>
      <c r="H135" s="866"/>
      <c r="I135" s="866"/>
      <c r="J135" s="870"/>
      <c r="K135" s="866"/>
      <c r="L135" s="866"/>
      <c r="M135" s="866"/>
      <c r="N135" s="866"/>
      <c r="O135" s="866"/>
      <c r="P135" s="866"/>
    </row>
    <row r="136" spans="2:16" s="867" customFormat="1">
      <c r="B136" s="866"/>
      <c r="C136" s="866"/>
      <c r="E136" s="868"/>
      <c r="F136" s="869"/>
      <c r="G136" s="866"/>
      <c r="H136" s="866"/>
      <c r="I136" s="866"/>
      <c r="J136" s="870"/>
      <c r="K136" s="866"/>
      <c r="L136" s="866"/>
      <c r="M136" s="866"/>
      <c r="N136" s="866"/>
      <c r="O136" s="866"/>
      <c r="P136" s="866"/>
    </row>
    <row r="137" spans="2:16" s="867" customFormat="1">
      <c r="B137" s="866"/>
      <c r="C137" s="866"/>
      <c r="E137" s="868"/>
      <c r="F137" s="869"/>
      <c r="G137" s="866"/>
      <c r="H137" s="866"/>
      <c r="I137" s="866"/>
      <c r="J137" s="870"/>
      <c r="K137" s="866"/>
      <c r="L137" s="866"/>
      <c r="M137" s="866"/>
      <c r="N137" s="866"/>
      <c r="O137" s="866"/>
      <c r="P137" s="866"/>
    </row>
    <row r="138" spans="2:16" s="867" customFormat="1">
      <c r="B138" s="866"/>
      <c r="C138" s="866"/>
      <c r="E138" s="868"/>
      <c r="F138" s="869"/>
      <c r="G138" s="866"/>
      <c r="H138" s="866"/>
      <c r="I138" s="866"/>
      <c r="J138" s="870"/>
      <c r="K138" s="866"/>
      <c r="L138" s="866"/>
      <c r="M138" s="866"/>
      <c r="N138" s="866"/>
      <c r="O138" s="866"/>
      <c r="P138" s="866"/>
    </row>
    <row r="139" spans="2:16" s="867" customFormat="1">
      <c r="B139" s="866"/>
      <c r="C139" s="866"/>
      <c r="E139" s="868"/>
      <c r="F139" s="869"/>
      <c r="G139" s="866"/>
      <c r="H139" s="866"/>
      <c r="I139" s="866"/>
      <c r="J139" s="870"/>
      <c r="K139" s="866"/>
      <c r="L139" s="866"/>
      <c r="M139" s="866"/>
      <c r="N139" s="866"/>
      <c r="O139" s="866"/>
      <c r="P139" s="866"/>
    </row>
    <row r="140" spans="2:16" s="867" customFormat="1">
      <c r="B140" s="866"/>
      <c r="C140" s="866"/>
      <c r="E140" s="868"/>
      <c r="F140" s="869"/>
      <c r="G140" s="866"/>
      <c r="H140" s="866"/>
      <c r="I140" s="866"/>
      <c r="J140" s="870"/>
      <c r="K140" s="866"/>
      <c r="L140" s="866"/>
      <c r="M140" s="866"/>
      <c r="N140" s="866"/>
      <c r="O140" s="866"/>
      <c r="P140" s="866"/>
    </row>
    <row r="141" spans="2:16" s="867" customFormat="1">
      <c r="B141" s="866"/>
      <c r="C141" s="866"/>
      <c r="E141" s="868"/>
      <c r="F141" s="869"/>
      <c r="G141" s="866"/>
      <c r="H141" s="866"/>
      <c r="I141" s="866"/>
      <c r="J141" s="870"/>
      <c r="K141" s="866"/>
      <c r="L141" s="866"/>
      <c r="M141" s="866"/>
      <c r="N141" s="866"/>
      <c r="O141" s="866"/>
      <c r="P141" s="866"/>
    </row>
    <row r="142" spans="2:16" s="867" customFormat="1">
      <c r="B142" s="866"/>
      <c r="C142" s="866"/>
      <c r="E142" s="868"/>
      <c r="F142" s="869"/>
      <c r="G142" s="866"/>
      <c r="H142" s="866"/>
      <c r="I142" s="866"/>
      <c r="J142" s="870"/>
      <c r="K142" s="866"/>
      <c r="L142" s="866"/>
      <c r="M142" s="866"/>
      <c r="N142" s="866"/>
      <c r="O142" s="866"/>
      <c r="P142" s="866"/>
    </row>
    <row r="143" spans="2:16" s="867" customFormat="1">
      <c r="B143" s="866"/>
      <c r="C143" s="866"/>
      <c r="E143" s="868"/>
      <c r="F143" s="869"/>
      <c r="G143" s="866"/>
      <c r="H143" s="866"/>
      <c r="I143" s="866"/>
      <c r="J143" s="870"/>
      <c r="K143" s="866"/>
      <c r="L143" s="866"/>
      <c r="M143" s="866"/>
      <c r="N143" s="866"/>
      <c r="O143" s="866"/>
      <c r="P143" s="866"/>
    </row>
    <row r="144" spans="2:16" s="867" customFormat="1">
      <c r="B144" s="866"/>
      <c r="C144" s="866"/>
      <c r="E144" s="868"/>
      <c r="F144" s="869"/>
      <c r="G144" s="866"/>
      <c r="H144" s="866"/>
      <c r="I144" s="866"/>
      <c r="J144" s="870"/>
      <c r="K144" s="866"/>
      <c r="L144" s="866"/>
      <c r="M144" s="866"/>
      <c r="N144" s="866"/>
      <c r="O144" s="866"/>
      <c r="P144" s="866"/>
    </row>
    <row r="145" spans="2:16" s="867" customFormat="1">
      <c r="B145" s="866"/>
      <c r="C145" s="866"/>
      <c r="E145" s="868"/>
      <c r="F145" s="869"/>
      <c r="G145" s="866"/>
      <c r="H145" s="866"/>
      <c r="I145" s="866"/>
      <c r="J145" s="870"/>
      <c r="K145" s="866"/>
      <c r="L145" s="866"/>
      <c r="M145" s="866"/>
      <c r="N145" s="866"/>
      <c r="O145" s="866"/>
      <c r="P145" s="866"/>
    </row>
    <row r="146" spans="2:16" s="867" customFormat="1">
      <c r="B146" s="866"/>
      <c r="C146" s="866"/>
      <c r="E146" s="868"/>
      <c r="F146" s="869"/>
      <c r="G146" s="866"/>
      <c r="H146" s="866"/>
      <c r="I146" s="866"/>
      <c r="J146" s="870"/>
      <c r="K146" s="866"/>
      <c r="L146" s="866"/>
      <c r="M146" s="866"/>
      <c r="N146" s="866"/>
      <c r="O146" s="866"/>
      <c r="P146" s="866"/>
    </row>
    <row r="147" spans="2:16" s="867" customFormat="1">
      <c r="B147" s="866"/>
      <c r="C147" s="866"/>
      <c r="E147" s="868"/>
      <c r="F147" s="869"/>
      <c r="G147" s="866"/>
      <c r="H147" s="866"/>
      <c r="I147" s="866"/>
      <c r="J147" s="870"/>
      <c r="K147" s="866"/>
      <c r="L147" s="866"/>
      <c r="M147" s="866"/>
      <c r="N147" s="866"/>
      <c r="O147" s="866"/>
      <c r="P147" s="866"/>
    </row>
    <row r="148" spans="2:16" s="867" customFormat="1">
      <c r="B148" s="866"/>
      <c r="C148" s="866"/>
      <c r="E148" s="868"/>
      <c r="F148" s="869"/>
      <c r="G148" s="866"/>
      <c r="H148" s="866"/>
      <c r="I148" s="866"/>
      <c r="J148" s="870"/>
      <c r="K148" s="866"/>
      <c r="L148" s="866"/>
      <c r="M148" s="866"/>
      <c r="N148" s="866"/>
      <c r="O148" s="866"/>
      <c r="P148" s="866"/>
    </row>
    <row r="149" spans="2:16" s="867" customFormat="1">
      <c r="B149" s="866"/>
      <c r="C149" s="866"/>
      <c r="E149" s="868"/>
      <c r="F149" s="869"/>
      <c r="G149" s="866"/>
      <c r="H149" s="866"/>
      <c r="I149" s="866"/>
      <c r="J149" s="870"/>
      <c r="K149" s="866"/>
      <c r="L149" s="866"/>
      <c r="M149" s="866"/>
      <c r="N149" s="866"/>
      <c r="O149" s="866"/>
      <c r="P149" s="866"/>
    </row>
    <row r="150" spans="2:16" s="867" customFormat="1">
      <c r="B150" s="866"/>
      <c r="C150" s="866"/>
      <c r="E150" s="868"/>
      <c r="F150" s="869"/>
      <c r="G150" s="866"/>
      <c r="H150" s="866"/>
      <c r="I150" s="866"/>
      <c r="J150" s="870"/>
      <c r="K150" s="866"/>
      <c r="L150" s="866"/>
      <c r="M150" s="866"/>
      <c r="N150" s="866"/>
      <c r="O150" s="866"/>
      <c r="P150" s="866"/>
    </row>
    <row r="151" spans="2:16" s="867" customFormat="1">
      <c r="B151" s="866"/>
      <c r="C151" s="866"/>
      <c r="E151" s="868"/>
      <c r="F151" s="869"/>
      <c r="G151" s="866"/>
      <c r="H151" s="866"/>
      <c r="I151" s="866"/>
      <c r="J151" s="870"/>
      <c r="K151" s="866"/>
      <c r="L151" s="866"/>
      <c r="M151" s="866"/>
      <c r="N151" s="866"/>
      <c r="O151" s="866"/>
      <c r="P151" s="866"/>
    </row>
    <row r="152" spans="2:16" s="867" customFormat="1">
      <c r="B152" s="866"/>
      <c r="C152" s="866"/>
      <c r="E152" s="868"/>
      <c r="F152" s="869"/>
      <c r="G152" s="866"/>
      <c r="H152" s="866"/>
      <c r="I152" s="866"/>
      <c r="J152" s="870"/>
      <c r="K152" s="866"/>
      <c r="L152" s="866"/>
      <c r="M152" s="866"/>
      <c r="N152" s="866"/>
      <c r="O152" s="866"/>
      <c r="P152" s="866"/>
    </row>
    <row r="153" spans="2:16" s="867" customFormat="1">
      <c r="B153" s="866"/>
      <c r="C153" s="866"/>
      <c r="E153" s="868"/>
      <c r="F153" s="869"/>
      <c r="G153" s="866"/>
      <c r="H153" s="866"/>
      <c r="I153" s="866"/>
      <c r="J153" s="870"/>
      <c r="K153" s="866"/>
      <c r="L153" s="866"/>
      <c r="M153" s="866"/>
      <c r="N153" s="866"/>
      <c r="O153" s="866"/>
      <c r="P153" s="866"/>
    </row>
    <row r="154" spans="2:16" s="867" customFormat="1">
      <c r="B154" s="866"/>
      <c r="C154" s="866"/>
      <c r="E154" s="868"/>
      <c r="F154" s="869"/>
      <c r="G154" s="866"/>
      <c r="H154" s="866"/>
      <c r="I154" s="866"/>
      <c r="J154" s="870"/>
      <c r="K154" s="866"/>
      <c r="L154" s="866"/>
      <c r="M154" s="866"/>
      <c r="N154" s="866"/>
      <c r="O154" s="866"/>
      <c r="P154" s="866"/>
    </row>
    <row r="155" spans="2:16" s="867" customFormat="1">
      <c r="B155" s="866"/>
      <c r="C155" s="866"/>
      <c r="E155" s="868"/>
      <c r="F155" s="869"/>
      <c r="G155" s="866"/>
      <c r="H155" s="866"/>
      <c r="I155" s="866"/>
      <c r="J155" s="870"/>
      <c r="K155" s="866"/>
      <c r="L155" s="866"/>
      <c r="M155" s="866"/>
      <c r="N155" s="866"/>
      <c r="O155" s="866"/>
      <c r="P155" s="866"/>
    </row>
    <row r="156" spans="2:16" s="867" customFormat="1">
      <c r="B156" s="866"/>
      <c r="C156" s="866"/>
      <c r="E156" s="868"/>
      <c r="F156" s="869"/>
      <c r="G156" s="866"/>
      <c r="H156" s="866"/>
      <c r="I156" s="866"/>
      <c r="J156" s="870"/>
      <c r="K156" s="866"/>
      <c r="L156" s="866"/>
      <c r="M156" s="866"/>
      <c r="N156" s="866"/>
      <c r="O156" s="866"/>
      <c r="P156" s="866"/>
    </row>
    <row r="157" spans="2:16" s="867" customFormat="1">
      <c r="B157" s="866"/>
      <c r="C157" s="866"/>
      <c r="E157" s="868"/>
      <c r="F157" s="869"/>
      <c r="G157" s="866"/>
      <c r="H157" s="866"/>
      <c r="I157" s="866"/>
      <c r="J157" s="870"/>
      <c r="K157" s="866"/>
      <c r="L157" s="866"/>
      <c r="M157" s="866"/>
      <c r="N157" s="866"/>
      <c r="O157" s="866"/>
      <c r="P157" s="866"/>
    </row>
    <row r="158" spans="2:16" s="867" customFormat="1">
      <c r="B158" s="866"/>
      <c r="C158" s="866"/>
      <c r="E158" s="868"/>
      <c r="F158" s="869"/>
      <c r="G158" s="866"/>
      <c r="H158" s="866"/>
      <c r="I158" s="866"/>
      <c r="J158" s="870"/>
      <c r="K158" s="866"/>
      <c r="L158" s="866"/>
      <c r="M158" s="866"/>
      <c r="N158" s="866"/>
      <c r="O158" s="866"/>
      <c r="P158" s="866"/>
    </row>
    <row r="159" spans="2:16" s="867" customFormat="1">
      <c r="B159" s="866"/>
      <c r="C159" s="866"/>
      <c r="E159" s="868"/>
      <c r="F159" s="869"/>
      <c r="G159" s="866"/>
      <c r="H159" s="866"/>
      <c r="I159" s="866"/>
      <c r="J159" s="870"/>
      <c r="K159" s="866"/>
      <c r="L159" s="866"/>
      <c r="M159" s="866"/>
      <c r="N159" s="866"/>
      <c r="O159" s="866"/>
      <c r="P159" s="866"/>
    </row>
    <row r="160" spans="2:16" s="867" customFormat="1">
      <c r="B160" s="866"/>
      <c r="C160" s="866"/>
      <c r="E160" s="868"/>
      <c r="F160" s="869"/>
      <c r="G160" s="866"/>
      <c r="H160" s="866"/>
      <c r="I160" s="866"/>
      <c r="J160" s="870"/>
      <c r="K160" s="866"/>
      <c r="L160" s="866"/>
      <c r="M160" s="866"/>
      <c r="N160" s="866"/>
      <c r="O160" s="866"/>
      <c r="P160" s="866"/>
    </row>
    <row r="161" spans="2:16" s="867" customFormat="1">
      <c r="B161" s="866"/>
      <c r="C161" s="866"/>
      <c r="E161" s="868"/>
      <c r="F161" s="869"/>
      <c r="G161" s="866"/>
      <c r="H161" s="866"/>
      <c r="I161" s="866"/>
      <c r="J161" s="870"/>
      <c r="K161" s="866"/>
      <c r="L161" s="866"/>
      <c r="M161" s="866"/>
      <c r="N161" s="866"/>
      <c r="O161" s="866"/>
      <c r="P161" s="866"/>
    </row>
    <row r="162" spans="2:16" s="867" customFormat="1">
      <c r="B162" s="866"/>
      <c r="C162" s="866"/>
      <c r="E162" s="868"/>
      <c r="F162" s="869"/>
      <c r="G162" s="866"/>
      <c r="H162" s="866"/>
      <c r="I162" s="866"/>
      <c r="J162" s="870"/>
      <c r="K162" s="866"/>
      <c r="L162" s="866"/>
      <c r="M162" s="866"/>
      <c r="N162" s="866"/>
      <c r="O162" s="866"/>
      <c r="P162" s="866"/>
    </row>
    <row r="163" spans="2:16" s="867" customFormat="1">
      <c r="B163" s="866"/>
      <c r="C163" s="866"/>
      <c r="E163" s="868"/>
      <c r="F163" s="869"/>
      <c r="G163" s="866"/>
      <c r="H163" s="866"/>
      <c r="I163" s="866"/>
      <c r="J163" s="870"/>
      <c r="K163" s="866"/>
      <c r="L163" s="866"/>
      <c r="M163" s="866"/>
      <c r="N163" s="866"/>
      <c r="O163" s="866"/>
      <c r="P163" s="866"/>
    </row>
    <row r="164" spans="2:16" s="867" customFormat="1">
      <c r="B164" s="866"/>
      <c r="C164" s="866"/>
      <c r="E164" s="868"/>
      <c r="F164" s="869"/>
      <c r="G164" s="866"/>
      <c r="H164" s="866"/>
      <c r="I164" s="866"/>
      <c r="J164" s="870"/>
      <c r="K164" s="866"/>
      <c r="L164" s="866"/>
      <c r="M164" s="866"/>
      <c r="N164" s="866"/>
      <c r="O164" s="866"/>
      <c r="P164" s="866"/>
    </row>
    <row r="165" spans="2:16" s="867" customFormat="1">
      <c r="B165" s="866"/>
      <c r="C165" s="866"/>
      <c r="E165" s="868"/>
      <c r="F165" s="869"/>
      <c r="G165" s="866"/>
      <c r="H165" s="866"/>
      <c r="I165" s="866"/>
      <c r="J165" s="870"/>
      <c r="K165" s="866"/>
      <c r="L165" s="866"/>
      <c r="M165" s="866"/>
      <c r="N165" s="866"/>
      <c r="O165" s="866"/>
      <c r="P165" s="866"/>
    </row>
    <row r="166" spans="2:16" s="867" customFormat="1">
      <c r="B166" s="866"/>
      <c r="C166" s="866"/>
      <c r="E166" s="868"/>
      <c r="F166" s="869"/>
      <c r="G166" s="866"/>
      <c r="H166" s="866"/>
      <c r="I166" s="866"/>
      <c r="J166" s="870"/>
      <c r="K166" s="866"/>
      <c r="L166" s="866"/>
      <c r="M166" s="866"/>
      <c r="N166" s="866"/>
      <c r="O166" s="866"/>
      <c r="P166" s="866"/>
    </row>
    <row r="167" spans="2:16" s="867" customFormat="1">
      <c r="B167" s="866"/>
      <c r="C167" s="866"/>
      <c r="E167" s="868"/>
      <c r="F167" s="869"/>
      <c r="G167" s="866"/>
      <c r="H167" s="866"/>
      <c r="I167" s="866"/>
      <c r="J167" s="870"/>
      <c r="K167" s="866"/>
      <c r="L167" s="866"/>
      <c r="M167" s="866"/>
      <c r="N167" s="866"/>
      <c r="O167" s="866"/>
      <c r="P167" s="866"/>
    </row>
    <row r="168" spans="2:16" s="867" customFormat="1">
      <c r="B168" s="866"/>
      <c r="C168" s="866"/>
      <c r="E168" s="868"/>
      <c r="F168" s="869"/>
      <c r="G168" s="866"/>
      <c r="H168" s="866"/>
      <c r="I168" s="866"/>
      <c r="J168" s="870"/>
      <c r="K168" s="866"/>
      <c r="L168" s="866"/>
      <c r="M168" s="866"/>
      <c r="N168" s="866"/>
      <c r="O168" s="866"/>
      <c r="P168" s="866"/>
    </row>
    <row r="169" spans="2:16" s="867" customFormat="1">
      <c r="B169" s="866"/>
      <c r="C169" s="866"/>
      <c r="E169" s="868"/>
      <c r="F169" s="869"/>
      <c r="G169" s="866"/>
      <c r="H169" s="866"/>
      <c r="I169" s="866"/>
      <c r="J169" s="870"/>
      <c r="K169" s="866"/>
      <c r="L169" s="866"/>
      <c r="M169" s="866"/>
      <c r="N169" s="866"/>
      <c r="O169" s="866"/>
      <c r="P169" s="866"/>
    </row>
    <row r="170" spans="2:16" s="867" customFormat="1">
      <c r="B170" s="866"/>
      <c r="C170" s="866"/>
      <c r="E170" s="868"/>
      <c r="F170" s="869"/>
      <c r="G170" s="866"/>
      <c r="H170" s="866"/>
      <c r="I170" s="866"/>
      <c r="J170" s="870"/>
      <c r="K170" s="866"/>
      <c r="L170" s="866"/>
      <c r="M170" s="866"/>
      <c r="N170" s="866"/>
      <c r="O170" s="866"/>
      <c r="P170" s="866"/>
    </row>
    <row r="171" spans="2:16" s="867" customFormat="1">
      <c r="B171" s="866"/>
      <c r="C171" s="866"/>
      <c r="E171" s="868"/>
      <c r="F171" s="869"/>
      <c r="G171" s="866"/>
      <c r="H171" s="866"/>
      <c r="I171" s="866"/>
      <c r="J171" s="870"/>
      <c r="K171" s="866"/>
      <c r="L171" s="866"/>
      <c r="M171" s="866"/>
      <c r="N171" s="866"/>
      <c r="O171" s="866"/>
      <c r="P171" s="866"/>
    </row>
    <row r="172" spans="2:16" s="867" customFormat="1">
      <c r="B172" s="866"/>
      <c r="C172" s="866"/>
      <c r="E172" s="868"/>
      <c r="F172" s="869"/>
      <c r="G172" s="866"/>
      <c r="H172" s="866"/>
      <c r="I172" s="866"/>
      <c r="J172" s="870"/>
      <c r="K172" s="866"/>
      <c r="L172" s="866"/>
      <c r="M172" s="866"/>
      <c r="N172" s="866"/>
      <c r="O172" s="866"/>
      <c r="P172" s="866"/>
    </row>
    <row r="173" spans="2:16" s="867" customFormat="1">
      <c r="B173" s="866"/>
      <c r="C173" s="866"/>
      <c r="E173" s="868"/>
      <c r="F173" s="869"/>
      <c r="G173" s="866"/>
      <c r="H173" s="866"/>
      <c r="I173" s="866"/>
      <c r="J173" s="870"/>
      <c r="K173" s="866"/>
      <c r="L173" s="866"/>
      <c r="M173" s="866"/>
      <c r="N173" s="866"/>
      <c r="O173" s="866"/>
      <c r="P173" s="866"/>
    </row>
    <row r="174" spans="2:16" s="867" customFormat="1">
      <c r="B174" s="866"/>
      <c r="C174" s="866"/>
      <c r="E174" s="868"/>
      <c r="F174" s="869"/>
      <c r="G174" s="866"/>
      <c r="H174" s="866"/>
      <c r="I174" s="866"/>
      <c r="J174" s="870"/>
      <c r="K174" s="866"/>
      <c r="L174" s="866"/>
      <c r="M174" s="866"/>
      <c r="N174" s="866"/>
      <c r="O174" s="866"/>
      <c r="P174" s="866"/>
    </row>
    <row r="175" spans="2:16" s="867" customFormat="1">
      <c r="B175" s="866"/>
      <c r="C175" s="866"/>
      <c r="E175" s="868"/>
      <c r="F175" s="869"/>
      <c r="G175" s="866"/>
      <c r="H175" s="866"/>
      <c r="I175" s="866"/>
      <c r="J175" s="870"/>
      <c r="K175" s="866"/>
      <c r="L175" s="866"/>
      <c r="M175" s="866"/>
      <c r="N175" s="866"/>
      <c r="O175" s="866"/>
      <c r="P175" s="866"/>
    </row>
    <row r="176" spans="2:16" s="867" customFormat="1">
      <c r="B176" s="866"/>
      <c r="C176" s="866"/>
      <c r="E176" s="868"/>
      <c r="F176" s="869"/>
      <c r="G176" s="866"/>
      <c r="H176" s="866"/>
      <c r="I176" s="866"/>
      <c r="J176" s="870"/>
      <c r="K176" s="866"/>
      <c r="L176" s="866"/>
      <c r="M176" s="866"/>
      <c r="N176" s="866"/>
      <c r="O176" s="866"/>
      <c r="P176" s="866"/>
    </row>
    <row r="177" spans="2:16" s="867" customFormat="1">
      <c r="B177" s="866"/>
      <c r="C177" s="866"/>
      <c r="E177" s="868"/>
      <c r="F177" s="869"/>
      <c r="G177" s="866"/>
      <c r="H177" s="866"/>
      <c r="I177" s="866"/>
      <c r="J177" s="870"/>
      <c r="K177" s="866"/>
      <c r="L177" s="866"/>
      <c r="M177" s="866"/>
      <c r="N177" s="866"/>
      <c r="O177" s="866"/>
      <c r="P177" s="866"/>
    </row>
    <row r="178" spans="2:16" s="867" customFormat="1">
      <c r="B178" s="866"/>
      <c r="C178" s="866"/>
      <c r="E178" s="868"/>
      <c r="F178" s="869"/>
      <c r="G178" s="866"/>
      <c r="H178" s="866"/>
      <c r="I178" s="866"/>
      <c r="J178" s="870"/>
      <c r="K178" s="866"/>
      <c r="L178" s="866"/>
      <c r="M178" s="866"/>
      <c r="N178" s="866"/>
      <c r="O178" s="866"/>
      <c r="P178" s="866"/>
    </row>
    <row r="179" spans="2:16" s="867" customFormat="1">
      <c r="B179" s="866"/>
      <c r="C179" s="866"/>
      <c r="E179" s="868"/>
      <c r="F179" s="869"/>
      <c r="G179" s="866"/>
      <c r="H179" s="866"/>
      <c r="I179" s="866"/>
      <c r="J179" s="870"/>
      <c r="K179" s="866"/>
      <c r="L179" s="866"/>
      <c r="M179" s="866"/>
      <c r="N179" s="866"/>
      <c r="O179" s="866"/>
      <c r="P179" s="866"/>
    </row>
    <row r="180" spans="2:16" s="867" customFormat="1">
      <c r="B180" s="866"/>
      <c r="C180" s="866"/>
      <c r="E180" s="868"/>
      <c r="F180" s="869"/>
      <c r="G180" s="866"/>
      <c r="H180" s="866"/>
      <c r="I180" s="866"/>
      <c r="J180" s="870"/>
      <c r="K180" s="866"/>
      <c r="L180" s="866"/>
      <c r="M180" s="866"/>
      <c r="N180" s="866"/>
      <c r="O180" s="866"/>
      <c r="P180" s="866"/>
    </row>
    <row r="181" spans="2:16" s="867" customFormat="1">
      <c r="B181" s="866"/>
      <c r="C181" s="866"/>
      <c r="E181" s="868"/>
      <c r="F181" s="869"/>
      <c r="G181" s="866"/>
      <c r="H181" s="866"/>
      <c r="I181" s="866"/>
      <c r="J181" s="870"/>
      <c r="K181" s="866"/>
      <c r="L181" s="866"/>
      <c r="M181" s="866"/>
      <c r="N181" s="866"/>
      <c r="O181" s="866"/>
      <c r="P181" s="866"/>
    </row>
    <row r="182" spans="2:16" s="867" customFormat="1">
      <c r="B182" s="866"/>
      <c r="C182" s="866"/>
      <c r="E182" s="868"/>
      <c r="F182" s="869"/>
      <c r="G182" s="866"/>
      <c r="H182" s="866"/>
      <c r="I182" s="866"/>
      <c r="J182" s="870"/>
      <c r="K182" s="866"/>
      <c r="L182" s="866"/>
      <c r="M182" s="866"/>
      <c r="N182" s="866"/>
      <c r="O182" s="866"/>
      <c r="P182" s="866"/>
    </row>
    <row r="183" spans="2:16" s="867" customFormat="1">
      <c r="B183" s="866"/>
      <c r="C183" s="866"/>
      <c r="E183" s="868"/>
      <c r="F183" s="869"/>
      <c r="G183" s="866"/>
      <c r="H183" s="866"/>
      <c r="I183" s="866"/>
      <c r="J183" s="870"/>
      <c r="K183" s="866"/>
      <c r="L183" s="866"/>
      <c r="M183" s="866"/>
      <c r="N183" s="866"/>
      <c r="O183" s="866"/>
      <c r="P183" s="866"/>
    </row>
    <row r="184" spans="2:16" s="867" customFormat="1">
      <c r="B184" s="866"/>
      <c r="C184" s="866"/>
      <c r="E184" s="868"/>
      <c r="F184" s="869"/>
      <c r="G184" s="866"/>
      <c r="H184" s="866"/>
      <c r="I184" s="866"/>
      <c r="J184" s="870"/>
      <c r="K184" s="866"/>
      <c r="L184" s="866"/>
      <c r="M184" s="866"/>
      <c r="N184" s="866"/>
      <c r="O184" s="866"/>
      <c r="P184" s="866"/>
    </row>
    <row r="185" spans="2:16" s="867" customFormat="1">
      <c r="B185" s="866"/>
      <c r="C185" s="866"/>
      <c r="E185" s="868"/>
      <c r="F185" s="869"/>
      <c r="G185" s="866"/>
      <c r="H185" s="866"/>
      <c r="I185" s="866"/>
      <c r="J185" s="870"/>
      <c r="K185" s="866"/>
      <c r="L185" s="866"/>
      <c r="M185" s="866"/>
      <c r="N185" s="866"/>
      <c r="O185" s="866"/>
      <c r="P185" s="866"/>
    </row>
    <row r="186" spans="2:16" s="867" customFormat="1">
      <c r="B186" s="866"/>
      <c r="C186" s="866"/>
      <c r="E186" s="868"/>
      <c r="F186" s="869"/>
      <c r="G186" s="866"/>
      <c r="H186" s="866"/>
      <c r="I186" s="866"/>
      <c r="J186" s="870"/>
      <c r="K186" s="866"/>
      <c r="L186" s="866"/>
      <c r="M186" s="866"/>
      <c r="N186" s="866"/>
      <c r="O186" s="866"/>
      <c r="P186" s="866"/>
    </row>
    <row r="187" spans="2:16" s="867" customFormat="1">
      <c r="B187" s="866"/>
      <c r="C187" s="866"/>
      <c r="E187" s="868"/>
      <c r="F187" s="869"/>
      <c r="G187" s="866"/>
      <c r="H187" s="866"/>
      <c r="I187" s="866"/>
      <c r="J187" s="870"/>
      <c r="K187" s="866"/>
      <c r="L187" s="866"/>
      <c r="M187" s="866"/>
      <c r="N187" s="866"/>
      <c r="O187" s="866"/>
      <c r="P187" s="866"/>
    </row>
    <row r="188" spans="2:16" s="867" customFormat="1">
      <c r="B188" s="866"/>
      <c r="C188" s="866"/>
      <c r="E188" s="868"/>
      <c r="F188" s="869"/>
      <c r="G188" s="866"/>
      <c r="H188" s="866"/>
      <c r="I188" s="866"/>
      <c r="J188" s="870"/>
      <c r="K188" s="866"/>
      <c r="L188" s="866"/>
      <c r="M188" s="866"/>
      <c r="N188" s="866"/>
      <c r="O188" s="866"/>
      <c r="P188" s="866"/>
    </row>
    <row r="189" spans="2:16" s="867" customFormat="1">
      <c r="B189" s="866"/>
      <c r="C189" s="866"/>
      <c r="E189" s="868"/>
      <c r="F189" s="869"/>
      <c r="G189" s="866"/>
      <c r="H189" s="866"/>
      <c r="I189" s="866"/>
      <c r="J189" s="870"/>
      <c r="K189" s="866"/>
      <c r="L189" s="866"/>
      <c r="M189" s="866"/>
      <c r="N189" s="866"/>
      <c r="O189" s="866"/>
      <c r="P189" s="866"/>
    </row>
    <row r="190" spans="2:16" s="867" customFormat="1">
      <c r="B190" s="866"/>
      <c r="C190" s="866"/>
      <c r="E190" s="868"/>
      <c r="F190" s="869"/>
      <c r="G190" s="866"/>
      <c r="H190" s="866"/>
      <c r="I190" s="866"/>
      <c r="J190" s="870"/>
      <c r="K190" s="866"/>
      <c r="L190" s="866"/>
      <c r="M190" s="866"/>
      <c r="N190" s="866"/>
      <c r="O190" s="866"/>
      <c r="P190" s="866"/>
    </row>
    <row r="191" spans="2:16" s="867" customFormat="1">
      <c r="B191" s="866"/>
      <c r="C191" s="866"/>
      <c r="E191" s="868"/>
      <c r="F191" s="869"/>
      <c r="G191" s="866"/>
      <c r="H191" s="866"/>
      <c r="I191" s="866"/>
      <c r="J191" s="870"/>
      <c r="K191" s="866"/>
      <c r="L191" s="866"/>
      <c r="M191" s="866"/>
      <c r="N191" s="866"/>
      <c r="O191" s="866"/>
      <c r="P191" s="866"/>
    </row>
    <row r="192" spans="2:16" s="867" customFormat="1">
      <c r="B192" s="866"/>
      <c r="C192" s="866"/>
      <c r="E192" s="868"/>
      <c r="F192" s="869"/>
      <c r="G192" s="866"/>
      <c r="H192" s="866"/>
      <c r="I192" s="866"/>
      <c r="J192" s="870"/>
      <c r="K192" s="866"/>
      <c r="L192" s="866"/>
      <c r="M192" s="866"/>
      <c r="N192" s="866"/>
      <c r="O192" s="866"/>
      <c r="P192" s="866"/>
    </row>
    <row r="193" spans="2:16" s="867" customFormat="1">
      <c r="B193" s="866"/>
      <c r="C193" s="866"/>
      <c r="E193" s="868"/>
      <c r="F193" s="869"/>
      <c r="G193" s="866"/>
      <c r="H193" s="866"/>
      <c r="I193" s="866"/>
      <c r="J193" s="870"/>
      <c r="K193" s="866"/>
      <c r="L193" s="866"/>
      <c r="M193" s="866"/>
      <c r="N193" s="866"/>
      <c r="O193" s="866"/>
      <c r="P193" s="866"/>
    </row>
    <row r="194" spans="2:16" s="867" customFormat="1">
      <c r="B194" s="866"/>
      <c r="C194" s="866"/>
      <c r="E194" s="868"/>
      <c r="F194" s="869"/>
      <c r="G194" s="866"/>
      <c r="H194" s="866"/>
      <c r="I194" s="866"/>
      <c r="J194" s="870"/>
      <c r="K194" s="866"/>
      <c r="L194" s="866"/>
      <c r="M194" s="866"/>
      <c r="N194" s="866"/>
      <c r="O194" s="866"/>
      <c r="P194" s="866"/>
    </row>
    <row r="195" spans="2:16" s="867" customFormat="1">
      <c r="B195" s="866"/>
      <c r="C195" s="866"/>
      <c r="E195" s="868"/>
      <c r="F195" s="869"/>
      <c r="G195" s="866"/>
      <c r="H195" s="866"/>
      <c r="I195" s="866"/>
      <c r="J195" s="870"/>
      <c r="K195" s="866"/>
      <c r="L195" s="866"/>
      <c r="M195" s="866"/>
      <c r="N195" s="866"/>
      <c r="O195" s="866"/>
      <c r="P195" s="866"/>
    </row>
    <row r="196" spans="2:16" s="867" customFormat="1">
      <c r="B196" s="866"/>
      <c r="C196" s="866"/>
      <c r="E196" s="868"/>
      <c r="F196" s="869"/>
      <c r="G196" s="866"/>
      <c r="H196" s="866"/>
      <c r="I196" s="866"/>
      <c r="J196" s="870"/>
      <c r="K196" s="866"/>
      <c r="L196" s="866"/>
      <c r="M196" s="866"/>
      <c r="N196" s="866"/>
      <c r="O196" s="866"/>
      <c r="P196" s="866"/>
    </row>
    <row r="197" spans="2:16" s="867" customFormat="1">
      <c r="B197" s="866"/>
      <c r="C197" s="866"/>
      <c r="E197" s="868"/>
      <c r="F197" s="869"/>
      <c r="G197" s="866"/>
      <c r="H197" s="866"/>
      <c r="I197" s="866"/>
      <c r="J197" s="870"/>
      <c r="K197" s="866"/>
      <c r="L197" s="866"/>
      <c r="M197" s="866"/>
      <c r="N197" s="866"/>
      <c r="O197" s="866"/>
      <c r="P197" s="866"/>
    </row>
    <row r="198" spans="2:16" s="867" customFormat="1">
      <c r="B198" s="866"/>
      <c r="C198" s="866"/>
      <c r="E198" s="868"/>
      <c r="F198" s="869"/>
      <c r="G198" s="866"/>
      <c r="H198" s="866"/>
      <c r="I198" s="866"/>
      <c r="J198" s="870"/>
      <c r="K198" s="866"/>
      <c r="L198" s="866"/>
      <c r="M198" s="866"/>
      <c r="N198" s="866"/>
      <c r="O198" s="866"/>
      <c r="P198" s="866"/>
    </row>
    <row r="199" spans="2:16" s="867" customFormat="1">
      <c r="B199" s="866"/>
      <c r="C199" s="866"/>
      <c r="E199" s="868"/>
      <c r="F199" s="869"/>
      <c r="G199" s="866"/>
      <c r="H199" s="866"/>
      <c r="I199" s="866"/>
      <c r="J199" s="870"/>
      <c r="K199" s="866"/>
      <c r="L199" s="866"/>
      <c r="M199" s="866"/>
      <c r="N199" s="866"/>
      <c r="O199" s="866"/>
      <c r="P199" s="866"/>
    </row>
    <row r="200" spans="2:16" s="867" customFormat="1">
      <c r="B200" s="866"/>
      <c r="C200" s="866"/>
      <c r="E200" s="868"/>
      <c r="F200" s="869"/>
      <c r="G200" s="866"/>
      <c r="H200" s="866"/>
      <c r="I200" s="866"/>
      <c r="J200" s="870"/>
      <c r="K200" s="866"/>
      <c r="L200" s="866"/>
      <c r="M200" s="866"/>
      <c r="N200" s="866"/>
      <c r="O200" s="866"/>
      <c r="P200" s="866"/>
    </row>
    <row r="201" spans="2:16" s="867" customFormat="1">
      <c r="B201" s="866"/>
      <c r="C201" s="866"/>
      <c r="E201" s="868"/>
      <c r="F201" s="869"/>
      <c r="G201" s="866"/>
      <c r="H201" s="866"/>
      <c r="I201" s="866"/>
      <c r="J201" s="870"/>
      <c r="K201" s="866"/>
      <c r="L201" s="866"/>
      <c r="M201" s="866"/>
      <c r="N201" s="866"/>
      <c r="O201" s="866"/>
      <c r="P201" s="866"/>
    </row>
    <row r="202" spans="2:16" s="867" customFormat="1">
      <c r="B202" s="866"/>
      <c r="C202" s="866"/>
      <c r="E202" s="868"/>
      <c r="F202" s="869"/>
      <c r="G202" s="866"/>
      <c r="H202" s="866"/>
      <c r="I202" s="866"/>
      <c r="J202" s="870"/>
      <c r="K202" s="866"/>
      <c r="L202" s="866"/>
      <c r="M202" s="866"/>
      <c r="N202" s="866"/>
      <c r="O202" s="866"/>
      <c r="P202" s="866"/>
    </row>
    <row r="203" spans="2:16" s="867" customFormat="1">
      <c r="B203" s="866"/>
      <c r="C203" s="866"/>
      <c r="E203" s="868"/>
      <c r="F203" s="869"/>
      <c r="G203" s="866"/>
      <c r="H203" s="866"/>
      <c r="I203" s="866"/>
      <c r="J203" s="870"/>
      <c r="K203" s="866"/>
      <c r="L203" s="866"/>
      <c r="M203" s="866"/>
      <c r="N203" s="866"/>
      <c r="O203" s="866"/>
      <c r="P203" s="866"/>
    </row>
    <row r="204" spans="2:16" s="867" customFormat="1">
      <c r="B204" s="866"/>
      <c r="C204" s="866"/>
      <c r="E204" s="868"/>
      <c r="F204" s="869"/>
      <c r="G204" s="866"/>
      <c r="H204" s="866"/>
      <c r="I204" s="866"/>
      <c r="J204" s="870"/>
      <c r="K204" s="866"/>
      <c r="L204" s="866"/>
      <c r="M204" s="866"/>
      <c r="N204" s="866"/>
      <c r="O204" s="866"/>
      <c r="P204" s="866"/>
    </row>
    <row r="205" spans="2:16" s="867" customFormat="1">
      <c r="B205" s="866"/>
      <c r="C205" s="866"/>
      <c r="E205" s="868"/>
      <c r="F205" s="869"/>
      <c r="G205" s="866"/>
      <c r="H205" s="866"/>
      <c r="I205" s="866"/>
      <c r="J205" s="870"/>
      <c r="K205" s="866"/>
      <c r="L205" s="866"/>
      <c r="M205" s="866"/>
      <c r="N205" s="866"/>
      <c r="O205" s="866"/>
      <c r="P205" s="866"/>
    </row>
    <row r="206" spans="2:16" s="867" customFormat="1">
      <c r="B206" s="866"/>
      <c r="C206" s="866"/>
      <c r="E206" s="868"/>
      <c r="F206" s="869"/>
      <c r="G206" s="866"/>
      <c r="H206" s="866"/>
      <c r="I206" s="866"/>
      <c r="J206" s="870"/>
      <c r="K206" s="866"/>
      <c r="L206" s="866"/>
      <c r="M206" s="866"/>
      <c r="N206" s="866"/>
      <c r="O206" s="866"/>
      <c r="P206" s="866"/>
    </row>
    <row r="207" spans="2:16" s="867" customFormat="1">
      <c r="B207" s="866"/>
      <c r="C207" s="866"/>
      <c r="E207" s="868"/>
      <c r="F207" s="869"/>
      <c r="G207" s="866"/>
      <c r="H207" s="866"/>
      <c r="I207" s="866"/>
      <c r="J207" s="870"/>
      <c r="K207" s="866"/>
      <c r="L207" s="866"/>
      <c r="M207" s="866"/>
      <c r="N207" s="866"/>
      <c r="O207" s="866"/>
      <c r="P207" s="866"/>
    </row>
    <row r="208" spans="2:16" s="867" customFormat="1">
      <c r="B208" s="866"/>
      <c r="C208" s="866"/>
      <c r="E208" s="868"/>
      <c r="F208" s="869"/>
      <c r="G208" s="866"/>
      <c r="H208" s="866"/>
      <c r="I208" s="866"/>
      <c r="J208" s="870"/>
      <c r="K208" s="866"/>
      <c r="L208" s="866"/>
      <c r="M208" s="866"/>
      <c r="N208" s="866"/>
      <c r="O208" s="866"/>
      <c r="P208" s="866"/>
    </row>
    <row r="209" spans="2:16" s="867" customFormat="1">
      <c r="B209" s="866"/>
      <c r="C209" s="866"/>
      <c r="E209" s="868"/>
      <c r="F209" s="869"/>
      <c r="G209" s="866"/>
      <c r="H209" s="866"/>
      <c r="I209" s="866"/>
      <c r="J209" s="870"/>
      <c r="K209" s="866"/>
      <c r="L209" s="866"/>
      <c r="M209" s="866"/>
      <c r="N209" s="866"/>
      <c r="O209" s="866"/>
      <c r="P209" s="866"/>
    </row>
    <row r="210" spans="2:16" s="867" customFormat="1">
      <c r="B210" s="866"/>
      <c r="C210" s="866"/>
      <c r="E210" s="868"/>
      <c r="F210" s="869"/>
      <c r="G210" s="866"/>
      <c r="H210" s="866"/>
      <c r="I210" s="866"/>
      <c r="J210" s="870"/>
      <c r="K210" s="866"/>
      <c r="L210" s="866"/>
      <c r="M210" s="866"/>
      <c r="N210" s="866"/>
      <c r="O210" s="866"/>
      <c r="P210" s="866"/>
    </row>
    <row r="211" spans="2:16" s="867" customFormat="1">
      <c r="B211" s="866"/>
      <c r="C211" s="866"/>
      <c r="E211" s="868"/>
      <c r="F211" s="869"/>
      <c r="G211" s="866"/>
      <c r="H211" s="866"/>
      <c r="I211" s="866"/>
      <c r="J211" s="870"/>
      <c r="K211" s="866"/>
      <c r="L211" s="866"/>
      <c r="M211" s="866"/>
      <c r="N211" s="866"/>
      <c r="O211" s="866"/>
      <c r="P211" s="866"/>
    </row>
    <row r="212" spans="2:16" s="867" customFormat="1">
      <c r="B212" s="866"/>
      <c r="C212" s="866"/>
      <c r="E212" s="868"/>
      <c r="F212" s="869"/>
      <c r="G212" s="866"/>
      <c r="H212" s="866"/>
      <c r="I212" s="866"/>
      <c r="J212" s="870"/>
      <c r="K212" s="866"/>
      <c r="L212" s="866"/>
      <c r="M212" s="866"/>
      <c r="N212" s="866"/>
      <c r="O212" s="866"/>
      <c r="P212" s="866"/>
    </row>
    <row r="213" spans="2:16" s="867" customFormat="1">
      <c r="B213" s="866"/>
      <c r="C213" s="866"/>
      <c r="E213" s="868"/>
      <c r="F213" s="869"/>
      <c r="G213" s="866"/>
      <c r="H213" s="866"/>
      <c r="I213" s="866"/>
      <c r="J213" s="870"/>
      <c r="K213" s="866"/>
      <c r="L213" s="866"/>
      <c r="M213" s="866"/>
      <c r="N213" s="866"/>
      <c r="O213" s="866"/>
      <c r="P213" s="866"/>
    </row>
    <row r="214" spans="2:16" s="867" customFormat="1">
      <c r="B214" s="866"/>
      <c r="C214" s="866"/>
      <c r="E214" s="868"/>
      <c r="F214" s="869"/>
      <c r="G214" s="866"/>
      <c r="H214" s="866"/>
      <c r="I214" s="866"/>
      <c r="J214" s="870"/>
      <c r="K214" s="866"/>
      <c r="L214" s="866"/>
      <c r="M214" s="866"/>
      <c r="N214" s="866"/>
      <c r="O214" s="866"/>
      <c r="P214" s="866"/>
    </row>
    <row r="215" spans="2:16" s="867" customFormat="1">
      <c r="B215" s="866"/>
      <c r="C215" s="866"/>
      <c r="E215" s="868"/>
      <c r="F215" s="869"/>
      <c r="G215" s="866"/>
      <c r="H215" s="866"/>
      <c r="I215" s="866"/>
      <c r="J215" s="870"/>
      <c r="K215" s="866"/>
      <c r="L215" s="866"/>
      <c r="M215" s="866"/>
      <c r="N215" s="866"/>
      <c r="O215" s="866"/>
      <c r="P215" s="866"/>
    </row>
    <row r="216" spans="2:16" s="867" customFormat="1">
      <c r="B216" s="866"/>
      <c r="C216" s="866"/>
      <c r="E216" s="868"/>
      <c r="F216" s="869"/>
      <c r="G216" s="866"/>
      <c r="H216" s="866"/>
      <c r="I216" s="866"/>
      <c r="J216" s="870"/>
      <c r="K216" s="866"/>
      <c r="L216" s="866"/>
      <c r="M216" s="866"/>
      <c r="N216" s="866"/>
      <c r="O216" s="866"/>
      <c r="P216" s="866"/>
    </row>
    <row r="217" spans="2:16" s="867" customFormat="1">
      <c r="B217" s="866"/>
      <c r="C217" s="866"/>
      <c r="E217" s="868"/>
      <c r="F217" s="869"/>
      <c r="G217" s="866"/>
      <c r="H217" s="866"/>
      <c r="I217" s="866"/>
      <c r="J217" s="870"/>
      <c r="K217" s="866"/>
      <c r="L217" s="866"/>
      <c r="M217" s="866"/>
      <c r="N217" s="866"/>
      <c r="O217" s="866"/>
      <c r="P217" s="866"/>
    </row>
    <row r="218" spans="2:16" s="867" customFormat="1">
      <c r="B218" s="866"/>
      <c r="C218" s="866"/>
      <c r="E218" s="868"/>
      <c r="F218" s="869"/>
      <c r="G218" s="866"/>
      <c r="H218" s="866"/>
      <c r="I218" s="866"/>
      <c r="J218" s="870"/>
      <c r="K218" s="866"/>
      <c r="L218" s="866"/>
      <c r="M218" s="866"/>
      <c r="N218" s="866"/>
      <c r="O218" s="866"/>
      <c r="P218" s="866"/>
    </row>
    <row r="219" spans="2:16" s="867" customFormat="1">
      <c r="B219" s="866"/>
      <c r="C219" s="866"/>
      <c r="E219" s="868"/>
      <c r="F219" s="869"/>
      <c r="G219" s="866"/>
      <c r="H219" s="866"/>
      <c r="I219" s="866"/>
      <c r="J219" s="870"/>
      <c r="K219" s="866"/>
      <c r="L219" s="866"/>
      <c r="M219" s="866"/>
      <c r="N219" s="866"/>
      <c r="O219" s="866"/>
      <c r="P219" s="866"/>
    </row>
    <row r="220" spans="2:16" s="867" customFormat="1">
      <c r="B220" s="866"/>
      <c r="C220" s="866"/>
      <c r="E220" s="868"/>
      <c r="F220" s="869"/>
      <c r="G220" s="866"/>
      <c r="H220" s="866"/>
      <c r="I220" s="866"/>
      <c r="J220" s="870"/>
      <c r="K220" s="866"/>
      <c r="L220" s="866"/>
      <c r="M220" s="866"/>
      <c r="N220" s="866"/>
      <c r="O220" s="866"/>
      <c r="P220" s="866"/>
    </row>
    <row r="221" spans="2:16" s="867" customFormat="1">
      <c r="B221" s="866"/>
      <c r="C221" s="866"/>
      <c r="E221" s="868"/>
      <c r="F221" s="869"/>
      <c r="G221" s="866"/>
      <c r="H221" s="866"/>
      <c r="I221" s="866"/>
      <c r="J221" s="870"/>
      <c r="K221" s="866"/>
      <c r="L221" s="866"/>
      <c r="M221" s="866"/>
      <c r="N221" s="866"/>
      <c r="O221" s="866"/>
      <c r="P221" s="866"/>
    </row>
    <row r="222" spans="2:16" s="867" customFormat="1">
      <c r="B222" s="866"/>
      <c r="C222" s="866"/>
      <c r="E222" s="868"/>
      <c r="F222" s="869"/>
      <c r="G222" s="866"/>
      <c r="H222" s="866"/>
      <c r="I222" s="866"/>
      <c r="J222" s="870"/>
      <c r="K222" s="866"/>
      <c r="L222" s="866"/>
      <c r="M222" s="866"/>
      <c r="N222" s="866"/>
      <c r="O222" s="866"/>
      <c r="P222" s="866"/>
    </row>
    <row r="223" spans="2:16" s="867" customFormat="1">
      <c r="B223" s="866"/>
      <c r="C223" s="866"/>
      <c r="E223" s="868"/>
      <c r="F223" s="869"/>
      <c r="G223" s="866"/>
      <c r="H223" s="866"/>
      <c r="I223" s="866"/>
      <c r="J223" s="870"/>
      <c r="K223" s="866"/>
      <c r="L223" s="866"/>
      <c r="M223" s="866"/>
      <c r="N223" s="866"/>
      <c r="O223" s="866"/>
      <c r="P223" s="866"/>
    </row>
    <row r="224" spans="2:16" s="867" customFormat="1">
      <c r="B224" s="866"/>
      <c r="C224" s="866"/>
      <c r="E224" s="868"/>
      <c r="F224" s="869"/>
      <c r="G224" s="866"/>
      <c r="H224" s="866"/>
      <c r="I224" s="866"/>
      <c r="J224" s="870"/>
      <c r="K224" s="866"/>
      <c r="L224" s="866"/>
      <c r="M224" s="866"/>
      <c r="N224" s="866"/>
      <c r="O224" s="866"/>
      <c r="P224" s="866"/>
    </row>
    <row r="225" spans="2:16" s="867" customFormat="1">
      <c r="B225" s="866"/>
      <c r="C225" s="866"/>
      <c r="E225" s="868"/>
      <c r="F225" s="869"/>
      <c r="G225" s="866"/>
      <c r="H225" s="866"/>
      <c r="I225" s="866"/>
      <c r="J225" s="870"/>
      <c r="K225" s="866"/>
      <c r="L225" s="866"/>
      <c r="M225" s="866"/>
      <c r="N225" s="866"/>
      <c r="O225" s="866"/>
      <c r="P225" s="866"/>
    </row>
    <row r="226" spans="2:16" s="867" customFormat="1">
      <c r="B226" s="866"/>
      <c r="C226" s="866"/>
      <c r="E226" s="868"/>
      <c r="F226" s="869"/>
      <c r="G226" s="866"/>
      <c r="H226" s="866"/>
      <c r="I226" s="866"/>
      <c r="J226" s="870"/>
      <c r="K226" s="866"/>
      <c r="L226" s="866"/>
      <c r="M226" s="866"/>
      <c r="N226" s="866"/>
      <c r="O226" s="866"/>
      <c r="P226" s="866"/>
    </row>
    <row r="227" spans="2:16" s="867" customFormat="1">
      <c r="B227" s="866"/>
      <c r="C227" s="866"/>
      <c r="E227" s="868"/>
      <c r="F227" s="869"/>
      <c r="G227" s="866"/>
      <c r="H227" s="866"/>
      <c r="I227" s="866"/>
      <c r="J227" s="870"/>
      <c r="K227" s="866"/>
      <c r="L227" s="866"/>
      <c r="M227" s="866"/>
      <c r="N227" s="866"/>
      <c r="O227" s="866"/>
      <c r="P227" s="866"/>
    </row>
    <row r="228" spans="2:16" s="867" customFormat="1">
      <c r="B228" s="866"/>
      <c r="C228" s="866"/>
      <c r="E228" s="868"/>
      <c r="F228" s="869"/>
      <c r="G228" s="866"/>
      <c r="H228" s="866"/>
      <c r="I228" s="866"/>
      <c r="J228" s="870"/>
      <c r="K228" s="866"/>
      <c r="L228" s="866"/>
      <c r="M228" s="866"/>
      <c r="N228" s="866"/>
      <c r="O228" s="866"/>
      <c r="P228" s="866"/>
    </row>
    <row r="229" spans="2:16" s="867" customFormat="1">
      <c r="B229" s="866"/>
      <c r="C229" s="866"/>
      <c r="E229" s="868"/>
      <c r="F229" s="869"/>
      <c r="G229" s="866"/>
      <c r="H229" s="866"/>
      <c r="I229" s="866"/>
      <c r="J229" s="870"/>
      <c r="K229" s="866"/>
      <c r="L229" s="866"/>
      <c r="M229" s="866"/>
      <c r="N229" s="866"/>
      <c r="O229" s="866"/>
      <c r="P229" s="866"/>
    </row>
    <row r="230" spans="2:16" s="867" customFormat="1">
      <c r="B230" s="866"/>
      <c r="C230" s="866"/>
      <c r="E230" s="868"/>
      <c r="F230" s="869"/>
      <c r="G230" s="866"/>
      <c r="H230" s="866"/>
      <c r="I230" s="866"/>
      <c r="J230" s="870"/>
      <c r="K230" s="866"/>
      <c r="L230" s="866"/>
      <c r="M230" s="866"/>
      <c r="N230" s="866"/>
      <c r="O230" s="866"/>
      <c r="P230" s="866"/>
    </row>
    <row r="231" spans="2:16" s="867" customFormat="1">
      <c r="B231" s="866"/>
      <c r="C231" s="866"/>
      <c r="E231" s="868"/>
      <c r="F231" s="869"/>
      <c r="G231" s="866"/>
      <c r="H231" s="866"/>
      <c r="I231" s="866"/>
      <c r="J231" s="870"/>
      <c r="K231" s="866"/>
      <c r="L231" s="866"/>
      <c r="M231" s="866"/>
      <c r="N231" s="866"/>
      <c r="O231" s="866"/>
      <c r="P231" s="866"/>
    </row>
    <row r="232" spans="2:16" s="867" customFormat="1">
      <c r="B232" s="866"/>
      <c r="C232" s="866"/>
      <c r="E232" s="868"/>
      <c r="F232" s="869"/>
      <c r="G232" s="866"/>
      <c r="H232" s="866"/>
      <c r="I232" s="866"/>
      <c r="J232" s="870"/>
      <c r="K232" s="866"/>
      <c r="L232" s="866"/>
      <c r="M232" s="866"/>
      <c r="N232" s="866"/>
      <c r="O232" s="866"/>
      <c r="P232" s="866"/>
    </row>
    <row r="233" spans="2:16" s="867" customFormat="1">
      <c r="B233" s="866"/>
      <c r="C233" s="866"/>
      <c r="E233" s="868"/>
      <c r="F233" s="869"/>
      <c r="G233" s="866"/>
      <c r="H233" s="866"/>
      <c r="I233" s="866"/>
      <c r="J233" s="870"/>
      <c r="K233" s="866"/>
      <c r="L233" s="866"/>
      <c r="M233" s="866"/>
      <c r="N233" s="866"/>
      <c r="O233" s="866"/>
      <c r="P233" s="866"/>
    </row>
    <row r="234" spans="2:16" s="867" customFormat="1">
      <c r="B234" s="866"/>
      <c r="C234" s="866"/>
      <c r="E234" s="868"/>
      <c r="F234" s="869"/>
      <c r="G234" s="866"/>
      <c r="H234" s="866"/>
      <c r="I234" s="866"/>
      <c r="J234" s="870"/>
      <c r="K234" s="866"/>
      <c r="L234" s="866"/>
      <c r="M234" s="866"/>
      <c r="N234" s="866"/>
      <c r="O234" s="866"/>
      <c r="P234" s="866"/>
    </row>
    <row r="235" spans="2:16" s="867" customFormat="1">
      <c r="B235" s="866"/>
      <c r="C235" s="866"/>
      <c r="E235" s="868"/>
      <c r="F235" s="869"/>
      <c r="G235" s="866"/>
      <c r="H235" s="866"/>
      <c r="I235" s="866"/>
      <c r="J235" s="870"/>
      <c r="K235" s="866"/>
      <c r="L235" s="866"/>
      <c r="M235" s="866"/>
      <c r="N235" s="866"/>
      <c r="O235" s="866"/>
      <c r="P235" s="866"/>
    </row>
    <row r="236" spans="2:16" s="867" customFormat="1">
      <c r="B236" s="866"/>
      <c r="C236" s="866"/>
      <c r="E236" s="868"/>
      <c r="F236" s="869"/>
      <c r="G236" s="866"/>
      <c r="H236" s="866"/>
      <c r="I236" s="866"/>
      <c r="J236" s="870"/>
      <c r="K236" s="866"/>
      <c r="L236" s="866"/>
      <c r="M236" s="866"/>
      <c r="N236" s="866"/>
      <c r="O236" s="866"/>
      <c r="P236" s="866"/>
    </row>
    <row r="237" spans="2:16" s="867" customFormat="1">
      <c r="B237" s="866"/>
      <c r="C237" s="866"/>
      <c r="E237" s="868"/>
      <c r="F237" s="869"/>
      <c r="G237" s="866"/>
      <c r="H237" s="866"/>
      <c r="I237" s="866"/>
      <c r="J237" s="870"/>
      <c r="K237" s="866"/>
      <c r="L237" s="866"/>
      <c r="M237" s="866"/>
      <c r="N237" s="866"/>
      <c r="O237" s="866"/>
      <c r="P237" s="866"/>
    </row>
    <row r="238" spans="2:16" s="867" customFormat="1">
      <c r="B238" s="866"/>
      <c r="C238" s="866"/>
      <c r="E238" s="868"/>
      <c r="F238" s="869"/>
      <c r="G238" s="866"/>
      <c r="H238" s="866"/>
      <c r="I238" s="866"/>
      <c r="J238" s="870"/>
      <c r="K238" s="866"/>
      <c r="L238" s="866"/>
      <c r="M238" s="866"/>
      <c r="N238" s="866"/>
      <c r="O238" s="866"/>
      <c r="P238" s="866"/>
    </row>
    <row r="239" spans="2:16" s="867" customFormat="1">
      <c r="B239" s="866"/>
      <c r="C239" s="866"/>
      <c r="E239" s="868"/>
      <c r="F239" s="869"/>
      <c r="G239" s="866"/>
      <c r="H239" s="866"/>
      <c r="I239" s="866"/>
      <c r="J239" s="870"/>
      <c r="K239" s="866"/>
      <c r="L239" s="866"/>
      <c r="M239" s="866"/>
      <c r="N239" s="866"/>
      <c r="O239" s="866"/>
      <c r="P239" s="866"/>
    </row>
    <row r="240" spans="2:16" s="867" customFormat="1">
      <c r="B240" s="866"/>
      <c r="C240" s="866"/>
      <c r="E240" s="868"/>
      <c r="F240" s="869"/>
      <c r="G240" s="866"/>
      <c r="H240" s="866"/>
      <c r="I240" s="866"/>
      <c r="J240" s="870"/>
      <c r="K240" s="866"/>
      <c r="L240" s="866"/>
      <c r="M240" s="866"/>
      <c r="N240" s="866"/>
      <c r="O240" s="866"/>
      <c r="P240" s="866"/>
    </row>
    <row r="241" spans="2:16" s="867" customFormat="1">
      <c r="B241" s="866"/>
      <c r="C241" s="866"/>
      <c r="E241" s="868"/>
      <c r="F241" s="869"/>
      <c r="G241" s="866"/>
      <c r="H241" s="866"/>
      <c r="I241" s="866"/>
      <c r="J241" s="870"/>
      <c r="K241" s="866"/>
      <c r="L241" s="866"/>
      <c r="M241" s="866"/>
      <c r="N241" s="866"/>
      <c r="O241" s="866"/>
      <c r="P241" s="866"/>
    </row>
    <row r="242" spans="2:16" s="867" customFormat="1">
      <c r="B242" s="866"/>
      <c r="C242" s="866"/>
      <c r="E242" s="868"/>
      <c r="F242" s="869"/>
      <c r="G242" s="866"/>
      <c r="H242" s="866"/>
      <c r="I242" s="866"/>
      <c r="J242" s="870"/>
      <c r="K242" s="866"/>
      <c r="L242" s="866"/>
      <c r="M242" s="866"/>
      <c r="N242" s="866"/>
      <c r="O242" s="866"/>
      <c r="P242" s="866"/>
    </row>
    <row r="243" spans="2:16" s="867" customFormat="1">
      <c r="B243" s="866"/>
      <c r="C243" s="866"/>
      <c r="E243" s="868"/>
      <c r="F243" s="869"/>
      <c r="G243" s="866"/>
      <c r="H243" s="866"/>
      <c r="I243" s="866"/>
      <c r="J243" s="870"/>
      <c r="K243" s="866"/>
      <c r="L243" s="866"/>
      <c r="M243" s="866"/>
      <c r="N243" s="866"/>
      <c r="O243" s="866"/>
      <c r="P243" s="866"/>
    </row>
    <row r="244" spans="2:16" s="867" customFormat="1">
      <c r="B244" s="866"/>
      <c r="C244" s="866"/>
      <c r="E244" s="868"/>
      <c r="F244" s="869"/>
      <c r="G244" s="866"/>
      <c r="H244" s="866"/>
      <c r="I244" s="866"/>
      <c r="J244" s="870"/>
      <c r="K244" s="866"/>
      <c r="L244" s="866"/>
      <c r="M244" s="866"/>
      <c r="N244" s="866"/>
      <c r="O244" s="866"/>
      <c r="P244" s="866"/>
    </row>
    <row r="245" spans="2:16" s="867" customFormat="1">
      <c r="B245" s="866"/>
      <c r="C245" s="866"/>
      <c r="E245" s="868"/>
      <c r="F245" s="869"/>
      <c r="G245" s="866"/>
      <c r="H245" s="866"/>
      <c r="I245" s="866"/>
      <c r="J245" s="870"/>
      <c r="K245" s="866"/>
      <c r="L245" s="866"/>
      <c r="M245" s="866"/>
      <c r="N245" s="866"/>
      <c r="O245" s="866"/>
      <c r="P245" s="866"/>
    </row>
    <row r="246" spans="2:16" s="867" customFormat="1">
      <c r="B246" s="866"/>
      <c r="C246" s="866"/>
      <c r="E246" s="868"/>
      <c r="F246" s="869"/>
      <c r="G246" s="866"/>
      <c r="H246" s="866"/>
      <c r="I246" s="866"/>
      <c r="J246" s="870"/>
      <c r="K246" s="866"/>
      <c r="L246" s="866"/>
      <c r="M246" s="866"/>
      <c r="N246" s="866"/>
      <c r="O246" s="866"/>
      <c r="P246" s="866"/>
    </row>
    <row r="247" spans="2:16" s="867" customFormat="1">
      <c r="B247" s="866"/>
      <c r="C247" s="866"/>
      <c r="E247" s="868"/>
      <c r="F247" s="869"/>
      <c r="G247" s="866"/>
      <c r="H247" s="866"/>
      <c r="I247" s="866"/>
      <c r="J247" s="870"/>
      <c r="K247" s="866"/>
      <c r="L247" s="866"/>
      <c r="M247" s="866"/>
      <c r="N247" s="866"/>
      <c r="O247" s="866"/>
      <c r="P247" s="866"/>
    </row>
    <row r="248" spans="2:16" s="867" customFormat="1">
      <c r="B248" s="866"/>
      <c r="C248" s="866"/>
      <c r="E248" s="868"/>
      <c r="F248" s="869"/>
      <c r="G248" s="866"/>
      <c r="H248" s="866"/>
      <c r="I248" s="866"/>
      <c r="J248" s="870"/>
      <c r="K248" s="866"/>
      <c r="L248" s="866"/>
      <c r="M248" s="866"/>
      <c r="N248" s="866"/>
      <c r="O248" s="866"/>
      <c r="P248" s="866"/>
    </row>
    <row r="249" spans="2:16" s="867" customFormat="1">
      <c r="B249" s="866"/>
      <c r="C249" s="866"/>
      <c r="E249" s="868"/>
      <c r="F249" s="869"/>
      <c r="G249" s="866"/>
      <c r="H249" s="866"/>
      <c r="I249" s="866"/>
      <c r="J249" s="870"/>
      <c r="K249" s="866"/>
      <c r="L249" s="866"/>
      <c r="M249" s="866"/>
      <c r="N249" s="866"/>
      <c r="O249" s="866"/>
      <c r="P249" s="866"/>
    </row>
    <row r="250" spans="2:16" s="867" customFormat="1">
      <c r="B250" s="866"/>
      <c r="C250" s="866"/>
      <c r="E250" s="868"/>
      <c r="F250" s="869"/>
      <c r="G250" s="866"/>
      <c r="H250" s="866"/>
      <c r="I250" s="866"/>
      <c r="J250" s="870"/>
      <c r="K250" s="866"/>
      <c r="L250" s="866"/>
      <c r="M250" s="866"/>
      <c r="N250" s="866"/>
      <c r="O250" s="866"/>
      <c r="P250" s="866"/>
    </row>
    <row r="251" spans="2:16" s="867" customFormat="1">
      <c r="B251" s="866"/>
      <c r="C251" s="866"/>
      <c r="E251" s="868"/>
      <c r="F251" s="869"/>
      <c r="G251" s="866"/>
      <c r="H251" s="866"/>
      <c r="I251" s="866"/>
      <c r="J251" s="870"/>
      <c r="K251" s="866"/>
      <c r="L251" s="866"/>
      <c r="M251" s="866"/>
      <c r="N251" s="866"/>
      <c r="O251" s="866"/>
      <c r="P251" s="866"/>
    </row>
    <row r="252" spans="2:16" s="867" customFormat="1">
      <c r="B252" s="866"/>
      <c r="C252" s="866"/>
      <c r="E252" s="868"/>
      <c r="F252" s="869"/>
      <c r="G252" s="866"/>
      <c r="H252" s="866"/>
      <c r="I252" s="866"/>
      <c r="J252" s="870"/>
      <c r="K252" s="866"/>
      <c r="L252" s="866"/>
      <c r="M252" s="866"/>
      <c r="N252" s="866"/>
      <c r="O252" s="866"/>
      <c r="P252" s="866"/>
    </row>
    <row r="253" spans="2:16" s="867" customFormat="1">
      <c r="B253" s="866"/>
      <c r="C253" s="866"/>
      <c r="E253" s="868"/>
      <c r="F253" s="869"/>
      <c r="G253" s="866"/>
      <c r="H253" s="866"/>
      <c r="I253" s="866"/>
      <c r="J253" s="870"/>
      <c r="K253" s="866"/>
      <c r="L253" s="866"/>
      <c r="M253" s="866"/>
      <c r="N253" s="866"/>
      <c r="O253" s="866"/>
      <c r="P253" s="866"/>
    </row>
    <row r="254" spans="2:16" s="867" customFormat="1">
      <c r="B254" s="866"/>
      <c r="C254" s="866"/>
      <c r="E254" s="868"/>
      <c r="F254" s="869"/>
      <c r="G254" s="866"/>
      <c r="H254" s="866"/>
      <c r="I254" s="866"/>
      <c r="J254" s="870"/>
      <c r="K254" s="866"/>
      <c r="L254" s="866"/>
      <c r="M254" s="866"/>
      <c r="N254" s="866"/>
      <c r="O254" s="866"/>
      <c r="P254" s="866"/>
    </row>
    <row r="255" spans="2:16" s="867" customFormat="1">
      <c r="B255" s="866"/>
      <c r="C255" s="866"/>
      <c r="E255" s="868"/>
      <c r="F255" s="869"/>
      <c r="G255" s="866"/>
      <c r="H255" s="866"/>
      <c r="I255" s="866"/>
      <c r="J255" s="870"/>
      <c r="K255" s="866"/>
      <c r="L255" s="866"/>
      <c r="M255" s="866"/>
      <c r="N255" s="866"/>
      <c r="O255" s="866"/>
      <c r="P255" s="866"/>
    </row>
    <row r="256" spans="2:16" s="867" customFormat="1">
      <c r="B256" s="866"/>
      <c r="C256" s="866"/>
      <c r="E256" s="868"/>
      <c r="F256" s="869"/>
      <c r="G256" s="866"/>
      <c r="H256" s="866"/>
      <c r="I256" s="866"/>
      <c r="J256" s="870"/>
      <c r="K256" s="866"/>
      <c r="L256" s="866"/>
      <c r="M256" s="866"/>
      <c r="N256" s="866"/>
      <c r="O256" s="866"/>
      <c r="P256" s="866"/>
    </row>
    <row r="257" spans="2:16" s="867" customFormat="1">
      <c r="B257" s="866"/>
      <c r="C257" s="866"/>
      <c r="E257" s="868"/>
      <c r="F257" s="869"/>
      <c r="G257" s="866"/>
      <c r="H257" s="866"/>
      <c r="I257" s="866"/>
      <c r="J257" s="870"/>
      <c r="K257" s="866"/>
      <c r="L257" s="866"/>
      <c r="M257" s="866"/>
      <c r="N257" s="866"/>
      <c r="O257" s="866"/>
      <c r="P257" s="866"/>
    </row>
    <row r="258" spans="2:16" s="867" customFormat="1">
      <c r="B258" s="866"/>
      <c r="C258" s="866"/>
      <c r="E258" s="868"/>
      <c r="F258" s="869"/>
      <c r="G258" s="866"/>
      <c r="H258" s="866"/>
      <c r="I258" s="866"/>
      <c r="J258" s="870"/>
      <c r="K258" s="866"/>
      <c r="L258" s="866"/>
      <c r="M258" s="866"/>
      <c r="N258" s="866"/>
      <c r="O258" s="866"/>
      <c r="P258" s="866"/>
    </row>
    <row r="259" spans="2:16" s="867" customFormat="1">
      <c r="B259" s="866"/>
      <c r="C259" s="866"/>
      <c r="E259" s="868"/>
      <c r="F259" s="869"/>
      <c r="G259" s="866"/>
      <c r="H259" s="866"/>
      <c r="I259" s="866"/>
      <c r="J259" s="870"/>
      <c r="K259" s="866"/>
      <c r="L259" s="866"/>
      <c r="M259" s="866"/>
      <c r="N259" s="866"/>
      <c r="O259" s="866"/>
      <c r="P259" s="866"/>
    </row>
    <row r="260" spans="2:16" s="867" customFormat="1">
      <c r="B260" s="866"/>
      <c r="C260" s="866"/>
      <c r="E260" s="868"/>
      <c r="F260" s="869"/>
      <c r="G260" s="866"/>
      <c r="H260" s="866"/>
      <c r="I260" s="866"/>
      <c r="J260" s="870"/>
      <c r="K260" s="866"/>
      <c r="L260" s="866"/>
      <c r="M260" s="866"/>
      <c r="N260" s="866"/>
      <c r="O260" s="866"/>
      <c r="P260" s="866"/>
    </row>
    <row r="261" spans="2:16" s="867" customFormat="1">
      <c r="B261" s="866"/>
      <c r="C261" s="866"/>
      <c r="E261" s="868"/>
      <c r="F261" s="869"/>
      <c r="G261" s="866"/>
      <c r="H261" s="866"/>
      <c r="I261" s="866"/>
      <c r="J261" s="870"/>
      <c r="K261" s="866"/>
      <c r="L261" s="866"/>
      <c r="M261" s="866"/>
      <c r="N261" s="866"/>
      <c r="O261" s="866"/>
      <c r="P261" s="866"/>
    </row>
    <row r="262" spans="2:16" s="867" customFormat="1">
      <c r="B262" s="866"/>
      <c r="C262" s="866"/>
      <c r="E262" s="868"/>
      <c r="F262" s="869"/>
      <c r="G262" s="866"/>
      <c r="H262" s="866"/>
      <c r="I262" s="866"/>
      <c r="J262" s="870"/>
      <c r="K262" s="866"/>
      <c r="L262" s="866"/>
      <c r="M262" s="866"/>
      <c r="N262" s="866"/>
      <c r="O262" s="866"/>
      <c r="P262" s="866"/>
    </row>
    <row r="263" spans="2:16" s="867" customFormat="1">
      <c r="B263" s="866"/>
      <c r="C263" s="866"/>
      <c r="E263" s="868"/>
      <c r="F263" s="869"/>
      <c r="G263" s="866"/>
      <c r="H263" s="866"/>
      <c r="I263" s="866"/>
      <c r="J263" s="870"/>
      <c r="K263" s="866"/>
      <c r="L263" s="866"/>
      <c r="M263" s="866"/>
      <c r="N263" s="866"/>
      <c r="O263" s="866"/>
      <c r="P263" s="866"/>
    </row>
    <row r="264" spans="2:16" s="867" customFormat="1">
      <c r="B264" s="866"/>
      <c r="C264" s="866"/>
      <c r="E264" s="868"/>
      <c r="F264" s="869"/>
      <c r="G264" s="866"/>
      <c r="H264" s="866"/>
      <c r="I264" s="866"/>
      <c r="J264" s="870"/>
      <c r="K264" s="866"/>
      <c r="L264" s="866"/>
      <c r="M264" s="866"/>
      <c r="N264" s="866"/>
      <c r="O264" s="866"/>
      <c r="P264" s="866"/>
    </row>
    <row r="265" spans="2:16" s="867" customFormat="1">
      <c r="B265" s="866"/>
      <c r="C265" s="866"/>
      <c r="E265" s="868"/>
      <c r="F265" s="869"/>
      <c r="G265" s="866"/>
      <c r="H265" s="866"/>
      <c r="I265" s="866"/>
      <c r="J265" s="870"/>
      <c r="K265" s="866"/>
      <c r="L265" s="866"/>
      <c r="M265" s="866"/>
      <c r="N265" s="866"/>
      <c r="O265" s="866"/>
      <c r="P265" s="866"/>
    </row>
    <row r="266" spans="2:16" s="867" customFormat="1">
      <c r="B266" s="866"/>
      <c r="C266" s="866"/>
      <c r="E266" s="868"/>
      <c r="F266" s="869"/>
      <c r="G266" s="866"/>
      <c r="H266" s="866"/>
      <c r="I266" s="866"/>
      <c r="J266" s="870"/>
      <c r="K266" s="866"/>
      <c r="L266" s="866"/>
      <c r="M266" s="866"/>
      <c r="N266" s="866"/>
      <c r="O266" s="866"/>
      <c r="P266" s="866"/>
    </row>
    <row r="267" spans="2:16" s="867" customFormat="1">
      <c r="B267" s="866"/>
      <c r="C267" s="866"/>
      <c r="E267" s="868"/>
      <c r="F267" s="869"/>
      <c r="G267" s="866"/>
      <c r="H267" s="866"/>
      <c r="I267" s="866"/>
      <c r="J267" s="870"/>
      <c r="K267" s="866"/>
      <c r="L267" s="866"/>
      <c r="M267" s="866"/>
      <c r="N267" s="866"/>
      <c r="O267" s="866"/>
      <c r="P267" s="866"/>
    </row>
    <row r="268" spans="2:16" s="867" customFormat="1">
      <c r="B268" s="866"/>
      <c r="C268" s="866"/>
      <c r="E268" s="868"/>
      <c r="F268" s="869"/>
      <c r="G268" s="866"/>
      <c r="H268" s="866"/>
      <c r="I268" s="866"/>
      <c r="J268" s="870"/>
      <c r="K268" s="866"/>
      <c r="L268" s="866"/>
      <c r="M268" s="866"/>
      <c r="N268" s="866"/>
      <c r="O268" s="866"/>
      <c r="P268" s="866"/>
    </row>
    <row r="269" spans="2:16" s="867" customFormat="1">
      <c r="B269" s="866"/>
      <c r="C269" s="866"/>
      <c r="E269" s="868"/>
      <c r="F269" s="869"/>
      <c r="G269" s="866"/>
      <c r="H269" s="866"/>
      <c r="I269" s="866"/>
      <c r="J269" s="870"/>
      <c r="K269" s="866"/>
      <c r="L269" s="866"/>
      <c r="M269" s="866"/>
      <c r="N269" s="866"/>
      <c r="O269" s="866"/>
      <c r="P269" s="866"/>
    </row>
    <row r="270" spans="2:16" s="867" customFormat="1">
      <c r="B270" s="866"/>
      <c r="C270" s="866"/>
      <c r="E270" s="868"/>
      <c r="F270" s="869"/>
      <c r="G270" s="866"/>
      <c r="H270" s="866"/>
      <c r="I270" s="866"/>
      <c r="J270" s="870"/>
      <c r="K270" s="866"/>
      <c r="L270" s="866"/>
      <c r="M270" s="866"/>
      <c r="N270" s="866"/>
      <c r="O270" s="866"/>
      <c r="P270" s="866"/>
    </row>
    <row r="271" spans="2:16" s="867" customFormat="1">
      <c r="B271" s="866"/>
      <c r="C271" s="866"/>
      <c r="E271" s="868"/>
      <c r="F271" s="869"/>
      <c r="G271" s="866"/>
      <c r="H271" s="866"/>
      <c r="I271" s="866"/>
      <c r="J271" s="870"/>
      <c r="K271" s="866"/>
      <c r="L271" s="866"/>
      <c r="M271" s="866"/>
      <c r="N271" s="866"/>
      <c r="O271" s="866"/>
      <c r="P271" s="866"/>
    </row>
    <row r="272" spans="2:16" s="867" customFormat="1">
      <c r="B272" s="866"/>
      <c r="C272" s="866"/>
      <c r="E272" s="868"/>
      <c r="F272" s="869"/>
      <c r="G272" s="866"/>
      <c r="H272" s="866"/>
      <c r="I272" s="866"/>
      <c r="J272" s="870"/>
      <c r="K272" s="866"/>
      <c r="L272" s="866"/>
      <c r="M272" s="866"/>
      <c r="N272" s="866"/>
      <c r="O272" s="866"/>
      <c r="P272" s="866"/>
    </row>
    <row r="273" spans="2:16" s="867" customFormat="1">
      <c r="B273" s="866"/>
      <c r="C273" s="866"/>
      <c r="E273" s="868"/>
      <c r="F273" s="869"/>
      <c r="G273" s="866"/>
      <c r="H273" s="866"/>
      <c r="I273" s="866"/>
      <c r="J273" s="870"/>
      <c r="K273" s="866"/>
      <c r="L273" s="866"/>
      <c r="M273" s="866"/>
      <c r="N273" s="866"/>
      <c r="O273" s="866"/>
      <c r="P273" s="866"/>
    </row>
    <row r="274" spans="2:16" s="867" customFormat="1">
      <c r="B274" s="866"/>
      <c r="C274" s="866"/>
      <c r="E274" s="868"/>
      <c r="F274" s="869"/>
      <c r="G274" s="866"/>
      <c r="H274" s="866"/>
      <c r="I274" s="866"/>
      <c r="J274" s="870"/>
      <c r="K274" s="866"/>
      <c r="L274" s="866"/>
      <c r="M274" s="866"/>
      <c r="N274" s="866"/>
      <c r="O274" s="866"/>
      <c r="P274" s="866"/>
    </row>
    <row r="275" spans="2:16" s="867" customFormat="1">
      <c r="B275" s="866"/>
      <c r="C275" s="866"/>
      <c r="E275" s="868"/>
      <c r="F275" s="869"/>
      <c r="G275" s="866"/>
      <c r="H275" s="866"/>
      <c r="I275" s="866"/>
      <c r="J275" s="870"/>
      <c r="K275" s="866"/>
      <c r="L275" s="866"/>
      <c r="M275" s="866"/>
      <c r="N275" s="866"/>
      <c r="O275" s="866"/>
      <c r="P275" s="866"/>
    </row>
    <row r="276" spans="2:16" s="867" customFormat="1">
      <c r="B276" s="866"/>
      <c r="C276" s="866"/>
      <c r="E276" s="868"/>
      <c r="F276" s="869"/>
      <c r="G276" s="866"/>
      <c r="H276" s="866"/>
      <c r="I276" s="866"/>
      <c r="J276" s="870"/>
      <c r="K276" s="866"/>
      <c r="L276" s="866"/>
      <c r="M276" s="866"/>
      <c r="N276" s="866"/>
      <c r="O276" s="866"/>
      <c r="P276" s="866"/>
    </row>
    <row r="277" spans="2:16" s="867" customFormat="1">
      <c r="B277" s="866"/>
      <c r="C277" s="866"/>
      <c r="E277" s="868"/>
      <c r="F277" s="869"/>
      <c r="G277" s="866"/>
      <c r="H277" s="866"/>
      <c r="I277" s="866"/>
      <c r="J277" s="870"/>
      <c r="K277" s="866"/>
      <c r="L277" s="866"/>
      <c r="M277" s="866"/>
      <c r="N277" s="866"/>
      <c r="O277" s="866"/>
      <c r="P277" s="866"/>
    </row>
    <row r="278" spans="2:16" s="867" customFormat="1">
      <c r="B278" s="866"/>
      <c r="C278" s="866"/>
      <c r="E278" s="868"/>
      <c r="F278" s="869"/>
      <c r="G278" s="866"/>
      <c r="H278" s="866"/>
      <c r="I278" s="866"/>
      <c r="J278" s="870"/>
      <c r="K278" s="866"/>
      <c r="L278" s="866"/>
      <c r="M278" s="866"/>
      <c r="N278" s="866"/>
      <c r="O278" s="866"/>
      <c r="P278" s="866"/>
    </row>
    <row r="279" spans="2:16" s="867" customFormat="1">
      <c r="B279" s="866"/>
      <c r="C279" s="866"/>
      <c r="E279" s="868"/>
      <c r="F279" s="869"/>
      <c r="G279" s="866"/>
      <c r="H279" s="866"/>
      <c r="I279" s="866"/>
      <c r="J279" s="870"/>
      <c r="K279" s="866"/>
      <c r="L279" s="866"/>
      <c r="M279" s="866"/>
      <c r="N279" s="866"/>
      <c r="O279" s="866"/>
      <c r="P279" s="866"/>
    </row>
    <row r="280" spans="2:16" s="867" customFormat="1">
      <c r="B280" s="866"/>
      <c r="C280" s="866"/>
      <c r="E280" s="868"/>
      <c r="F280" s="869"/>
      <c r="G280" s="866"/>
      <c r="H280" s="866"/>
      <c r="I280" s="866"/>
      <c r="J280" s="870"/>
      <c r="K280" s="866"/>
      <c r="L280" s="866"/>
      <c r="M280" s="866"/>
      <c r="N280" s="866"/>
      <c r="O280" s="866"/>
      <c r="P280" s="866"/>
    </row>
    <row r="281" spans="2:16" s="867" customFormat="1">
      <c r="B281" s="866"/>
      <c r="C281" s="866"/>
      <c r="E281" s="868"/>
      <c r="F281" s="869"/>
      <c r="G281" s="866"/>
      <c r="H281" s="866"/>
      <c r="I281" s="866"/>
      <c r="J281" s="870"/>
      <c r="K281" s="866"/>
      <c r="L281" s="866"/>
      <c r="M281" s="866"/>
      <c r="N281" s="866"/>
      <c r="O281" s="866"/>
      <c r="P281" s="866"/>
    </row>
    <row r="282" spans="2:16" s="867" customFormat="1">
      <c r="B282" s="866"/>
      <c r="C282" s="866"/>
      <c r="E282" s="868"/>
      <c r="F282" s="869"/>
      <c r="G282" s="866"/>
      <c r="H282" s="866"/>
      <c r="I282" s="866"/>
      <c r="J282" s="870"/>
      <c r="K282" s="866"/>
      <c r="L282" s="866"/>
      <c r="M282" s="866"/>
      <c r="N282" s="866"/>
      <c r="O282" s="866"/>
      <c r="P282" s="866"/>
    </row>
    <row r="283" spans="2:16" s="867" customFormat="1">
      <c r="B283" s="866"/>
      <c r="C283" s="866"/>
      <c r="E283" s="868"/>
      <c r="F283" s="869"/>
      <c r="G283" s="866"/>
      <c r="H283" s="866"/>
      <c r="I283" s="866"/>
      <c r="J283" s="870"/>
      <c r="K283" s="866"/>
      <c r="L283" s="866"/>
      <c r="M283" s="866"/>
      <c r="N283" s="866"/>
      <c r="O283" s="866"/>
      <c r="P283" s="866"/>
    </row>
    <row r="284" spans="2:16" s="867" customFormat="1">
      <c r="B284" s="866"/>
      <c r="C284" s="866"/>
      <c r="E284" s="868"/>
      <c r="F284" s="869"/>
      <c r="G284" s="866"/>
      <c r="H284" s="866"/>
      <c r="I284" s="866"/>
      <c r="J284" s="870"/>
      <c r="K284" s="866"/>
      <c r="L284" s="866"/>
      <c r="M284" s="866"/>
      <c r="N284" s="866"/>
      <c r="O284" s="866"/>
      <c r="P284" s="866"/>
    </row>
    <row r="285" spans="2:16" s="867" customFormat="1">
      <c r="B285" s="866"/>
      <c r="C285" s="866"/>
      <c r="E285" s="868"/>
      <c r="F285" s="869"/>
      <c r="G285" s="866"/>
      <c r="H285" s="866"/>
      <c r="I285" s="866"/>
      <c r="J285" s="870"/>
      <c r="K285" s="866"/>
      <c r="L285" s="866"/>
      <c r="M285" s="866"/>
      <c r="N285" s="866"/>
      <c r="O285" s="866"/>
      <c r="P285" s="866"/>
    </row>
    <row r="286" spans="2:16" s="867" customFormat="1">
      <c r="B286" s="866"/>
      <c r="C286" s="866"/>
      <c r="E286" s="868"/>
      <c r="F286" s="869"/>
      <c r="G286" s="866"/>
      <c r="H286" s="866"/>
      <c r="I286" s="866"/>
      <c r="J286" s="870"/>
      <c r="K286" s="866"/>
      <c r="L286" s="866"/>
      <c r="M286" s="866"/>
      <c r="N286" s="866"/>
      <c r="O286" s="866"/>
      <c r="P286" s="866"/>
    </row>
    <row r="287" spans="2:16" s="867" customFormat="1">
      <c r="B287" s="866"/>
      <c r="C287" s="866"/>
      <c r="E287" s="868"/>
      <c r="F287" s="869"/>
      <c r="G287" s="866"/>
      <c r="H287" s="866"/>
      <c r="I287" s="866"/>
      <c r="J287" s="870"/>
      <c r="K287" s="866"/>
      <c r="L287" s="866"/>
      <c r="M287" s="866"/>
      <c r="N287" s="866"/>
      <c r="O287" s="866"/>
      <c r="P287" s="866"/>
    </row>
    <row r="288" spans="2:16" s="867" customFormat="1">
      <c r="B288" s="866"/>
      <c r="C288" s="866"/>
      <c r="E288" s="868"/>
      <c r="F288" s="869"/>
      <c r="G288" s="866"/>
      <c r="H288" s="866"/>
      <c r="I288" s="866"/>
      <c r="J288" s="870"/>
      <c r="K288" s="866"/>
      <c r="L288" s="866"/>
      <c r="M288" s="866"/>
      <c r="N288" s="866"/>
      <c r="O288" s="866"/>
      <c r="P288" s="866"/>
    </row>
    <row r="289" spans="2:16" s="867" customFormat="1">
      <c r="B289" s="866"/>
      <c r="C289" s="866"/>
      <c r="E289" s="868"/>
      <c r="F289" s="869"/>
      <c r="G289" s="866"/>
      <c r="H289" s="866"/>
      <c r="I289" s="866"/>
      <c r="J289" s="870"/>
      <c r="K289" s="866"/>
      <c r="L289" s="866"/>
      <c r="M289" s="866"/>
      <c r="N289" s="866"/>
      <c r="O289" s="866"/>
      <c r="P289" s="866"/>
    </row>
    <row r="290" spans="2:16" s="867" customFormat="1">
      <c r="B290" s="866"/>
      <c r="C290" s="866"/>
      <c r="E290" s="868"/>
      <c r="F290" s="869"/>
      <c r="G290" s="866"/>
      <c r="H290" s="866"/>
      <c r="I290" s="866"/>
      <c r="J290" s="870"/>
      <c r="K290" s="866"/>
      <c r="L290" s="866"/>
      <c r="M290" s="866"/>
      <c r="N290" s="866"/>
      <c r="O290" s="866"/>
      <c r="P290" s="866"/>
    </row>
    <row r="291" spans="2:16" s="867" customFormat="1">
      <c r="B291" s="866"/>
      <c r="C291" s="866"/>
      <c r="E291" s="868"/>
      <c r="F291" s="869"/>
      <c r="G291" s="866"/>
      <c r="H291" s="866"/>
      <c r="I291" s="866"/>
      <c r="J291" s="870"/>
      <c r="K291" s="866"/>
      <c r="L291" s="866"/>
      <c r="M291" s="866"/>
      <c r="N291" s="866"/>
      <c r="O291" s="866"/>
      <c r="P291" s="866"/>
    </row>
    <row r="292" spans="2:16" s="867" customFormat="1">
      <c r="B292" s="866"/>
      <c r="C292" s="866"/>
      <c r="E292" s="868"/>
      <c r="F292" s="869"/>
      <c r="G292" s="866"/>
      <c r="H292" s="866"/>
      <c r="I292" s="866"/>
      <c r="J292" s="870"/>
      <c r="K292" s="866"/>
      <c r="L292" s="866"/>
      <c r="M292" s="866"/>
      <c r="N292" s="866"/>
      <c r="O292" s="866"/>
      <c r="P292" s="866"/>
    </row>
    <row r="293" spans="2:16" s="867" customFormat="1">
      <c r="B293" s="866"/>
      <c r="C293" s="866"/>
      <c r="E293" s="868"/>
      <c r="F293" s="869"/>
      <c r="G293" s="866"/>
      <c r="H293" s="866"/>
      <c r="I293" s="866"/>
      <c r="J293" s="870"/>
      <c r="K293" s="866"/>
      <c r="L293" s="866"/>
      <c r="M293" s="866"/>
      <c r="N293" s="866"/>
      <c r="O293" s="866"/>
      <c r="P293" s="866"/>
    </row>
    <row r="294" spans="2:16" s="867" customFormat="1">
      <c r="B294" s="866"/>
      <c r="C294" s="866"/>
      <c r="E294" s="868"/>
      <c r="F294" s="869"/>
      <c r="G294" s="866"/>
      <c r="H294" s="866"/>
      <c r="I294" s="866"/>
      <c r="J294" s="870"/>
      <c r="K294" s="866"/>
      <c r="L294" s="866"/>
      <c r="M294" s="866"/>
      <c r="N294" s="866"/>
      <c r="O294" s="866"/>
      <c r="P294" s="866"/>
    </row>
    <row r="295" spans="2:16" s="867" customFormat="1">
      <c r="B295" s="866"/>
      <c r="C295" s="866"/>
      <c r="E295" s="868"/>
      <c r="F295" s="869"/>
      <c r="G295" s="866"/>
      <c r="H295" s="866"/>
      <c r="I295" s="866"/>
      <c r="J295" s="870"/>
      <c r="K295" s="866"/>
      <c r="L295" s="866"/>
      <c r="M295" s="866"/>
      <c r="N295" s="866"/>
      <c r="O295" s="866"/>
      <c r="P295" s="866"/>
    </row>
    <row r="296" spans="2:16" s="867" customFormat="1">
      <c r="B296" s="866"/>
      <c r="C296" s="866"/>
      <c r="E296" s="868"/>
      <c r="F296" s="869"/>
      <c r="G296" s="866"/>
      <c r="H296" s="866"/>
      <c r="I296" s="866"/>
      <c r="J296" s="870"/>
      <c r="K296" s="866"/>
      <c r="L296" s="866"/>
      <c r="M296" s="866"/>
      <c r="N296" s="866"/>
      <c r="O296" s="866"/>
      <c r="P296" s="866"/>
    </row>
    <row r="297" spans="2:16" s="867" customFormat="1">
      <c r="B297" s="866"/>
      <c r="C297" s="866"/>
      <c r="E297" s="868"/>
      <c r="F297" s="869"/>
      <c r="G297" s="866"/>
      <c r="H297" s="866"/>
      <c r="I297" s="866"/>
      <c r="J297" s="870"/>
      <c r="K297" s="866"/>
      <c r="L297" s="866"/>
      <c r="M297" s="866"/>
      <c r="N297" s="866"/>
      <c r="O297" s="866"/>
      <c r="P297" s="866"/>
    </row>
    <row r="298" spans="2:16" s="867" customFormat="1">
      <c r="B298" s="866"/>
      <c r="C298" s="866"/>
      <c r="E298" s="868"/>
      <c r="F298" s="869"/>
      <c r="G298" s="866"/>
      <c r="H298" s="866"/>
      <c r="I298" s="866"/>
      <c r="J298" s="870"/>
      <c r="K298" s="866"/>
      <c r="L298" s="866"/>
      <c r="M298" s="866"/>
      <c r="N298" s="866"/>
      <c r="O298" s="866"/>
      <c r="P298" s="866"/>
    </row>
    <row r="299" spans="2:16" s="867" customFormat="1">
      <c r="B299" s="866"/>
      <c r="C299" s="866"/>
      <c r="E299" s="868"/>
      <c r="F299" s="869"/>
      <c r="G299" s="866"/>
      <c r="H299" s="866"/>
      <c r="I299" s="866"/>
      <c r="J299" s="870"/>
      <c r="K299" s="866"/>
      <c r="L299" s="866"/>
      <c r="M299" s="866"/>
      <c r="N299" s="866"/>
      <c r="O299" s="866"/>
      <c r="P299" s="866"/>
    </row>
    <row r="300" spans="2:16" s="867" customFormat="1">
      <c r="B300" s="866"/>
      <c r="C300" s="866"/>
      <c r="E300" s="868"/>
      <c r="F300" s="869"/>
      <c r="G300" s="866"/>
      <c r="H300" s="866"/>
      <c r="I300" s="866"/>
      <c r="J300" s="870"/>
      <c r="K300" s="866"/>
      <c r="L300" s="866"/>
      <c r="M300" s="866"/>
      <c r="N300" s="866"/>
      <c r="O300" s="866"/>
      <c r="P300" s="866"/>
    </row>
    <row r="301" spans="2:16" s="867" customFormat="1">
      <c r="B301" s="866"/>
      <c r="C301" s="866"/>
      <c r="E301" s="868"/>
      <c r="F301" s="869"/>
      <c r="G301" s="866"/>
      <c r="H301" s="866"/>
      <c r="I301" s="866"/>
      <c r="J301" s="870"/>
      <c r="K301" s="866"/>
      <c r="L301" s="866"/>
      <c r="M301" s="866"/>
      <c r="N301" s="866"/>
      <c r="O301" s="866"/>
      <c r="P301" s="866"/>
    </row>
    <row r="302" spans="2:16" s="867" customFormat="1">
      <c r="B302" s="866"/>
      <c r="C302" s="866"/>
      <c r="E302" s="868"/>
      <c r="F302" s="869"/>
      <c r="G302" s="866"/>
      <c r="H302" s="866"/>
      <c r="I302" s="866"/>
      <c r="J302" s="870"/>
      <c r="K302" s="866"/>
      <c r="L302" s="866"/>
      <c r="M302" s="866"/>
      <c r="N302" s="866"/>
      <c r="O302" s="866"/>
      <c r="P302" s="866"/>
    </row>
    <row r="303" spans="2:16" s="867" customFormat="1">
      <c r="B303" s="866"/>
      <c r="C303" s="866"/>
      <c r="E303" s="868"/>
      <c r="F303" s="869"/>
      <c r="G303" s="866"/>
      <c r="H303" s="866"/>
      <c r="I303" s="866"/>
      <c r="J303" s="870"/>
      <c r="K303" s="866"/>
      <c r="L303" s="866"/>
      <c r="M303" s="866"/>
      <c r="N303" s="866"/>
      <c r="O303" s="866"/>
      <c r="P303" s="866"/>
    </row>
    <row r="304" spans="2:16" s="867" customFormat="1">
      <c r="B304" s="866"/>
      <c r="C304" s="866"/>
      <c r="E304" s="868"/>
      <c r="F304" s="869"/>
      <c r="G304" s="866"/>
      <c r="H304" s="866"/>
      <c r="I304" s="866"/>
      <c r="J304" s="870"/>
      <c r="K304" s="866"/>
      <c r="L304" s="866"/>
      <c r="M304" s="866"/>
      <c r="N304" s="866"/>
      <c r="O304" s="866"/>
      <c r="P304" s="866"/>
    </row>
    <row r="305" spans="2:16" s="867" customFormat="1">
      <c r="B305" s="866"/>
      <c r="C305" s="866"/>
      <c r="E305" s="868"/>
      <c r="F305" s="869"/>
      <c r="G305" s="866"/>
      <c r="H305" s="866"/>
      <c r="I305" s="866"/>
      <c r="J305" s="870"/>
      <c r="K305" s="866"/>
      <c r="L305" s="866"/>
      <c r="M305" s="866"/>
      <c r="N305" s="866"/>
      <c r="O305" s="866"/>
      <c r="P305" s="866"/>
    </row>
    <row r="306" spans="2:16" s="867" customFormat="1">
      <c r="B306" s="866"/>
      <c r="C306" s="866"/>
      <c r="E306" s="868"/>
      <c r="F306" s="869"/>
      <c r="G306" s="866"/>
      <c r="H306" s="866"/>
      <c r="I306" s="866"/>
      <c r="J306" s="870"/>
      <c r="K306" s="866"/>
      <c r="L306" s="866"/>
      <c r="M306" s="866"/>
      <c r="N306" s="866"/>
      <c r="O306" s="866"/>
      <c r="P306" s="866"/>
    </row>
    <row r="307" spans="2:16" s="867" customFormat="1">
      <c r="B307" s="866"/>
      <c r="C307" s="866"/>
      <c r="E307" s="868"/>
      <c r="F307" s="869"/>
      <c r="G307" s="866"/>
      <c r="H307" s="866"/>
      <c r="I307" s="866"/>
      <c r="J307" s="870"/>
      <c r="K307" s="866"/>
      <c r="L307" s="866"/>
      <c r="M307" s="866"/>
      <c r="N307" s="866"/>
      <c r="O307" s="866"/>
      <c r="P307" s="866"/>
    </row>
    <row r="308" spans="2:16" s="867" customFormat="1">
      <c r="B308" s="866"/>
      <c r="C308" s="866"/>
      <c r="E308" s="868"/>
      <c r="F308" s="869"/>
      <c r="G308" s="866"/>
      <c r="H308" s="866"/>
      <c r="I308" s="866"/>
      <c r="J308" s="870"/>
      <c r="K308" s="866"/>
      <c r="L308" s="866"/>
      <c r="M308" s="866"/>
      <c r="N308" s="866"/>
      <c r="O308" s="866"/>
      <c r="P308" s="866"/>
    </row>
    <row r="309" spans="2:16" s="867" customFormat="1">
      <c r="B309" s="866"/>
      <c r="C309" s="866"/>
      <c r="E309" s="868"/>
      <c r="F309" s="869"/>
      <c r="G309" s="866"/>
      <c r="H309" s="866"/>
      <c r="I309" s="866"/>
      <c r="J309" s="870"/>
      <c r="K309" s="866"/>
      <c r="L309" s="866"/>
      <c r="M309" s="866"/>
      <c r="N309" s="866"/>
      <c r="O309" s="866"/>
      <c r="P309" s="866"/>
    </row>
    <row r="310" spans="2:16" s="867" customFormat="1">
      <c r="B310" s="866"/>
      <c r="C310" s="866"/>
      <c r="E310" s="868"/>
      <c r="F310" s="869"/>
      <c r="G310" s="866"/>
      <c r="H310" s="866"/>
      <c r="I310" s="866"/>
      <c r="J310" s="870"/>
      <c r="K310" s="866"/>
      <c r="L310" s="866"/>
      <c r="M310" s="866"/>
      <c r="N310" s="866"/>
      <c r="O310" s="866"/>
      <c r="P310" s="866"/>
    </row>
    <row r="311" spans="2:16" s="867" customFormat="1">
      <c r="B311" s="866"/>
      <c r="C311" s="866"/>
      <c r="E311" s="868"/>
      <c r="F311" s="869"/>
      <c r="G311" s="866"/>
      <c r="H311" s="866"/>
      <c r="I311" s="866"/>
      <c r="J311" s="870"/>
      <c r="K311" s="866"/>
      <c r="L311" s="866"/>
      <c r="M311" s="866"/>
      <c r="N311" s="866"/>
      <c r="O311" s="866"/>
      <c r="P311" s="866"/>
    </row>
    <row r="312" spans="2:16" s="867" customFormat="1">
      <c r="B312" s="866"/>
      <c r="C312" s="866"/>
      <c r="E312" s="868"/>
      <c r="F312" s="869"/>
      <c r="G312" s="866"/>
      <c r="H312" s="866"/>
      <c r="I312" s="866"/>
      <c r="J312" s="870"/>
      <c r="K312" s="866"/>
      <c r="L312" s="866"/>
      <c r="M312" s="866"/>
      <c r="N312" s="866"/>
      <c r="O312" s="866"/>
      <c r="P312" s="866"/>
    </row>
    <row r="313" spans="2:16" s="867" customFormat="1">
      <c r="B313" s="866"/>
      <c r="C313" s="866"/>
      <c r="E313" s="868"/>
      <c r="F313" s="869"/>
      <c r="G313" s="866"/>
      <c r="H313" s="866"/>
      <c r="I313" s="866"/>
      <c r="J313" s="870"/>
      <c r="K313" s="866"/>
      <c r="L313" s="866"/>
      <c r="M313" s="866"/>
      <c r="N313" s="866"/>
      <c r="O313" s="866"/>
      <c r="P313" s="866"/>
    </row>
    <row r="314" spans="2:16" s="867" customFormat="1">
      <c r="B314" s="866"/>
      <c r="C314" s="866"/>
      <c r="E314" s="868"/>
      <c r="F314" s="869"/>
      <c r="G314" s="866"/>
      <c r="H314" s="866"/>
      <c r="I314" s="866"/>
      <c r="J314" s="870"/>
      <c r="K314" s="866"/>
      <c r="L314" s="866"/>
      <c r="M314" s="866"/>
      <c r="N314" s="866"/>
      <c r="O314" s="866"/>
      <c r="P314" s="866"/>
    </row>
    <row r="315" spans="2:16" s="867" customFormat="1">
      <c r="B315" s="866"/>
      <c r="C315" s="866"/>
      <c r="E315" s="868"/>
      <c r="F315" s="869"/>
      <c r="G315" s="866"/>
      <c r="H315" s="866"/>
      <c r="I315" s="866"/>
      <c r="J315" s="870"/>
      <c r="K315" s="866"/>
      <c r="L315" s="866"/>
      <c r="M315" s="866"/>
      <c r="N315" s="866"/>
      <c r="O315" s="866"/>
      <c r="P315" s="866"/>
    </row>
    <row r="316" spans="2:16" s="867" customFormat="1">
      <c r="B316" s="866"/>
      <c r="C316" s="866"/>
      <c r="E316" s="868"/>
      <c r="F316" s="869"/>
      <c r="G316" s="866"/>
      <c r="H316" s="866"/>
      <c r="I316" s="866"/>
      <c r="J316" s="870"/>
      <c r="K316" s="866"/>
      <c r="L316" s="866"/>
      <c r="M316" s="866"/>
      <c r="N316" s="866"/>
      <c r="O316" s="866"/>
      <c r="P316" s="866"/>
    </row>
    <row r="317" spans="2:16" s="867" customFormat="1">
      <c r="B317" s="866"/>
      <c r="C317" s="866"/>
      <c r="E317" s="868"/>
      <c r="F317" s="869"/>
      <c r="G317" s="866"/>
      <c r="H317" s="866"/>
      <c r="I317" s="866"/>
      <c r="J317" s="870"/>
      <c r="K317" s="866"/>
      <c r="L317" s="866"/>
      <c r="M317" s="866"/>
      <c r="N317" s="866"/>
      <c r="O317" s="866"/>
      <c r="P317" s="866"/>
    </row>
    <row r="318" spans="2:16" s="867" customFormat="1">
      <c r="B318" s="866"/>
      <c r="C318" s="866"/>
      <c r="E318" s="868"/>
      <c r="F318" s="869"/>
      <c r="G318" s="866"/>
      <c r="H318" s="866"/>
      <c r="I318" s="866"/>
      <c r="J318" s="870"/>
      <c r="K318" s="866"/>
      <c r="L318" s="866"/>
      <c r="M318" s="866"/>
      <c r="N318" s="866"/>
      <c r="O318" s="866"/>
      <c r="P318" s="866"/>
    </row>
    <row r="319" spans="2:16" s="867" customFormat="1">
      <c r="B319" s="866"/>
      <c r="C319" s="866"/>
      <c r="E319" s="868"/>
      <c r="F319" s="869"/>
      <c r="G319" s="866"/>
      <c r="H319" s="866"/>
      <c r="I319" s="866"/>
      <c r="J319" s="870"/>
      <c r="K319" s="866"/>
      <c r="L319" s="866"/>
      <c r="M319" s="866"/>
      <c r="N319" s="866"/>
      <c r="O319" s="866"/>
      <c r="P319" s="866"/>
    </row>
    <row r="320" spans="2:16" s="867" customFormat="1">
      <c r="B320" s="866"/>
      <c r="C320" s="866"/>
      <c r="E320" s="868"/>
      <c r="F320" s="869"/>
      <c r="G320" s="866"/>
      <c r="H320" s="866"/>
      <c r="I320" s="866"/>
      <c r="J320" s="870"/>
      <c r="K320" s="866"/>
      <c r="L320" s="866"/>
      <c r="M320" s="866"/>
      <c r="N320" s="866"/>
      <c r="O320" s="866"/>
      <c r="P320" s="866"/>
    </row>
    <row r="321" spans="2:16" s="867" customFormat="1">
      <c r="B321" s="866"/>
      <c r="C321" s="866"/>
      <c r="E321" s="868"/>
      <c r="F321" s="869"/>
      <c r="G321" s="866"/>
      <c r="H321" s="866"/>
      <c r="I321" s="866"/>
      <c r="J321" s="870"/>
      <c r="K321" s="866"/>
      <c r="L321" s="866"/>
      <c r="M321" s="866"/>
      <c r="N321" s="866"/>
      <c r="O321" s="866"/>
      <c r="P321" s="866"/>
    </row>
    <row r="322" spans="2:16" s="867" customFormat="1">
      <c r="B322" s="866"/>
      <c r="C322" s="866"/>
      <c r="E322" s="868"/>
      <c r="F322" s="869"/>
      <c r="G322" s="866"/>
      <c r="H322" s="866"/>
      <c r="I322" s="866"/>
      <c r="J322" s="870"/>
      <c r="K322" s="866"/>
      <c r="L322" s="866"/>
      <c r="M322" s="866"/>
      <c r="N322" s="866"/>
      <c r="O322" s="866"/>
      <c r="P322" s="866"/>
    </row>
    <row r="323" spans="2:16" s="867" customFormat="1">
      <c r="B323" s="866"/>
      <c r="C323" s="866"/>
      <c r="E323" s="868"/>
      <c r="F323" s="869"/>
      <c r="G323" s="866"/>
      <c r="H323" s="866"/>
      <c r="I323" s="866"/>
      <c r="J323" s="870"/>
      <c r="K323" s="866"/>
      <c r="L323" s="866"/>
      <c r="M323" s="866"/>
      <c r="N323" s="866"/>
      <c r="O323" s="866"/>
      <c r="P323" s="866"/>
    </row>
    <row r="324" spans="2:16" s="867" customFormat="1">
      <c r="B324" s="866"/>
      <c r="C324" s="866"/>
      <c r="E324" s="868"/>
      <c r="F324" s="869"/>
      <c r="G324" s="866"/>
      <c r="H324" s="866"/>
      <c r="I324" s="866"/>
      <c r="J324" s="870"/>
      <c r="K324" s="866"/>
      <c r="L324" s="866"/>
      <c r="M324" s="866"/>
      <c r="N324" s="866"/>
      <c r="O324" s="866"/>
      <c r="P324" s="866"/>
    </row>
    <row r="325" spans="2:16" s="867" customFormat="1">
      <c r="B325" s="866"/>
      <c r="C325" s="866"/>
      <c r="E325" s="868"/>
      <c r="F325" s="869"/>
      <c r="G325" s="866"/>
      <c r="H325" s="866"/>
      <c r="I325" s="866"/>
      <c r="J325" s="870"/>
      <c r="K325" s="866"/>
      <c r="L325" s="866"/>
      <c r="M325" s="866"/>
      <c r="N325" s="866"/>
      <c r="O325" s="866"/>
      <c r="P325" s="866"/>
    </row>
    <row r="326" spans="2:16" s="867" customFormat="1">
      <c r="B326" s="866"/>
      <c r="C326" s="866"/>
      <c r="E326" s="868"/>
      <c r="F326" s="869"/>
      <c r="G326" s="866"/>
      <c r="H326" s="866"/>
      <c r="I326" s="866"/>
      <c r="J326" s="870"/>
      <c r="K326" s="866"/>
      <c r="L326" s="866"/>
      <c r="M326" s="866"/>
      <c r="N326" s="866"/>
      <c r="O326" s="866"/>
      <c r="P326" s="866"/>
    </row>
    <row r="327" spans="2:16" s="867" customFormat="1">
      <c r="B327" s="866"/>
      <c r="C327" s="866"/>
      <c r="E327" s="868"/>
      <c r="F327" s="869"/>
      <c r="G327" s="866"/>
      <c r="H327" s="866"/>
      <c r="I327" s="866"/>
      <c r="J327" s="870"/>
      <c r="K327" s="866"/>
      <c r="L327" s="866"/>
      <c r="M327" s="866"/>
      <c r="N327" s="866"/>
      <c r="O327" s="866"/>
      <c r="P327" s="866"/>
    </row>
    <row r="328" spans="2:16" s="867" customFormat="1">
      <c r="B328" s="866"/>
      <c r="C328" s="866"/>
      <c r="E328" s="868"/>
      <c r="F328" s="869"/>
      <c r="G328" s="866"/>
      <c r="H328" s="866"/>
      <c r="I328" s="866"/>
      <c r="J328" s="870"/>
      <c r="K328" s="866"/>
      <c r="L328" s="866"/>
      <c r="M328" s="866"/>
      <c r="N328" s="866"/>
      <c r="O328" s="866"/>
      <c r="P328" s="866"/>
    </row>
    <row r="329" spans="2:16" s="867" customFormat="1">
      <c r="B329" s="866"/>
      <c r="C329" s="866"/>
      <c r="E329" s="868"/>
      <c r="F329" s="869"/>
      <c r="G329" s="866"/>
      <c r="H329" s="866"/>
      <c r="I329" s="866"/>
      <c r="J329" s="870"/>
      <c r="K329" s="866"/>
      <c r="L329" s="866"/>
      <c r="M329" s="866"/>
      <c r="N329" s="866"/>
      <c r="O329" s="866"/>
      <c r="P329" s="866"/>
    </row>
    <row r="330" spans="2:16" s="867" customFormat="1">
      <c r="B330" s="866"/>
      <c r="C330" s="866"/>
      <c r="E330" s="868"/>
      <c r="F330" s="869"/>
      <c r="G330" s="866"/>
      <c r="H330" s="866"/>
      <c r="I330" s="866"/>
      <c r="J330" s="870"/>
      <c r="K330" s="866"/>
      <c r="L330" s="866"/>
      <c r="M330" s="866"/>
      <c r="N330" s="866"/>
      <c r="O330" s="866"/>
      <c r="P330" s="866"/>
    </row>
    <row r="331" spans="2:16" s="867" customFormat="1">
      <c r="B331" s="866"/>
      <c r="C331" s="866"/>
      <c r="E331" s="868"/>
      <c r="F331" s="869"/>
      <c r="G331" s="866"/>
      <c r="H331" s="866"/>
      <c r="I331" s="866"/>
      <c r="J331" s="870"/>
      <c r="K331" s="866"/>
      <c r="L331" s="866"/>
      <c r="M331" s="866"/>
      <c r="N331" s="866"/>
      <c r="O331" s="866"/>
      <c r="P331" s="866"/>
    </row>
    <row r="332" spans="2:16" s="867" customFormat="1">
      <c r="B332" s="866"/>
      <c r="C332" s="866"/>
      <c r="E332" s="868"/>
      <c r="F332" s="869"/>
      <c r="G332" s="866"/>
      <c r="H332" s="866"/>
      <c r="I332" s="866"/>
      <c r="J332" s="870"/>
      <c r="K332" s="866"/>
      <c r="L332" s="866"/>
      <c r="M332" s="866"/>
      <c r="N332" s="866"/>
      <c r="O332" s="866"/>
      <c r="P332" s="866"/>
    </row>
    <row r="333" spans="2:16" s="867" customFormat="1">
      <c r="B333" s="866"/>
      <c r="C333" s="866"/>
      <c r="E333" s="868"/>
      <c r="F333" s="869"/>
      <c r="G333" s="866"/>
      <c r="H333" s="866"/>
      <c r="I333" s="866"/>
      <c r="J333" s="870"/>
      <c r="K333" s="866"/>
      <c r="L333" s="866"/>
      <c r="M333" s="866"/>
      <c r="N333" s="866"/>
      <c r="O333" s="866"/>
      <c r="P333" s="866"/>
    </row>
    <row r="334" spans="2:16" s="867" customFormat="1">
      <c r="B334" s="866"/>
      <c r="C334" s="866"/>
      <c r="E334" s="868"/>
      <c r="F334" s="869"/>
      <c r="G334" s="866"/>
      <c r="H334" s="866"/>
      <c r="I334" s="866"/>
      <c r="J334" s="870"/>
      <c r="K334" s="866"/>
      <c r="L334" s="866"/>
      <c r="M334" s="866"/>
      <c r="N334" s="866"/>
      <c r="O334" s="866"/>
      <c r="P334" s="866"/>
    </row>
    <row r="335" spans="2:16" s="867" customFormat="1">
      <c r="B335" s="866"/>
      <c r="C335" s="866"/>
      <c r="E335" s="868"/>
      <c r="F335" s="869"/>
      <c r="G335" s="866"/>
      <c r="H335" s="866"/>
      <c r="I335" s="866"/>
      <c r="J335" s="870"/>
      <c r="K335" s="866"/>
      <c r="L335" s="866"/>
      <c r="M335" s="866"/>
      <c r="N335" s="866"/>
      <c r="O335" s="866"/>
      <c r="P335" s="866"/>
    </row>
    <row r="336" spans="2:16" s="867" customFormat="1">
      <c r="B336" s="866"/>
      <c r="C336" s="866"/>
      <c r="E336" s="868"/>
      <c r="F336" s="869"/>
      <c r="G336" s="866"/>
      <c r="H336" s="866"/>
      <c r="I336" s="866"/>
      <c r="J336" s="870"/>
      <c r="K336" s="866"/>
      <c r="L336" s="866"/>
      <c r="M336" s="866"/>
      <c r="N336" s="866"/>
      <c r="O336" s="866"/>
      <c r="P336" s="866"/>
    </row>
    <row r="337" spans="2:16" s="867" customFormat="1">
      <c r="B337" s="866"/>
      <c r="C337" s="866"/>
      <c r="E337" s="868"/>
      <c r="F337" s="869"/>
      <c r="G337" s="866"/>
      <c r="H337" s="866"/>
      <c r="I337" s="866"/>
      <c r="J337" s="870"/>
      <c r="K337" s="866"/>
      <c r="L337" s="866"/>
      <c r="M337" s="866"/>
      <c r="N337" s="866"/>
      <c r="O337" s="866"/>
      <c r="P337" s="866"/>
    </row>
    <row r="338" spans="2:16" s="867" customFormat="1">
      <c r="B338" s="866"/>
      <c r="C338" s="866"/>
      <c r="E338" s="868"/>
      <c r="F338" s="869"/>
      <c r="G338" s="866"/>
      <c r="H338" s="866"/>
      <c r="I338" s="866"/>
      <c r="J338" s="870"/>
      <c r="K338" s="866"/>
      <c r="L338" s="866"/>
      <c r="M338" s="866"/>
      <c r="N338" s="866"/>
      <c r="O338" s="866"/>
      <c r="P338" s="866"/>
    </row>
    <row r="339" spans="2:16" s="867" customFormat="1">
      <c r="B339" s="866"/>
      <c r="C339" s="866"/>
      <c r="E339" s="868"/>
      <c r="F339" s="869"/>
      <c r="G339" s="866"/>
      <c r="H339" s="866"/>
      <c r="I339" s="866"/>
      <c r="J339" s="870"/>
      <c r="K339" s="866"/>
      <c r="L339" s="866"/>
      <c r="M339" s="866"/>
      <c r="N339" s="866"/>
      <c r="O339" s="866"/>
      <c r="P339" s="866"/>
    </row>
    <row r="340" spans="2:16" s="867" customFormat="1">
      <c r="B340" s="866"/>
      <c r="C340" s="866"/>
      <c r="E340" s="868"/>
      <c r="F340" s="869"/>
      <c r="G340" s="866"/>
      <c r="H340" s="866"/>
      <c r="I340" s="866"/>
      <c r="J340" s="870"/>
      <c r="K340" s="866"/>
      <c r="L340" s="866"/>
      <c r="M340" s="866"/>
      <c r="N340" s="866"/>
      <c r="O340" s="866"/>
      <c r="P340" s="866"/>
    </row>
    <row r="341" spans="2:16" s="867" customFormat="1">
      <c r="B341" s="866"/>
      <c r="C341" s="866"/>
      <c r="E341" s="868"/>
      <c r="F341" s="869"/>
      <c r="G341" s="866"/>
      <c r="H341" s="866"/>
      <c r="I341" s="866"/>
      <c r="J341" s="870"/>
      <c r="K341" s="866"/>
      <c r="L341" s="866"/>
      <c r="M341" s="866"/>
      <c r="N341" s="866"/>
      <c r="O341" s="866"/>
      <c r="P341" s="866"/>
    </row>
    <row r="342" spans="2:16" s="867" customFormat="1">
      <c r="B342" s="866"/>
      <c r="C342" s="866"/>
      <c r="E342" s="868"/>
      <c r="F342" s="869"/>
      <c r="G342" s="866"/>
      <c r="H342" s="866"/>
      <c r="I342" s="866"/>
      <c r="J342" s="870"/>
      <c r="K342" s="866"/>
      <c r="L342" s="866"/>
      <c r="M342" s="866"/>
      <c r="N342" s="866"/>
      <c r="O342" s="866"/>
      <c r="P342" s="866"/>
    </row>
    <row r="343" spans="2:16" s="867" customFormat="1">
      <c r="B343" s="866"/>
      <c r="C343" s="866"/>
      <c r="E343" s="868"/>
      <c r="F343" s="869"/>
      <c r="G343" s="866"/>
      <c r="H343" s="866"/>
      <c r="I343" s="866"/>
      <c r="J343" s="870"/>
      <c r="K343" s="866"/>
      <c r="L343" s="866"/>
      <c r="M343" s="866"/>
      <c r="N343" s="866"/>
      <c r="O343" s="866"/>
      <c r="P343" s="866"/>
    </row>
    <row r="344" spans="2:16" s="867" customFormat="1">
      <c r="B344" s="866"/>
      <c r="C344" s="866"/>
      <c r="E344" s="868"/>
      <c r="F344" s="869"/>
      <c r="G344" s="866"/>
      <c r="H344" s="866"/>
      <c r="I344" s="866"/>
      <c r="J344" s="870"/>
      <c r="K344" s="866"/>
      <c r="L344" s="866"/>
      <c r="M344" s="866"/>
      <c r="N344" s="866"/>
      <c r="O344" s="866"/>
      <c r="P344" s="866"/>
    </row>
    <row r="345" spans="2:16" s="867" customFormat="1">
      <c r="B345" s="866"/>
      <c r="C345" s="866"/>
      <c r="E345" s="868"/>
      <c r="F345" s="869"/>
      <c r="G345" s="866"/>
      <c r="H345" s="866"/>
      <c r="I345" s="866"/>
      <c r="J345" s="870"/>
      <c r="K345" s="866"/>
      <c r="L345" s="866"/>
      <c r="M345" s="866"/>
      <c r="N345" s="866"/>
      <c r="O345" s="866"/>
      <c r="P345" s="866"/>
    </row>
    <row r="346" spans="2:16" s="867" customFormat="1">
      <c r="B346" s="866"/>
      <c r="C346" s="866"/>
      <c r="E346" s="868"/>
      <c r="F346" s="869"/>
      <c r="G346" s="866"/>
      <c r="H346" s="866"/>
      <c r="I346" s="866"/>
      <c r="J346" s="870"/>
      <c r="K346" s="866"/>
      <c r="L346" s="866"/>
      <c r="M346" s="866"/>
      <c r="N346" s="866"/>
      <c r="O346" s="866"/>
      <c r="P346" s="866"/>
    </row>
    <row r="347" spans="2:16" s="867" customFormat="1">
      <c r="B347" s="866"/>
      <c r="C347" s="866"/>
      <c r="E347" s="868"/>
      <c r="F347" s="869"/>
      <c r="G347" s="866"/>
      <c r="H347" s="866"/>
      <c r="I347" s="866"/>
      <c r="J347" s="870"/>
      <c r="K347" s="866"/>
      <c r="L347" s="866"/>
      <c r="M347" s="866"/>
      <c r="N347" s="866"/>
      <c r="O347" s="866"/>
      <c r="P347" s="866"/>
    </row>
    <row r="348" spans="2:16" s="867" customFormat="1">
      <c r="B348" s="866"/>
      <c r="C348" s="866"/>
      <c r="E348" s="868"/>
      <c r="F348" s="869"/>
      <c r="G348" s="866"/>
      <c r="H348" s="866"/>
      <c r="I348" s="866"/>
      <c r="J348" s="870"/>
      <c r="K348" s="866"/>
      <c r="L348" s="866"/>
      <c r="M348" s="866"/>
      <c r="N348" s="866"/>
      <c r="O348" s="866"/>
      <c r="P348" s="866"/>
    </row>
    <row r="349" spans="2:16" s="867" customFormat="1">
      <c r="B349" s="866"/>
      <c r="C349" s="866"/>
      <c r="E349" s="868"/>
      <c r="F349" s="869"/>
      <c r="G349" s="866"/>
      <c r="H349" s="866"/>
      <c r="I349" s="866"/>
      <c r="J349" s="870"/>
      <c r="K349" s="866"/>
      <c r="L349" s="866"/>
      <c r="M349" s="866"/>
      <c r="N349" s="866"/>
      <c r="O349" s="866"/>
      <c r="P349" s="866"/>
    </row>
    <row r="350" spans="2:16" s="867" customFormat="1">
      <c r="B350" s="866"/>
      <c r="C350" s="866"/>
      <c r="E350" s="868"/>
      <c r="F350" s="869"/>
      <c r="G350" s="866"/>
      <c r="H350" s="866"/>
      <c r="I350" s="866"/>
      <c r="J350" s="870"/>
      <c r="K350" s="866"/>
      <c r="L350" s="866"/>
      <c r="M350" s="866"/>
      <c r="N350" s="866"/>
      <c r="O350" s="866"/>
      <c r="P350" s="866"/>
    </row>
    <row r="351" spans="2:16" s="867" customFormat="1">
      <c r="B351" s="866"/>
      <c r="C351" s="866"/>
      <c r="E351" s="868"/>
      <c r="F351" s="869"/>
      <c r="G351" s="866"/>
      <c r="H351" s="866"/>
      <c r="I351" s="866"/>
      <c r="J351" s="870"/>
      <c r="K351" s="866"/>
      <c r="L351" s="866"/>
      <c r="M351" s="866"/>
      <c r="N351" s="866"/>
      <c r="O351" s="866"/>
      <c r="P351" s="866"/>
    </row>
    <row r="352" spans="2:16" s="867" customFormat="1">
      <c r="B352" s="866"/>
      <c r="C352" s="866"/>
      <c r="E352" s="868"/>
      <c r="F352" s="869"/>
      <c r="G352" s="866"/>
      <c r="H352" s="866"/>
      <c r="I352" s="866"/>
      <c r="J352" s="870"/>
      <c r="K352" s="866"/>
      <c r="L352" s="866"/>
      <c r="M352" s="866"/>
      <c r="N352" s="866"/>
      <c r="O352" s="866"/>
      <c r="P352" s="866"/>
    </row>
    <row r="353" spans="2:16" s="867" customFormat="1">
      <c r="B353" s="866"/>
      <c r="C353" s="866"/>
      <c r="E353" s="868"/>
      <c r="F353" s="869"/>
      <c r="G353" s="866"/>
      <c r="H353" s="866"/>
      <c r="I353" s="866"/>
      <c r="J353" s="870"/>
      <c r="K353" s="866"/>
      <c r="L353" s="866"/>
      <c r="M353" s="866"/>
      <c r="N353" s="866"/>
      <c r="O353" s="866"/>
      <c r="P353" s="866"/>
    </row>
    <row r="354" spans="2:16" s="867" customFormat="1">
      <c r="B354" s="866"/>
      <c r="C354" s="866"/>
      <c r="E354" s="868"/>
      <c r="F354" s="869"/>
      <c r="G354" s="866"/>
      <c r="H354" s="866"/>
      <c r="I354" s="866"/>
      <c r="J354" s="870"/>
      <c r="K354" s="866"/>
      <c r="L354" s="866"/>
      <c r="M354" s="866"/>
      <c r="N354" s="866"/>
      <c r="O354" s="866"/>
      <c r="P354" s="866"/>
    </row>
    <row r="355" spans="2:16" s="867" customFormat="1">
      <c r="B355" s="866"/>
      <c r="C355" s="866"/>
      <c r="E355" s="868"/>
      <c r="F355" s="869"/>
      <c r="G355" s="866"/>
      <c r="H355" s="866"/>
      <c r="I355" s="866"/>
      <c r="J355" s="870"/>
      <c r="K355" s="866"/>
      <c r="L355" s="866"/>
      <c r="M355" s="866"/>
      <c r="N355" s="866"/>
      <c r="O355" s="866"/>
      <c r="P355" s="866"/>
    </row>
    <row r="356" spans="2:16" s="867" customFormat="1">
      <c r="B356" s="866"/>
      <c r="C356" s="866"/>
      <c r="E356" s="868"/>
      <c r="F356" s="869"/>
      <c r="G356" s="866"/>
      <c r="H356" s="866"/>
      <c r="I356" s="866"/>
      <c r="J356" s="870"/>
      <c r="K356" s="866"/>
      <c r="L356" s="866"/>
      <c r="M356" s="866"/>
      <c r="N356" s="866"/>
      <c r="O356" s="866"/>
      <c r="P356" s="866"/>
    </row>
    <row r="357" spans="2:16" s="867" customFormat="1">
      <c r="B357" s="866"/>
      <c r="C357" s="866"/>
      <c r="E357" s="868"/>
      <c r="F357" s="869"/>
      <c r="G357" s="866"/>
      <c r="H357" s="866"/>
      <c r="I357" s="866"/>
      <c r="J357" s="870"/>
      <c r="K357" s="866"/>
      <c r="L357" s="866"/>
      <c r="M357" s="866"/>
      <c r="N357" s="866"/>
      <c r="O357" s="866"/>
      <c r="P357" s="866"/>
    </row>
    <row r="358" spans="2:16" s="867" customFormat="1">
      <c r="B358" s="866"/>
      <c r="C358" s="866"/>
      <c r="E358" s="868"/>
      <c r="F358" s="869"/>
      <c r="G358" s="866"/>
      <c r="H358" s="866"/>
      <c r="I358" s="866"/>
      <c r="J358" s="870"/>
      <c r="K358" s="866"/>
      <c r="L358" s="866"/>
      <c r="M358" s="866"/>
      <c r="N358" s="866"/>
      <c r="O358" s="866"/>
      <c r="P358" s="866"/>
    </row>
    <row r="359" spans="2:16" s="867" customFormat="1">
      <c r="B359" s="866"/>
      <c r="C359" s="866"/>
      <c r="E359" s="868"/>
      <c r="F359" s="869"/>
      <c r="G359" s="866"/>
      <c r="H359" s="866"/>
      <c r="I359" s="866"/>
      <c r="J359" s="870"/>
      <c r="K359" s="866"/>
      <c r="L359" s="866"/>
      <c r="M359" s="866"/>
      <c r="N359" s="866"/>
      <c r="O359" s="866"/>
      <c r="P359" s="866"/>
    </row>
    <row r="360" spans="2:16" s="867" customFormat="1">
      <c r="B360" s="866"/>
      <c r="C360" s="866"/>
      <c r="E360" s="868"/>
      <c r="F360" s="869"/>
      <c r="G360" s="866"/>
      <c r="H360" s="866"/>
      <c r="I360" s="866"/>
      <c r="J360" s="870"/>
      <c r="K360" s="866"/>
      <c r="L360" s="866"/>
      <c r="M360" s="866"/>
      <c r="N360" s="866"/>
      <c r="O360" s="866"/>
      <c r="P360" s="866"/>
    </row>
    <row r="361" spans="2:16" s="867" customFormat="1">
      <c r="B361" s="866"/>
      <c r="C361" s="866"/>
      <c r="E361" s="868"/>
      <c r="F361" s="869"/>
      <c r="G361" s="866"/>
      <c r="H361" s="866"/>
      <c r="I361" s="866"/>
      <c r="J361" s="870"/>
      <c r="K361" s="866"/>
      <c r="L361" s="866"/>
      <c r="M361" s="866"/>
      <c r="N361" s="866"/>
      <c r="O361" s="866"/>
      <c r="P361" s="866"/>
    </row>
    <row r="362" spans="2:16" s="867" customFormat="1">
      <c r="B362" s="866"/>
      <c r="C362" s="866"/>
      <c r="E362" s="868"/>
      <c r="F362" s="869"/>
      <c r="G362" s="866"/>
      <c r="H362" s="866"/>
      <c r="I362" s="866"/>
      <c r="J362" s="870"/>
      <c r="K362" s="866"/>
      <c r="L362" s="866"/>
      <c r="M362" s="866"/>
      <c r="N362" s="866"/>
      <c r="O362" s="866"/>
      <c r="P362" s="866"/>
    </row>
    <row r="363" spans="2:16" s="867" customFormat="1">
      <c r="B363" s="866"/>
      <c r="C363" s="866"/>
      <c r="E363" s="868"/>
      <c r="F363" s="869"/>
      <c r="G363" s="866"/>
      <c r="H363" s="866"/>
      <c r="I363" s="866"/>
      <c r="J363" s="870"/>
      <c r="K363" s="866"/>
      <c r="L363" s="866"/>
      <c r="M363" s="866"/>
      <c r="N363" s="866"/>
      <c r="O363" s="866"/>
      <c r="P363" s="866"/>
    </row>
    <row r="364" spans="2:16" s="867" customFormat="1">
      <c r="B364" s="866"/>
      <c r="C364" s="866"/>
      <c r="E364" s="868"/>
      <c r="F364" s="869"/>
      <c r="G364" s="866"/>
      <c r="H364" s="866"/>
      <c r="I364" s="866"/>
      <c r="J364" s="870"/>
      <c r="K364" s="866"/>
      <c r="L364" s="866"/>
      <c r="M364" s="866"/>
      <c r="N364" s="866"/>
      <c r="O364" s="866"/>
      <c r="P364" s="866"/>
    </row>
    <row r="365" spans="2:16" s="867" customFormat="1">
      <c r="B365" s="866"/>
      <c r="C365" s="866"/>
      <c r="E365" s="868"/>
      <c r="F365" s="869"/>
      <c r="G365" s="866"/>
      <c r="H365" s="866"/>
      <c r="I365" s="866"/>
      <c r="J365" s="870"/>
      <c r="K365" s="866"/>
      <c r="L365" s="866"/>
      <c r="M365" s="866"/>
      <c r="N365" s="866"/>
      <c r="O365" s="866"/>
      <c r="P365" s="866"/>
    </row>
    <row r="366" spans="2:16" s="867" customFormat="1">
      <c r="B366" s="866"/>
      <c r="C366" s="866"/>
      <c r="E366" s="868"/>
      <c r="F366" s="869"/>
      <c r="G366" s="866"/>
      <c r="H366" s="866"/>
      <c r="I366" s="866"/>
      <c r="J366" s="870"/>
      <c r="K366" s="866"/>
      <c r="L366" s="866"/>
      <c r="M366" s="866"/>
      <c r="N366" s="866"/>
      <c r="O366" s="866"/>
      <c r="P366" s="866"/>
    </row>
    <row r="367" spans="2:16" s="867" customFormat="1">
      <c r="B367" s="866"/>
      <c r="C367" s="866"/>
      <c r="E367" s="868"/>
      <c r="F367" s="869"/>
      <c r="G367" s="866"/>
      <c r="H367" s="866"/>
      <c r="I367" s="866"/>
      <c r="J367" s="870"/>
      <c r="K367" s="866"/>
      <c r="L367" s="866"/>
      <c r="M367" s="866"/>
      <c r="N367" s="866"/>
      <c r="O367" s="866"/>
      <c r="P367" s="866"/>
    </row>
    <row r="368" spans="2:16" s="867" customFormat="1">
      <c r="B368" s="866"/>
      <c r="C368" s="866"/>
      <c r="E368" s="868"/>
      <c r="F368" s="869"/>
      <c r="G368" s="866"/>
      <c r="H368" s="866"/>
      <c r="I368" s="866"/>
      <c r="J368" s="870"/>
      <c r="K368" s="866"/>
      <c r="L368" s="866"/>
      <c r="M368" s="866"/>
      <c r="N368" s="866"/>
      <c r="O368" s="866"/>
      <c r="P368" s="866"/>
    </row>
    <row r="369" spans="2:16" s="867" customFormat="1">
      <c r="B369" s="866"/>
      <c r="C369" s="866"/>
      <c r="E369" s="868"/>
      <c r="F369" s="869"/>
      <c r="G369" s="866"/>
      <c r="H369" s="866"/>
      <c r="I369" s="866"/>
      <c r="J369" s="870"/>
      <c r="K369" s="866"/>
      <c r="L369" s="866"/>
      <c r="M369" s="866"/>
      <c r="N369" s="866"/>
      <c r="O369" s="866"/>
      <c r="P369" s="866"/>
    </row>
    <row r="370" spans="2:16" s="867" customFormat="1">
      <c r="B370" s="866"/>
      <c r="C370" s="866"/>
      <c r="E370" s="868"/>
      <c r="F370" s="869"/>
      <c r="G370" s="866"/>
      <c r="H370" s="866"/>
      <c r="I370" s="866"/>
      <c r="J370" s="870"/>
      <c r="K370" s="866"/>
      <c r="L370" s="866"/>
      <c r="M370" s="866"/>
      <c r="N370" s="866"/>
      <c r="O370" s="866"/>
      <c r="P370" s="866"/>
    </row>
    <row r="371" spans="2:16" s="867" customFormat="1">
      <c r="B371" s="866"/>
      <c r="C371" s="866"/>
      <c r="E371" s="868"/>
      <c r="F371" s="869"/>
      <c r="G371" s="866"/>
      <c r="H371" s="866"/>
      <c r="I371" s="866"/>
      <c r="J371" s="870"/>
      <c r="K371" s="866"/>
      <c r="L371" s="866"/>
      <c r="M371" s="866"/>
      <c r="N371" s="866"/>
      <c r="O371" s="866"/>
      <c r="P371" s="866"/>
    </row>
    <row r="372" spans="2:16" s="867" customFormat="1">
      <c r="B372" s="866"/>
      <c r="C372" s="866"/>
      <c r="E372" s="868"/>
      <c r="F372" s="869"/>
      <c r="G372" s="866"/>
      <c r="H372" s="866"/>
      <c r="I372" s="866"/>
      <c r="J372" s="870"/>
      <c r="K372" s="866"/>
      <c r="L372" s="866"/>
      <c r="M372" s="866"/>
      <c r="N372" s="866"/>
      <c r="O372" s="866"/>
      <c r="P372" s="866"/>
    </row>
    <row r="373" spans="2:16" s="867" customFormat="1">
      <c r="B373" s="866"/>
      <c r="C373" s="866"/>
      <c r="E373" s="868"/>
      <c r="F373" s="869"/>
      <c r="G373" s="866"/>
      <c r="H373" s="866"/>
      <c r="I373" s="866"/>
      <c r="J373" s="870"/>
      <c r="K373" s="866"/>
      <c r="L373" s="866"/>
      <c r="M373" s="866"/>
      <c r="N373" s="866"/>
      <c r="O373" s="866"/>
      <c r="P373" s="866"/>
    </row>
    <row r="374" spans="2:16" s="867" customFormat="1">
      <c r="B374" s="866"/>
      <c r="C374" s="866"/>
      <c r="E374" s="868"/>
      <c r="F374" s="869"/>
      <c r="G374" s="866"/>
      <c r="H374" s="866"/>
      <c r="I374" s="866"/>
      <c r="J374" s="870"/>
      <c r="K374" s="866"/>
      <c r="L374" s="866"/>
      <c r="M374" s="866"/>
      <c r="N374" s="866"/>
      <c r="O374" s="866"/>
      <c r="P374" s="866"/>
    </row>
    <row r="375" spans="2:16" s="867" customFormat="1">
      <c r="B375" s="866"/>
      <c r="C375" s="866"/>
      <c r="E375" s="868"/>
      <c r="F375" s="869"/>
      <c r="G375" s="866"/>
      <c r="H375" s="866"/>
      <c r="I375" s="866"/>
      <c r="J375" s="870"/>
      <c r="K375" s="866"/>
      <c r="L375" s="866"/>
      <c r="M375" s="866"/>
      <c r="N375" s="866"/>
      <c r="O375" s="866"/>
      <c r="P375" s="866"/>
    </row>
    <row r="376" spans="2:16" s="867" customFormat="1">
      <c r="B376" s="866"/>
      <c r="C376" s="866"/>
      <c r="E376" s="868"/>
      <c r="F376" s="869"/>
      <c r="G376" s="866"/>
      <c r="H376" s="866"/>
      <c r="I376" s="866"/>
      <c r="J376" s="870"/>
      <c r="K376" s="866"/>
      <c r="L376" s="866"/>
      <c r="M376" s="866"/>
      <c r="N376" s="866"/>
      <c r="O376" s="866"/>
      <c r="P376" s="866"/>
    </row>
    <row r="377" spans="2:16" s="867" customFormat="1">
      <c r="B377" s="866"/>
      <c r="C377" s="866"/>
      <c r="E377" s="868"/>
      <c r="F377" s="869"/>
      <c r="G377" s="866"/>
      <c r="H377" s="866"/>
      <c r="I377" s="866"/>
      <c r="J377" s="870"/>
      <c r="K377" s="866"/>
      <c r="L377" s="866"/>
      <c r="M377" s="866"/>
      <c r="N377" s="866"/>
      <c r="O377" s="866"/>
      <c r="P377" s="866"/>
    </row>
    <row r="378" spans="2:16" s="867" customFormat="1">
      <c r="B378" s="866"/>
      <c r="C378" s="866"/>
      <c r="E378" s="868"/>
      <c r="F378" s="869"/>
      <c r="G378" s="866"/>
      <c r="H378" s="866"/>
      <c r="I378" s="866"/>
      <c r="J378" s="870"/>
      <c r="K378" s="866"/>
      <c r="L378" s="866"/>
      <c r="M378" s="866"/>
      <c r="N378" s="866"/>
      <c r="O378" s="866"/>
      <c r="P378" s="866"/>
    </row>
    <row r="379" spans="2:16" s="867" customFormat="1">
      <c r="B379" s="866"/>
      <c r="C379" s="866"/>
      <c r="E379" s="868"/>
      <c r="F379" s="869"/>
      <c r="G379" s="866"/>
      <c r="H379" s="866"/>
      <c r="I379" s="866"/>
      <c r="J379" s="870"/>
      <c r="K379" s="866"/>
      <c r="L379" s="866"/>
      <c r="M379" s="866"/>
      <c r="N379" s="866"/>
      <c r="O379" s="866"/>
      <c r="P379" s="866"/>
    </row>
    <row r="380" spans="2:16" s="867" customFormat="1">
      <c r="B380" s="866"/>
      <c r="C380" s="866"/>
      <c r="E380" s="868"/>
      <c r="F380" s="869"/>
      <c r="G380" s="866"/>
      <c r="H380" s="866"/>
      <c r="I380" s="866"/>
      <c r="J380" s="870"/>
      <c r="K380" s="866"/>
      <c r="L380" s="866"/>
      <c r="M380" s="866"/>
      <c r="N380" s="866"/>
      <c r="O380" s="866"/>
      <c r="P380" s="866"/>
    </row>
    <row r="381" spans="2:16" s="867" customFormat="1">
      <c r="B381" s="866"/>
      <c r="C381" s="866"/>
      <c r="E381" s="868"/>
      <c r="F381" s="869"/>
      <c r="G381" s="866"/>
      <c r="H381" s="866"/>
      <c r="I381" s="866"/>
      <c r="J381" s="870"/>
      <c r="K381" s="866"/>
      <c r="L381" s="866"/>
      <c r="M381" s="866"/>
      <c r="N381" s="866"/>
      <c r="O381" s="866"/>
      <c r="P381" s="866"/>
    </row>
    <row r="382" spans="2:16" s="867" customFormat="1">
      <c r="B382" s="866"/>
      <c r="C382" s="866"/>
      <c r="E382" s="868"/>
      <c r="F382" s="869"/>
      <c r="G382" s="866"/>
      <c r="H382" s="866"/>
      <c r="I382" s="866"/>
      <c r="J382" s="870"/>
      <c r="K382" s="866"/>
      <c r="L382" s="866"/>
      <c r="M382" s="866"/>
      <c r="N382" s="866"/>
      <c r="O382" s="866"/>
      <c r="P382" s="866"/>
    </row>
    <row r="383" spans="2:16" s="867" customFormat="1">
      <c r="B383" s="866"/>
      <c r="C383" s="866"/>
      <c r="E383" s="868"/>
      <c r="F383" s="869"/>
      <c r="G383" s="866"/>
      <c r="H383" s="866"/>
      <c r="I383" s="866"/>
      <c r="J383" s="870"/>
      <c r="K383" s="866"/>
      <c r="L383" s="866"/>
      <c r="M383" s="866"/>
      <c r="N383" s="866"/>
      <c r="O383" s="866"/>
      <c r="P383" s="866"/>
    </row>
    <row r="384" spans="2:16" s="867" customFormat="1">
      <c r="B384" s="866"/>
      <c r="C384" s="866"/>
      <c r="E384" s="868"/>
      <c r="F384" s="869"/>
      <c r="G384" s="866"/>
      <c r="H384" s="866"/>
      <c r="I384" s="866"/>
      <c r="J384" s="870"/>
      <c r="K384" s="866"/>
      <c r="L384" s="866"/>
      <c r="M384" s="866"/>
      <c r="N384" s="866"/>
      <c r="O384" s="866"/>
      <c r="P384" s="866"/>
    </row>
    <row r="385" spans="2:16" s="867" customFormat="1">
      <c r="B385" s="866"/>
      <c r="C385" s="866"/>
      <c r="E385" s="868"/>
      <c r="F385" s="869"/>
      <c r="G385" s="866"/>
      <c r="H385" s="866"/>
      <c r="I385" s="866"/>
      <c r="J385" s="870"/>
      <c r="K385" s="866"/>
      <c r="L385" s="866"/>
      <c r="M385" s="866"/>
      <c r="N385" s="866"/>
      <c r="O385" s="866"/>
      <c r="P385" s="866"/>
    </row>
    <row r="386" spans="2:16" s="867" customFormat="1">
      <c r="B386" s="866"/>
      <c r="C386" s="866"/>
      <c r="E386" s="868"/>
      <c r="F386" s="869"/>
      <c r="G386" s="866"/>
      <c r="H386" s="866"/>
      <c r="I386" s="866"/>
      <c r="J386" s="870"/>
      <c r="K386" s="866"/>
      <c r="L386" s="866"/>
      <c r="M386" s="866"/>
      <c r="N386" s="866"/>
      <c r="O386" s="866"/>
      <c r="P386" s="866"/>
    </row>
    <row r="387" spans="2:16" s="867" customFormat="1">
      <c r="B387" s="866"/>
      <c r="C387" s="866"/>
      <c r="E387" s="868"/>
      <c r="F387" s="869"/>
      <c r="G387" s="866"/>
      <c r="H387" s="866"/>
      <c r="I387" s="866"/>
      <c r="J387" s="870"/>
      <c r="K387" s="866"/>
      <c r="L387" s="866"/>
      <c r="M387" s="866"/>
      <c r="N387" s="866"/>
      <c r="O387" s="866"/>
      <c r="P387" s="866"/>
    </row>
    <row r="388" spans="2:16" s="867" customFormat="1">
      <c r="B388" s="866"/>
      <c r="C388" s="866"/>
      <c r="E388" s="868"/>
      <c r="F388" s="869"/>
      <c r="G388" s="866"/>
      <c r="H388" s="866"/>
      <c r="I388" s="866"/>
      <c r="J388" s="870"/>
      <c r="K388" s="866"/>
      <c r="L388" s="866"/>
      <c r="M388" s="866"/>
      <c r="N388" s="866"/>
      <c r="O388" s="866"/>
      <c r="P388" s="866"/>
    </row>
    <row r="389" spans="2:16" s="867" customFormat="1">
      <c r="B389" s="866"/>
      <c r="C389" s="866"/>
      <c r="E389" s="868"/>
      <c r="F389" s="869"/>
      <c r="G389" s="866"/>
      <c r="H389" s="866"/>
      <c r="I389" s="866"/>
      <c r="J389" s="870"/>
      <c r="K389" s="866"/>
      <c r="L389" s="866"/>
      <c r="M389" s="866"/>
      <c r="N389" s="866"/>
      <c r="O389" s="866"/>
      <c r="P389" s="866"/>
    </row>
    <row r="390" spans="2:16" s="867" customFormat="1">
      <c r="B390" s="866"/>
      <c r="C390" s="866"/>
      <c r="E390" s="868"/>
      <c r="F390" s="869"/>
      <c r="G390" s="866"/>
      <c r="H390" s="866"/>
      <c r="I390" s="866"/>
      <c r="J390" s="870"/>
      <c r="K390" s="866"/>
      <c r="L390" s="866"/>
      <c r="M390" s="866"/>
      <c r="N390" s="866"/>
      <c r="O390" s="866"/>
      <c r="P390" s="866"/>
    </row>
    <row r="391" spans="2:16" s="867" customFormat="1">
      <c r="B391" s="866"/>
      <c r="C391" s="866"/>
      <c r="E391" s="868"/>
      <c r="F391" s="869"/>
      <c r="G391" s="866"/>
      <c r="H391" s="866"/>
      <c r="I391" s="866"/>
      <c r="J391" s="870"/>
      <c r="K391" s="866"/>
      <c r="L391" s="866"/>
      <c r="M391" s="866"/>
      <c r="N391" s="866"/>
      <c r="O391" s="866"/>
      <c r="P391" s="866"/>
    </row>
    <row r="392" spans="2:16" s="867" customFormat="1">
      <c r="B392" s="866"/>
      <c r="C392" s="866"/>
      <c r="E392" s="868"/>
      <c r="F392" s="869"/>
      <c r="G392" s="866"/>
      <c r="H392" s="866"/>
      <c r="I392" s="866"/>
      <c r="J392" s="870"/>
      <c r="K392" s="866"/>
      <c r="L392" s="866"/>
      <c r="M392" s="866"/>
      <c r="N392" s="866"/>
      <c r="O392" s="866"/>
      <c r="P392" s="866"/>
    </row>
    <row r="393" spans="2:16" s="867" customFormat="1">
      <c r="B393" s="866"/>
      <c r="C393" s="866"/>
      <c r="E393" s="868"/>
      <c r="F393" s="869"/>
      <c r="G393" s="866"/>
      <c r="H393" s="866"/>
      <c r="I393" s="866"/>
      <c r="J393" s="870"/>
      <c r="K393" s="866"/>
      <c r="L393" s="866"/>
      <c r="M393" s="866"/>
      <c r="N393" s="866"/>
      <c r="O393" s="866"/>
      <c r="P393" s="866"/>
    </row>
    <row r="394" spans="2:16" s="867" customFormat="1">
      <c r="B394" s="866"/>
      <c r="C394" s="866"/>
      <c r="E394" s="868"/>
      <c r="F394" s="869"/>
      <c r="G394" s="866"/>
      <c r="H394" s="866"/>
      <c r="I394" s="866"/>
      <c r="J394" s="870"/>
      <c r="K394" s="866"/>
      <c r="L394" s="866"/>
      <c r="M394" s="866"/>
      <c r="N394" s="866"/>
      <c r="O394" s="866"/>
      <c r="P394" s="866"/>
    </row>
    <row r="395" spans="2:16" s="867" customFormat="1">
      <c r="B395" s="866"/>
      <c r="C395" s="866"/>
      <c r="E395" s="868"/>
      <c r="F395" s="869"/>
      <c r="G395" s="866"/>
      <c r="H395" s="866"/>
      <c r="I395" s="866"/>
      <c r="J395" s="870"/>
      <c r="K395" s="866"/>
      <c r="L395" s="866"/>
      <c r="M395" s="866"/>
      <c r="N395" s="866"/>
      <c r="O395" s="866"/>
      <c r="P395" s="866"/>
    </row>
    <row r="396" spans="2:16" s="867" customFormat="1">
      <c r="B396" s="866"/>
      <c r="C396" s="866"/>
      <c r="E396" s="868"/>
      <c r="F396" s="869"/>
      <c r="G396" s="866"/>
      <c r="H396" s="866"/>
      <c r="I396" s="866"/>
      <c r="J396" s="870"/>
      <c r="K396" s="866"/>
      <c r="L396" s="866"/>
      <c r="M396" s="866"/>
      <c r="N396" s="866"/>
      <c r="O396" s="866"/>
      <c r="P396" s="866"/>
    </row>
    <row r="397" spans="2:16" s="867" customFormat="1">
      <c r="B397" s="866"/>
      <c r="C397" s="866"/>
      <c r="E397" s="868"/>
      <c r="F397" s="869"/>
      <c r="G397" s="866"/>
      <c r="H397" s="866"/>
      <c r="I397" s="866"/>
      <c r="J397" s="870"/>
      <c r="K397" s="866"/>
      <c r="L397" s="866"/>
      <c r="M397" s="866"/>
      <c r="N397" s="866"/>
      <c r="O397" s="866"/>
      <c r="P397" s="866"/>
    </row>
    <row r="398" spans="2:16" s="867" customFormat="1">
      <c r="B398" s="866"/>
      <c r="C398" s="866"/>
      <c r="E398" s="868"/>
      <c r="F398" s="869"/>
      <c r="G398" s="866"/>
      <c r="H398" s="866"/>
      <c r="I398" s="866"/>
      <c r="J398" s="870"/>
      <c r="K398" s="866"/>
      <c r="L398" s="866"/>
      <c r="M398" s="866"/>
      <c r="N398" s="866"/>
      <c r="O398" s="866"/>
      <c r="P398" s="866"/>
    </row>
    <row r="399" spans="2:16" s="867" customFormat="1">
      <c r="B399" s="866"/>
      <c r="C399" s="866"/>
      <c r="E399" s="868"/>
      <c r="F399" s="869"/>
      <c r="G399" s="866"/>
      <c r="H399" s="866"/>
      <c r="I399" s="866"/>
      <c r="J399" s="870"/>
      <c r="K399" s="866"/>
      <c r="L399" s="866"/>
      <c r="M399" s="866"/>
      <c r="N399" s="866"/>
      <c r="O399" s="866"/>
      <c r="P399" s="866"/>
    </row>
    <row r="400" spans="2:16" s="867" customFormat="1">
      <c r="B400" s="866"/>
      <c r="C400" s="866"/>
      <c r="E400" s="868"/>
      <c r="F400" s="869"/>
      <c r="G400" s="866"/>
      <c r="H400" s="866"/>
      <c r="I400" s="866"/>
      <c r="J400" s="870"/>
      <c r="K400" s="866"/>
      <c r="L400" s="866"/>
      <c r="M400" s="866"/>
      <c r="N400" s="866"/>
      <c r="O400" s="866"/>
      <c r="P400" s="866"/>
    </row>
    <row r="401" spans="2:16" s="867" customFormat="1">
      <c r="B401" s="866"/>
      <c r="C401" s="866"/>
      <c r="E401" s="868"/>
      <c r="F401" s="869"/>
      <c r="G401" s="866"/>
      <c r="H401" s="866"/>
      <c r="I401" s="866"/>
      <c r="J401" s="870"/>
      <c r="K401" s="866"/>
      <c r="L401" s="866"/>
      <c r="M401" s="866"/>
      <c r="N401" s="866"/>
      <c r="O401" s="866"/>
      <c r="P401" s="866"/>
    </row>
    <row r="402" spans="2:16" s="867" customFormat="1">
      <c r="B402" s="866"/>
      <c r="C402" s="866"/>
      <c r="E402" s="868"/>
      <c r="F402" s="869"/>
      <c r="G402" s="866"/>
      <c r="H402" s="866"/>
      <c r="I402" s="866"/>
      <c r="J402" s="870"/>
      <c r="K402" s="866"/>
      <c r="L402" s="866"/>
      <c r="M402" s="866"/>
      <c r="N402" s="866"/>
      <c r="O402" s="866"/>
      <c r="P402" s="866"/>
    </row>
    <row r="403" spans="2:16" s="867" customFormat="1">
      <c r="B403" s="866"/>
      <c r="C403" s="866"/>
      <c r="E403" s="868"/>
      <c r="F403" s="869"/>
      <c r="G403" s="866"/>
      <c r="H403" s="866"/>
      <c r="I403" s="866"/>
      <c r="J403" s="870"/>
      <c r="K403" s="866"/>
      <c r="L403" s="866"/>
      <c r="M403" s="866"/>
      <c r="N403" s="866"/>
      <c r="O403" s="866"/>
      <c r="P403" s="866"/>
    </row>
    <row r="404" spans="2:16" s="867" customFormat="1">
      <c r="B404" s="866"/>
      <c r="C404" s="866"/>
      <c r="E404" s="868"/>
      <c r="F404" s="869"/>
      <c r="G404" s="866"/>
      <c r="H404" s="866"/>
      <c r="I404" s="866"/>
      <c r="J404" s="870"/>
      <c r="K404" s="866"/>
      <c r="L404" s="866"/>
      <c r="M404" s="866"/>
      <c r="N404" s="866"/>
      <c r="O404" s="866"/>
      <c r="P404" s="866"/>
    </row>
    <row r="405" spans="2:16" s="867" customFormat="1">
      <c r="B405" s="866"/>
      <c r="C405" s="866"/>
      <c r="E405" s="868"/>
      <c r="F405" s="869"/>
      <c r="G405" s="866"/>
      <c r="H405" s="866"/>
      <c r="I405" s="866"/>
      <c r="J405" s="870"/>
      <c r="K405" s="866"/>
      <c r="L405" s="866"/>
      <c r="M405" s="866"/>
      <c r="N405" s="866"/>
      <c r="O405" s="866"/>
      <c r="P405" s="866"/>
    </row>
    <row r="406" spans="2:16" s="867" customFormat="1">
      <c r="B406" s="866"/>
      <c r="C406" s="866"/>
      <c r="E406" s="868"/>
      <c r="F406" s="869"/>
      <c r="G406" s="866"/>
      <c r="H406" s="866"/>
      <c r="I406" s="866"/>
      <c r="J406" s="870"/>
      <c r="K406" s="866"/>
      <c r="L406" s="866"/>
      <c r="M406" s="866"/>
      <c r="N406" s="866"/>
      <c r="O406" s="866"/>
      <c r="P406" s="866"/>
    </row>
    <row r="407" spans="2:16" s="867" customFormat="1">
      <c r="B407" s="866"/>
      <c r="C407" s="866"/>
      <c r="E407" s="868"/>
      <c r="F407" s="869"/>
      <c r="G407" s="866"/>
      <c r="H407" s="866"/>
      <c r="I407" s="866"/>
      <c r="J407" s="870"/>
      <c r="K407" s="866"/>
      <c r="L407" s="866"/>
      <c r="M407" s="866"/>
      <c r="N407" s="866"/>
      <c r="O407" s="866"/>
      <c r="P407" s="866"/>
    </row>
    <row r="408" spans="2:16" s="867" customFormat="1">
      <c r="B408" s="866"/>
      <c r="C408" s="866"/>
      <c r="E408" s="868"/>
      <c r="F408" s="869"/>
      <c r="G408" s="866"/>
      <c r="H408" s="866"/>
      <c r="I408" s="866"/>
      <c r="J408" s="870"/>
      <c r="K408" s="866"/>
      <c r="L408" s="866"/>
      <c r="M408" s="866"/>
      <c r="N408" s="866"/>
      <c r="O408" s="866"/>
      <c r="P408" s="866"/>
    </row>
    <row r="409" spans="2:16" s="867" customFormat="1">
      <c r="B409" s="866"/>
      <c r="C409" s="866"/>
      <c r="E409" s="868"/>
      <c r="F409" s="869"/>
      <c r="G409" s="866"/>
      <c r="H409" s="866"/>
      <c r="I409" s="866"/>
      <c r="J409" s="870"/>
      <c r="K409" s="866"/>
      <c r="L409" s="866"/>
      <c r="M409" s="866"/>
      <c r="N409" s="866"/>
      <c r="O409" s="866"/>
      <c r="P409" s="866"/>
    </row>
    <row r="410" spans="2:16" s="867" customFormat="1">
      <c r="B410" s="866"/>
      <c r="C410" s="866"/>
      <c r="E410" s="868"/>
      <c r="F410" s="869"/>
      <c r="G410" s="866"/>
      <c r="H410" s="866"/>
      <c r="I410" s="866"/>
      <c r="J410" s="870"/>
      <c r="K410" s="866"/>
      <c r="L410" s="866"/>
      <c r="M410" s="866"/>
      <c r="N410" s="866"/>
      <c r="O410" s="866"/>
      <c r="P410" s="866"/>
    </row>
    <row r="411" spans="2:16" s="867" customFormat="1">
      <c r="B411" s="866"/>
      <c r="C411" s="866"/>
      <c r="E411" s="868"/>
      <c r="F411" s="869"/>
      <c r="G411" s="866"/>
      <c r="H411" s="866"/>
      <c r="I411" s="866"/>
      <c r="J411" s="870"/>
      <c r="K411" s="866"/>
      <c r="L411" s="866"/>
      <c r="M411" s="866"/>
      <c r="N411" s="866"/>
      <c r="O411" s="866"/>
      <c r="P411" s="866"/>
    </row>
    <row r="412" spans="2:16" s="867" customFormat="1">
      <c r="B412" s="866"/>
      <c r="C412" s="866"/>
      <c r="E412" s="868"/>
      <c r="F412" s="869"/>
      <c r="G412" s="866"/>
      <c r="H412" s="866"/>
      <c r="I412" s="866"/>
      <c r="J412" s="870"/>
      <c r="K412" s="866"/>
      <c r="L412" s="866"/>
      <c r="M412" s="866"/>
      <c r="N412" s="866"/>
      <c r="O412" s="866"/>
      <c r="P412" s="866"/>
    </row>
    <row r="413" spans="2:16" s="867" customFormat="1">
      <c r="B413" s="866"/>
      <c r="C413" s="866"/>
      <c r="E413" s="868"/>
      <c r="F413" s="869"/>
      <c r="G413" s="866"/>
      <c r="H413" s="866"/>
      <c r="I413" s="866"/>
      <c r="J413" s="870"/>
      <c r="K413" s="866"/>
      <c r="L413" s="866"/>
      <c r="M413" s="866"/>
      <c r="N413" s="866"/>
      <c r="O413" s="866"/>
      <c r="P413" s="866"/>
    </row>
    <row r="414" spans="2:16" s="867" customFormat="1">
      <c r="B414" s="866"/>
      <c r="C414" s="866"/>
      <c r="E414" s="868"/>
      <c r="F414" s="869"/>
      <c r="G414" s="866"/>
      <c r="H414" s="866"/>
      <c r="I414" s="866"/>
      <c r="J414" s="870"/>
      <c r="K414" s="866"/>
      <c r="L414" s="866"/>
      <c r="M414" s="866"/>
      <c r="N414" s="866"/>
      <c r="O414" s="866"/>
      <c r="P414" s="866"/>
    </row>
    <row r="415" spans="2:16" s="867" customFormat="1">
      <c r="B415" s="866"/>
      <c r="C415" s="866"/>
      <c r="E415" s="868"/>
      <c r="F415" s="869"/>
      <c r="G415" s="866"/>
      <c r="H415" s="866"/>
      <c r="I415" s="866"/>
      <c r="J415" s="870"/>
      <c r="K415" s="866"/>
      <c r="L415" s="866"/>
      <c r="M415" s="866"/>
      <c r="N415" s="866"/>
      <c r="O415" s="866"/>
      <c r="P415" s="866"/>
    </row>
    <row r="416" spans="2:16" s="867" customFormat="1">
      <c r="B416" s="866"/>
      <c r="C416" s="866"/>
      <c r="E416" s="868"/>
      <c r="F416" s="869"/>
      <c r="G416" s="866"/>
      <c r="H416" s="866"/>
      <c r="I416" s="866"/>
      <c r="J416" s="870"/>
      <c r="K416" s="866"/>
      <c r="L416" s="866"/>
      <c r="M416" s="866"/>
      <c r="N416" s="866"/>
      <c r="O416" s="866"/>
      <c r="P416" s="866"/>
    </row>
    <row r="417" spans="2:16" s="867" customFormat="1">
      <c r="B417" s="866"/>
      <c r="C417" s="866"/>
      <c r="E417" s="868"/>
      <c r="F417" s="869"/>
      <c r="G417" s="866"/>
      <c r="H417" s="866"/>
      <c r="I417" s="866"/>
      <c r="J417" s="870"/>
      <c r="K417" s="866"/>
      <c r="L417" s="866"/>
      <c r="M417" s="866"/>
      <c r="N417" s="866"/>
      <c r="O417" s="866"/>
      <c r="P417" s="866"/>
    </row>
    <row r="418" spans="2:16" s="867" customFormat="1">
      <c r="B418" s="866"/>
      <c r="C418" s="866"/>
      <c r="E418" s="868"/>
      <c r="F418" s="869"/>
      <c r="G418" s="866"/>
      <c r="H418" s="866"/>
      <c r="I418" s="866"/>
      <c r="J418" s="870"/>
      <c r="K418" s="866"/>
      <c r="L418" s="866"/>
      <c r="M418" s="866"/>
      <c r="N418" s="866"/>
      <c r="O418" s="866"/>
      <c r="P418" s="866"/>
    </row>
    <row r="419" spans="2:16" s="867" customFormat="1">
      <c r="B419" s="866"/>
      <c r="C419" s="866"/>
      <c r="E419" s="868"/>
      <c r="F419" s="869"/>
      <c r="G419" s="866"/>
      <c r="H419" s="866"/>
      <c r="I419" s="866"/>
      <c r="J419" s="870"/>
      <c r="K419" s="866"/>
      <c r="L419" s="866"/>
      <c r="M419" s="866"/>
      <c r="N419" s="866"/>
      <c r="O419" s="866"/>
      <c r="P419" s="866"/>
    </row>
    <row r="420" spans="2:16" s="867" customFormat="1">
      <c r="B420" s="866"/>
      <c r="C420" s="866"/>
      <c r="E420" s="868"/>
      <c r="F420" s="869"/>
      <c r="G420" s="866"/>
      <c r="H420" s="866"/>
      <c r="I420" s="866"/>
      <c r="J420" s="870"/>
      <c r="K420" s="866"/>
      <c r="L420" s="866"/>
      <c r="M420" s="866"/>
      <c r="N420" s="866"/>
      <c r="O420" s="866"/>
      <c r="P420" s="866"/>
    </row>
    <row r="421" spans="2:16" s="867" customFormat="1">
      <c r="B421" s="866"/>
      <c r="C421" s="866"/>
      <c r="E421" s="868"/>
      <c r="F421" s="869"/>
      <c r="G421" s="866"/>
      <c r="H421" s="866"/>
      <c r="I421" s="866"/>
      <c r="J421" s="870"/>
      <c r="K421" s="866"/>
      <c r="L421" s="866"/>
      <c r="M421" s="866"/>
      <c r="N421" s="866"/>
      <c r="O421" s="866"/>
      <c r="P421" s="866"/>
    </row>
    <row r="422" spans="2:16" s="867" customFormat="1">
      <c r="B422" s="866"/>
      <c r="C422" s="866"/>
      <c r="E422" s="868"/>
      <c r="F422" s="869"/>
      <c r="G422" s="866"/>
      <c r="H422" s="866"/>
      <c r="I422" s="866"/>
      <c r="J422" s="870"/>
      <c r="K422" s="866"/>
      <c r="L422" s="866"/>
      <c r="M422" s="866"/>
      <c r="N422" s="866"/>
      <c r="O422" s="866"/>
      <c r="P422" s="866"/>
    </row>
    <row r="423" spans="2:16" s="867" customFormat="1">
      <c r="B423" s="866"/>
      <c r="C423" s="866"/>
      <c r="E423" s="868"/>
      <c r="F423" s="869"/>
      <c r="G423" s="866"/>
      <c r="H423" s="866"/>
      <c r="I423" s="866"/>
      <c r="J423" s="870"/>
      <c r="K423" s="866"/>
      <c r="L423" s="866"/>
      <c r="M423" s="866"/>
      <c r="N423" s="866"/>
      <c r="O423" s="866"/>
      <c r="P423" s="866"/>
    </row>
    <row r="424" spans="2:16" s="867" customFormat="1">
      <c r="B424" s="866"/>
      <c r="C424" s="866"/>
      <c r="E424" s="868"/>
      <c r="F424" s="869"/>
      <c r="G424" s="866"/>
      <c r="H424" s="866"/>
      <c r="I424" s="866"/>
      <c r="J424" s="870"/>
      <c r="K424" s="866"/>
      <c r="L424" s="866"/>
      <c r="M424" s="866"/>
      <c r="N424" s="866"/>
      <c r="O424" s="866"/>
      <c r="P424" s="866"/>
    </row>
    <row r="425" spans="2:16" s="867" customFormat="1">
      <c r="B425" s="866"/>
      <c r="C425" s="866"/>
      <c r="E425" s="868"/>
      <c r="F425" s="869"/>
      <c r="G425" s="866"/>
      <c r="H425" s="866"/>
      <c r="I425" s="866"/>
      <c r="J425" s="870"/>
      <c r="K425" s="866"/>
      <c r="L425" s="866"/>
      <c r="M425" s="866"/>
      <c r="N425" s="866"/>
      <c r="O425" s="866"/>
      <c r="P425" s="866"/>
    </row>
    <row r="426" spans="2:16" s="867" customFormat="1">
      <c r="B426" s="866"/>
      <c r="C426" s="866"/>
      <c r="E426" s="868"/>
      <c r="F426" s="869"/>
      <c r="G426" s="866"/>
      <c r="H426" s="866"/>
      <c r="I426" s="866"/>
      <c r="J426" s="870"/>
      <c r="K426" s="866"/>
      <c r="L426" s="866"/>
      <c r="M426" s="866"/>
      <c r="N426" s="866"/>
      <c r="O426" s="866"/>
      <c r="P426" s="866"/>
    </row>
    <row r="427" spans="2:16" s="867" customFormat="1">
      <c r="B427" s="866"/>
      <c r="C427" s="866"/>
      <c r="E427" s="868"/>
      <c r="F427" s="869"/>
      <c r="G427" s="866"/>
      <c r="H427" s="866"/>
      <c r="I427" s="866"/>
      <c r="J427" s="870"/>
      <c r="K427" s="866"/>
      <c r="L427" s="866"/>
      <c r="M427" s="866"/>
      <c r="N427" s="866"/>
      <c r="O427" s="866"/>
      <c r="P427" s="866"/>
    </row>
    <row r="428" spans="2:16" s="867" customFormat="1">
      <c r="B428" s="866"/>
      <c r="C428" s="866"/>
      <c r="E428" s="868"/>
      <c r="F428" s="869"/>
      <c r="G428" s="866"/>
      <c r="H428" s="866"/>
      <c r="I428" s="866"/>
      <c r="J428" s="870"/>
      <c r="K428" s="866"/>
      <c r="L428" s="866"/>
      <c r="M428" s="866"/>
      <c r="N428" s="866"/>
      <c r="O428" s="866"/>
      <c r="P428" s="866"/>
    </row>
    <row r="429" spans="2:16" s="867" customFormat="1">
      <c r="B429" s="866"/>
      <c r="C429" s="866"/>
      <c r="E429" s="868"/>
      <c r="F429" s="869"/>
      <c r="G429" s="866"/>
      <c r="H429" s="866"/>
      <c r="I429" s="866"/>
      <c r="J429" s="870"/>
      <c r="K429" s="866"/>
      <c r="L429" s="866"/>
      <c r="M429" s="866"/>
      <c r="N429" s="866"/>
      <c r="O429" s="866"/>
      <c r="P429" s="866"/>
    </row>
    <row r="430" spans="2:16" s="867" customFormat="1">
      <c r="B430" s="866"/>
      <c r="C430" s="866"/>
      <c r="E430" s="868"/>
      <c r="F430" s="869"/>
      <c r="G430" s="866"/>
      <c r="H430" s="866"/>
      <c r="I430" s="866"/>
      <c r="J430" s="870"/>
      <c r="K430" s="866"/>
      <c r="L430" s="866"/>
      <c r="M430" s="866"/>
      <c r="N430" s="866"/>
      <c r="O430" s="866"/>
      <c r="P430" s="866"/>
    </row>
    <row r="431" spans="2:16" s="867" customFormat="1">
      <c r="B431" s="866"/>
      <c r="C431" s="866"/>
      <c r="E431" s="868"/>
      <c r="F431" s="869"/>
      <c r="G431" s="866"/>
      <c r="H431" s="866"/>
      <c r="I431" s="866"/>
      <c r="J431" s="870"/>
      <c r="K431" s="866"/>
      <c r="L431" s="866"/>
      <c r="M431" s="866"/>
      <c r="N431" s="866"/>
      <c r="O431" s="866"/>
      <c r="P431" s="866"/>
    </row>
    <row r="432" spans="2:16" s="867" customFormat="1">
      <c r="B432" s="866"/>
      <c r="C432" s="866"/>
      <c r="E432" s="868"/>
      <c r="F432" s="869"/>
      <c r="G432" s="866"/>
      <c r="H432" s="866"/>
      <c r="I432" s="866"/>
      <c r="J432" s="870"/>
      <c r="K432" s="866"/>
      <c r="L432" s="866"/>
      <c r="M432" s="866"/>
      <c r="N432" s="866"/>
      <c r="O432" s="866"/>
      <c r="P432" s="866"/>
    </row>
    <row r="433" spans="2:16" s="867" customFormat="1">
      <c r="B433" s="866"/>
      <c r="C433" s="866"/>
      <c r="E433" s="868"/>
      <c r="F433" s="869"/>
      <c r="G433" s="866"/>
      <c r="H433" s="866"/>
      <c r="I433" s="866"/>
      <c r="J433" s="870"/>
      <c r="K433" s="866"/>
      <c r="L433" s="866"/>
      <c r="M433" s="866"/>
      <c r="N433" s="866"/>
      <c r="O433" s="866"/>
      <c r="P433" s="866"/>
    </row>
    <row r="434" spans="2:16" s="867" customFormat="1">
      <c r="B434" s="866"/>
      <c r="C434" s="866"/>
      <c r="E434" s="868"/>
      <c r="F434" s="869"/>
      <c r="G434" s="866"/>
      <c r="H434" s="866"/>
      <c r="I434" s="866"/>
      <c r="J434" s="870"/>
      <c r="K434" s="866"/>
      <c r="L434" s="866"/>
      <c r="M434" s="866"/>
      <c r="N434" s="866"/>
      <c r="O434" s="866"/>
      <c r="P434" s="866"/>
    </row>
    <row r="435" spans="2:16" s="867" customFormat="1">
      <c r="B435" s="866"/>
      <c r="C435" s="866"/>
      <c r="E435" s="868"/>
      <c r="F435" s="869"/>
      <c r="G435" s="866"/>
      <c r="H435" s="866"/>
      <c r="I435" s="866"/>
      <c r="J435" s="870"/>
      <c r="K435" s="866"/>
      <c r="L435" s="866"/>
      <c r="M435" s="866"/>
      <c r="N435" s="866"/>
      <c r="O435" s="866"/>
      <c r="P435" s="866"/>
    </row>
    <row r="436" spans="2:16" s="867" customFormat="1">
      <c r="B436" s="866"/>
      <c r="C436" s="866"/>
      <c r="E436" s="868"/>
      <c r="F436" s="869"/>
      <c r="G436" s="866"/>
      <c r="H436" s="866"/>
      <c r="I436" s="866"/>
      <c r="J436" s="870"/>
      <c r="K436" s="866"/>
      <c r="L436" s="866"/>
      <c r="M436" s="866"/>
      <c r="N436" s="866"/>
      <c r="O436" s="866"/>
      <c r="P436" s="866"/>
    </row>
    <row r="437" spans="2:16" s="867" customFormat="1">
      <c r="B437" s="866"/>
      <c r="C437" s="866"/>
      <c r="E437" s="868"/>
      <c r="F437" s="869"/>
      <c r="G437" s="866"/>
      <c r="H437" s="866"/>
      <c r="I437" s="866"/>
      <c r="J437" s="870"/>
      <c r="K437" s="866"/>
      <c r="L437" s="866"/>
      <c r="M437" s="866"/>
      <c r="N437" s="866"/>
      <c r="O437" s="866"/>
      <c r="P437" s="866"/>
    </row>
    <row r="438" spans="2:16" s="867" customFormat="1">
      <c r="B438" s="866"/>
      <c r="C438" s="866"/>
      <c r="E438" s="868"/>
      <c r="F438" s="869"/>
      <c r="G438" s="866"/>
      <c r="H438" s="866"/>
      <c r="I438" s="866"/>
      <c r="J438" s="870"/>
      <c r="K438" s="866"/>
      <c r="L438" s="866"/>
      <c r="M438" s="866"/>
      <c r="N438" s="866"/>
      <c r="O438" s="866"/>
      <c r="P438" s="866"/>
    </row>
    <row r="439" spans="2:16" s="867" customFormat="1">
      <c r="B439" s="866"/>
      <c r="C439" s="866"/>
      <c r="E439" s="868"/>
      <c r="F439" s="869"/>
      <c r="G439" s="866"/>
      <c r="H439" s="866"/>
      <c r="I439" s="866"/>
      <c r="J439" s="870"/>
      <c r="K439" s="866"/>
      <c r="L439" s="866"/>
      <c r="M439" s="866"/>
      <c r="N439" s="866"/>
      <c r="O439" s="866"/>
      <c r="P439" s="866"/>
    </row>
    <row r="440" spans="2:16" s="867" customFormat="1">
      <c r="B440" s="866"/>
      <c r="C440" s="866"/>
      <c r="E440" s="868"/>
      <c r="F440" s="869"/>
      <c r="G440" s="866"/>
      <c r="H440" s="866"/>
      <c r="I440" s="866"/>
      <c r="J440" s="870"/>
      <c r="K440" s="866"/>
      <c r="L440" s="866"/>
      <c r="M440" s="866"/>
      <c r="N440" s="866"/>
      <c r="O440" s="866"/>
      <c r="P440" s="866"/>
    </row>
    <row r="441" spans="2:16" s="867" customFormat="1">
      <c r="B441" s="866"/>
      <c r="C441" s="866"/>
      <c r="E441" s="868"/>
      <c r="F441" s="869"/>
      <c r="G441" s="866"/>
      <c r="H441" s="866"/>
      <c r="I441" s="866"/>
      <c r="J441" s="870"/>
      <c r="K441" s="866"/>
      <c r="L441" s="866"/>
      <c r="M441" s="866"/>
      <c r="N441" s="866"/>
      <c r="O441" s="866"/>
      <c r="P441" s="866"/>
    </row>
    <row r="442" spans="2:16" s="867" customFormat="1">
      <c r="B442" s="866"/>
      <c r="C442" s="866"/>
      <c r="E442" s="868"/>
      <c r="F442" s="869"/>
      <c r="G442" s="866"/>
      <c r="H442" s="866"/>
      <c r="I442" s="866"/>
      <c r="J442" s="870"/>
      <c r="K442" s="866"/>
      <c r="L442" s="866"/>
      <c r="M442" s="866"/>
      <c r="N442" s="866"/>
      <c r="O442" s="866"/>
      <c r="P442" s="866"/>
    </row>
    <row r="443" spans="2:16" s="867" customFormat="1">
      <c r="B443" s="866"/>
      <c r="C443" s="866"/>
      <c r="E443" s="868"/>
      <c r="F443" s="869"/>
      <c r="G443" s="866"/>
      <c r="H443" s="866"/>
      <c r="I443" s="866"/>
      <c r="J443" s="870"/>
      <c r="K443" s="866"/>
      <c r="L443" s="866"/>
      <c r="M443" s="866"/>
      <c r="N443" s="866"/>
      <c r="O443" s="866"/>
      <c r="P443" s="866"/>
    </row>
    <row r="444" spans="2:16" s="867" customFormat="1">
      <c r="B444" s="866"/>
      <c r="C444" s="866"/>
      <c r="E444" s="868"/>
      <c r="F444" s="869"/>
      <c r="G444" s="866"/>
      <c r="H444" s="866"/>
      <c r="I444" s="866"/>
      <c r="J444" s="870"/>
      <c r="K444" s="866"/>
      <c r="L444" s="866"/>
      <c r="M444" s="866"/>
      <c r="N444" s="866"/>
      <c r="O444" s="866"/>
      <c r="P444" s="866"/>
    </row>
    <row r="445" spans="2:16" s="867" customFormat="1">
      <c r="B445" s="866"/>
      <c r="C445" s="866"/>
      <c r="E445" s="868"/>
      <c r="F445" s="869"/>
      <c r="G445" s="866"/>
      <c r="H445" s="866"/>
      <c r="I445" s="866"/>
      <c r="J445" s="870"/>
      <c r="K445" s="866"/>
      <c r="L445" s="866"/>
      <c r="M445" s="866"/>
      <c r="N445" s="866"/>
      <c r="O445" s="866"/>
      <c r="P445" s="866"/>
    </row>
    <row r="446" spans="2:16" s="867" customFormat="1">
      <c r="B446" s="866"/>
      <c r="C446" s="866"/>
      <c r="E446" s="868"/>
      <c r="F446" s="869"/>
      <c r="G446" s="866"/>
      <c r="H446" s="866"/>
      <c r="I446" s="866"/>
      <c r="J446" s="870"/>
      <c r="K446" s="866"/>
      <c r="L446" s="866"/>
      <c r="M446" s="866"/>
      <c r="N446" s="866"/>
      <c r="O446" s="866"/>
      <c r="P446" s="866"/>
    </row>
    <row r="447" spans="2:16" s="867" customFormat="1">
      <c r="B447" s="866"/>
      <c r="C447" s="866"/>
      <c r="E447" s="868"/>
      <c r="F447" s="869"/>
      <c r="G447" s="866"/>
      <c r="H447" s="866"/>
      <c r="I447" s="866"/>
      <c r="J447" s="870"/>
      <c r="K447" s="866"/>
      <c r="L447" s="866"/>
      <c r="M447" s="866"/>
      <c r="N447" s="866"/>
      <c r="O447" s="866"/>
      <c r="P447" s="866"/>
    </row>
    <row r="448" spans="2:16" s="867" customFormat="1">
      <c r="B448" s="866"/>
      <c r="C448" s="866"/>
      <c r="E448" s="868"/>
      <c r="F448" s="869"/>
      <c r="G448" s="866"/>
      <c r="H448" s="866"/>
      <c r="I448" s="866"/>
      <c r="J448" s="870"/>
      <c r="K448" s="866"/>
      <c r="L448" s="866"/>
      <c r="M448" s="866"/>
      <c r="N448" s="866"/>
      <c r="O448" s="866"/>
      <c r="P448" s="866"/>
    </row>
    <row r="449" spans="2:16" s="867" customFormat="1">
      <c r="B449" s="866"/>
      <c r="C449" s="866"/>
      <c r="E449" s="868"/>
      <c r="F449" s="869"/>
      <c r="G449" s="866"/>
      <c r="H449" s="866"/>
      <c r="I449" s="866"/>
      <c r="J449" s="870"/>
      <c r="K449" s="866"/>
      <c r="L449" s="866"/>
      <c r="M449" s="866"/>
      <c r="N449" s="866"/>
      <c r="O449" s="866"/>
      <c r="P449" s="866"/>
    </row>
    <row r="450" spans="2:16" s="867" customFormat="1">
      <c r="B450" s="866"/>
      <c r="C450" s="866"/>
      <c r="E450" s="868"/>
      <c r="F450" s="869"/>
      <c r="G450" s="866"/>
      <c r="H450" s="866"/>
      <c r="I450" s="866"/>
      <c r="J450" s="870"/>
      <c r="K450" s="866"/>
      <c r="L450" s="866"/>
      <c r="M450" s="866"/>
      <c r="N450" s="866"/>
      <c r="O450" s="866"/>
      <c r="P450" s="866"/>
    </row>
    <row r="451" spans="2:16" s="867" customFormat="1">
      <c r="B451" s="866"/>
      <c r="C451" s="866"/>
      <c r="E451" s="868"/>
      <c r="F451" s="869"/>
      <c r="G451" s="866"/>
      <c r="H451" s="866"/>
      <c r="I451" s="866"/>
      <c r="J451" s="870"/>
      <c r="K451" s="866"/>
      <c r="L451" s="866"/>
      <c r="M451" s="866"/>
      <c r="N451" s="866"/>
      <c r="O451" s="866"/>
      <c r="P451" s="866"/>
    </row>
    <row r="452" spans="2:16" s="867" customFormat="1">
      <c r="B452" s="866"/>
      <c r="C452" s="866"/>
      <c r="E452" s="868"/>
      <c r="F452" s="869"/>
      <c r="G452" s="866"/>
      <c r="H452" s="866"/>
      <c r="I452" s="866"/>
      <c r="J452" s="870"/>
      <c r="K452" s="866"/>
      <c r="L452" s="866"/>
      <c r="M452" s="866"/>
      <c r="N452" s="866"/>
      <c r="O452" s="866"/>
      <c r="P452" s="866"/>
    </row>
    <row r="453" spans="2:16" s="867" customFormat="1">
      <c r="B453" s="866"/>
      <c r="C453" s="866"/>
      <c r="E453" s="868"/>
      <c r="F453" s="869"/>
      <c r="G453" s="866"/>
      <c r="H453" s="866"/>
      <c r="I453" s="866"/>
      <c r="J453" s="870"/>
      <c r="K453" s="866"/>
      <c r="L453" s="866"/>
      <c r="M453" s="866"/>
      <c r="N453" s="866"/>
      <c r="O453" s="866"/>
      <c r="P453" s="866"/>
    </row>
    <row r="454" spans="2:16" s="867" customFormat="1">
      <c r="B454" s="866"/>
      <c r="C454" s="866"/>
      <c r="E454" s="868"/>
      <c r="F454" s="869"/>
      <c r="G454" s="866"/>
      <c r="H454" s="866"/>
      <c r="I454" s="866"/>
      <c r="J454" s="870"/>
      <c r="K454" s="866"/>
      <c r="L454" s="866"/>
      <c r="M454" s="866"/>
      <c r="N454" s="866"/>
      <c r="O454" s="866"/>
      <c r="P454" s="866"/>
    </row>
    <row r="455" spans="2:16" s="867" customFormat="1">
      <c r="B455" s="866"/>
      <c r="C455" s="866"/>
      <c r="E455" s="868"/>
      <c r="F455" s="869"/>
      <c r="G455" s="866"/>
      <c r="H455" s="866"/>
      <c r="I455" s="866"/>
      <c r="J455" s="870"/>
      <c r="K455" s="866"/>
      <c r="L455" s="866"/>
      <c r="M455" s="866"/>
      <c r="N455" s="866"/>
      <c r="O455" s="866"/>
      <c r="P455" s="866"/>
    </row>
    <row r="456" spans="2:16" s="867" customFormat="1">
      <c r="B456" s="866"/>
      <c r="C456" s="866"/>
      <c r="E456" s="868"/>
      <c r="F456" s="869"/>
      <c r="G456" s="866"/>
      <c r="H456" s="866"/>
      <c r="I456" s="866"/>
      <c r="J456" s="870"/>
      <c r="K456" s="866"/>
      <c r="L456" s="866"/>
      <c r="M456" s="866"/>
      <c r="N456" s="866"/>
      <c r="O456" s="866"/>
      <c r="P456" s="866"/>
    </row>
    <row r="457" spans="2:16" s="867" customFormat="1">
      <c r="B457" s="866"/>
      <c r="C457" s="866"/>
      <c r="E457" s="868"/>
      <c r="F457" s="869"/>
      <c r="G457" s="866"/>
      <c r="H457" s="866"/>
      <c r="I457" s="866"/>
      <c r="J457" s="870"/>
      <c r="K457" s="866"/>
      <c r="L457" s="866"/>
      <c r="M457" s="866"/>
      <c r="N457" s="866"/>
      <c r="O457" s="866"/>
      <c r="P457" s="866"/>
    </row>
    <row r="458" spans="2:16" s="867" customFormat="1">
      <c r="B458" s="866"/>
      <c r="C458" s="866"/>
      <c r="E458" s="868"/>
      <c r="F458" s="869"/>
      <c r="G458" s="866"/>
      <c r="H458" s="866"/>
      <c r="I458" s="866"/>
      <c r="J458" s="870"/>
      <c r="K458" s="866"/>
      <c r="L458" s="866"/>
      <c r="M458" s="866"/>
      <c r="N458" s="866"/>
      <c r="O458" s="866"/>
      <c r="P458" s="866"/>
    </row>
    <row r="459" spans="2:16" s="867" customFormat="1">
      <c r="B459" s="866"/>
      <c r="C459" s="866"/>
      <c r="E459" s="868"/>
      <c r="F459" s="869"/>
      <c r="G459" s="866"/>
      <c r="H459" s="866"/>
      <c r="I459" s="866"/>
      <c r="J459" s="870"/>
      <c r="K459" s="866"/>
      <c r="L459" s="866"/>
      <c r="M459" s="866"/>
      <c r="N459" s="866"/>
      <c r="O459" s="866"/>
      <c r="P459" s="866"/>
    </row>
    <row r="460" spans="2:16" s="867" customFormat="1">
      <c r="B460" s="866"/>
      <c r="C460" s="866"/>
      <c r="E460" s="868"/>
      <c r="F460" s="869"/>
      <c r="G460" s="866"/>
      <c r="H460" s="866"/>
      <c r="I460" s="866"/>
      <c r="J460" s="870"/>
      <c r="K460" s="866"/>
      <c r="L460" s="866"/>
      <c r="M460" s="866"/>
      <c r="N460" s="866"/>
      <c r="O460" s="866"/>
      <c r="P460" s="866"/>
    </row>
    <row r="461" spans="2:16" s="867" customFormat="1">
      <c r="B461" s="866"/>
      <c r="C461" s="866"/>
      <c r="E461" s="868"/>
      <c r="F461" s="869"/>
      <c r="G461" s="866"/>
      <c r="H461" s="866"/>
      <c r="I461" s="866"/>
      <c r="J461" s="870"/>
      <c r="K461" s="866"/>
      <c r="L461" s="866"/>
      <c r="M461" s="866"/>
      <c r="N461" s="866"/>
      <c r="O461" s="866"/>
      <c r="P461" s="866"/>
    </row>
    <row r="462" spans="2:16" s="867" customFormat="1">
      <c r="B462" s="866"/>
      <c r="C462" s="866"/>
      <c r="E462" s="868"/>
      <c r="F462" s="869"/>
      <c r="G462" s="866"/>
      <c r="H462" s="866"/>
      <c r="I462" s="866"/>
      <c r="J462" s="870"/>
      <c r="K462" s="866"/>
      <c r="L462" s="866"/>
      <c r="M462" s="866"/>
      <c r="N462" s="866"/>
      <c r="O462" s="866"/>
      <c r="P462" s="866"/>
    </row>
    <row r="463" spans="2:16" s="867" customFormat="1">
      <c r="B463" s="866"/>
      <c r="C463" s="866"/>
      <c r="E463" s="868"/>
      <c r="F463" s="869"/>
      <c r="G463" s="866"/>
      <c r="H463" s="866"/>
      <c r="I463" s="866"/>
      <c r="J463" s="870"/>
      <c r="K463" s="866"/>
      <c r="L463" s="866"/>
      <c r="M463" s="866"/>
      <c r="N463" s="866"/>
      <c r="O463" s="866"/>
      <c r="P463" s="866"/>
    </row>
    <row r="464" spans="2:16" s="867" customFormat="1">
      <c r="B464" s="866"/>
      <c r="C464" s="866"/>
      <c r="E464" s="868"/>
      <c r="F464" s="869"/>
      <c r="G464" s="866"/>
      <c r="H464" s="866"/>
      <c r="I464" s="866"/>
      <c r="J464" s="870"/>
      <c r="K464" s="866"/>
      <c r="L464" s="866"/>
      <c r="M464" s="866"/>
      <c r="N464" s="866"/>
      <c r="O464" s="866"/>
      <c r="P464" s="866"/>
    </row>
    <row r="465" spans="2:16" s="867" customFormat="1">
      <c r="B465" s="866"/>
      <c r="C465" s="866"/>
      <c r="E465" s="868"/>
      <c r="F465" s="869"/>
      <c r="G465" s="866"/>
      <c r="H465" s="866"/>
      <c r="I465" s="866"/>
      <c r="J465" s="870"/>
      <c r="K465" s="866"/>
      <c r="L465" s="866"/>
      <c r="M465" s="866"/>
      <c r="N465" s="866"/>
      <c r="O465" s="866"/>
      <c r="P465" s="866"/>
    </row>
    <row r="466" spans="2:16" s="867" customFormat="1">
      <c r="B466" s="866"/>
      <c r="C466" s="866"/>
      <c r="E466" s="868"/>
      <c r="F466" s="869"/>
      <c r="G466" s="866"/>
      <c r="H466" s="866"/>
      <c r="I466" s="866"/>
      <c r="J466" s="870"/>
      <c r="K466" s="866"/>
      <c r="L466" s="866"/>
      <c r="M466" s="866"/>
      <c r="N466" s="866"/>
      <c r="O466" s="866"/>
      <c r="P466" s="866"/>
    </row>
    <row r="467" spans="2:16" s="867" customFormat="1">
      <c r="B467" s="866"/>
      <c r="C467" s="866"/>
      <c r="E467" s="868"/>
      <c r="F467" s="869"/>
      <c r="G467" s="866"/>
      <c r="H467" s="866"/>
      <c r="I467" s="866"/>
      <c r="J467" s="870"/>
      <c r="K467" s="866"/>
      <c r="L467" s="866"/>
      <c r="M467" s="866"/>
      <c r="N467" s="866"/>
      <c r="O467" s="866"/>
      <c r="P467" s="866"/>
    </row>
    <row r="468" spans="2:16" s="867" customFormat="1">
      <c r="B468" s="866"/>
      <c r="C468" s="866"/>
      <c r="E468" s="868"/>
      <c r="F468" s="869"/>
      <c r="G468" s="866"/>
      <c r="H468" s="866"/>
      <c r="I468" s="866"/>
      <c r="J468" s="870"/>
      <c r="K468" s="866"/>
      <c r="L468" s="866"/>
      <c r="M468" s="866"/>
      <c r="N468" s="866"/>
      <c r="O468" s="866"/>
      <c r="P468" s="866"/>
    </row>
    <row r="469" spans="2:16" s="867" customFormat="1">
      <c r="B469" s="866"/>
      <c r="C469" s="866"/>
      <c r="E469" s="868"/>
      <c r="F469" s="869"/>
      <c r="G469" s="866"/>
      <c r="H469" s="866"/>
      <c r="I469" s="866"/>
      <c r="J469" s="870"/>
      <c r="K469" s="866"/>
      <c r="L469" s="866"/>
      <c r="M469" s="866"/>
      <c r="N469" s="866"/>
      <c r="O469" s="866"/>
      <c r="P469" s="866"/>
    </row>
    <row r="470" spans="2:16" s="867" customFormat="1">
      <c r="B470" s="866"/>
      <c r="C470" s="866"/>
      <c r="E470" s="868"/>
      <c r="F470" s="869"/>
      <c r="G470" s="866"/>
      <c r="H470" s="866"/>
      <c r="I470" s="866"/>
      <c r="J470" s="870"/>
      <c r="K470" s="866"/>
      <c r="L470" s="866"/>
      <c r="M470" s="866"/>
      <c r="N470" s="866"/>
      <c r="O470" s="866"/>
      <c r="P470" s="866"/>
    </row>
    <row r="471" spans="2:16" s="867" customFormat="1">
      <c r="B471" s="866"/>
      <c r="C471" s="866"/>
      <c r="E471" s="868"/>
      <c r="F471" s="869"/>
      <c r="G471" s="866"/>
      <c r="H471" s="866"/>
      <c r="I471" s="866"/>
      <c r="J471" s="870"/>
      <c r="K471" s="866"/>
      <c r="L471" s="866"/>
      <c r="M471" s="866"/>
      <c r="N471" s="866"/>
      <c r="O471" s="866"/>
      <c r="P471" s="866"/>
    </row>
    <row r="472" spans="2:16" s="867" customFormat="1">
      <c r="B472" s="866"/>
      <c r="C472" s="866"/>
      <c r="E472" s="868"/>
      <c r="F472" s="869"/>
      <c r="G472" s="866"/>
      <c r="H472" s="866"/>
      <c r="I472" s="866"/>
      <c r="J472" s="870"/>
      <c r="K472" s="866"/>
      <c r="L472" s="866"/>
      <c r="M472" s="866"/>
      <c r="N472" s="866"/>
      <c r="O472" s="866"/>
      <c r="P472" s="866"/>
    </row>
    <row r="473" spans="2:16" s="867" customFormat="1">
      <c r="B473" s="866"/>
      <c r="C473" s="866"/>
      <c r="E473" s="868"/>
      <c r="F473" s="869"/>
      <c r="G473" s="866"/>
      <c r="H473" s="866"/>
      <c r="I473" s="866"/>
      <c r="J473" s="870"/>
      <c r="K473" s="866"/>
      <c r="L473" s="866"/>
      <c r="M473" s="866"/>
      <c r="N473" s="866"/>
      <c r="O473" s="866"/>
      <c r="P473" s="866"/>
    </row>
    <row r="474" spans="2:16" s="867" customFormat="1">
      <c r="B474" s="866"/>
      <c r="C474" s="866"/>
      <c r="E474" s="868"/>
      <c r="F474" s="869"/>
      <c r="G474" s="866"/>
      <c r="H474" s="866"/>
      <c r="I474" s="866"/>
      <c r="J474" s="870"/>
      <c r="K474" s="866"/>
      <c r="L474" s="866"/>
      <c r="M474" s="866"/>
      <c r="N474" s="866"/>
      <c r="O474" s="866"/>
      <c r="P474" s="866"/>
    </row>
    <row r="475" spans="2:16" s="867" customFormat="1">
      <c r="B475" s="866"/>
      <c r="C475" s="866"/>
      <c r="E475" s="868"/>
      <c r="F475" s="869"/>
      <c r="G475" s="866"/>
      <c r="H475" s="866"/>
      <c r="I475" s="866"/>
      <c r="J475" s="870"/>
      <c r="K475" s="866"/>
      <c r="L475" s="866"/>
      <c r="M475" s="866"/>
      <c r="N475" s="866"/>
      <c r="O475" s="866"/>
      <c r="P475" s="866"/>
    </row>
    <row r="476" spans="2:16" s="867" customFormat="1">
      <c r="B476" s="866"/>
      <c r="C476" s="866"/>
      <c r="E476" s="868"/>
      <c r="F476" s="869"/>
      <c r="G476" s="866"/>
      <c r="H476" s="866"/>
      <c r="I476" s="866"/>
      <c r="J476" s="870"/>
      <c r="K476" s="866"/>
      <c r="L476" s="866"/>
      <c r="M476" s="866"/>
      <c r="N476" s="866"/>
      <c r="O476" s="866"/>
      <c r="P476" s="866"/>
    </row>
    <row r="477" spans="2:16" s="867" customFormat="1">
      <c r="B477" s="866"/>
      <c r="C477" s="866"/>
      <c r="E477" s="868"/>
      <c r="F477" s="869"/>
      <c r="G477" s="866"/>
      <c r="H477" s="866"/>
      <c r="I477" s="866"/>
      <c r="J477" s="870"/>
      <c r="K477" s="866"/>
      <c r="L477" s="866"/>
      <c r="M477" s="866"/>
      <c r="N477" s="866"/>
      <c r="O477" s="866"/>
      <c r="P477" s="866"/>
    </row>
    <row r="478" spans="2:16" s="867" customFormat="1">
      <c r="B478" s="866"/>
      <c r="C478" s="866"/>
      <c r="E478" s="868"/>
      <c r="F478" s="869"/>
      <c r="G478" s="866"/>
      <c r="H478" s="866"/>
      <c r="I478" s="866"/>
      <c r="J478" s="870"/>
      <c r="K478" s="866"/>
      <c r="L478" s="866"/>
      <c r="M478" s="866"/>
      <c r="N478" s="866"/>
      <c r="O478" s="866"/>
      <c r="P478" s="866"/>
    </row>
    <row r="479" spans="2:16" s="867" customFormat="1">
      <c r="B479" s="866"/>
      <c r="C479" s="866"/>
      <c r="E479" s="868"/>
      <c r="F479" s="869"/>
      <c r="G479" s="866"/>
      <c r="H479" s="866"/>
      <c r="I479" s="866"/>
      <c r="J479" s="870"/>
      <c r="K479" s="866"/>
      <c r="L479" s="866"/>
      <c r="M479" s="866"/>
      <c r="N479" s="866"/>
      <c r="O479" s="866"/>
      <c r="P479" s="866"/>
    </row>
    <row r="480" spans="2:16" s="867" customFormat="1">
      <c r="B480" s="866"/>
      <c r="C480" s="866"/>
      <c r="E480" s="868"/>
      <c r="F480" s="869"/>
      <c r="G480" s="866"/>
      <c r="H480" s="866"/>
      <c r="I480" s="866"/>
      <c r="J480" s="870"/>
      <c r="K480" s="866"/>
      <c r="L480" s="866"/>
      <c r="M480" s="866"/>
      <c r="N480" s="866"/>
      <c r="O480" s="866"/>
      <c r="P480" s="866"/>
    </row>
    <row r="481" spans="2:16" s="867" customFormat="1">
      <c r="B481" s="866"/>
      <c r="C481" s="866"/>
      <c r="E481" s="868"/>
      <c r="F481" s="869"/>
      <c r="G481" s="866"/>
      <c r="H481" s="866"/>
      <c r="I481" s="866"/>
      <c r="J481" s="870"/>
      <c r="K481" s="866"/>
      <c r="L481" s="866"/>
      <c r="M481" s="866"/>
      <c r="N481" s="866"/>
      <c r="O481" s="866"/>
      <c r="P481" s="866"/>
    </row>
    <row r="482" spans="2:16" s="867" customFormat="1">
      <c r="B482" s="866"/>
      <c r="C482" s="866"/>
      <c r="E482" s="868"/>
      <c r="F482" s="869"/>
      <c r="G482" s="866"/>
      <c r="H482" s="866"/>
      <c r="I482" s="866"/>
      <c r="J482" s="870"/>
      <c r="K482" s="866"/>
      <c r="L482" s="866"/>
      <c r="M482" s="866"/>
      <c r="N482" s="866"/>
      <c r="O482" s="866"/>
      <c r="P482" s="866"/>
    </row>
    <row r="483" spans="2:16" s="867" customFormat="1">
      <c r="B483" s="866"/>
      <c r="C483" s="866"/>
      <c r="E483" s="868"/>
      <c r="F483" s="869"/>
      <c r="G483" s="866"/>
      <c r="H483" s="866"/>
      <c r="I483" s="866"/>
      <c r="J483" s="870"/>
      <c r="K483" s="866"/>
      <c r="L483" s="866"/>
      <c r="M483" s="866"/>
      <c r="N483" s="866"/>
      <c r="O483" s="866"/>
      <c r="P483" s="866"/>
    </row>
    <row r="484" spans="2:16" s="867" customFormat="1">
      <c r="B484" s="866"/>
      <c r="C484" s="866"/>
      <c r="E484" s="868"/>
      <c r="F484" s="869"/>
      <c r="G484" s="866"/>
      <c r="H484" s="866"/>
      <c r="I484" s="866"/>
      <c r="J484" s="870"/>
      <c r="K484" s="866"/>
      <c r="L484" s="866"/>
      <c r="M484" s="866"/>
      <c r="N484" s="866"/>
      <c r="O484" s="866"/>
      <c r="P484" s="866"/>
    </row>
    <row r="485" spans="2:16" s="867" customFormat="1">
      <c r="B485" s="866"/>
      <c r="C485" s="866"/>
      <c r="E485" s="868"/>
      <c r="F485" s="869"/>
      <c r="G485" s="866"/>
      <c r="H485" s="866"/>
      <c r="I485" s="866"/>
      <c r="J485" s="870"/>
      <c r="K485" s="866"/>
      <c r="L485" s="866"/>
      <c r="M485" s="866"/>
      <c r="N485" s="866"/>
      <c r="O485" s="866"/>
      <c r="P485" s="866"/>
    </row>
    <row r="486" spans="2:16" s="867" customFormat="1">
      <c r="B486" s="866"/>
      <c r="C486" s="866"/>
      <c r="E486" s="868"/>
      <c r="F486" s="869"/>
      <c r="G486" s="866"/>
      <c r="H486" s="866"/>
      <c r="I486" s="866"/>
      <c r="J486" s="870"/>
      <c r="K486" s="866"/>
      <c r="L486" s="866"/>
      <c r="M486" s="866"/>
      <c r="N486" s="866"/>
      <c r="O486" s="866"/>
      <c r="P486" s="866"/>
    </row>
    <row r="487" spans="2:16" s="867" customFormat="1">
      <c r="B487" s="866"/>
      <c r="C487" s="866"/>
      <c r="E487" s="868"/>
      <c r="F487" s="869"/>
      <c r="G487" s="866"/>
      <c r="H487" s="866"/>
      <c r="I487" s="866"/>
      <c r="J487" s="870"/>
      <c r="K487" s="866"/>
      <c r="L487" s="866"/>
      <c r="M487" s="866"/>
      <c r="N487" s="866"/>
      <c r="O487" s="866"/>
      <c r="P487" s="866"/>
    </row>
    <row r="488" spans="2:16" s="867" customFormat="1">
      <c r="B488" s="866"/>
      <c r="C488" s="866"/>
      <c r="E488" s="868"/>
      <c r="F488" s="869"/>
      <c r="G488" s="866"/>
      <c r="H488" s="866"/>
      <c r="I488" s="866"/>
      <c r="J488" s="870"/>
      <c r="K488" s="866"/>
      <c r="L488" s="866"/>
      <c r="M488" s="866"/>
      <c r="N488" s="866"/>
      <c r="O488" s="866"/>
      <c r="P488" s="866"/>
    </row>
    <row r="489" spans="2:16" s="867" customFormat="1">
      <c r="B489" s="866"/>
      <c r="C489" s="866"/>
      <c r="E489" s="868"/>
      <c r="F489" s="869"/>
      <c r="G489" s="866"/>
      <c r="H489" s="866"/>
      <c r="I489" s="866"/>
      <c r="J489" s="870"/>
      <c r="K489" s="866"/>
      <c r="L489" s="866"/>
      <c r="M489" s="866"/>
      <c r="N489" s="866"/>
      <c r="O489" s="866"/>
      <c r="P489" s="866"/>
    </row>
    <row r="490" spans="2:16" s="867" customFormat="1">
      <c r="B490" s="866"/>
      <c r="C490" s="866"/>
      <c r="E490" s="868"/>
      <c r="F490" s="869"/>
      <c r="G490" s="866"/>
      <c r="H490" s="866"/>
      <c r="I490" s="866"/>
      <c r="J490" s="870"/>
      <c r="K490" s="866"/>
      <c r="L490" s="866"/>
      <c r="M490" s="866"/>
      <c r="N490" s="866"/>
      <c r="O490" s="866"/>
      <c r="P490" s="866"/>
    </row>
    <row r="491" spans="2:16" s="867" customFormat="1">
      <c r="B491" s="866"/>
      <c r="C491" s="866"/>
      <c r="E491" s="868"/>
      <c r="F491" s="869"/>
      <c r="G491" s="866"/>
      <c r="H491" s="866"/>
      <c r="I491" s="866"/>
      <c r="J491" s="870"/>
      <c r="K491" s="866"/>
      <c r="L491" s="866"/>
      <c r="M491" s="866"/>
      <c r="N491" s="866"/>
      <c r="O491" s="866"/>
      <c r="P491" s="866"/>
    </row>
    <row r="492" spans="2:16" s="867" customFormat="1">
      <c r="B492" s="866"/>
      <c r="C492" s="866"/>
      <c r="E492" s="868"/>
      <c r="F492" s="869"/>
      <c r="G492" s="866"/>
      <c r="H492" s="866"/>
      <c r="I492" s="866"/>
      <c r="J492" s="870"/>
      <c r="K492" s="866"/>
      <c r="L492" s="866"/>
      <c r="M492" s="866"/>
      <c r="N492" s="866"/>
      <c r="O492" s="866"/>
      <c r="P492" s="866"/>
    </row>
    <row r="493" spans="2:16" s="867" customFormat="1">
      <c r="B493" s="866"/>
      <c r="C493" s="866"/>
      <c r="E493" s="868"/>
      <c r="F493" s="869"/>
      <c r="G493" s="866"/>
      <c r="H493" s="866"/>
      <c r="I493" s="866"/>
      <c r="J493" s="870"/>
      <c r="K493" s="866"/>
      <c r="L493" s="866"/>
      <c r="M493" s="866"/>
      <c r="N493" s="866"/>
      <c r="O493" s="866"/>
      <c r="P493" s="866"/>
    </row>
    <row r="494" spans="2:16" s="867" customFormat="1">
      <c r="B494" s="866"/>
      <c r="C494" s="866"/>
      <c r="E494" s="868"/>
      <c r="F494" s="869"/>
      <c r="G494" s="866"/>
      <c r="H494" s="866"/>
      <c r="I494" s="866"/>
      <c r="J494" s="870"/>
      <c r="K494" s="866"/>
      <c r="L494" s="866"/>
      <c r="M494" s="866"/>
      <c r="N494" s="866"/>
      <c r="O494" s="866"/>
      <c r="P494" s="866"/>
    </row>
    <row r="495" spans="2:16" s="867" customFormat="1">
      <c r="B495" s="866"/>
      <c r="C495" s="866"/>
      <c r="E495" s="868"/>
      <c r="F495" s="869"/>
      <c r="G495" s="866"/>
      <c r="H495" s="866"/>
      <c r="I495" s="866"/>
      <c r="J495" s="870"/>
      <c r="K495" s="866"/>
      <c r="L495" s="866"/>
      <c r="M495" s="866"/>
      <c r="N495" s="866"/>
      <c r="O495" s="866"/>
      <c r="P495" s="866"/>
    </row>
    <row r="496" spans="2:16" s="867" customFormat="1">
      <c r="B496" s="866"/>
      <c r="C496" s="866"/>
      <c r="E496" s="868"/>
      <c r="F496" s="869"/>
      <c r="G496" s="866"/>
      <c r="H496" s="866"/>
      <c r="I496" s="866"/>
      <c r="J496" s="870"/>
      <c r="K496" s="866"/>
      <c r="L496" s="866"/>
      <c r="M496" s="866"/>
      <c r="N496" s="866"/>
      <c r="O496" s="866"/>
      <c r="P496" s="866"/>
    </row>
    <row r="497" spans="2:16" s="867" customFormat="1">
      <c r="B497" s="866"/>
      <c r="C497" s="866"/>
      <c r="E497" s="868"/>
      <c r="F497" s="869"/>
      <c r="G497" s="866"/>
      <c r="H497" s="866"/>
      <c r="I497" s="866"/>
      <c r="J497" s="870"/>
      <c r="K497" s="866"/>
      <c r="L497" s="866"/>
      <c r="M497" s="866"/>
      <c r="N497" s="866"/>
      <c r="O497" s="866"/>
      <c r="P497" s="866"/>
    </row>
    <row r="498" spans="2:16" s="867" customFormat="1">
      <c r="B498" s="866"/>
      <c r="C498" s="866"/>
      <c r="E498" s="868"/>
      <c r="F498" s="869"/>
      <c r="G498" s="866"/>
      <c r="H498" s="866"/>
      <c r="I498" s="866"/>
      <c r="J498" s="870"/>
      <c r="K498" s="866"/>
      <c r="L498" s="866"/>
      <c r="M498" s="866"/>
      <c r="N498" s="866"/>
      <c r="O498" s="866"/>
      <c r="P498" s="866"/>
    </row>
    <row r="499" spans="2:16" s="867" customFormat="1">
      <c r="B499" s="866"/>
      <c r="C499" s="866"/>
      <c r="E499" s="868"/>
      <c r="F499" s="869"/>
      <c r="G499" s="866"/>
      <c r="H499" s="866"/>
      <c r="I499" s="866"/>
      <c r="J499" s="870"/>
      <c r="K499" s="866"/>
      <c r="L499" s="866"/>
      <c r="M499" s="866"/>
      <c r="N499" s="866"/>
      <c r="O499" s="866"/>
      <c r="P499" s="866"/>
    </row>
    <row r="500" spans="2:16" s="867" customFormat="1">
      <c r="B500" s="866"/>
      <c r="C500" s="866"/>
      <c r="E500" s="868"/>
      <c r="F500" s="869"/>
      <c r="G500" s="866"/>
      <c r="H500" s="866"/>
      <c r="I500" s="866"/>
      <c r="J500" s="870"/>
      <c r="K500" s="866"/>
      <c r="L500" s="866"/>
      <c r="M500" s="866"/>
      <c r="N500" s="866"/>
      <c r="O500" s="866"/>
      <c r="P500" s="866"/>
    </row>
    <row r="501" spans="2:16" s="867" customFormat="1">
      <c r="B501" s="866"/>
      <c r="C501" s="866"/>
      <c r="E501" s="868"/>
      <c r="F501" s="869"/>
      <c r="G501" s="866"/>
      <c r="H501" s="866"/>
      <c r="I501" s="866"/>
      <c r="J501" s="870"/>
      <c r="K501" s="866"/>
      <c r="L501" s="866"/>
      <c r="M501" s="866"/>
      <c r="N501" s="866"/>
      <c r="O501" s="866"/>
      <c r="P501" s="866"/>
    </row>
    <row r="502" spans="2:16" s="867" customFormat="1">
      <c r="B502" s="866"/>
      <c r="C502" s="866"/>
      <c r="E502" s="868"/>
      <c r="F502" s="869"/>
      <c r="G502" s="866"/>
      <c r="H502" s="866"/>
      <c r="I502" s="866"/>
      <c r="J502" s="870"/>
      <c r="K502" s="866"/>
      <c r="L502" s="866"/>
      <c r="M502" s="866"/>
      <c r="N502" s="866"/>
      <c r="O502" s="866"/>
      <c r="P502" s="866"/>
    </row>
    <row r="503" spans="2:16" s="867" customFormat="1">
      <c r="B503" s="866"/>
      <c r="C503" s="866"/>
      <c r="E503" s="868"/>
      <c r="F503" s="869"/>
      <c r="G503" s="866"/>
      <c r="H503" s="866"/>
      <c r="I503" s="866"/>
      <c r="J503" s="870"/>
      <c r="K503" s="866"/>
      <c r="L503" s="866"/>
      <c r="M503" s="866"/>
      <c r="N503" s="866"/>
      <c r="O503" s="866"/>
      <c r="P503" s="866"/>
    </row>
    <row r="504" spans="2:16" s="867" customFormat="1">
      <c r="B504" s="866"/>
      <c r="C504" s="866"/>
      <c r="E504" s="868"/>
      <c r="F504" s="869"/>
      <c r="G504" s="866"/>
      <c r="H504" s="866"/>
      <c r="I504" s="866"/>
      <c r="J504" s="870"/>
      <c r="K504" s="866"/>
      <c r="L504" s="866"/>
      <c r="M504" s="866"/>
      <c r="N504" s="866"/>
      <c r="O504" s="866"/>
      <c r="P504" s="866"/>
    </row>
    <row r="505" spans="2:16" s="867" customFormat="1">
      <c r="B505" s="866"/>
      <c r="C505" s="866"/>
      <c r="E505" s="868"/>
      <c r="F505" s="869"/>
      <c r="G505" s="866"/>
      <c r="H505" s="866"/>
      <c r="I505" s="866"/>
      <c r="J505" s="870"/>
      <c r="K505" s="866"/>
      <c r="L505" s="866"/>
      <c r="M505" s="866"/>
      <c r="N505" s="866"/>
      <c r="O505" s="866"/>
      <c r="P505" s="866"/>
    </row>
    <row r="506" spans="2:16" s="867" customFormat="1">
      <c r="B506" s="866"/>
      <c r="C506" s="866"/>
      <c r="E506" s="868"/>
      <c r="F506" s="869"/>
      <c r="G506" s="866"/>
      <c r="H506" s="866"/>
      <c r="I506" s="866"/>
      <c r="J506" s="870"/>
      <c r="K506" s="866"/>
      <c r="L506" s="866"/>
      <c r="M506" s="866"/>
      <c r="N506" s="866"/>
      <c r="O506" s="866"/>
      <c r="P506" s="866"/>
    </row>
    <row r="507" spans="2:16" s="867" customFormat="1">
      <c r="B507" s="866"/>
      <c r="C507" s="866"/>
      <c r="E507" s="868"/>
      <c r="F507" s="869"/>
      <c r="G507" s="866"/>
      <c r="H507" s="866"/>
      <c r="I507" s="866"/>
      <c r="J507" s="870"/>
      <c r="K507" s="866"/>
      <c r="L507" s="866"/>
      <c r="M507" s="866"/>
      <c r="N507" s="866"/>
      <c r="O507" s="866"/>
      <c r="P507" s="866"/>
    </row>
    <row r="508" spans="2:16" s="867" customFormat="1">
      <c r="B508" s="866"/>
      <c r="C508" s="866"/>
      <c r="E508" s="868"/>
      <c r="F508" s="869"/>
      <c r="G508" s="866"/>
      <c r="H508" s="866"/>
      <c r="I508" s="866"/>
      <c r="J508" s="870"/>
      <c r="K508" s="866"/>
      <c r="L508" s="866"/>
      <c r="M508" s="866"/>
      <c r="N508" s="866"/>
      <c r="O508" s="866"/>
      <c r="P508" s="866"/>
    </row>
    <row r="509" spans="2:16" s="867" customFormat="1">
      <c r="B509" s="866"/>
      <c r="C509" s="866"/>
      <c r="E509" s="868"/>
      <c r="F509" s="869"/>
      <c r="G509" s="866"/>
      <c r="H509" s="866"/>
      <c r="I509" s="866"/>
      <c r="J509" s="870"/>
      <c r="K509" s="866"/>
      <c r="L509" s="866"/>
      <c r="M509" s="866"/>
      <c r="N509" s="866"/>
      <c r="O509" s="866"/>
      <c r="P509" s="866"/>
    </row>
    <row r="510" spans="2:16" s="867" customFormat="1">
      <c r="B510" s="866"/>
      <c r="C510" s="866"/>
      <c r="E510" s="868"/>
      <c r="F510" s="869"/>
      <c r="G510" s="866"/>
      <c r="H510" s="866"/>
      <c r="I510" s="866"/>
      <c r="J510" s="870"/>
      <c r="K510" s="866"/>
      <c r="L510" s="866"/>
      <c r="M510" s="866"/>
      <c r="N510" s="866"/>
      <c r="O510" s="866"/>
      <c r="P510" s="866"/>
    </row>
    <row r="511" spans="2:16" s="867" customFormat="1">
      <c r="B511" s="866"/>
      <c r="C511" s="866"/>
      <c r="E511" s="868"/>
      <c r="F511" s="869"/>
      <c r="G511" s="866"/>
      <c r="H511" s="866"/>
      <c r="I511" s="866"/>
      <c r="J511" s="870"/>
      <c r="K511" s="866"/>
      <c r="L511" s="866"/>
      <c r="M511" s="866"/>
      <c r="N511" s="866"/>
      <c r="O511" s="866"/>
      <c r="P511" s="866"/>
    </row>
    <row r="512" spans="2:16" s="867" customFormat="1">
      <c r="B512" s="866"/>
      <c r="C512" s="866"/>
      <c r="E512" s="868"/>
      <c r="F512" s="869"/>
      <c r="G512" s="866"/>
      <c r="H512" s="866"/>
      <c r="I512" s="866"/>
      <c r="J512" s="870"/>
      <c r="K512" s="866"/>
      <c r="L512" s="866"/>
      <c r="M512" s="866"/>
      <c r="N512" s="866"/>
      <c r="O512" s="866"/>
      <c r="P512" s="866"/>
    </row>
    <row r="513" spans="2:16" s="867" customFormat="1">
      <c r="B513" s="866"/>
      <c r="C513" s="866"/>
      <c r="E513" s="868"/>
      <c r="F513" s="869"/>
      <c r="G513" s="866"/>
      <c r="H513" s="866"/>
      <c r="I513" s="866"/>
      <c r="J513" s="870"/>
      <c r="K513" s="866"/>
      <c r="L513" s="866"/>
      <c r="M513" s="866"/>
      <c r="N513" s="866"/>
      <c r="O513" s="866"/>
      <c r="P513" s="866"/>
    </row>
    <row r="514" spans="2:16" s="867" customFormat="1">
      <c r="B514" s="866"/>
      <c r="C514" s="866"/>
      <c r="E514" s="868"/>
      <c r="F514" s="869"/>
      <c r="G514" s="866"/>
      <c r="H514" s="866"/>
      <c r="I514" s="866"/>
      <c r="J514" s="870"/>
      <c r="K514" s="866"/>
      <c r="L514" s="866"/>
      <c r="M514" s="866"/>
      <c r="N514" s="866"/>
      <c r="O514" s="866"/>
      <c r="P514" s="866"/>
    </row>
    <row r="515" spans="2:16" s="867" customFormat="1">
      <c r="B515" s="866"/>
      <c r="C515" s="866"/>
      <c r="E515" s="868"/>
      <c r="F515" s="869"/>
      <c r="G515" s="866"/>
      <c r="H515" s="866"/>
      <c r="I515" s="866"/>
      <c r="J515" s="870"/>
      <c r="K515" s="866"/>
      <c r="L515" s="866"/>
      <c r="M515" s="866"/>
      <c r="N515" s="866"/>
      <c r="O515" s="866"/>
      <c r="P515" s="866"/>
    </row>
    <row r="516" spans="2:16" s="867" customFormat="1">
      <c r="B516" s="866"/>
      <c r="C516" s="866"/>
      <c r="E516" s="868"/>
      <c r="F516" s="869"/>
      <c r="G516" s="866"/>
      <c r="H516" s="866"/>
      <c r="I516" s="866"/>
      <c r="J516" s="870"/>
      <c r="K516" s="866"/>
      <c r="L516" s="866"/>
      <c r="M516" s="866"/>
      <c r="N516" s="866"/>
      <c r="O516" s="866"/>
      <c r="P516" s="866"/>
    </row>
    <row r="517" spans="2:16" s="867" customFormat="1">
      <c r="B517" s="866"/>
      <c r="C517" s="866"/>
      <c r="E517" s="868"/>
      <c r="F517" s="869"/>
      <c r="G517" s="866"/>
      <c r="H517" s="866"/>
      <c r="I517" s="866"/>
      <c r="J517" s="870"/>
      <c r="K517" s="866"/>
      <c r="L517" s="866"/>
      <c r="M517" s="866"/>
      <c r="N517" s="866"/>
      <c r="O517" s="866"/>
      <c r="P517" s="866"/>
    </row>
    <row r="518" spans="2:16" s="867" customFormat="1">
      <c r="B518" s="866"/>
      <c r="C518" s="866"/>
      <c r="E518" s="868"/>
      <c r="F518" s="869"/>
      <c r="G518" s="866"/>
      <c r="H518" s="866"/>
      <c r="I518" s="866"/>
      <c r="J518" s="870"/>
      <c r="K518" s="866"/>
      <c r="L518" s="866"/>
      <c r="M518" s="866"/>
      <c r="N518" s="866"/>
      <c r="O518" s="866"/>
      <c r="P518" s="866"/>
    </row>
    <row r="519" spans="2:16" s="867" customFormat="1">
      <c r="B519" s="866"/>
      <c r="C519" s="866"/>
      <c r="E519" s="868"/>
      <c r="F519" s="869"/>
      <c r="G519" s="866"/>
      <c r="H519" s="866"/>
      <c r="I519" s="866"/>
      <c r="J519" s="870"/>
      <c r="K519" s="866"/>
      <c r="L519" s="866"/>
      <c r="M519" s="866"/>
      <c r="N519" s="866"/>
      <c r="O519" s="866"/>
      <c r="P519" s="866"/>
    </row>
    <row r="520" spans="2:16" s="867" customFormat="1">
      <c r="B520" s="866"/>
      <c r="C520" s="866"/>
      <c r="E520" s="868"/>
      <c r="F520" s="869"/>
      <c r="G520" s="866"/>
      <c r="H520" s="866"/>
      <c r="I520" s="866"/>
      <c r="J520" s="870"/>
      <c r="K520" s="866"/>
      <c r="L520" s="866"/>
      <c r="M520" s="866"/>
      <c r="N520" s="866"/>
      <c r="O520" s="866"/>
      <c r="P520" s="866"/>
    </row>
    <row r="521" spans="2:16" s="867" customFormat="1">
      <c r="B521" s="866"/>
      <c r="C521" s="866"/>
      <c r="E521" s="868"/>
      <c r="F521" s="869"/>
      <c r="G521" s="866"/>
      <c r="H521" s="866"/>
      <c r="I521" s="866"/>
      <c r="J521" s="870"/>
      <c r="K521" s="866"/>
      <c r="L521" s="866"/>
      <c r="M521" s="866"/>
      <c r="N521" s="866"/>
      <c r="O521" s="866"/>
      <c r="P521" s="866"/>
    </row>
    <row r="522" spans="2:16" s="867" customFormat="1">
      <c r="B522" s="866"/>
      <c r="C522" s="866"/>
      <c r="E522" s="868"/>
      <c r="F522" s="869"/>
      <c r="G522" s="866"/>
      <c r="H522" s="866"/>
      <c r="I522" s="866"/>
      <c r="J522" s="870"/>
      <c r="K522" s="866"/>
      <c r="L522" s="866"/>
      <c r="M522" s="866"/>
      <c r="N522" s="866"/>
      <c r="O522" s="866"/>
      <c r="P522" s="866"/>
    </row>
    <row r="523" spans="2:16" s="867" customFormat="1">
      <c r="B523" s="866"/>
      <c r="C523" s="866"/>
      <c r="E523" s="868"/>
      <c r="F523" s="869"/>
      <c r="G523" s="866"/>
      <c r="H523" s="866"/>
      <c r="I523" s="866"/>
      <c r="J523" s="870"/>
      <c r="K523" s="866"/>
      <c r="L523" s="866"/>
      <c r="M523" s="866"/>
      <c r="N523" s="866"/>
      <c r="O523" s="866"/>
      <c r="P523" s="866"/>
    </row>
    <row r="524" spans="2:16" s="867" customFormat="1">
      <c r="B524" s="866"/>
      <c r="C524" s="866"/>
      <c r="E524" s="868"/>
      <c r="F524" s="869"/>
      <c r="G524" s="866"/>
      <c r="H524" s="866"/>
      <c r="I524" s="866"/>
      <c r="J524" s="870"/>
      <c r="K524" s="866"/>
      <c r="L524" s="866"/>
      <c r="M524" s="866"/>
      <c r="N524" s="866"/>
      <c r="O524" s="866"/>
      <c r="P524" s="866"/>
    </row>
    <row r="525" spans="2:16" s="867" customFormat="1">
      <c r="B525" s="866"/>
      <c r="C525" s="866"/>
      <c r="E525" s="868"/>
      <c r="F525" s="869"/>
      <c r="G525" s="866"/>
      <c r="H525" s="866"/>
      <c r="I525" s="866"/>
      <c r="J525" s="870"/>
      <c r="K525" s="866"/>
      <c r="L525" s="866"/>
      <c r="M525" s="866"/>
      <c r="N525" s="866"/>
      <c r="O525" s="866"/>
      <c r="P525" s="866"/>
    </row>
    <row r="526" spans="2:16" s="867" customFormat="1">
      <c r="B526" s="866"/>
      <c r="C526" s="866"/>
      <c r="E526" s="868"/>
      <c r="F526" s="869"/>
      <c r="G526" s="866"/>
      <c r="H526" s="866"/>
      <c r="I526" s="866"/>
      <c r="J526" s="870"/>
      <c r="K526" s="866"/>
      <c r="L526" s="866"/>
      <c r="M526" s="866"/>
      <c r="N526" s="866"/>
      <c r="O526" s="866"/>
      <c r="P526" s="866"/>
    </row>
    <row r="527" spans="2:16" s="867" customFormat="1">
      <c r="B527" s="866"/>
      <c r="C527" s="866"/>
      <c r="E527" s="868"/>
      <c r="F527" s="869"/>
      <c r="G527" s="866"/>
      <c r="H527" s="866"/>
      <c r="I527" s="866"/>
      <c r="J527" s="870"/>
      <c r="K527" s="866"/>
      <c r="L527" s="866"/>
      <c r="M527" s="866"/>
      <c r="N527" s="866"/>
      <c r="O527" s="866"/>
      <c r="P527" s="866"/>
    </row>
    <row r="528" spans="2:16" s="867" customFormat="1">
      <c r="B528" s="866"/>
      <c r="C528" s="866"/>
      <c r="E528" s="868"/>
      <c r="F528" s="869"/>
      <c r="G528" s="866"/>
      <c r="H528" s="866"/>
      <c r="I528" s="866"/>
      <c r="J528" s="870"/>
      <c r="K528" s="866"/>
      <c r="L528" s="866"/>
      <c r="M528" s="866"/>
      <c r="N528" s="866"/>
      <c r="O528" s="866"/>
      <c r="P528" s="866"/>
    </row>
    <row r="529" spans="2:16" s="867" customFormat="1">
      <c r="B529" s="866"/>
      <c r="C529" s="866"/>
      <c r="E529" s="868"/>
      <c r="F529" s="869"/>
      <c r="G529" s="866"/>
      <c r="H529" s="866"/>
      <c r="I529" s="866"/>
      <c r="J529" s="870"/>
      <c r="K529" s="866"/>
      <c r="L529" s="866"/>
      <c r="M529" s="866"/>
      <c r="N529" s="866"/>
      <c r="O529" s="866"/>
      <c r="P529" s="866"/>
    </row>
    <row r="530" spans="2:16" s="867" customFormat="1">
      <c r="B530" s="866"/>
      <c r="C530" s="866"/>
      <c r="E530" s="868"/>
      <c r="F530" s="869"/>
      <c r="G530" s="866"/>
      <c r="H530" s="866"/>
      <c r="I530" s="866"/>
      <c r="J530" s="870"/>
      <c r="K530" s="866"/>
      <c r="L530" s="866"/>
      <c r="M530" s="866"/>
      <c r="N530" s="866"/>
      <c r="O530" s="866"/>
      <c r="P530" s="866"/>
    </row>
    <row r="531" spans="2:16" s="867" customFormat="1">
      <c r="B531" s="866"/>
      <c r="C531" s="866"/>
      <c r="E531" s="868"/>
      <c r="F531" s="869"/>
      <c r="G531" s="866"/>
      <c r="H531" s="866"/>
      <c r="I531" s="866"/>
      <c r="J531" s="870"/>
      <c r="K531" s="866"/>
      <c r="L531" s="866"/>
      <c r="M531" s="866"/>
      <c r="N531" s="866"/>
      <c r="O531" s="866"/>
      <c r="P531" s="866"/>
    </row>
    <row r="532" spans="2:16" s="867" customFormat="1">
      <c r="B532" s="866"/>
      <c r="C532" s="866"/>
      <c r="E532" s="868"/>
      <c r="F532" s="869"/>
      <c r="G532" s="866"/>
      <c r="H532" s="866"/>
      <c r="I532" s="866"/>
      <c r="J532" s="870"/>
      <c r="K532" s="866"/>
      <c r="L532" s="866"/>
      <c r="M532" s="866"/>
      <c r="N532" s="866"/>
      <c r="O532" s="866"/>
      <c r="P532" s="866"/>
    </row>
    <row r="533" spans="2:16" s="867" customFormat="1">
      <c r="B533" s="866"/>
      <c r="C533" s="866"/>
      <c r="E533" s="868"/>
      <c r="F533" s="869"/>
      <c r="G533" s="866"/>
      <c r="H533" s="866"/>
      <c r="I533" s="866"/>
      <c r="J533" s="870"/>
      <c r="K533" s="866"/>
      <c r="L533" s="866"/>
      <c r="M533" s="866"/>
      <c r="N533" s="866"/>
      <c r="O533" s="866"/>
      <c r="P533" s="866"/>
    </row>
    <row r="534" spans="2:16" s="867" customFormat="1">
      <c r="B534" s="866"/>
      <c r="C534" s="866"/>
      <c r="E534" s="868"/>
      <c r="F534" s="869"/>
      <c r="G534" s="866"/>
      <c r="H534" s="866"/>
      <c r="I534" s="866"/>
      <c r="J534" s="870"/>
      <c r="K534" s="866"/>
      <c r="L534" s="866"/>
      <c r="M534" s="866"/>
      <c r="N534" s="866"/>
      <c r="O534" s="866"/>
      <c r="P534" s="866"/>
    </row>
    <row r="535" spans="2:16" s="867" customFormat="1">
      <c r="B535" s="866"/>
      <c r="C535" s="866"/>
      <c r="E535" s="868"/>
      <c r="F535" s="869"/>
      <c r="G535" s="866"/>
      <c r="H535" s="866"/>
      <c r="I535" s="866"/>
      <c r="J535" s="870"/>
      <c r="K535" s="866"/>
      <c r="L535" s="866"/>
      <c r="M535" s="866"/>
      <c r="N535" s="866"/>
      <c r="O535" s="866"/>
      <c r="P535" s="866"/>
    </row>
    <row r="536" spans="2:16" s="867" customFormat="1">
      <c r="B536" s="866"/>
      <c r="C536" s="866"/>
      <c r="E536" s="868"/>
      <c r="F536" s="869"/>
      <c r="G536" s="866"/>
      <c r="H536" s="866"/>
      <c r="I536" s="866"/>
      <c r="J536" s="870"/>
      <c r="K536" s="866"/>
      <c r="L536" s="866"/>
      <c r="M536" s="866"/>
      <c r="N536" s="866"/>
      <c r="O536" s="866"/>
      <c r="P536" s="866"/>
    </row>
    <row r="537" spans="2:16" s="867" customFormat="1">
      <c r="B537" s="866"/>
      <c r="C537" s="866"/>
      <c r="E537" s="868"/>
      <c r="F537" s="869"/>
      <c r="G537" s="866"/>
      <c r="H537" s="866"/>
      <c r="I537" s="866"/>
      <c r="J537" s="870"/>
      <c r="K537" s="866"/>
      <c r="L537" s="866"/>
      <c r="M537" s="866"/>
      <c r="N537" s="866"/>
      <c r="O537" s="866"/>
      <c r="P537" s="866"/>
    </row>
    <row r="538" spans="2:16" s="867" customFormat="1">
      <c r="B538" s="866"/>
      <c r="C538" s="866"/>
      <c r="E538" s="868"/>
      <c r="F538" s="869"/>
      <c r="G538" s="866"/>
      <c r="H538" s="866"/>
      <c r="I538" s="866"/>
      <c r="J538" s="870"/>
      <c r="K538" s="866"/>
      <c r="L538" s="866"/>
      <c r="M538" s="866"/>
      <c r="N538" s="866"/>
      <c r="O538" s="866"/>
      <c r="P538" s="866"/>
    </row>
    <row r="539" spans="2:16" s="867" customFormat="1">
      <c r="B539" s="866"/>
      <c r="C539" s="866"/>
      <c r="E539" s="868"/>
      <c r="F539" s="869"/>
      <c r="G539" s="866"/>
      <c r="H539" s="866"/>
      <c r="I539" s="866"/>
      <c r="J539" s="870"/>
      <c r="K539" s="866"/>
      <c r="L539" s="866"/>
      <c r="M539" s="866"/>
      <c r="N539" s="866"/>
      <c r="O539" s="866"/>
      <c r="P539" s="866"/>
    </row>
    <row r="540" spans="2:16" s="867" customFormat="1">
      <c r="B540" s="866"/>
      <c r="C540" s="866"/>
      <c r="E540" s="868"/>
      <c r="F540" s="869"/>
      <c r="G540" s="866"/>
      <c r="H540" s="866"/>
      <c r="I540" s="866"/>
      <c r="J540" s="870"/>
      <c r="K540" s="866"/>
      <c r="L540" s="866"/>
      <c r="M540" s="866"/>
      <c r="N540" s="866"/>
      <c r="O540" s="866"/>
      <c r="P540" s="866"/>
    </row>
    <row r="541" spans="2:16" s="867" customFormat="1">
      <c r="B541" s="866"/>
      <c r="C541" s="866"/>
      <c r="E541" s="868"/>
      <c r="F541" s="869"/>
      <c r="G541" s="866"/>
      <c r="H541" s="866"/>
      <c r="I541" s="866"/>
      <c r="J541" s="870"/>
      <c r="K541" s="866"/>
      <c r="L541" s="866"/>
      <c r="M541" s="866"/>
      <c r="N541" s="866"/>
      <c r="O541" s="866"/>
      <c r="P541" s="866"/>
    </row>
    <row r="542" spans="2:16" s="867" customFormat="1">
      <c r="B542" s="866"/>
      <c r="C542" s="866"/>
      <c r="E542" s="868"/>
      <c r="F542" s="869"/>
      <c r="G542" s="866"/>
      <c r="H542" s="866"/>
      <c r="I542" s="866"/>
      <c r="J542" s="870"/>
      <c r="K542" s="866"/>
      <c r="L542" s="866"/>
      <c r="M542" s="866"/>
      <c r="N542" s="866"/>
      <c r="O542" s="866"/>
      <c r="P542" s="866"/>
    </row>
    <row r="543" spans="2:16" s="867" customFormat="1">
      <c r="B543" s="866"/>
      <c r="C543" s="866"/>
      <c r="E543" s="868"/>
      <c r="F543" s="869"/>
      <c r="G543" s="866"/>
      <c r="H543" s="866"/>
      <c r="I543" s="866"/>
      <c r="J543" s="870"/>
      <c r="K543" s="866"/>
      <c r="L543" s="866"/>
      <c r="M543" s="866"/>
      <c r="N543" s="866"/>
      <c r="O543" s="866"/>
      <c r="P543" s="866"/>
    </row>
    <row r="544" spans="2:16" s="867" customFormat="1">
      <c r="B544" s="866"/>
      <c r="C544" s="866"/>
      <c r="E544" s="868"/>
      <c r="F544" s="869"/>
      <c r="G544" s="866"/>
      <c r="H544" s="866"/>
      <c r="I544" s="866"/>
      <c r="J544" s="870"/>
      <c r="K544" s="866"/>
      <c r="L544" s="866"/>
      <c r="M544" s="866"/>
      <c r="N544" s="866"/>
      <c r="O544" s="866"/>
      <c r="P544" s="866"/>
    </row>
    <row r="545" spans="2:16" s="867" customFormat="1">
      <c r="B545" s="866"/>
      <c r="C545" s="866"/>
      <c r="E545" s="868"/>
      <c r="F545" s="869"/>
      <c r="G545" s="866"/>
      <c r="H545" s="866"/>
      <c r="I545" s="866"/>
      <c r="J545" s="870"/>
      <c r="K545" s="866"/>
      <c r="L545" s="866"/>
      <c r="M545" s="866"/>
      <c r="N545" s="866"/>
      <c r="O545" s="866"/>
      <c r="P545" s="866"/>
    </row>
    <row r="546" spans="2:16" s="867" customFormat="1">
      <c r="B546" s="866"/>
      <c r="C546" s="866"/>
      <c r="E546" s="868"/>
      <c r="F546" s="869"/>
      <c r="G546" s="866"/>
      <c r="H546" s="866"/>
      <c r="I546" s="866"/>
      <c r="J546" s="870"/>
      <c r="K546" s="866"/>
      <c r="L546" s="866"/>
      <c r="M546" s="866"/>
      <c r="N546" s="866"/>
      <c r="O546" s="866"/>
      <c r="P546" s="866"/>
    </row>
    <row r="547" spans="2:16" s="867" customFormat="1">
      <c r="B547" s="866"/>
      <c r="C547" s="866"/>
      <c r="E547" s="868"/>
      <c r="F547" s="869"/>
      <c r="G547" s="866"/>
      <c r="H547" s="866"/>
      <c r="I547" s="866"/>
      <c r="J547" s="870"/>
      <c r="K547" s="866"/>
      <c r="L547" s="866"/>
      <c r="M547" s="866"/>
      <c r="N547" s="866"/>
      <c r="O547" s="866"/>
      <c r="P547" s="866"/>
    </row>
    <row r="548" spans="2:16" s="867" customFormat="1">
      <c r="B548" s="866"/>
      <c r="C548" s="866"/>
      <c r="E548" s="868"/>
      <c r="F548" s="869"/>
      <c r="G548" s="866"/>
      <c r="H548" s="866"/>
      <c r="I548" s="866"/>
      <c r="J548" s="870"/>
      <c r="K548" s="866"/>
      <c r="L548" s="866"/>
      <c r="M548" s="866"/>
      <c r="N548" s="866"/>
      <c r="O548" s="866"/>
      <c r="P548" s="866"/>
    </row>
    <row r="549" spans="2:16" s="867" customFormat="1">
      <c r="B549" s="866"/>
      <c r="C549" s="866"/>
      <c r="E549" s="868"/>
      <c r="F549" s="869"/>
      <c r="G549" s="866"/>
      <c r="H549" s="866"/>
      <c r="I549" s="866"/>
      <c r="J549" s="870"/>
      <c r="K549" s="866"/>
      <c r="L549" s="866"/>
      <c r="M549" s="866"/>
      <c r="N549" s="866"/>
      <c r="O549" s="866"/>
      <c r="P549" s="866"/>
    </row>
    <row r="550" spans="2:16" s="867" customFormat="1">
      <c r="B550" s="866"/>
      <c r="C550" s="866"/>
      <c r="E550" s="868"/>
      <c r="F550" s="869"/>
      <c r="G550" s="866"/>
      <c r="H550" s="866"/>
      <c r="I550" s="866"/>
      <c r="J550" s="870"/>
      <c r="K550" s="866"/>
      <c r="L550" s="866"/>
      <c r="M550" s="866"/>
      <c r="N550" s="866"/>
      <c r="O550" s="866"/>
      <c r="P550" s="866"/>
    </row>
    <row r="551" spans="2:16" s="867" customFormat="1">
      <c r="B551" s="866"/>
      <c r="C551" s="866"/>
      <c r="E551" s="868"/>
      <c r="F551" s="869"/>
      <c r="G551" s="866"/>
      <c r="H551" s="866"/>
      <c r="I551" s="866"/>
      <c r="J551" s="870"/>
      <c r="K551" s="866"/>
      <c r="L551" s="866"/>
      <c r="M551" s="866"/>
      <c r="N551" s="866"/>
      <c r="O551" s="866"/>
      <c r="P551" s="866"/>
    </row>
    <row r="552" spans="2:16" s="867" customFormat="1">
      <c r="B552" s="866"/>
      <c r="C552" s="866"/>
      <c r="E552" s="868"/>
      <c r="F552" s="869"/>
      <c r="G552" s="866"/>
      <c r="H552" s="866"/>
      <c r="I552" s="866"/>
      <c r="J552" s="870"/>
      <c r="K552" s="866"/>
      <c r="L552" s="866"/>
      <c r="M552" s="866"/>
      <c r="N552" s="866"/>
      <c r="O552" s="866"/>
      <c r="P552" s="866"/>
    </row>
    <row r="553" spans="2:16" s="867" customFormat="1">
      <c r="B553" s="866"/>
      <c r="C553" s="866"/>
      <c r="E553" s="868"/>
      <c r="F553" s="869"/>
      <c r="G553" s="866"/>
      <c r="H553" s="866"/>
      <c r="I553" s="866"/>
      <c r="J553" s="870"/>
      <c r="K553" s="866"/>
      <c r="L553" s="866"/>
      <c r="M553" s="866"/>
      <c r="N553" s="866"/>
      <c r="O553" s="866"/>
      <c r="P553" s="866"/>
    </row>
    <row r="554" spans="2:16" s="867" customFormat="1">
      <c r="B554" s="866"/>
      <c r="C554" s="866"/>
      <c r="E554" s="868"/>
      <c r="F554" s="869"/>
      <c r="G554" s="866"/>
      <c r="H554" s="866"/>
      <c r="I554" s="866"/>
      <c r="J554" s="870"/>
      <c r="K554" s="866"/>
      <c r="L554" s="866"/>
      <c r="M554" s="866"/>
      <c r="N554" s="866"/>
      <c r="O554" s="866"/>
      <c r="P554" s="866"/>
    </row>
    <row r="555" spans="2:16" s="867" customFormat="1">
      <c r="B555" s="866"/>
      <c r="C555" s="866"/>
      <c r="E555" s="868"/>
      <c r="F555" s="869"/>
      <c r="G555" s="866"/>
      <c r="H555" s="866"/>
      <c r="I555" s="866"/>
      <c r="J555" s="870"/>
      <c r="K555" s="866"/>
      <c r="L555" s="866"/>
      <c r="M555" s="866"/>
      <c r="N555" s="866"/>
      <c r="O555" s="866"/>
      <c r="P555" s="866"/>
    </row>
    <row r="556" spans="2:16" s="867" customFormat="1">
      <c r="B556" s="866"/>
      <c r="C556" s="866"/>
      <c r="E556" s="868"/>
      <c r="F556" s="869"/>
      <c r="G556" s="866"/>
      <c r="H556" s="866"/>
      <c r="I556" s="866"/>
      <c r="J556" s="870"/>
      <c r="K556" s="866"/>
      <c r="L556" s="866"/>
      <c r="M556" s="866"/>
      <c r="N556" s="866"/>
      <c r="O556" s="866"/>
      <c r="P556" s="866"/>
    </row>
    <row r="557" spans="2:16" s="867" customFormat="1">
      <c r="B557" s="866"/>
      <c r="C557" s="866"/>
      <c r="E557" s="868"/>
      <c r="F557" s="869"/>
      <c r="G557" s="866"/>
      <c r="H557" s="866"/>
      <c r="I557" s="866"/>
      <c r="J557" s="870"/>
      <c r="K557" s="866"/>
      <c r="L557" s="866"/>
      <c r="M557" s="866"/>
      <c r="N557" s="866"/>
      <c r="O557" s="866"/>
      <c r="P557" s="866"/>
    </row>
    <row r="558" spans="2:16" s="867" customFormat="1">
      <c r="B558" s="866"/>
      <c r="C558" s="866"/>
      <c r="E558" s="868"/>
      <c r="F558" s="869"/>
      <c r="G558" s="866"/>
      <c r="H558" s="866"/>
      <c r="I558" s="866"/>
      <c r="J558" s="870"/>
      <c r="K558" s="866"/>
      <c r="L558" s="866"/>
      <c r="M558" s="866"/>
      <c r="N558" s="866"/>
      <c r="O558" s="866"/>
      <c r="P558" s="866"/>
    </row>
    <row r="559" spans="2:16" s="867" customFormat="1">
      <c r="B559" s="866"/>
      <c r="C559" s="866"/>
      <c r="E559" s="868"/>
      <c r="F559" s="869"/>
      <c r="G559" s="866"/>
      <c r="H559" s="866"/>
      <c r="I559" s="866"/>
      <c r="J559" s="870"/>
      <c r="K559" s="866"/>
      <c r="L559" s="866"/>
      <c r="M559" s="866"/>
      <c r="N559" s="866"/>
      <c r="O559" s="866"/>
      <c r="P559" s="866"/>
    </row>
    <row r="560" spans="2:16" s="867" customFormat="1">
      <c r="B560" s="866"/>
      <c r="C560" s="866"/>
      <c r="E560" s="868"/>
      <c r="F560" s="869"/>
      <c r="G560" s="866"/>
      <c r="H560" s="866"/>
      <c r="I560" s="866"/>
      <c r="J560" s="870"/>
      <c r="K560" s="866"/>
      <c r="L560" s="866"/>
      <c r="M560" s="866"/>
      <c r="N560" s="866"/>
      <c r="O560" s="866"/>
      <c r="P560" s="866"/>
    </row>
    <row r="561" spans="2:16" s="867" customFormat="1">
      <c r="B561" s="866"/>
      <c r="C561" s="866"/>
      <c r="E561" s="868"/>
      <c r="F561" s="869"/>
      <c r="G561" s="866"/>
      <c r="H561" s="866"/>
      <c r="I561" s="866"/>
      <c r="J561" s="870"/>
      <c r="K561" s="866"/>
      <c r="L561" s="866"/>
      <c r="M561" s="866"/>
      <c r="N561" s="866"/>
      <c r="O561" s="866"/>
      <c r="P561" s="866"/>
    </row>
    <row r="562" spans="2:16" s="867" customFormat="1">
      <c r="B562" s="866"/>
      <c r="C562" s="866"/>
      <c r="E562" s="868"/>
      <c r="F562" s="869"/>
      <c r="G562" s="866"/>
      <c r="H562" s="866"/>
      <c r="I562" s="866"/>
      <c r="J562" s="870"/>
      <c r="K562" s="866"/>
      <c r="L562" s="866"/>
      <c r="M562" s="866"/>
      <c r="N562" s="866"/>
      <c r="O562" s="866"/>
      <c r="P562" s="866"/>
    </row>
    <row r="563" spans="2:16" s="867" customFormat="1">
      <c r="B563" s="866"/>
      <c r="C563" s="866"/>
      <c r="E563" s="868"/>
      <c r="F563" s="869"/>
      <c r="G563" s="866"/>
      <c r="H563" s="866"/>
      <c r="I563" s="866"/>
      <c r="J563" s="870"/>
      <c r="K563" s="866"/>
      <c r="L563" s="866"/>
      <c r="M563" s="866"/>
      <c r="N563" s="866"/>
      <c r="O563" s="866"/>
      <c r="P563" s="866"/>
    </row>
    <row r="564" spans="2:16" s="867" customFormat="1">
      <c r="B564" s="866"/>
      <c r="C564" s="866"/>
      <c r="E564" s="868"/>
      <c r="F564" s="869"/>
      <c r="G564" s="866"/>
      <c r="H564" s="866"/>
      <c r="I564" s="866"/>
      <c r="J564" s="870"/>
      <c r="K564" s="866"/>
      <c r="L564" s="866"/>
      <c r="M564" s="866"/>
      <c r="N564" s="866"/>
      <c r="O564" s="866"/>
      <c r="P564" s="866"/>
    </row>
    <row r="565" spans="2:16" s="867" customFormat="1">
      <c r="B565" s="866"/>
      <c r="C565" s="866"/>
      <c r="E565" s="868"/>
      <c r="F565" s="869"/>
      <c r="G565" s="866"/>
      <c r="H565" s="866"/>
      <c r="I565" s="866"/>
      <c r="J565" s="870"/>
      <c r="K565" s="866"/>
      <c r="L565" s="866"/>
      <c r="M565" s="866"/>
      <c r="N565" s="866"/>
      <c r="O565" s="866"/>
      <c r="P565" s="866"/>
    </row>
    <row r="566" spans="2:16" s="867" customFormat="1">
      <c r="B566" s="866"/>
      <c r="C566" s="866"/>
      <c r="E566" s="868"/>
      <c r="F566" s="869"/>
      <c r="G566" s="866"/>
      <c r="H566" s="866"/>
      <c r="I566" s="866"/>
      <c r="J566" s="870"/>
      <c r="K566" s="866"/>
      <c r="L566" s="866"/>
      <c r="M566" s="866"/>
      <c r="N566" s="866"/>
      <c r="O566" s="866"/>
      <c r="P566" s="866"/>
    </row>
    <row r="567" spans="2:16" s="867" customFormat="1">
      <c r="B567" s="866"/>
      <c r="C567" s="866"/>
      <c r="E567" s="868"/>
      <c r="F567" s="869"/>
      <c r="G567" s="866"/>
      <c r="H567" s="866"/>
      <c r="I567" s="866"/>
      <c r="J567" s="870"/>
      <c r="K567" s="866"/>
      <c r="L567" s="866"/>
      <c r="M567" s="866"/>
      <c r="N567" s="866"/>
      <c r="O567" s="866"/>
      <c r="P567" s="866"/>
    </row>
    <row r="568" spans="2:16" s="867" customFormat="1">
      <c r="B568" s="866"/>
      <c r="C568" s="866"/>
      <c r="E568" s="868"/>
      <c r="F568" s="869"/>
      <c r="G568" s="866"/>
      <c r="H568" s="866"/>
      <c r="I568" s="866"/>
      <c r="J568" s="870"/>
      <c r="K568" s="866"/>
      <c r="L568" s="866"/>
      <c r="M568" s="866"/>
      <c r="N568" s="866"/>
      <c r="O568" s="866"/>
      <c r="P568" s="866"/>
    </row>
    <row r="569" spans="2:16" s="867" customFormat="1">
      <c r="B569" s="866"/>
      <c r="C569" s="866"/>
      <c r="E569" s="868"/>
      <c r="F569" s="869"/>
      <c r="G569" s="866"/>
      <c r="H569" s="866"/>
      <c r="I569" s="866"/>
      <c r="J569" s="870"/>
      <c r="K569" s="866"/>
      <c r="L569" s="866"/>
      <c r="M569" s="866"/>
      <c r="N569" s="866"/>
      <c r="O569" s="866"/>
      <c r="P569" s="866"/>
    </row>
    <row r="570" spans="2:16" s="867" customFormat="1">
      <c r="B570" s="866"/>
      <c r="C570" s="866"/>
      <c r="E570" s="868"/>
      <c r="F570" s="869"/>
      <c r="G570" s="866"/>
      <c r="H570" s="866"/>
      <c r="I570" s="866"/>
      <c r="J570" s="870"/>
      <c r="K570" s="866"/>
      <c r="L570" s="866"/>
      <c r="M570" s="866"/>
      <c r="N570" s="866"/>
      <c r="O570" s="866"/>
      <c r="P570" s="866"/>
    </row>
    <row r="571" spans="2:16" s="867" customFormat="1">
      <c r="B571" s="866"/>
      <c r="C571" s="866"/>
      <c r="E571" s="868"/>
      <c r="F571" s="869"/>
      <c r="G571" s="866"/>
      <c r="H571" s="866"/>
      <c r="I571" s="866"/>
      <c r="J571" s="870"/>
      <c r="K571" s="866"/>
      <c r="L571" s="866"/>
      <c r="M571" s="866"/>
      <c r="N571" s="866"/>
      <c r="O571" s="866"/>
      <c r="P571" s="866"/>
    </row>
    <row r="572" spans="2:16" s="867" customFormat="1">
      <c r="B572" s="866"/>
      <c r="C572" s="866"/>
      <c r="E572" s="868"/>
      <c r="F572" s="869"/>
      <c r="G572" s="866"/>
      <c r="H572" s="866"/>
      <c r="I572" s="866"/>
      <c r="J572" s="870"/>
      <c r="K572" s="866"/>
      <c r="L572" s="866"/>
      <c r="M572" s="866"/>
      <c r="N572" s="866"/>
      <c r="O572" s="866"/>
      <c r="P572" s="866"/>
    </row>
    <row r="573" spans="2:16" s="867" customFormat="1">
      <c r="B573" s="866"/>
      <c r="C573" s="866"/>
      <c r="E573" s="868"/>
      <c r="F573" s="869"/>
      <c r="G573" s="866"/>
      <c r="H573" s="866"/>
      <c r="I573" s="866"/>
      <c r="J573" s="870"/>
      <c r="K573" s="866"/>
      <c r="L573" s="866"/>
      <c r="M573" s="866"/>
      <c r="N573" s="866"/>
      <c r="O573" s="866"/>
      <c r="P573" s="866"/>
    </row>
    <row r="574" spans="2:16" s="867" customFormat="1">
      <c r="B574" s="866"/>
      <c r="C574" s="866"/>
      <c r="E574" s="868"/>
      <c r="F574" s="869"/>
      <c r="G574" s="866"/>
      <c r="H574" s="866"/>
      <c r="I574" s="866"/>
      <c r="J574" s="870"/>
      <c r="K574" s="866"/>
      <c r="L574" s="866"/>
      <c r="M574" s="866"/>
      <c r="N574" s="866"/>
      <c r="O574" s="866"/>
      <c r="P574" s="866"/>
    </row>
    <row r="575" spans="2:16" s="867" customFormat="1">
      <c r="B575" s="866"/>
      <c r="C575" s="866"/>
      <c r="E575" s="868"/>
      <c r="F575" s="869"/>
      <c r="G575" s="866"/>
      <c r="H575" s="866"/>
      <c r="I575" s="866"/>
      <c r="J575" s="870"/>
      <c r="K575" s="866"/>
      <c r="L575" s="866"/>
      <c r="M575" s="866"/>
      <c r="N575" s="866"/>
      <c r="O575" s="866"/>
      <c r="P575" s="866"/>
    </row>
    <row r="576" spans="2:16" s="867" customFormat="1">
      <c r="B576" s="866"/>
      <c r="C576" s="866"/>
      <c r="E576" s="868"/>
      <c r="F576" s="869"/>
      <c r="G576" s="866"/>
      <c r="H576" s="866"/>
      <c r="I576" s="866"/>
      <c r="J576" s="870"/>
      <c r="K576" s="866"/>
      <c r="L576" s="866"/>
      <c r="M576" s="866"/>
      <c r="N576" s="866"/>
      <c r="O576" s="866"/>
      <c r="P576" s="866"/>
    </row>
    <row r="577" spans="2:16" s="867" customFormat="1">
      <c r="B577" s="866"/>
      <c r="C577" s="866"/>
      <c r="E577" s="868"/>
      <c r="F577" s="869"/>
      <c r="G577" s="866"/>
      <c r="H577" s="866"/>
      <c r="I577" s="866"/>
      <c r="J577" s="870"/>
      <c r="K577" s="866"/>
      <c r="L577" s="866"/>
      <c r="M577" s="866"/>
      <c r="N577" s="866"/>
      <c r="O577" s="866"/>
      <c r="P577" s="866"/>
    </row>
    <row r="578" spans="2:16" s="867" customFormat="1">
      <c r="B578" s="866"/>
      <c r="C578" s="866"/>
      <c r="E578" s="868"/>
      <c r="F578" s="869"/>
      <c r="G578" s="866"/>
      <c r="H578" s="866"/>
      <c r="I578" s="866"/>
      <c r="J578" s="870"/>
      <c r="K578" s="866"/>
      <c r="L578" s="866"/>
      <c r="M578" s="866"/>
      <c r="N578" s="866"/>
      <c r="O578" s="866"/>
      <c r="P578" s="866"/>
    </row>
    <row r="579" spans="2:16" s="867" customFormat="1">
      <c r="B579" s="866"/>
      <c r="C579" s="866"/>
      <c r="E579" s="868"/>
      <c r="F579" s="869"/>
      <c r="G579" s="866"/>
      <c r="H579" s="866"/>
      <c r="I579" s="866"/>
      <c r="J579" s="870"/>
      <c r="K579" s="866"/>
      <c r="L579" s="866"/>
      <c r="M579" s="866"/>
      <c r="N579" s="866"/>
      <c r="O579" s="866"/>
      <c r="P579" s="866"/>
    </row>
    <row r="580" spans="2:16" s="867" customFormat="1">
      <c r="B580" s="866"/>
      <c r="C580" s="866"/>
      <c r="E580" s="868"/>
      <c r="F580" s="869"/>
      <c r="G580" s="866"/>
      <c r="H580" s="866"/>
      <c r="I580" s="866"/>
      <c r="J580" s="870"/>
      <c r="K580" s="866"/>
      <c r="L580" s="866"/>
      <c r="M580" s="866"/>
      <c r="N580" s="866"/>
      <c r="O580" s="866"/>
      <c r="P580" s="866"/>
    </row>
    <row r="581" spans="2:16" s="867" customFormat="1">
      <c r="B581" s="866"/>
      <c r="C581" s="866"/>
      <c r="E581" s="868"/>
      <c r="F581" s="869"/>
      <c r="G581" s="866"/>
      <c r="H581" s="866"/>
      <c r="I581" s="866"/>
      <c r="J581" s="870"/>
      <c r="K581" s="866"/>
      <c r="L581" s="866"/>
      <c r="M581" s="866"/>
      <c r="N581" s="866"/>
      <c r="O581" s="866"/>
      <c r="P581" s="866"/>
    </row>
    <row r="582" spans="2:16" s="867" customFormat="1">
      <c r="B582" s="866"/>
      <c r="C582" s="866"/>
      <c r="E582" s="868"/>
      <c r="F582" s="869"/>
      <c r="G582" s="866"/>
      <c r="H582" s="866"/>
      <c r="I582" s="866"/>
      <c r="J582" s="870"/>
      <c r="K582" s="866"/>
      <c r="L582" s="866"/>
      <c r="M582" s="866"/>
      <c r="N582" s="866"/>
      <c r="O582" s="866"/>
      <c r="P582" s="866"/>
    </row>
    <row r="583" spans="2:16" s="867" customFormat="1">
      <c r="B583" s="866"/>
      <c r="C583" s="866"/>
      <c r="E583" s="868"/>
      <c r="F583" s="869"/>
      <c r="G583" s="866"/>
      <c r="H583" s="866"/>
      <c r="I583" s="866"/>
      <c r="J583" s="870"/>
      <c r="K583" s="866"/>
      <c r="L583" s="866"/>
      <c r="M583" s="866"/>
      <c r="N583" s="866"/>
      <c r="O583" s="866"/>
      <c r="P583" s="866"/>
    </row>
    <row r="584" spans="2:16" s="867" customFormat="1">
      <c r="B584" s="866"/>
      <c r="C584" s="866"/>
      <c r="E584" s="868"/>
      <c r="F584" s="869"/>
      <c r="G584" s="866"/>
      <c r="H584" s="866"/>
      <c r="I584" s="866"/>
      <c r="J584" s="870"/>
      <c r="K584" s="866"/>
      <c r="L584" s="866"/>
      <c r="M584" s="866"/>
      <c r="N584" s="866"/>
      <c r="O584" s="866"/>
      <c r="P584" s="866"/>
    </row>
    <row r="585" spans="2:16" s="867" customFormat="1">
      <c r="B585" s="866"/>
      <c r="C585" s="866"/>
      <c r="E585" s="868"/>
      <c r="F585" s="869"/>
      <c r="G585" s="866"/>
      <c r="H585" s="866"/>
      <c r="I585" s="866"/>
      <c r="J585" s="870"/>
      <c r="K585" s="866"/>
      <c r="L585" s="866"/>
      <c r="M585" s="866"/>
      <c r="N585" s="866"/>
      <c r="O585" s="866"/>
      <c r="P585" s="866"/>
    </row>
    <row r="586" spans="2:16" s="867" customFormat="1">
      <c r="B586" s="866"/>
      <c r="C586" s="866"/>
      <c r="E586" s="868"/>
      <c r="F586" s="869"/>
      <c r="G586" s="866"/>
      <c r="H586" s="866"/>
      <c r="I586" s="866"/>
      <c r="J586" s="870"/>
      <c r="K586" s="866"/>
      <c r="L586" s="866"/>
      <c r="M586" s="866"/>
      <c r="N586" s="866"/>
      <c r="O586" s="866"/>
      <c r="P586" s="866"/>
    </row>
    <row r="587" spans="2:16" s="867" customFormat="1">
      <c r="B587" s="866"/>
      <c r="C587" s="866"/>
      <c r="E587" s="868"/>
      <c r="F587" s="869"/>
      <c r="G587" s="866"/>
      <c r="H587" s="866"/>
      <c r="I587" s="866"/>
      <c r="J587" s="870"/>
      <c r="K587" s="866"/>
      <c r="L587" s="866"/>
      <c r="M587" s="866"/>
      <c r="N587" s="866"/>
      <c r="O587" s="866"/>
      <c r="P587" s="866"/>
    </row>
    <row r="588" spans="2:16" s="867" customFormat="1">
      <c r="B588" s="866"/>
      <c r="C588" s="866"/>
      <c r="E588" s="868"/>
      <c r="F588" s="869"/>
      <c r="G588" s="866"/>
      <c r="H588" s="866"/>
      <c r="I588" s="866"/>
      <c r="J588" s="870"/>
      <c r="K588" s="866"/>
      <c r="L588" s="866"/>
      <c r="M588" s="866"/>
      <c r="N588" s="866"/>
      <c r="O588" s="866"/>
      <c r="P588" s="866"/>
    </row>
    <row r="589" spans="2:16" s="867" customFormat="1">
      <c r="B589" s="866"/>
      <c r="C589" s="866"/>
      <c r="E589" s="868"/>
      <c r="F589" s="869"/>
      <c r="G589" s="866"/>
      <c r="H589" s="866"/>
      <c r="I589" s="866"/>
      <c r="J589" s="870"/>
      <c r="K589" s="866"/>
      <c r="L589" s="866"/>
      <c r="M589" s="866"/>
      <c r="N589" s="866"/>
      <c r="O589" s="866"/>
      <c r="P589" s="866"/>
    </row>
    <row r="590" spans="2:16" s="867" customFormat="1">
      <c r="B590" s="866"/>
      <c r="C590" s="866"/>
      <c r="E590" s="868"/>
      <c r="F590" s="869"/>
      <c r="G590" s="866"/>
      <c r="H590" s="866"/>
      <c r="I590" s="866"/>
      <c r="J590" s="870"/>
      <c r="K590" s="866"/>
      <c r="L590" s="866"/>
      <c r="M590" s="866"/>
      <c r="N590" s="866"/>
      <c r="O590" s="866"/>
      <c r="P590" s="866"/>
    </row>
    <row r="591" spans="2:16" s="867" customFormat="1">
      <c r="B591" s="866"/>
      <c r="C591" s="866"/>
      <c r="E591" s="868"/>
      <c r="F591" s="869"/>
      <c r="G591" s="866"/>
      <c r="H591" s="866"/>
      <c r="I591" s="866"/>
      <c r="J591" s="870"/>
      <c r="K591" s="866"/>
      <c r="L591" s="866"/>
      <c r="M591" s="866"/>
      <c r="N591" s="866"/>
      <c r="O591" s="866"/>
      <c r="P591" s="866"/>
    </row>
    <row r="592" spans="2:16" s="867" customFormat="1">
      <c r="B592" s="866"/>
      <c r="C592" s="866"/>
      <c r="E592" s="868"/>
      <c r="F592" s="869"/>
      <c r="G592" s="866"/>
      <c r="H592" s="866"/>
      <c r="I592" s="866"/>
      <c r="J592" s="870"/>
      <c r="K592" s="866"/>
      <c r="L592" s="866"/>
      <c r="M592" s="866"/>
      <c r="N592" s="866"/>
      <c r="O592" s="866"/>
      <c r="P592" s="866"/>
    </row>
    <row r="593" spans="2:16" s="867" customFormat="1">
      <c r="B593" s="866"/>
      <c r="C593" s="866"/>
      <c r="E593" s="868"/>
      <c r="F593" s="869"/>
      <c r="G593" s="866"/>
      <c r="H593" s="866"/>
      <c r="I593" s="866"/>
      <c r="J593" s="870"/>
      <c r="K593" s="866"/>
      <c r="L593" s="866"/>
      <c r="M593" s="866"/>
      <c r="N593" s="866"/>
      <c r="O593" s="866"/>
      <c r="P593" s="866"/>
    </row>
    <row r="594" spans="2:16" s="867" customFormat="1">
      <c r="B594" s="866"/>
      <c r="C594" s="866"/>
      <c r="E594" s="868"/>
      <c r="F594" s="869"/>
      <c r="G594" s="866"/>
      <c r="H594" s="866"/>
      <c r="I594" s="866"/>
      <c r="J594" s="870"/>
      <c r="K594" s="866"/>
      <c r="L594" s="866"/>
      <c r="M594" s="866"/>
      <c r="N594" s="866"/>
      <c r="O594" s="866"/>
      <c r="P594" s="866"/>
    </row>
    <row r="595" spans="2:16" s="867" customFormat="1">
      <c r="B595" s="866"/>
      <c r="C595" s="866"/>
      <c r="E595" s="868"/>
      <c r="F595" s="869"/>
      <c r="G595" s="866"/>
      <c r="H595" s="866"/>
      <c r="I595" s="866"/>
      <c r="J595" s="870"/>
      <c r="K595" s="866"/>
      <c r="L595" s="866"/>
      <c r="M595" s="866"/>
      <c r="N595" s="866"/>
      <c r="O595" s="866"/>
      <c r="P595" s="866"/>
    </row>
    <row r="596" spans="2:16" s="867" customFormat="1">
      <c r="B596" s="866"/>
      <c r="C596" s="866"/>
      <c r="E596" s="868"/>
      <c r="F596" s="869"/>
      <c r="G596" s="866"/>
      <c r="H596" s="866"/>
      <c r="I596" s="866"/>
      <c r="J596" s="870"/>
      <c r="K596" s="866"/>
      <c r="L596" s="866"/>
      <c r="M596" s="866"/>
      <c r="N596" s="866"/>
      <c r="O596" s="866"/>
      <c r="P596" s="866"/>
    </row>
    <row r="597" spans="2:16" s="867" customFormat="1">
      <c r="B597" s="866"/>
      <c r="C597" s="866"/>
      <c r="E597" s="868"/>
      <c r="F597" s="869"/>
      <c r="G597" s="866"/>
      <c r="H597" s="866"/>
      <c r="I597" s="866"/>
      <c r="J597" s="870"/>
      <c r="K597" s="866"/>
      <c r="L597" s="866"/>
      <c r="M597" s="866"/>
      <c r="N597" s="866"/>
      <c r="O597" s="866"/>
      <c r="P597" s="866"/>
    </row>
    <row r="598" spans="2:16" s="867" customFormat="1">
      <c r="B598" s="866"/>
      <c r="C598" s="866"/>
      <c r="E598" s="868"/>
      <c r="F598" s="869"/>
      <c r="G598" s="866"/>
      <c r="H598" s="866"/>
      <c r="I598" s="866"/>
      <c r="J598" s="870"/>
      <c r="K598" s="866"/>
      <c r="L598" s="866"/>
      <c r="M598" s="866"/>
      <c r="N598" s="866"/>
      <c r="O598" s="866"/>
      <c r="P598" s="866"/>
    </row>
    <row r="599" spans="2:16" s="867" customFormat="1">
      <c r="B599" s="866"/>
      <c r="C599" s="866"/>
      <c r="E599" s="868"/>
      <c r="F599" s="869"/>
      <c r="G599" s="866"/>
      <c r="H599" s="866"/>
      <c r="I599" s="866"/>
      <c r="J599" s="870"/>
      <c r="K599" s="866"/>
      <c r="L599" s="866"/>
      <c r="M599" s="866"/>
      <c r="N599" s="866"/>
      <c r="O599" s="866"/>
      <c r="P599" s="866"/>
    </row>
    <row r="600" spans="2:16" s="867" customFormat="1">
      <c r="B600" s="866"/>
      <c r="C600" s="866"/>
      <c r="E600" s="868"/>
      <c r="F600" s="869"/>
      <c r="G600" s="866"/>
      <c r="H600" s="866"/>
      <c r="I600" s="866"/>
      <c r="J600" s="870"/>
      <c r="K600" s="866"/>
      <c r="L600" s="866"/>
      <c r="M600" s="866"/>
      <c r="N600" s="866"/>
      <c r="O600" s="866"/>
      <c r="P600" s="866"/>
    </row>
    <row r="601" spans="2:16" s="867" customFormat="1">
      <c r="B601" s="866"/>
      <c r="C601" s="866"/>
      <c r="E601" s="868"/>
      <c r="F601" s="869"/>
      <c r="G601" s="866"/>
      <c r="H601" s="866"/>
      <c r="I601" s="866"/>
      <c r="J601" s="870"/>
      <c r="K601" s="866"/>
      <c r="L601" s="866"/>
      <c r="M601" s="866"/>
      <c r="N601" s="866"/>
      <c r="O601" s="866"/>
      <c r="P601" s="866"/>
    </row>
    <row r="602" spans="2:16" s="867" customFormat="1">
      <c r="B602" s="866"/>
      <c r="C602" s="866"/>
      <c r="E602" s="868"/>
      <c r="F602" s="869"/>
      <c r="G602" s="866"/>
      <c r="H602" s="866"/>
      <c r="I602" s="866"/>
      <c r="J602" s="870"/>
      <c r="K602" s="866"/>
      <c r="L602" s="866"/>
      <c r="M602" s="866"/>
      <c r="N602" s="866"/>
      <c r="O602" s="866"/>
      <c r="P602" s="866"/>
    </row>
    <row r="603" spans="2:16" s="867" customFormat="1">
      <c r="B603" s="866"/>
      <c r="C603" s="866"/>
      <c r="E603" s="868"/>
      <c r="F603" s="869"/>
      <c r="G603" s="866"/>
      <c r="H603" s="866"/>
      <c r="I603" s="866"/>
      <c r="J603" s="870"/>
      <c r="K603" s="866"/>
      <c r="L603" s="866"/>
      <c r="M603" s="866"/>
      <c r="N603" s="866"/>
      <c r="O603" s="866"/>
      <c r="P603" s="866"/>
    </row>
    <row r="604" spans="2:16" s="867" customFormat="1">
      <c r="B604" s="866"/>
      <c r="C604" s="866"/>
      <c r="E604" s="868"/>
      <c r="F604" s="869"/>
      <c r="G604" s="866"/>
      <c r="H604" s="866"/>
      <c r="I604" s="866"/>
      <c r="J604" s="870"/>
      <c r="K604" s="866"/>
      <c r="L604" s="866"/>
      <c r="M604" s="866"/>
      <c r="N604" s="866"/>
      <c r="O604" s="866"/>
      <c r="P604" s="866"/>
    </row>
    <row r="605" spans="2:16" s="867" customFormat="1">
      <c r="B605" s="866"/>
      <c r="C605" s="866"/>
      <c r="E605" s="868"/>
      <c r="F605" s="869"/>
      <c r="G605" s="866"/>
      <c r="H605" s="866"/>
      <c r="I605" s="866"/>
      <c r="J605" s="870"/>
      <c r="K605" s="866"/>
      <c r="L605" s="866"/>
      <c r="M605" s="866"/>
      <c r="N605" s="866"/>
      <c r="O605" s="866"/>
      <c r="P605" s="866"/>
    </row>
    <row r="606" spans="2:16" s="867" customFormat="1">
      <c r="B606" s="866"/>
      <c r="C606" s="866"/>
      <c r="E606" s="868"/>
      <c r="F606" s="869"/>
      <c r="G606" s="866"/>
      <c r="H606" s="866"/>
      <c r="I606" s="866"/>
      <c r="J606" s="870"/>
      <c r="K606" s="866"/>
      <c r="L606" s="866"/>
      <c r="M606" s="866"/>
      <c r="N606" s="866"/>
      <c r="O606" s="866"/>
      <c r="P606" s="866"/>
    </row>
    <row r="607" spans="2:16" s="867" customFormat="1">
      <c r="B607" s="866"/>
      <c r="C607" s="866"/>
      <c r="E607" s="868"/>
      <c r="F607" s="869"/>
      <c r="G607" s="866"/>
      <c r="H607" s="866"/>
      <c r="I607" s="866"/>
      <c r="J607" s="870"/>
      <c r="K607" s="866"/>
      <c r="L607" s="866"/>
      <c r="M607" s="866"/>
      <c r="N607" s="866"/>
      <c r="O607" s="866"/>
      <c r="P607" s="866"/>
    </row>
    <row r="608" spans="2:16" s="867" customFormat="1">
      <c r="B608" s="866"/>
      <c r="C608" s="866"/>
      <c r="E608" s="868"/>
      <c r="F608" s="869"/>
      <c r="G608" s="866"/>
      <c r="H608" s="866"/>
      <c r="I608" s="866"/>
      <c r="J608" s="870"/>
      <c r="K608" s="866"/>
      <c r="L608" s="866"/>
      <c r="M608" s="866"/>
      <c r="N608" s="866"/>
      <c r="O608" s="866"/>
      <c r="P608" s="866"/>
    </row>
    <row r="609" spans="2:16" s="867" customFormat="1">
      <c r="B609" s="866"/>
      <c r="C609" s="866"/>
      <c r="E609" s="868"/>
      <c r="F609" s="869"/>
      <c r="G609" s="866"/>
      <c r="H609" s="866"/>
      <c r="I609" s="866"/>
      <c r="J609" s="870"/>
      <c r="K609" s="866"/>
      <c r="L609" s="866"/>
      <c r="M609" s="866"/>
      <c r="N609" s="866"/>
      <c r="O609" s="866"/>
      <c r="P609" s="866"/>
    </row>
    <row r="610" spans="2:16" s="867" customFormat="1">
      <c r="B610" s="866"/>
      <c r="C610" s="866"/>
      <c r="E610" s="868"/>
      <c r="F610" s="869"/>
      <c r="G610" s="866"/>
      <c r="H610" s="866"/>
      <c r="I610" s="866"/>
      <c r="J610" s="870"/>
      <c r="K610" s="866"/>
      <c r="L610" s="866"/>
      <c r="M610" s="866"/>
      <c r="N610" s="866"/>
      <c r="O610" s="866"/>
      <c r="P610" s="866"/>
    </row>
    <row r="611" spans="2:16" s="867" customFormat="1">
      <c r="B611" s="866"/>
      <c r="C611" s="866"/>
      <c r="E611" s="868"/>
      <c r="F611" s="869"/>
      <c r="G611" s="866"/>
      <c r="H611" s="866"/>
      <c r="I611" s="866"/>
      <c r="J611" s="870"/>
      <c r="K611" s="866"/>
      <c r="L611" s="866"/>
      <c r="M611" s="866"/>
      <c r="N611" s="866"/>
      <c r="O611" s="866"/>
      <c r="P611" s="866"/>
    </row>
    <row r="612" spans="2:16" s="867" customFormat="1">
      <c r="B612" s="866"/>
      <c r="C612" s="866"/>
      <c r="E612" s="868"/>
      <c r="F612" s="869"/>
      <c r="G612" s="866"/>
      <c r="H612" s="866"/>
      <c r="I612" s="866"/>
      <c r="J612" s="870"/>
      <c r="K612" s="866"/>
      <c r="L612" s="866"/>
      <c r="M612" s="866"/>
      <c r="N612" s="866"/>
      <c r="O612" s="866"/>
      <c r="P612" s="866"/>
    </row>
    <row r="613" spans="2:16" s="867" customFormat="1">
      <c r="B613" s="866"/>
      <c r="C613" s="866"/>
      <c r="E613" s="868"/>
      <c r="F613" s="869"/>
      <c r="G613" s="866"/>
      <c r="H613" s="866"/>
      <c r="I613" s="866"/>
      <c r="J613" s="870"/>
      <c r="K613" s="866"/>
      <c r="L613" s="866"/>
      <c r="M613" s="866"/>
      <c r="N613" s="866"/>
      <c r="O613" s="866"/>
      <c r="P613" s="866"/>
    </row>
    <row r="614" spans="2:16" s="867" customFormat="1">
      <c r="B614" s="866"/>
      <c r="C614" s="866"/>
      <c r="E614" s="868"/>
      <c r="F614" s="869"/>
      <c r="G614" s="866"/>
      <c r="H614" s="866"/>
      <c r="I614" s="866"/>
      <c r="J614" s="870"/>
      <c r="K614" s="866"/>
      <c r="L614" s="866"/>
      <c r="M614" s="866"/>
      <c r="N614" s="866"/>
      <c r="O614" s="866"/>
      <c r="P614" s="866"/>
    </row>
    <row r="615" spans="2:16" s="867" customFormat="1">
      <c r="B615" s="866"/>
      <c r="C615" s="866"/>
      <c r="E615" s="868"/>
      <c r="F615" s="869"/>
      <c r="G615" s="866"/>
      <c r="H615" s="866"/>
      <c r="I615" s="866"/>
      <c r="J615" s="870"/>
      <c r="K615" s="866"/>
      <c r="L615" s="866"/>
      <c r="M615" s="866"/>
      <c r="N615" s="866"/>
      <c r="O615" s="866"/>
      <c r="P615" s="866"/>
    </row>
    <row r="616" spans="2:16" s="867" customFormat="1">
      <c r="B616" s="866"/>
      <c r="C616" s="866"/>
      <c r="E616" s="868"/>
      <c r="F616" s="869"/>
      <c r="G616" s="866"/>
      <c r="H616" s="866"/>
      <c r="I616" s="866"/>
      <c r="J616" s="870"/>
      <c r="K616" s="866"/>
      <c r="L616" s="866"/>
      <c r="M616" s="866"/>
      <c r="N616" s="866"/>
      <c r="O616" s="866"/>
      <c r="P616" s="866"/>
    </row>
    <row r="617" spans="2:16" s="867" customFormat="1">
      <c r="B617" s="866"/>
      <c r="C617" s="866"/>
      <c r="E617" s="868"/>
      <c r="F617" s="869"/>
      <c r="G617" s="866"/>
      <c r="H617" s="866"/>
      <c r="I617" s="866"/>
      <c r="J617" s="870"/>
      <c r="K617" s="866"/>
      <c r="L617" s="866"/>
      <c r="M617" s="866"/>
      <c r="N617" s="866"/>
      <c r="O617" s="866"/>
      <c r="P617" s="866"/>
    </row>
    <row r="618" spans="2:16" s="867" customFormat="1">
      <c r="B618" s="866"/>
      <c r="C618" s="866"/>
      <c r="E618" s="868"/>
      <c r="F618" s="869"/>
      <c r="G618" s="866"/>
      <c r="H618" s="866"/>
      <c r="I618" s="866"/>
      <c r="J618" s="870"/>
      <c r="K618" s="866"/>
      <c r="L618" s="866"/>
      <c r="M618" s="866"/>
      <c r="N618" s="866"/>
      <c r="O618" s="866"/>
      <c r="P618" s="866"/>
    </row>
    <row r="619" spans="2:16" s="867" customFormat="1">
      <c r="B619" s="866"/>
      <c r="C619" s="866"/>
      <c r="E619" s="868"/>
      <c r="F619" s="869"/>
      <c r="G619" s="866"/>
      <c r="H619" s="866"/>
      <c r="I619" s="866"/>
      <c r="J619" s="870"/>
      <c r="K619" s="866"/>
      <c r="L619" s="866"/>
      <c r="M619" s="866"/>
      <c r="N619" s="866"/>
      <c r="O619" s="866"/>
      <c r="P619" s="866"/>
    </row>
    <row r="620" spans="2:16" s="867" customFormat="1">
      <c r="B620" s="866"/>
      <c r="C620" s="866"/>
      <c r="E620" s="868"/>
      <c r="F620" s="869"/>
      <c r="G620" s="866"/>
      <c r="H620" s="866"/>
      <c r="I620" s="866"/>
      <c r="J620" s="870"/>
      <c r="K620" s="866"/>
      <c r="L620" s="866"/>
      <c r="M620" s="866"/>
      <c r="N620" s="866"/>
      <c r="O620" s="866"/>
      <c r="P620" s="866"/>
    </row>
    <row r="621" spans="2:16" s="867" customFormat="1">
      <c r="B621" s="866"/>
      <c r="C621" s="866"/>
      <c r="E621" s="868"/>
      <c r="F621" s="869"/>
      <c r="G621" s="866"/>
      <c r="H621" s="866"/>
      <c r="I621" s="866"/>
      <c r="J621" s="870"/>
      <c r="K621" s="866"/>
      <c r="L621" s="866"/>
      <c r="M621" s="866"/>
      <c r="N621" s="866"/>
      <c r="O621" s="866"/>
      <c r="P621" s="866"/>
    </row>
    <row r="622" spans="2:16" s="867" customFormat="1">
      <c r="B622" s="866"/>
      <c r="C622" s="866"/>
      <c r="E622" s="868"/>
      <c r="F622" s="869"/>
      <c r="G622" s="866"/>
      <c r="H622" s="866"/>
      <c r="I622" s="866"/>
      <c r="J622" s="870"/>
      <c r="K622" s="866"/>
      <c r="L622" s="866"/>
      <c r="M622" s="866"/>
      <c r="N622" s="866"/>
      <c r="O622" s="866"/>
      <c r="P622" s="866"/>
    </row>
    <row r="623" spans="2:16" s="867" customFormat="1">
      <c r="B623" s="866"/>
      <c r="C623" s="866"/>
      <c r="E623" s="868"/>
      <c r="F623" s="869"/>
      <c r="G623" s="866"/>
      <c r="H623" s="866"/>
      <c r="I623" s="866"/>
      <c r="J623" s="870"/>
      <c r="K623" s="866"/>
      <c r="L623" s="866"/>
      <c r="M623" s="866"/>
      <c r="N623" s="866"/>
      <c r="O623" s="866"/>
      <c r="P623" s="866"/>
    </row>
    <row r="624" spans="2:16" s="867" customFormat="1">
      <c r="B624" s="866"/>
      <c r="C624" s="866"/>
      <c r="E624" s="868"/>
      <c r="F624" s="869"/>
      <c r="G624" s="866"/>
      <c r="H624" s="866"/>
      <c r="I624" s="866"/>
      <c r="J624" s="870"/>
      <c r="K624" s="866"/>
      <c r="L624" s="866"/>
      <c r="M624" s="866"/>
      <c r="N624" s="866"/>
      <c r="O624" s="866"/>
      <c r="P624" s="866"/>
    </row>
    <row r="625" spans="2:16" s="867" customFormat="1">
      <c r="B625" s="866"/>
      <c r="C625" s="866"/>
      <c r="E625" s="868"/>
      <c r="F625" s="869"/>
      <c r="G625" s="866"/>
      <c r="H625" s="866"/>
      <c r="I625" s="866"/>
      <c r="J625" s="870"/>
      <c r="K625" s="866"/>
      <c r="L625" s="866"/>
      <c r="M625" s="866"/>
      <c r="N625" s="866"/>
      <c r="O625" s="866"/>
      <c r="P625" s="866"/>
    </row>
    <row r="626" spans="2:16" s="867" customFormat="1">
      <c r="B626" s="866"/>
      <c r="C626" s="866"/>
      <c r="E626" s="868"/>
      <c r="F626" s="869"/>
      <c r="G626" s="866"/>
      <c r="H626" s="866"/>
      <c r="I626" s="866"/>
      <c r="J626" s="870"/>
      <c r="K626" s="866"/>
      <c r="L626" s="866"/>
      <c r="M626" s="866"/>
      <c r="N626" s="866"/>
      <c r="O626" s="866"/>
      <c r="P626" s="866"/>
    </row>
    <row r="627" spans="2:16" s="867" customFormat="1">
      <c r="B627" s="866"/>
      <c r="C627" s="866"/>
      <c r="E627" s="868"/>
      <c r="F627" s="869"/>
      <c r="G627" s="866"/>
      <c r="H627" s="866"/>
      <c r="I627" s="866"/>
      <c r="J627" s="870"/>
      <c r="K627" s="866"/>
      <c r="L627" s="866"/>
      <c r="M627" s="866"/>
      <c r="N627" s="866"/>
      <c r="O627" s="866"/>
      <c r="P627" s="866"/>
    </row>
    <row r="628" spans="2:16" s="867" customFormat="1">
      <c r="B628" s="866"/>
      <c r="C628" s="866"/>
      <c r="E628" s="868"/>
      <c r="F628" s="869"/>
      <c r="G628" s="866"/>
      <c r="H628" s="866"/>
      <c r="I628" s="866"/>
      <c r="J628" s="870"/>
      <c r="K628" s="866"/>
      <c r="L628" s="866"/>
      <c r="M628" s="866"/>
      <c r="N628" s="866"/>
      <c r="O628" s="866"/>
      <c r="P628" s="866"/>
    </row>
    <row r="629" spans="2:16" s="867" customFormat="1">
      <c r="B629" s="866"/>
      <c r="C629" s="866"/>
      <c r="E629" s="868"/>
      <c r="F629" s="869"/>
      <c r="G629" s="866"/>
      <c r="H629" s="866"/>
      <c r="I629" s="866"/>
      <c r="J629" s="870"/>
      <c r="K629" s="866"/>
      <c r="L629" s="866"/>
      <c r="M629" s="866"/>
      <c r="N629" s="866"/>
      <c r="O629" s="866"/>
      <c r="P629" s="866"/>
    </row>
    <row r="630" spans="2:16" s="867" customFormat="1">
      <c r="B630" s="866"/>
      <c r="C630" s="866"/>
      <c r="E630" s="868"/>
      <c r="F630" s="869"/>
      <c r="G630" s="866"/>
      <c r="H630" s="866"/>
      <c r="I630" s="866"/>
      <c r="J630" s="870"/>
      <c r="K630" s="866"/>
      <c r="L630" s="866"/>
      <c r="M630" s="866"/>
      <c r="N630" s="866"/>
      <c r="O630" s="866"/>
      <c r="P630" s="866"/>
    </row>
    <row r="631" spans="2:16" s="867" customFormat="1">
      <c r="B631" s="866"/>
      <c r="C631" s="866"/>
      <c r="E631" s="868"/>
      <c r="F631" s="869"/>
      <c r="G631" s="866"/>
      <c r="H631" s="866"/>
      <c r="I631" s="866"/>
      <c r="J631" s="870"/>
      <c r="K631" s="866"/>
      <c r="L631" s="866"/>
      <c r="M631" s="866"/>
      <c r="N631" s="866"/>
      <c r="O631" s="866"/>
      <c r="P631" s="866"/>
    </row>
    <row r="632" spans="2:16" s="867" customFormat="1">
      <c r="B632" s="866"/>
      <c r="C632" s="866"/>
      <c r="E632" s="868"/>
      <c r="F632" s="869"/>
      <c r="G632" s="866"/>
      <c r="H632" s="866"/>
      <c r="I632" s="866"/>
      <c r="J632" s="870"/>
      <c r="K632" s="866"/>
      <c r="L632" s="866"/>
      <c r="M632" s="866"/>
      <c r="N632" s="866"/>
      <c r="O632" s="866"/>
      <c r="P632" s="866"/>
    </row>
    <row r="633" spans="2:16" s="867" customFormat="1">
      <c r="B633" s="866"/>
      <c r="C633" s="866"/>
      <c r="E633" s="868"/>
      <c r="F633" s="869"/>
      <c r="G633" s="866"/>
      <c r="H633" s="866"/>
      <c r="I633" s="866"/>
      <c r="J633" s="870"/>
      <c r="K633" s="866"/>
      <c r="L633" s="866"/>
      <c r="M633" s="866"/>
      <c r="N633" s="866"/>
      <c r="O633" s="866"/>
      <c r="P633" s="866"/>
    </row>
    <row r="634" spans="2:16" s="867" customFormat="1">
      <c r="B634" s="866"/>
      <c r="C634" s="866"/>
      <c r="E634" s="868"/>
      <c r="F634" s="869"/>
      <c r="G634" s="866"/>
      <c r="H634" s="866"/>
      <c r="I634" s="866"/>
      <c r="J634" s="870"/>
      <c r="K634" s="866"/>
      <c r="L634" s="866"/>
      <c r="M634" s="866"/>
      <c r="N634" s="866"/>
      <c r="O634" s="866"/>
      <c r="P634" s="866"/>
    </row>
    <row r="635" spans="2:16" s="867" customFormat="1">
      <c r="B635" s="866"/>
      <c r="C635" s="866"/>
      <c r="E635" s="868"/>
      <c r="F635" s="869"/>
      <c r="G635" s="866"/>
      <c r="H635" s="866"/>
      <c r="I635" s="866"/>
      <c r="J635" s="870"/>
      <c r="K635" s="866"/>
      <c r="L635" s="866"/>
      <c r="M635" s="866"/>
      <c r="N635" s="866"/>
      <c r="O635" s="866"/>
      <c r="P635" s="866"/>
    </row>
    <row r="636" spans="2:16" s="867" customFormat="1">
      <c r="B636" s="866"/>
      <c r="C636" s="866"/>
      <c r="E636" s="868"/>
      <c r="F636" s="869"/>
      <c r="G636" s="866"/>
      <c r="H636" s="866"/>
      <c r="I636" s="866"/>
      <c r="J636" s="870"/>
      <c r="K636" s="866"/>
      <c r="L636" s="866"/>
      <c r="M636" s="866"/>
      <c r="N636" s="866"/>
      <c r="O636" s="866"/>
      <c r="P636" s="866"/>
    </row>
    <row r="637" spans="2:16" s="867" customFormat="1">
      <c r="B637" s="866"/>
      <c r="C637" s="866"/>
      <c r="E637" s="868"/>
      <c r="F637" s="869"/>
      <c r="G637" s="866"/>
      <c r="H637" s="866"/>
      <c r="I637" s="866"/>
      <c r="J637" s="870"/>
      <c r="K637" s="866"/>
      <c r="L637" s="866"/>
      <c r="M637" s="866"/>
      <c r="N637" s="866"/>
      <c r="O637" s="866"/>
      <c r="P637" s="866"/>
    </row>
    <row r="638" spans="2:16" s="867" customFormat="1">
      <c r="B638" s="866"/>
      <c r="C638" s="866"/>
      <c r="E638" s="868"/>
      <c r="F638" s="869"/>
      <c r="G638" s="866"/>
      <c r="H638" s="866"/>
      <c r="I638" s="866"/>
      <c r="J638" s="870"/>
      <c r="K638" s="866"/>
      <c r="L638" s="866"/>
      <c r="M638" s="866"/>
      <c r="N638" s="866"/>
      <c r="O638" s="866"/>
      <c r="P638" s="866"/>
    </row>
    <row r="639" spans="2:16" s="867" customFormat="1">
      <c r="B639" s="866"/>
      <c r="C639" s="866"/>
      <c r="E639" s="868"/>
      <c r="F639" s="869"/>
      <c r="G639" s="866"/>
      <c r="H639" s="866"/>
      <c r="I639" s="866"/>
      <c r="J639" s="870"/>
      <c r="K639" s="866"/>
      <c r="L639" s="866"/>
      <c r="M639" s="866"/>
      <c r="N639" s="866"/>
      <c r="O639" s="866"/>
      <c r="P639" s="866"/>
    </row>
    <row r="640" spans="2:16" s="867" customFormat="1">
      <c r="B640" s="866"/>
      <c r="C640" s="866"/>
      <c r="E640" s="868"/>
      <c r="F640" s="869"/>
      <c r="G640" s="866"/>
      <c r="H640" s="866"/>
      <c r="I640" s="866"/>
      <c r="J640" s="870"/>
      <c r="K640" s="866"/>
      <c r="L640" s="866"/>
      <c r="M640" s="866"/>
      <c r="N640" s="866"/>
      <c r="O640" s="866"/>
      <c r="P640" s="866"/>
    </row>
    <row r="641" spans="2:16" s="867" customFormat="1">
      <c r="B641" s="866"/>
      <c r="C641" s="866"/>
      <c r="E641" s="868"/>
      <c r="F641" s="869"/>
      <c r="G641" s="866"/>
      <c r="H641" s="866"/>
      <c r="I641" s="866"/>
      <c r="J641" s="870"/>
      <c r="K641" s="866"/>
      <c r="L641" s="866"/>
      <c r="M641" s="866"/>
      <c r="N641" s="866"/>
      <c r="O641" s="866"/>
      <c r="P641" s="866"/>
    </row>
    <row r="642" spans="2:16" s="867" customFormat="1">
      <c r="B642" s="866"/>
      <c r="C642" s="866"/>
      <c r="E642" s="868"/>
      <c r="F642" s="869"/>
      <c r="G642" s="866"/>
      <c r="H642" s="866"/>
      <c r="I642" s="866"/>
      <c r="J642" s="870"/>
      <c r="K642" s="866"/>
      <c r="L642" s="866"/>
      <c r="M642" s="866"/>
      <c r="N642" s="866"/>
      <c r="O642" s="866"/>
      <c r="P642" s="866"/>
    </row>
    <row r="643" spans="2:16" s="867" customFormat="1">
      <c r="B643" s="866"/>
      <c r="C643" s="866"/>
      <c r="E643" s="868"/>
      <c r="F643" s="869"/>
      <c r="G643" s="866"/>
      <c r="H643" s="866"/>
      <c r="I643" s="866"/>
      <c r="J643" s="870"/>
      <c r="K643" s="866"/>
      <c r="L643" s="866"/>
      <c r="M643" s="866"/>
      <c r="N643" s="866"/>
      <c r="O643" s="866"/>
      <c r="P643" s="866"/>
    </row>
    <row r="644" spans="2:16" s="867" customFormat="1">
      <c r="B644" s="866"/>
      <c r="C644" s="866"/>
      <c r="E644" s="868"/>
      <c r="F644" s="869"/>
      <c r="G644" s="866"/>
      <c r="H644" s="866"/>
      <c r="I644" s="866"/>
      <c r="J644" s="870"/>
      <c r="K644" s="866"/>
      <c r="L644" s="866"/>
      <c r="M644" s="866"/>
      <c r="N644" s="866"/>
      <c r="O644" s="866"/>
      <c r="P644" s="866"/>
    </row>
    <row r="645" spans="2:16" s="867" customFormat="1">
      <c r="B645" s="866"/>
      <c r="C645" s="866"/>
      <c r="E645" s="868"/>
      <c r="F645" s="869"/>
      <c r="G645" s="866"/>
      <c r="H645" s="866"/>
      <c r="I645" s="866"/>
      <c r="J645" s="870"/>
      <c r="K645" s="866"/>
      <c r="L645" s="866"/>
      <c r="M645" s="866"/>
      <c r="N645" s="866"/>
      <c r="O645" s="866"/>
      <c r="P645" s="866"/>
    </row>
    <row r="646" spans="2:16" s="867" customFormat="1">
      <c r="B646" s="866"/>
      <c r="C646" s="866"/>
      <c r="E646" s="868"/>
      <c r="F646" s="869"/>
      <c r="G646" s="866"/>
      <c r="H646" s="866"/>
      <c r="I646" s="866"/>
      <c r="J646" s="870"/>
      <c r="K646" s="866"/>
      <c r="L646" s="866"/>
      <c r="M646" s="866"/>
      <c r="N646" s="866"/>
      <c r="O646" s="866"/>
      <c r="P646" s="866"/>
    </row>
    <row r="647" spans="2:16" s="867" customFormat="1">
      <c r="B647" s="866"/>
      <c r="C647" s="866"/>
      <c r="E647" s="868"/>
      <c r="F647" s="869"/>
      <c r="G647" s="866"/>
      <c r="H647" s="866"/>
      <c r="I647" s="866"/>
      <c r="J647" s="870"/>
      <c r="K647" s="866"/>
      <c r="L647" s="866"/>
      <c r="M647" s="866"/>
      <c r="N647" s="866"/>
      <c r="O647" s="866"/>
      <c r="P647" s="866"/>
    </row>
    <row r="648" spans="2:16" s="867" customFormat="1">
      <c r="B648" s="866"/>
      <c r="C648" s="866"/>
      <c r="E648" s="868"/>
      <c r="F648" s="869"/>
      <c r="G648" s="866"/>
      <c r="H648" s="866"/>
      <c r="I648" s="866"/>
      <c r="J648" s="870"/>
      <c r="K648" s="866"/>
      <c r="L648" s="866"/>
      <c r="M648" s="866"/>
      <c r="N648" s="866"/>
      <c r="O648" s="866"/>
      <c r="P648" s="866"/>
    </row>
    <row r="649" spans="2:16" s="867" customFormat="1">
      <c r="B649" s="866"/>
      <c r="C649" s="866"/>
      <c r="E649" s="868"/>
      <c r="F649" s="869"/>
      <c r="G649" s="866"/>
      <c r="H649" s="866"/>
      <c r="I649" s="866"/>
      <c r="J649" s="870"/>
      <c r="K649" s="866"/>
      <c r="L649" s="866"/>
      <c r="M649" s="866"/>
      <c r="N649" s="866"/>
      <c r="O649" s="866"/>
      <c r="P649" s="866"/>
    </row>
    <row r="650" spans="2:16" s="867" customFormat="1">
      <c r="B650" s="866"/>
      <c r="C650" s="866"/>
      <c r="E650" s="868"/>
      <c r="F650" s="869"/>
      <c r="G650" s="866"/>
      <c r="H650" s="866"/>
      <c r="I650" s="866"/>
      <c r="J650" s="870"/>
      <c r="K650" s="866"/>
      <c r="L650" s="866"/>
      <c r="M650" s="866"/>
      <c r="N650" s="866"/>
      <c r="O650" s="866"/>
      <c r="P650" s="866"/>
    </row>
    <row r="651" spans="2:16" s="867" customFormat="1">
      <c r="B651" s="866"/>
      <c r="C651" s="866"/>
      <c r="E651" s="868"/>
      <c r="F651" s="869"/>
      <c r="G651" s="866"/>
      <c r="H651" s="866"/>
      <c r="I651" s="866"/>
      <c r="J651" s="870"/>
      <c r="K651" s="866"/>
      <c r="L651" s="866"/>
      <c r="M651" s="866"/>
      <c r="N651" s="866"/>
      <c r="O651" s="866"/>
      <c r="P651" s="866"/>
    </row>
    <row r="652" spans="2:16" s="867" customFormat="1">
      <c r="B652" s="866"/>
      <c r="C652" s="866"/>
      <c r="E652" s="868"/>
      <c r="F652" s="869"/>
      <c r="G652" s="866"/>
      <c r="H652" s="866"/>
      <c r="I652" s="866"/>
      <c r="J652" s="870"/>
      <c r="K652" s="866"/>
      <c r="L652" s="866"/>
      <c r="M652" s="866"/>
      <c r="N652" s="866"/>
      <c r="O652" s="866"/>
      <c r="P652" s="866"/>
    </row>
    <row r="653" spans="2:16" s="867" customFormat="1">
      <c r="B653" s="866"/>
      <c r="C653" s="866"/>
      <c r="E653" s="868"/>
      <c r="F653" s="869"/>
      <c r="G653" s="866"/>
      <c r="H653" s="866"/>
      <c r="I653" s="866"/>
      <c r="J653" s="870"/>
      <c r="K653" s="866"/>
      <c r="L653" s="866"/>
      <c r="M653" s="866"/>
      <c r="N653" s="866"/>
      <c r="O653" s="866"/>
      <c r="P653" s="866"/>
    </row>
    <row r="654" spans="2:16" s="867" customFormat="1">
      <c r="B654" s="866"/>
      <c r="C654" s="866"/>
      <c r="E654" s="868"/>
      <c r="F654" s="869"/>
      <c r="G654" s="866"/>
      <c r="H654" s="866"/>
      <c r="I654" s="866"/>
      <c r="J654" s="870"/>
      <c r="K654" s="866"/>
      <c r="L654" s="866"/>
      <c r="M654" s="866"/>
      <c r="N654" s="866"/>
      <c r="O654" s="866"/>
      <c r="P654" s="866"/>
    </row>
    <row r="655" spans="2:16" s="867" customFormat="1">
      <c r="B655" s="866"/>
      <c r="C655" s="866"/>
      <c r="E655" s="868"/>
      <c r="F655" s="869"/>
      <c r="G655" s="866"/>
      <c r="H655" s="866"/>
      <c r="I655" s="866"/>
      <c r="J655" s="870"/>
      <c r="K655" s="866"/>
      <c r="L655" s="866"/>
      <c r="M655" s="866"/>
      <c r="N655" s="866"/>
      <c r="O655" s="866"/>
      <c r="P655" s="866"/>
    </row>
    <row r="656" spans="2:16" s="867" customFormat="1">
      <c r="B656" s="866"/>
      <c r="C656" s="866"/>
      <c r="E656" s="868"/>
      <c r="F656" s="869"/>
      <c r="G656" s="866"/>
      <c r="H656" s="866"/>
      <c r="I656" s="866"/>
      <c r="J656" s="870"/>
      <c r="K656" s="866"/>
      <c r="L656" s="866"/>
      <c r="M656" s="866"/>
      <c r="N656" s="866"/>
      <c r="O656" s="866"/>
      <c r="P656" s="866"/>
    </row>
    <row r="657" spans="2:16" s="867" customFormat="1">
      <c r="B657" s="866"/>
      <c r="C657" s="866"/>
      <c r="E657" s="868"/>
      <c r="F657" s="869"/>
      <c r="G657" s="866"/>
      <c r="H657" s="866"/>
      <c r="I657" s="866"/>
      <c r="J657" s="870"/>
      <c r="K657" s="866"/>
      <c r="L657" s="866"/>
      <c r="M657" s="866"/>
      <c r="N657" s="866"/>
      <c r="O657" s="866"/>
      <c r="P657" s="866"/>
    </row>
    <row r="658" spans="2:16" s="867" customFormat="1">
      <c r="B658" s="866"/>
      <c r="C658" s="866"/>
      <c r="E658" s="868"/>
      <c r="F658" s="869"/>
      <c r="G658" s="866"/>
      <c r="H658" s="866"/>
      <c r="I658" s="866"/>
      <c r="J658" s="870"/>
      <c r="K658" s="866"/>
      <c r="L658" s="866"/>
      <c r="M658" s="866"/>
      <c r="N658" s="866"/>
      <c r="O658" s="866"/>
      <c r="P658" s="866"/>
    </row>
    <row r="659" spans="2:16" s="867" customFormat="1">
      <c r="B659" s="866"/>
      <c r="C659" s="866"/>
      <c r="E659" s="868"/>
      <c r="F659" s="869"/>
      <c r="G659" s="866"/>
      <c r="H659" s="866"/>
      <c r="I659" s="866"/>
      <c r="J659" s="870"/>
      <c r="K659" s="866"/>
      <c r="L659" s="866"/>
      <c r="M659" s="866"/>
      <c r="N659" s="866"/>
      <c r="O659" s="866"/>
      <c r="P659" s="866"/>
    </row>
    <row r="660" spans="2:16" s="867" customFormat="1">
      <c r="B660" s="866"/>
      <c r="C660" s="866"/>
      <c r="E660" s="868"/>
      <c r="F660" s="869"/>
      <c r="G660" s="866"/>
      <c r="H660" s="866"/>
      <c r="I660" s="866"/>
      <c r="J660" s="870"/>
      <c r="K660" s="866"/>
      <c r="L660" s="866"/>
      <c r="M660" s="866"/>
      <c r="N660" s="866"/>
      <c r="O660" s="866"/>
      <c r="P660" s="866"/>
    </row>
    <row r="661" spans="2:16" s="867" customFormat="1">
      <c r="B661" s="866"/>
      <c r="C661" s="866"/>
      <c r="E661" s="868"/>
      <c r="F661" s="869"/>
      <c r="G661" s="866"/>
      <c r="H661" s="866"/>
      <c r="I661" s="866"/>
      <c r="J661" s="870"/>
      <c r="K661" s="866"/>
      <c r="L661" s="866"/>
      <c r="M661" s="866"/>
      <c r="N661" s="866"/>
      <c r="O661" s="866"/>
      <c r="P661" s="866"/>
    </row>
    <row r="662" spans="2:16" s="867" customFormat="1">
      <c r="B662" s="866"/>
      <c r="C662" s="866"/>
      <c r="E662" s="868"/>
      <c r="F662" s="869"/>
      <c r="G662" s="866"/>
      <c r="H662" s="866"/>
      <c r="I662" s="866"/>
      <c r="J662" s="870"/>
      <c r="K662" s="866"/>
      <c r="L662" s="866"/>
      <c r="M662" s="866"/>
      <c r="N662" s="866"/>
      <c r="O662" s="866"/>
      <c r="P662" s="866"/>
    </row>
    <row r="663" spans="2:16" s="867" customFormat="1">
      <c r="B663" s="866"/>
      <c r="C663" s="866"/>
      <c r="E663" s="868"/>
      <c r="F663" s="869"/>
      <c r="G663" s="866"/>
      <c r="H663" s="866"/>
      <c r="I663" s="866"/>
      <c r="J663" s="870"/>
      <c r="K663" s="866"/>
      <c r="L663" s="866"/>
      <c r="M663" s="866"/>
      <c r="N663" s="866"/>
      <c r="O663" s="866"/>
      <c r="P663" s="866"/>
    </row>
    <row r="664" spans="2:16" s="867" customFormat="1">
      <c r="B664" s="866"/>
      <c r="C664" s="866"/>
      <c r="E664" s="868"/>
      <c r="F664" s="869"/>
      <c r="G664" s="866"/>
      <c r="H664" s="866"/>
      <c r="I664" s="866"/>
      <c r="J664" s="870"/>
      <c r="K664" s="866"/>
      <c r="L664" s="866"/>
      <c r="M664" s="866"/>
      <c r="N664" s="866"/>
      <c r="O664" s="866"/>
      <c r="P664" s="866"/>
    </row>
    <row r="665" spans="2:16" s="867" customFormat="1">
      <c r="B665" s="866"/>
      <c r="C665" s="866"/>
      <c r="E665" s="868"/>
      <c r="F665" s="869"/>
      <c r="G665" s="866"/>
      <c r="H665" s="866"/>
      <c r="I665" s="866"/>
      <c r="J665" s="870"/>
      <c r="K665" s="866"/>
      <c r="L665" s="866"/>
      <c r="M665" s="866"/>
      <c r="N665" s="866"/>
      <c r="O665" s="866"/>
      <c r="P665" s="866"/>
    </row>
    <row r="666" spans="2:16" s="867" customFormat="1">
      <c r="B666" s="866"/>
      <c r="C666" s="866"/>
      <c r="E666" s="868"/>
      <c r="F666" s="869"/>
      <c r="G666" s="866"/>
      <c r="H666" s="866"/>
      <c r="I666" s="866"/>
      <c r="J666" s="870"/>
      <c r="K666" s="866"/>
      <c r="L666" s="866"/>
      <c r="M666" s="866"/>
      <c r="N666" s="866"/>
      <c r="O666" s="866"/>
      <c r="P666" s="866"/>
    </row>
    <row r="667" spans="2:16" s="867" customFormat="1">
      <c r="B667" s="866"/>
      <c r="C667" s="866"/>
      <c r="E667" s="868"/>
      <c r="F667" s="869"/>
      <c r="G667" s="866"/>
      <c r="H667" s="866"/>
      <c r="I667" s="866"/>
      <c r="J667" s="870"/>
      <c r="K667" s="866"/>
      <c r="L667" s="866"/>
      <c r="M667" s="866"/>
      <c r="N667" s="866"/>
      <c r="O667" s="866"/>
      <c r="P667" s="866"/>
    </row>
    <row r="668" spans="2:16" s="867" customFormat="1">
      <c r="B668" s="866"/>
      <c r="C668" s="866"/>
      <c r="E668" s="868"/>
      <c r="F668" s="869"/>
      <c r="G668" s="866"/>
      <c r="H668" s="866"/>
      <c r="I668" s="866"/>
      <c r="J668" s="870"/>
      <c r="K668" s="866"/>
      <c r="L668" s="866"/>
      <c r="M668" s="866"/>
      <c r="N668" s="866"/>
      <c r="O668" s="866"/>
      <c r="P668" s="866"/>
    </row>
    <row r="669" spans="2:16" s="867" customFormat="1">
      <c r="B669" s="866"/>
      <c r="C669" s="866"/>
      <c r="E669" s="868"/>
      <c r="F669" s="869"/>
      <c r="G669" s="866"/>
      <c r="H669" s="866"/>
      <c r="I669" s="866"/>
      <c r="J669" s="870"/>
      <c r="K669" s="866"/>
      <c r="L669" s="866"/>
      <c r="M669" s="866"/>
      <c r="N669" s="866"/>
      <c r="O669" s="866"/>
      <c r="P669" s="866"/>
    </row>
    <row r="670" spans="2:16" s="867" customFormat="1">
      <c r="B670" s="866"/>
      <c r="C670" s="866"/>
      <c r="E670" s="868"/>
      <c r="F670" s="869"/>
      <c r="G670" s="866"/>
      <c r="H670" s="866"/>
      <c r="I670" s="866"/>
      <c r="J670" s="870"/>
      <c r="K670" s="866"/>
      <c r="L670" s="866"/>
      <c r="M670" s="866"/>
      <c r="N670" s="866"/>
      <c r="O670" s="866"/>
      <c r="P670" s="866"/>
    </row>
    <row r="671" spans="2:16" s="867" customFormat="1">
      <c r="B671" s="866"/>
      <c r="C671" s="866"/>
      <c r="E671" s="868"/>
      <c r="F671" s="869"/>
      <c r="G671" s="866"/>
      <c r="H671" s="866"/>
      <c r="I671" s="866"/>
      <c r="J671" s="870"/>
      <c r="K671" s="866"/>
      <c r="L671" s="866"/>
      <c r="M671" s="866"/>
      <c r="N671" s="866"/>
      <c r="O671" s="866"/>
      <c r="P671" s="866"/>
    </row>
    <row r="672" spans="2:16" s="867" customFormat="1">
      <c r="B672" s="866"/>
      <c r="C672" s="866"/>
      <c r="E672" s="868"/>
      <c r="F672" s="869"/>
      <c r="G672" s="866"/>
      <c r="H672" s="866"/>
      <c r="I672" s="866"/>
      <c r="J672" s="870"/>
      <c r="K672" s="866"/>
      <c r="L672" s="866"/>
      <c r="M672" s="866"/>
      <c r="N672" s="866"/>
      <c r="O672" s="866"/>
      <c r="P672" s="866"/>
    </row>
    <row r="673" spans="2:16" s="867" customFormat="1">
      <c r="B673" s="866"/>
      <c r="C673" s="866"/>
      <c r="E673" s="868"/>
      <c r="F673" s="869"/>
      <c r="G673" s="866"/>
      <c r="H673" s="866"/>
      <c r="I673" s="866"/>
      <c r="J673" s="870"/>
      <c r="K673" s="866"/>
      <c r="L673" s="866"/>
      <c r="M673" s="866"/>
      <c r="N673" s="866"/>
      <c r="O673" s="866"/>
      <c r="P673" s="866"/>
    </row>
    <row r="674" spans="2:16" s="867" customFormat="1">
      <c r="B674" s="866"/>
      <c r="C674" s="866"/>
      <c r="E674" s="868"/>
      <c r="F674" s="869"/>
      <c r="G674" s="866"/>
      <c r="H674" s="866"/>
      <c r="I674" s="866"/>
      <c r="J674" s="870"/>
      <c r="K674" s="866"/>
      <c r="L674" s="866"/>
      <c r="M674" s="866"/>
      <c r="N674" s="866"/>
      <c r="O674" s="866"/>
      <c r="P674" s="866"/>
    </row>
    <row r="675" spans="2:16" s="867" customFormat="1">
      <c r="B675" s="866"/>
      <c r="C675" s="866"/>
      <c r="E675" s="868"/>
      <c r="F675" s="869"/>
      <c r="G675" s="866"/>
      <c r="H675" s="866"/>
      <c r="I675" s="866"/>
      <c r="J675" s="870"/>
      <c r="K675" s="866"/>
      <c r="L675" s="866"/>
      <c r="M675" s="866"/>
      <c r="N675" s="866"/>
      <c r="O675" s="866"/>
      <c r="P675" s="866"/>
    </row>
    <row r="676" spans="2:16" s="867" customFormat="1">
      <c r="B676" s="866"/>
      <c r="C676" s="866"/>
      <c r="E676" s="868"/>
      <c r="F676" s="869"/>
      <c r="G676" s="866"/>
      <c r="H676" s="866"/>
      <c r="I676" s="866"/>
      <c r="J676" s="870"/>
      <c r="K676" s="866"/>
      <c r="L676" s="866"/>
      <c r="M676" s="866"/>
      <c r="N676" s="866"/>
      <c r="O676" s="866"/>
      <c r="P676" s="866"/>
    </row>
    <row r="677" spans="2:16" s="867" customFormat="1">
      <c r="B677" s="866"/>
      <c r="C677" s="866"/>
      <c r="E677" s="868"/>
      <c r="F677" s="869"/>
      <c r="G677" s="866"/>
      <c r="H677" s="866"/>
      <c r="I677" s="866"/>
      <c r="J677" s="870"/>
      <c r="K677" s="866"/>
      <c r="L677" s="866"/>
      <c r="M677" s="866"/>
      <c r="N677" s="866"/>
      <c r="O677" s="866"/>
      <c r="P677" s="866"/>
    </row>
    <row r="678" spans="2:16" s="867" customFormat="1">
      <c r="B678" s="866"/>
      <c r="C678" s="866"/>
      <c r="E678" s="868"/>
      <c r="F678" s="869"/>
      <c r="G678" s="866"/>
      <c r="H678" s="866"/>
      <c r="I678" s="866"/>
      <c r="J678" s="870"/>
      <c r="K678" s="866"/>
      <c r="L678" s="866"/>
      <c r="M678" s="866"/>
      <c r="N678" s="866"/>
      <c r="O678" s="866"/>
      <c r="P678" s="866"/>
    </row>
    <row r="679" spans="2:16" s="867" customFormat="1">
      <c r="B679" s="866"/>
      <c r="C679" s="866"/>
      <c r="E679" s="868"/>
      <c r="F679" s="869"/>
      <c r="G679" s="866"/>
      <c r="H679" s="866"/>
      <c r="I679" s="866"/>
      <c r="J679" s="870"/>
      <c r="K679" s="866"/>
      <c r="L679" s="866"/>
      <c r="M679" s="866"/>
      <c r="N679" s="866"/>
      <c r="O679" s="866"/>
      <c r="P679" s="866"/>
    </row>
    <row r="680" spans="2:16" s="867" customFormat="1">
      <c r="B680" s="866"/>
      <c r="C680" s="866"/>
      <c r="E680" s="868"/>
      <c r="F680" s="869"/>
      <c r="G680" s="866"/>
      <c r="H680" s="866"/>
      <c r="I680" s="866"/>
      <c r="J680" s="870"/>
      <c r="K680" s="866"/>
      <c r="L680" s="866"/>
      <c r="M680" s="866"/>
      <c r="N680" s="866"/>
      <c r="O680" s="866"/>
      <c r="P680" s="866"/>
    </row>
    <row r="681" spans="2:16" s="867" customFormat="1">
      <c r="B681" s="866"/>
      <c r="C681" s="866"/>
      <c r="E681" s="868"/>
      <c r="F681" s="869"/>
      <c r="G681" s="866"/>
      <c r="H681" s="866"/>
      <c r="I681" s="866"/>
      <c r="J681" s="870"/>
      <c r="K681" s="866"/>
      <c r="L681" s="866"/>
      <c r="M681" s="866"/>
      <c r="N681" s="866"/>
      <c r="O681" s="866"/>
      <c r="P681" s="866"/>
    </row>
    <row r="682" spans="2:16" s="867" customFormat="1">
      <c r="B682" s="866"/>
      <c r="C682" s="866"/>
      <c r="E682" s="868"/>
      <c r="F682" s="869"/>
      <c r="G682" s="866"/>
      <c r="H682" s="866"/>
      <c r="I682" s="866"/>
      <c r="J682" s="870"/>
      <c r="K682" s="866"/>
      <c r="L682" s="866"/>
      <c r="M682" s="866"/>
      <c r="N682" s="866"/>
      <c r="O682" s="866"/>
      <c r="P682" s="866"/>
    </row>
    <row r="683" spans="2:16" s="867" customFormat="1">
      <c r="B683" s="866"/>
      <c r="C683" s="866"/>
      <c r="E683" s="868"/>
      <c r="F683" s="869"/>
      <c r="G683" s="866"/>
      <c r="H683" s="866"/>
      <c r="I683" s="866"/>
      <c r="J683" s="870"/>
      <c r="K683" s="866"/>
      <c r="L683" s="866"/>
      <c r="M683" s="866"/>
      <c r="N683" s="866"/>
      <c r="O683" s="866"/>
      <c r="P683" s="866"/>
    </row>
    <row r="684" spans="2:16" s="867" customFormat="1">
      <c r="B684" s="866"/>
      <c r="C684" s="866"/>
      <c r="E684" s="868"/>
      <c r="F684" s="869"/>
      <c r="G684" s="866"/>
      <c r="H684" s="866"/>
      <c r="I684" s="866"/>
      <c r="J684" s="870"/>
      <c r="K684" s="866"/>
      <c r="L684" s="866"/>
      <c r="M684" s="866"/>
      <c r="N684" s="866"/>
      <c r="O684" s="866"/>
      <c r="P684" s="866"/>
    </row>
    <row r="685" spans="2:16" s="867" customFormat="1">
      <c r="B685" s="866"/>
      <c r="C685" s="866"/>
      <c r="E685" s="868"/>
      <c r="F685" s="869"/>
      <c r="G685" s="866"/>
      <c r="H685" s="866"/>
      <c r="I685" s="866"/>
      <c r="J685" s="870"/>
      <c r="K685" s="866"/>
      <c r="L685" s="866"/>
      <c r="M685" s="866"/>
      <c r="N685" s="866"/>
      <c r="O685" s="866"/>
      <c r="P685" s="866"/>
    </row>
    <row r="686" spans="2:16" s="867" customFormat="1">
      <c r="B686" s="866"/>
      <c r="C686" s="866"/>
      <c r="E686" s="868"/>
      <c r="F686" s="869"/>
      <c r="G686" s="866"/>
      <c r="H686" s="866"/>
      <c r="I686" s="866"/>
      <c r="J686" s="870"/>
      <c r="K686" s="866"/>
      <c r="L686" s="866"/>
      <c r="M686" s="866"/>
      <c r="N686" s="866"/>
      <c r="O686" s="866"/>
      <c r="P686" s="866"/>
    </row>
    <row r="687" spans="2:16" s="867" customFormat="1">
      <c r="B687" s="866"/>
      <c r="C687" s="866"/>
      <c r="E687" s="868"/>
      <c r="F687" s="869"/>
      <c r="G687" s="866"/>
      <c r="H687" s="866"/>
      <c r="I687" s="866"/>
      <c r="J687" s="870"/>
      <c r="K687" s="866"/>
      <c r="L687" s="866"/>
      <c r="M687" s="866"/>
      <c r="N687" s="866"/>
      <c r="O687" s="866"/>
      <c r="P687" s="866"/>
    </row>
    <row r="688" spans="2:16" s="867" customFormat="1">
      <c r="B688" s="866"/>
      <c r="C688" s="866"/>
      <c r="E688" s="868"/>
      <c r="F688" s="869"/>
      <c r="G688" s="866"/>
      <c r="H688" s="866"/>
      <c r="I688" s="866"/>
      <c r="J688" s="870"/>
      <c r="K688" s="866"/>
      <c r="L688" s="866"/>
      <c r="M688" s="866"/>
      <c r="N688" s="866"/>
      <c r="O688" s="866"/>
      <c r="P688" s="866"/>
    </row>
    <row r="689" spans="2:16" s="867" customFormat="1">
      <c r="B689" s="866"/>
      <c r="C689" s="866"/>
      <c r="E689" s="868"/>
      <c r="F689" s="869"/>
      <c r="G689" s="866"/>
      <c r="H689" s="866"/>
      <c r="I689" s="866"/>
      <c r="J689" s="870"/>
      <c r="K689" s="866"/>
      <c r="L689" s="866"/>
      <c r="M689" s="866"/>
      <c r="N689" s="866"/>
      <c r="O689" s="866"/>
      <c r="P689" s="866"/>
    </row>
    <row r="690" spans="2:16" s="867" customFormat="1">
      <c r="B690" s="866"/>
      <c r="C690" s="866"/>
      <c r="E690" s="868"/>
      <c r="F690" s="869"/>
      <c r="G690" s="866"/>
      <c r="H690" s="866"/>
      <c r="I690" s="866"/>
      <c r="J690" s="870"/>
      <c r="K690" s="866"/>
      <c r="L690" s="866"/>
      <c r="M690" s="866"/>
      <c r="N690" s="866"/>
      <c r="O690" s="866"/>
      <c r="P690" s="866"/>
    </row>
    <row r="691" spans="2:16" s="867" customFormat="1">
      <c r="B691" s="866"/>
      <c r="C691" s="866"/>
      <c r="E691" s="868"/>
      <c r="F691" s="869"/>
      <c r="G691" s="866"/>
      <c r="H691" s="866"/>
      <c r="I691" s="866"/>
      <c r="J691" s="870"/>
      <c r="K691" s="866"/>
      <c r="L691" s="866"/>
      <c r="M691" s="866"/>
      <c r="N691" s="866"/>
      <c r="O691" s="866"/>
      <c r="P691" s="866"/>
    </row>
    <row r="692" spans="2:16" s="867" customFormat="1">
      <c r="B692" s="866"/>
      <c r="C692" s="866"/>
      <c r="E692" s="868"/>
      <c r="F692" s="869"/>
      <c r="G692" s="866"/>
      <c r="H692" s="866"/>
      <c r="I692" s="866"/>
      <c r="J692" s="870"/>
      <c r="K692" s="866"/>
      <c r="L692" s="866"/>
      <c r="M692" s="866"/>
      <c r="N692" s="866"/>
      <c r="O692" s="866"/>
      <c r="P692" s="866"/>
    </row>
    <row r="693" spans="2:16" s="867" customFormat="1">
      <c r="B693" s="866"/>
      <c r="C693" s="866"/>
      <c r="E693" s="868"/>
      <c r="F693" s="869"/>
      <c r="G693" s="866"/>
      <c r="H693" s="866"/>
      <c r="I693" s="866"/>
      <c r="J693" s="870"/>
      <c r="K693" s="866"/>
      <c r="L693" s="866"/>
      <c r="M693" s="866"/>
      <c r="N693" s="866"/>
      <c r="O693" s="866"/>
      <c r="P693" s="866"/>
    </row>
    <row r="694" spans="2:16" s="867" customFormat="1">
      <c r="B694" s="866"/>
      <c r="C694" s="866"/>
      <c r="E694" s="868"/>
      <c r="F694" s="869"/>
      <c r="G694" s="866"/>
      <c r="H694" s="866"/>
      <c r="I694" s="866"/>
      <c r="J694" s="870"/>
      <c r="K694" s="866"/>
      <c r="L694" s="866"/>
      <c r="M694" s="866"/>
      <c r="N694" s="866"/>
      <c r="O694" s="866"/>
      <c r="P694" s="866"/>
    </row>
    <row r="695" spans="2:16" s="867" customFormat="1">
      <c r="B695" s="866"/>
      <c r="C695" s="866"/>
      <c r="E695" s="868"/>
      <c r="F695" s="869"/>
      <c r="G695" s="866"/>
      <c r="H695" s="866"/>
      <c r="I695" s="866"/>
      <c r="J695" s="870"/>
      <c r="K695" s="866"/>
      <c r="L695" s="866"/>
      <c r="M695" s="866"/>
      <c r="N695" s="866"/>
      <c r="O695" s="866"/>
      <c r="P695" s="866"/>
    </row>
    <row r="696" spans="2:16" s="867" customFormat="1">
      <c r="B696" s="866"/>
      <c r="C696" s="866"/>
      <c r="E696" s="868"/>
      <c r="F696" s="869"/>
      <c r="G696" s="866"/>
      <c r="H696" s="866"/>
      <c r="I696" s="866"/>
      <c r="J696" s="870"/>
      <c r="K696" s="866"/>
      <c r="L696" s="866"/>
      <c r="M696" s="866"/>
      <c r="N696" s="866"/>
      <c r="O696" s="866"/>
      <c r="P696" s="866"/>
    </row>
    <row r="697" spans="2:16" s="867" customFormat="1">
      <c r="B697" s="866"/>
      <c r="C697" s="866"/>
      <c r="E697" s="868"/>
      <c r="F697" s="869"/>
      <c r="G697" s="866"/>
      <c r="H697" s="866"/>
      <c r="I697" s="866"/>
      <c r="J697" s="870"/>
      <c r="K697" s="866"/>
      <c r="L697" s="866"/>
      <c r="M697" s="866"/>
      <c r="N697" s="866"/>
      <c r="O697" s="866"/>
      <c r="P697" s="866"/>
    </row>
    <row r="698" spans="2:16" s="867" customFormat="1">
      <c r="B698" s="866"/>
      <c r="C698" s="866"/>
      <c r="E698" s="868"/>
      <c r="F698" s="869"/>
      <c r="G698" s="866"/>
      <c r="H698" s="866"/>
      <c r="I698" s="866"/>
      <c r="J698" s="870"/>
      <c r="K698" s="866"/>
      <c r="L698" s="866"/>
      <c r="M698" s="866"/>
      <c r="N698" s="866"/>
      <c r="O698" s="866"/>
      <c r="P698" s="866"/>
    </row>
    <row r="699" spans="2:16" s="867" customFormat="1">
      <c r="B699" s="866"/>
      <c r="C699" s="866"/>
      <c r="E699" s="868"/>
      <c r="F699" s="869"/>
      <c r="G699" s="866"/>
      <c r="H699" s="866"/>
      <c r="I699" s="866"/>
      <c r="J699" s="870"/>
      <c r="K699" s="866"/>
      <c r="L699" s="866"/>
      <c r="M699" s="866"/>
      <c r="N699" s="866"/>
      <c r="O699" s="866"/>
      <c r="P699" s="866"/>
    </row>
    <row r="700" spans="2:16" s="867" customFormat="1">
      <c r="B700" s="866"/>
      <c r="C700" s="866"/>
      <c r="E700" s="868"/>
      <c r="F700" s="869"/>
      <c r="G700" s="866"/>
      <c r="H700" s="866"/>
      <c r="I700" s="866"/>
      <c r="J700" s="870"/>
      <c r="K700" s="866"/>
      <c r="L700" s="866"/>
      <c r="M700" s="866"/>
      <c r="N700" s="866"/>
      <c r="O700" s="866"/>
      <c r="P700" s="866"/>
    </row>
    <row r="701" spans="2:16" s="867" customFormat="1">
      <c r="B701" s="866"/>
      <c r="C701" s="866"/>
      <c r="E701" s="868"/>
      <c r="F701" s="869"/>
      <c r="G701" s="866"/>
      <c r="H701" s="866"/>
      <c r="I701" s="866"/>
      <c r="J701" s="870"/>
      <c r="K701" s="866"/>
      <c r="L701" s="866"/>
      <c r="M701" s="866"/>
      <c r="N701" s="866"/>
      <c r="O701" s="866"/>
      <c r="P701" s="866"/>
    </row>
    <row r="702" spans="2:16" s="867" customFormat="1">
      <c r="B702" s="866"/>
      <c r="C702" s="866"/>
      <c r="E702" s="868"/>
      <c r="F702" s="869"/>
      <c r="G702" s="866"/>
      <c r="H702" s="866"/>
      <c r="I702" s="866"/>
      <c r="J702" s="870"/>
      <c r="K702" s="866"/>
      <c r="L702" s="866"/>
      <c r="M702" s="866"/>
      <c r="N702" s="866"/>
      <c r="O702" s="866"/>
      <c r="P702" s="866"/>
    </row>
    <row r="703" spans="2:16" s="867" customFormat="1">
      <c r="B703" s="866"/>
      <c r="C703" s="866"/>
      <c r="E703" s="868"/>
      <c r="F703" s="869"/>
      <c r="G703" s="866"/>
      <c r="H703" s="866"/>
      <c r="I703" s="866"/>
      <c r="J703" s="870"/>
      <c r="K703" s="866"/>
      <c r="L703" s="866"/>
      <c r="M703" s="866"/>
      <c r="N703" s="866"/>
      <c r="O703" s="866"/>
      <c r="P703" s="866"/>
    </row>
    <row r="704" spans="2:16" s="867" customFormat="1">
      <c r="B704" s="866"/>
      <c r="C704" s="866"/>
      <c r="E704" s="868"/>
      <c r="F704" s="869"/>
      <c r="G704" s="866"/>
      <c r="H704" s="866"/>
      <c r="I704" s="866"/>
      <c r="J704" s="870"/>
      <c r="K704" s="866"/>
      <c r="L704" s="866"/>
      <c r="M704" s="866"/>
      <c r="N704" s="866"/>
      <c r="O704" s="866"/>
      <c r="P704" s="866"/>
    </row>
    <row r="705" spans="2:16" s="867" customFormat="1">
      <c r="B705" s="866"/>
      <c r="C705" s="866"/>
      <c r="E705" s="868"/>
      <c r="F705" s="869"/>
      <c r="G705" s="866"/>
      <c r="H705" s="866"/>
      <c r="I705" s="866"/>
      <c r="J705" s="870"/>
      <c r="K705" s="866"/>
      <c r="L705" s="866"/>
      <c r="M705" s="866"/>
      <c r="N705" s="866"/>
      <c r="O705" s="866"/>
      <c r="P705" s="866"/>
    </row>
    <row r="706" spans="2:16" s="867" customFormat="1">
      <c r="B706" s="866"/>
      <c r="C706" s="866"/>
      <c r="E706" s="868"/>
      <c r="F706" s="869"/>
      <c r="G706" s="866"/>
      <c r="H706" s="866"/>
      <c r="I706" s="866"/>
      <c r="J706" s="870"/>
      <c r="K706" s="866"/>
      <c r="L706" s="866"/>
      <c r="M706" s="866"/>
      <c r="N706" s="866"/>
      <c r="O706" s="866"/>
      <c r="P706" s="866"/>
    </row>
    <row r="707" spans="2:16" s="867" customFormat="1">
      <c r="B707" s="866"/>
      <c r="C707" s="866"/>
      <c r="E707" s="868"/>
      <c r="F707" s="869"/>
      <c r="G707" s="866"/>
      <c r="H707" s="866"/>
      <c r="I707" s="866"/>
      <c r="J707" s="870"/>
      <c r="K707" s="866"/>
      <c r="L707" s="866"/>
      <c r="M707" s="866"/>
      <c r="N707" s="866"/>
      <c r="O707" s="866"/>
      <c r="P707" s="866"/>
    </row>
    <row r="708" spans="2:16" s="867" customFormat="1">
      <c r="B708" s="866"/>
      <c r="C708" s="866"/>
      <c r="E708" s="868"/>
      <c r="F708" s="869"/>
      <c r="G708" s="866"/>
      <c r="H708" s="866"/>
      <c r="I708" s="866"/>
      <c r="J708" s="870"/>
      <c r="K708" s="866"/>
      <c r="L708" s="866"/>
      <c r="M708" s="866"/>
      <c r="N708" s="866"/>
      <c r="O708" s="866"/>
      <c r="P708" s="866"/>
    </row>
    <row r="709" spans="2:16" s="867" customFormat="1">
      <c r="B709" s="866"/>
      <c r="C709" s="866"/>
      <c r="E709" s="868"/>
      <c r="F709" s="869"/>
      <c r="G709" s="866"/>
      <c r="H709" s="866"/>
      <c r="I709" s="866"/>
      <c r="J709" s="870"/>
      <c r="K709" s="866"/>
      <c r="L709" s="866"/>
      <c r="M709" s="866"/>
      <c r="N709" s="866"/>
      <c r="O709" s="866"/>
      <c r="P709" s="866"/>
    </row>
    <row r="710" spans="2:16" s="867" customFormat="1">
      <c r="B710" s="866"/>
      <c r="C710" s="866"/>
      <c r="E710" s="868"/>
      <c r="F710" s="869"/>
      <c r="G710" s="866"/>
      <c r="H710" s="866"/>
      <c r="I710" s="866"/>
      <c r="J710" s="870"/>
      <c r="K710" s="866"/>
      <c r="L710" s="866"/>
      <c r="M710" s="866"/>
      <c r="N710" s="866"/>
      <c r="O710" s="866"/>
      <c r="P710" s="866"/>
    </row>
    <row r="711" spans="2:16" s="867" customFormat="1">
      <c r="B711" s="866"/>
      <c r="C711" s="866"/>
      <c r="E711" s="868"/>
      <c r="F711" s="869"/>
      <c r="G711" s="866"/>
      <c r="H711" s="866"/>
      <c r="I711" s="866"/>
      <c r="J711" s="870"/>
      <c r="K711" s="866"/>
      <c r="L711" s="866"/>
      <c r="M711" s="866"/>
      <c r="N711" s="866"/>
      <c r="O711" s="866"/>
      <c r="P711" s="866"/>
    </row>
    <row r="712" spans="2:16" s="867" customFormat="1">
      <c r="B712" s="866"/>
      <c r="C712" s="866"/>
      <c r="E712" s="868"/>
      <c r="F712" s="869"/>
      <c r="G712" s="866"/>
      <c r="H712" s="866"/>
      <c r="I712" s="866"/>
      <c r="J712" s="870"/>
      <c r="K712" s="866"/>
      <c r="L712" s="866"/>
      <c r="M712" s="866"/>
      <c r="N712" s="866"/>
      <c r="O712" s="866"/>
      <c r="P712" s="866"/>
    </row>
    <row r="713" spans="2:16" s="867" customFormat="1">
      <c r="B713" s="866"/>
      <c r="C713" s="866"/>
      <c r="E713" s="868"/>
      <c r="F713" s="869"/>
      <c r="G713" s="866"/>
      <c r="H713" s="866"/>
      <c r="I713" s="866"/>
      <c r="J713" s="870"/>
      <c r="K713" s="866"/>
      <c r="L713" s="866"/>
      <c r="M713" s="866"/>
      <c r="N713" s="866"/>
      <c r="O713" s="866"/>
      <c r="P713" s="866"/>
    </row>
    <row r="714" spans="2:16" s="867" customFormat="1">
      <c r="B714" s="866"/>
      <c r="C714" s="866"/>
      <c r="E714" s="868"/>
      <c r="F714" s="869"/>
      <c r="G714" s="866"/>
      <c r="H714" s="866"/>
      <c r="I714" s="866"/>
      <c r="J714" s="870"/>
      <c r="K714" s="866"/>
      <c r="L714" s="866"/>
      <c r="M714" s="866"/>
      <c r="N714" s="866"/>
      <c r="O714" s="866"/>
      <c r="P714" s="866"/>
    </row>
    <row r="715" spans="2:16" s="867" customFormat="1">
      <c r="B715" s="866"/>
      <c r="C715" s="866"/>
      <c r="E715" s="868"/>
      <c r="F715" s="869"/>
      <c r="G715" s="866"/>
      <c r="H715" s="866"/>
      <c r="I715" s="866"/>
      <c r="J715" s="870"/>
      <c r="K715" s="866"/>
      <c r="L715" s="866"/>
      <c r="M715" s="866"/>
      <c r="N715" s="866"/>
      <c r="O715" s="866"/>
      <c r="P715" s="866"/>
    </row>
    <row r="716" spans="2:16" s="867" customFormat="1">
      <c r="B716" s="866"/>
      <c r="C716" s="866"/>
      <c r="E716" s="868"/>
      <c r="F716" s="869"/>
      <c r="G716" s="866"/>
      <c r="H716" s="866"/>
      <c r="I716" s="866"/>
      <c r="J716" s="870"/>
      <c r="K716" s="866"/>
      <c r="L716" s="866"/>
      <c r="M716" s="866"/>
      <c r="N716" s="866"/>
      <c r="O716" s="866"/>
      <c r="P716" s="866"/>
    </row>
    <row r="717" spans="2:16" s="867" customFormat="1">
      <c r="B717" s="866"/>
      <c r="C717" s="866"/>
      <c r="E717" s="868"/>
      <c r="F717" s="869"/>
      <c r="G717" s="866"/>
      <c r="H717" s="866"/>
      <c r="I717" s="866"/>
      <c r="J717" s="870"/>
      <c r="K717" s="866"/>
      <c r="L717" s="866"/>
      <c r="M717" s="866"/>
      <c r="N717" s="866"/>
      <c r="O717" s="866"/>
      <c r="P717" s="866"/>
    </row>
    <row r="718" spans="2:16" s="867" customFormat="1">
      <c r="B718" s="866"/>
      <c r="C718" s="866"/>
      <c r="E718" s="868"/>
      <c r="F718" s="869"/>
      <c r="G718" s="866"/>
      <c r="H718" s="866"/>
      <c r="I718" s="866"/>
      <c r="J718" s="870"/>
      <c r="K718" s="866"/>
      <c r="L718" s="866"/>
      <c r="M718" s="866"/>
      <c r="N718" s="866"/>
      <c r="O718" s="866"/>
      <c r="P718" s="866"/>
    </row>
    <row r="719" spans="2:16" s="867" customFormat="1">
      <c r="B719" s="866"/>
      <c r="C719" s="866"/>
      <c r="E719" s="868"/>
      <c r="F719" s="869"/>
      <c r="G719" s="866"/>
      <c r="H719" s="866"/>
      <c r="I719" s="866"/>
      <c r="J719" s="870"/>
      <c r="K719" s="866"/>
      <c r="L719" s="866"/>
      <c r="M719" s="866"/>
      <c r="N719" s="866"/>
      <c r="O719" s="866"/>
      <c r="P719" s="866"/>
    </row>
    <row r="720" spans="2:16" s="867" customFormat="1">
      <c r="B720" s="866"/>
      <c r="C720" s="866"/>
      <c r="E720" s="868"/>
      <c r="F720" s="869"/>
      <c r="G720" s="866"/>
      <c r="H720" s="866"/>
      <c r="I720" s="866"/>
      <c r="J720" s="870"/>
      <c r="K720" s="866"/>
      <c r="L720" s="866"/>
      <c r="M720" s="866"/>
      <c r="N720" s="866"/>
      <c r="O720" s="866"/>
      <c r="P720" s="866"/>
    </row>
    <row r="721" spans="2:16" s="867" customFormat="1">
      <c r="B721" s="866"/>
      <c r="C721" s="866"/>
      <c r="E721" s="868"/>
      <c r="F721" s="869"/>
      <c r="G721" s="866"/>
      <c r="H721" s="866"/>
      <c r="I721" s="866"/>
      <c r="J721" s="870"/>
      <c r="K721" s="866"/>
      <c r="L721" s="866"/>
      <c r="M721" s="866"/>
      <c r="N721" s="866"/>
      <c r="O721" s="866"/>
      <c r="P721" s="866"/>
    </row>
    <row r="722" spans="2:16" s="867" customFormat="1">
      <c r="B722" s="866"/>
      <c r="C722" s="866"/>
      <c r="E722" s="868"/>
      <c r="F722" s="869"/>
      <c r="G722" s="866"/>
      <c r="H722" s="866"/>
      <c r="I722" s="866"/>
      <c r="J722" s="870"/>
      <c r="K722" s="866"/>
      <c r="L722" s="866"/>
      <c r="M722" s="866"/>
      <c r="N722" s="866"/>
      <c r="O722" s="866"/>
      <c r="P722" s="866"/>
    </row>
    <row r="723" spans="2:16" s="867" customFormat="1">
      <c r="B723" s="866"/>
      <c r="C723" s="866"/>
      <c r="E723" s="868"/>
      <c r="F723" s="869"/>
      <c r="G723" s="866"/>
      <c r="H723" s="866"/>
      <c r="I723" s="866"/>
      <c r="J723" s="870"/>
      <c r="K723" s="866"/>
      <c r="L723" s="866"/>
      <c r="M723" s="866"/>
      <c r="N723" s="866"/>
      <c r="O723" s="866"/>
      <c r="P723" s="866"/>
    </row>
    <row r="724" spans="2:16" s="867" customFormat="1">
      <c r="B724" s="866"/>
      <c r="C724" s="866"/>
      <c r="E724" s="868"/>
      <c r="F724" s="869"/>
      <c r="G724" s="866"/>
      <c r="H724" s="866"/>
      <c r="I724" s="866"/>
      <c r="J724" s="870"/>
      <c r="K724" s="866"/>
      <c r="L724" s="866"/>
      <c r="M724" s="866"/>
      <c r="N724" s="866"/>
      <c r="O724" s="866"/>
      <c r="P724" s="866"/>
    </row>
    <row r="725" spans="2:16" s="867" customFormat="1">
      <c r="B725" s="866"/>
      <c r="C725" s="866"/>
      <c r="E725" s="868"/>
      <c r="F725" s="869"/>
      <c r="G725" s="866"/>
      <c r="H725" s="866"/>
      <c r="I725" s="866"/>
      <c r="J725" s="870"/>
      <c r="K725" s="866"/>
      <c r="L725" s="866"/>
      <c r="M725" s="866"/>
      <c r="N725" s="866"/>
      <c r="O725" s="866"/>
      <c r="P725" s="866"/>
    </row>
    <row r="726" spans="2:16" s="867" customFormat="1">
      <c r="B726" s="866"/>
      <c r="C726" s="866"/>
      <c r="E726" s="868"/>
      <c r="F726" s="869"/>
      <c r="G726" s="866"/>
      <c r="H726" s="866"/>
      <c r="I726" s="866"/>
      <c r="J726" s="870"/>
      <c r="K726" s="866"/>
      <c r="L726" s="866"/>
      <c r="M726" s="866"/>
      <c r="N726" s="866"/>
      <c r="O726" s="866"/>
      <c r="P726" s="866"/>
    </row>
    <row r="727" spans="2:16" s="867" customFormat="1">
      <c r="B727" s="866"/>
      <c r="C727" s="866"/>
      <c r="E727" s="868"/>
      <c r="F727" s="869"/>
      <c r="G727" s="866"/>
      <c r="H727" s="866"/>
      <c r="I727" s="866"/>
      <c r="J727" s="870"/>
      <c r="K727" s="866"/>
      <c r="L727" s="866"/>
      <c r="M727" s="866"/>
      <c r="N727" s="866"/>
      <c r="O727" s="866"/>
      <c r="P727" s="866"/>
    </row>
    <row r="728" spans="2:16" s="867" customFormat="1">
      <c r="B728" s="866"/>
      <c r="C728" s="866"/>
      <c r="E728" s="868"/>
      <c r="F728" s="869"/>
      <c r="G728" s="866"/>
      <c r="H728" s="866"/>
      <c r="I728" s="866"/>
      <c r="J728" s="870"/>
      <c r="K728" s="866"/>
      <c r="L728" s="866"/>
      <c r="M728" s="866"/>
      <c r="N728" s="866"/>
      <c r="O728" s="866"/>
      <c r="P728" s="866"/>
    </row>
    <row r="729" spans="2:16" s="867" customFormat="1">
      <c r="B729" s="866"/>
      <c r="C729" s="866"/>
      <c r="E729" s="868"/>
      <c r="F729" s="869"/>
      <c r="G729" s="866"/>
      <c r="H729" s="866"/>
      <c r="I729" s="866"/>
      <c r="J729" s="870"/>
      <c r="K729" s="866"/>
      <c r="L729" s="866"/>
      <c r="M729" s="866"/>
      <c r="N729" s="866"/>
      <c r="O729" s="866"/>
      <c r="P729" s="866"/>
    </row>
    <row r="730" spans="2:16" s="867" customFormat="1">
      <c r="B730" s="866"/>
      <c r="C730" s="866"/>
      <c r="E730" s="868"/>
      <c r="F730" s="869"/>
      <c r="G730" s="866"/>
      <c r="H730" s="866"/>
      <c r="I730" s="866"/>
      <c r="J730" s="870"/>
      <c r="K730" s="866"/>
      <c r="L730" s="866"/>
      <c r="M730" s="866"/>
      <c r="N730" s="866"/>
      <c r="O730" s="866"/>
      <c r="P730" s="866"/>
    </row>
    <row r="731" spans="2:16" s="867" customFormat="1">
      <c r="B731" s="866"/>
      <c r="C731" s="866"/>
      <c r="E731" s="868"/>
      <c r="F731" s="869"/>
      <c r="G731" s="866"/>
      <c r="H731" s="866"/>
      <c r="I731" s="866"/>
      <c r="J731" s="870"/>
      <c r="K731" s="866"/>
      <c r="L731" s="866"/>
      <c r="M731" s="866"/>
      <c r="N731" s="866"/>
      <c r="O731" s="866"/>
      <c r="P731" s="866"/>
    </row>
    <row r="732" spans="2:16" s="867" customFormat="1">
      <c r="B732" s="866"/>
      <c r="C732" s="866"/>
      <c r="E732" s="868"/>
      <c r="F732" s="869"/>
      <c r="G732" s="866"/>
      <c r="H732" s="866"/>
      <c r="I732" s="866"/>
      <c r="J732" s="870"/>
      <c r="K732" s="866"/>
      <c r="L732" s="866"/>
      <c r="M732" s="866"/>
      <c r="N732" s="866"/>
      <c r="O732" s="866"/>
      <c r="P732" s="866"/>
    </row>
    <row r="733" spans="2:16" s="867" customFormat="1">
      <c r="B733" s="866"/>
      <c r="C733" s="866"/>
      <c r="E733" s="868"/>
      <c r="F733" s="869"/>
      <c r="G733" s="866"/>
      <c r="H733" s="866"/>
      <c r="I733" s="866"/>
      <c r="J733" s="870"/>
      <c r="K733" s="866"/>
      <c r="L733" s="866"/>
      <c r="M733" s="866"/>
      <c r="N733" s="866"/>
      <c r="O733" s="866"/>
      <c r="P733" s="866"/>
    </row>
    <row r="734" spans="2:16" s="867" customFormat="1">
      <c r="B734" s="866"/>
      <c r="C734" s="866"/>
      <c r="E734" s="868"/>
      <c r="F734" s="869"/>
      <c r="G734" s="866"/>
      <c r="H734" s="866"/>
      <c r="I734" s="866"/>
      <c r="J734" s="870"/>
      <c r="K734" s="866"/>
      <c r="L734" s="866"/>
      <c r="M734" s="866"/>
      <c r="N734" s="866"/>
      <c r="O734" s="866"/>
      <c r="P734" s="866"/>
    </row>
    <row r="735" spans="2:16" s="867" customFormat="1">
      <c r="B735" s="866"/>
      <c r="C735" s="866"/>
      <c r="E735" s="868"/>
      <c r="F735" s="869"/>
      <c r="G735" s="866"/>
      <c r="H735" s="866"/>
      <c r="I735" s="866"/>
      <c r="J735" s="870"/>
      <c r="K735" s="866"/>
      <c r="L735" s="866"/>
      <c r="M735" s="866"/>
      <c r="N735" s="866"/>
      <c r="O735" s="866"/>
      <c r="P735" s="866"/>
    </row>
    <row r="736" spans="2:16" s="867" customFormat="1">
      <c r="B736" s="866"/>
      <c r="C736" s="866"/>
      <c r="E736" s="868"/>
      <c r="F736" s="869"/>
      <c r="G736" s="866"/>
      <c r="H736" s="866"/>
      <c r="I736" s="866"/>
      <c r="J736" s="870"/>
      <c r="K736" s="866"/>
      <c r="L736" s="866"/>
      <c r="M736" s="866"/>
      <c r="N736" s="866"/>
      <c r="O736" s="866"/>
      <c r="P736" s="866"/>
    </row>
    <row r="737" spans="2:16" s="867" customFormat="1">
      <c r="B737" s="866"/>
      <c r="C737" s="866"/>
      <c r="E737" s="868"/>
      <c r="F737" s="869"/>
      <c r="G737" s="866"/>
      <c r="H737" s="866"/>
      <c r="I737" s="866"/>
      <c r="J737" s="870"/>
      <c r="K737" s="866"/>
      <c r="L737" s="866"/>
      <c r="M737" s="866"/>
      <c r="N737" s="866"/>
      <c r="O737" s="866"/>
      <c r="P737" s="866"/>
    </row>
    <row r="738" spans="2:16" s="867" customFormat="1">
      <c r="B738" s="866"/>
      <c r="C738" s="866"/>
      <c r="E738" s="868"/>
      <c r="F738" s="869"/>
      <c r="G738" s="866"/>
      <c r="H738" s="866"/>
      <c r="I738" s="866"/>
      <c r="J738" s="870"/>
      <c r="K738" s="866"/>
      <c r="L738" s="866"/>
      <c r="M738" s="866"/>
      <c r="N738" s="866"/>
      <c r="O738" s="866"/>
      <c r="P738" s="866"/>
    </row>
    <row r="739" spans="2:16" s="867" customFormat="1">
      <c r="B739" s="866"/>
      <c r="C739" s="866"/>
      <c r="E739" s="868"/>
      <c r="F739" s="869"/>
      <c r="G739" s="866"/>
      <c r="H739" s="866"/>
      <c r="I739" s="866"/>
      <c r="J739" s="870"/>
      <c r="K739" s="866"/>
      <c r="L739" s="866"/>
      <c r="M739" s="866"/>
      <c r="N739" s="866"/>
      <c r="O739" s="866"/>
      <c r="P739" s="866"/>
    </row>
    <row r="740" spans="2:16" s="867" customFormat="1">
      <c r="B740" s="866"/>
      <c r="C740" s="866"/>
      <c r="E740" s="868"/>
      <c r="F740" s="869"/>
      <c r="G740" s="866"/>
      <c r="H740" s="866"/>
      <c r="I740" s="866"/>
      <c r="J740" s="870"/>
      <c r="K740" s="866"/>
      <c r="L740" s="866"/>
      <c r="M740" s="866"/>
      <c r="N740" s="866"/>
      <c r="O740" s="866"/>
      <c r="P740" s="866"/>
    </row>
    <row r="741" spans="2:16" s="867" customFormat="1">
      <c r="B741" s="866"/>
      <c r="C741" s="866"/>
      <c r="E741" s="868"/>
      <c r="F741" s="869"/>
      <c r="G741" s="866"/>
      <c r="H741" s="866"/>
      <c r="I741" s="866"/>
      <c r="J741" s="870"/>
      <c r="K741" s="866"/>
      <c r="L741" s="866"/>
      <c r="M741" s="866"/>
      <c r="N741" s="866"/>
      <c r="O741" s="866"/>
      <c r="P741" s="866"/>
    </row>
    <row r="742" spans="2:16" s="867" customFormat="1">
      <c r="B742" s="866"/>
      <c r="C742" s="866"/>
      <c r="E742" s="868"/>
      <c r="F742" s="869"/>
      <c r="G742" s="866"/>
      <c r="H742" s="866"/>
      <c r="I742" s="866"/>
      <c r="J742" s="870"/>
      <c r="K742" s="866"/>
      <c r="L742" s="866"/>
      <c r="M742" s="866"/>
      <c r="N742" s="866"/>
      <c r="O742" s="866"/>
      <c r="P742" s="866"/>
    </row>
    <row r="743" spans="2:16" s="867" customFormat="1">
      <c r="B743" s="866"/>
      <c r="C743" s="866"/>
      <c r="E743" s="868"/>
      <c r="F743" s="869"/>
      <c r="G743" s="866"/>
      <c r="H743" s="866"/>
      <c r="I743" s="866"/>
      <c r="J743" s="870"/>
      <c r="K743" s="866"/>
      <c r="L743" s="866"/>
      <c r="M743" s="866"/>
      <c r="N743" s="866"/>
      <c r="O743" s="866"/>
      <c r="P743" s="866"/>
    </row>
    <row r="744" spans="2:16" s="867" customFormat="1">
      <c r="B744" s="866"/>
      <c r="C744" s="866"/>
      <c r="E744" s="868"/>
      <c r="F744" s="869"/>
      <c r="G744" s="866"/>
      <c r="H744" s="866"/>
      <c r="I744" s="866"/>
      <c r="J744" s="870"/>
      <c r="K744" s="866"/>
      <c r="L744" s="866"/>
      <c r="M744" s="866"/>
      <c r="N744" s="866"/>
      <c r="O744" s="866"/>
      <c r="P744" s="866"/>
    </row>
    <row r="745" spans="2:16" s="867" customFormat="1">
      <c r="B745" s="866"/>
      <c r="C745" s="866"/>
      <c r="E745" s="868"/>
      <c r="F745" s="869"/>
      <c r="G745" s="866"/>
      <c r="H745" s="866"/>
      <c r="I745" s="866"/>
      <c r="J745" s="870"/>
      <c r="K745" s="866"/>
      <c r="L745" s="866"/>
      <c r="M745" s="866"/>
      <c r="N745" s="866"/>
      <c r="O745" s="866"/>
      <c r="P745" s="866"/>
    </row>
    <row r="746" spans="2:16" s="867" customFormat="1">
      <c r="B746" s="866"/>
      <c r="C746" s="866"/>
      <c r="E746" s="868"/>
      <c r="F746" s="869"/>
      <c r="G746" s="866"/>
      <c r="H746" s="866"/>
      <c r="I746" s="866"/>
      <c r="J746" s="870"/>
      <c r="K746" s="866"/>
      <c r="L746" s="866"/>
      <c r="M746" s="866"/>
      <c r="N746" s="866"/>
      <c r="O746" s="866"/>
      <c r="P746" s="866"/>
    </row>
    <row r="747" spans="2:16" s="867" customFormat="1">
      <c r="B747" s="866"/>
      <c r="C747" s="866"/>
      <c r="E747" s="868"/>
      <c r="F747" s="869"/>
      <c r="G747" s="866"/>
      <c r="H747" s="866"/>
      <c r="I747" s="866"/>
      <c r="J747" s="870"/>
      <c r="K747" s="866"/>
      <c r="L747" s="866"/>
      <c r="M747" s="866"/>
      <c r="N747" s="866"/>
      <c r="O747" s="866"/>
      <c r="P747" s="866"/>
    </row>
    <row r="748" spans="2:16" s="867" customFormat="1">
      <c r="B748" s="866"/>
      <c r="C748" s="866"/>
      <c r="E748" s="868"/>
      <c r="F748" s="869"/>
      <c r="G748" s="866"/>
      <c r="H748" s="866"/>
      <c r="I748" s="866"/>
      <c r="J748" s="870"/>
      <c r="K748" s="866"/>
      <c r="L748" s="866"/>
      <c r="M748" s="866"/>
      <c r="N748" s="866"/>
      <c r="O748" s="866"/>
      <c r="P748" s="866"/>
    </row>
    <row r="749" spans="2:16" s="867" customFormat="1">
      <c r="B749" s="866"/>
      <c r="C749" s="866"/>
      <c r="E749" s="868"/>
      <c r="F749" s="869"/>
      <c r="G749" s="866"/>
      <c r="H749" s="866"/>
      <c r="I749" s="866"/>
      <c r="J749" s="870"/>
      <c r="K749" s="866"/>
      <c r="L749" s="866"/>
      <c r="M749" s="866"/>
      <c r="N749" s="866"/>
      <c r="O749" s="866"/>
      <c r="P749" s="866"/>
    </row>
    <row r="750" spans="2:16" s="867" customFormat="1">
      <c r="B750" s="866"/>
      <c r="C750" s="866"/>
      <c r="E750" s="868"/>
      <c r="F750" s="869"/>
      <c r="G750" s="866"/>
      <c r="H750" s="866"/>
      <c r="I750" s="866"/>
      <c r="J750" s="870"/>
      <c r="K750" s="866"/>
      <c r="L750" s="866"/>
      <c r="M750" s="866"/>
      <c r="N750" s="866"/>
      <c r="O750" s="866"/>
      <c r="P750" s="866"/>
    </row>
    <row r="751" spans="2:16" s="867" customFormat="1">
      <c r="B751" s="866"/>
      <c r="C751" s="866"/>
      <c r="E751" s="868"/>
      <c r="F751" s="869"/>
      <c r="G751" s="866"/>
      <c r="H751" s="866"/>
      <c r="I751" s="866"/>
      <c r="J751" s="870"/>
      <c r="K751" s="866"/>
      <c r="L751" s="866"/>
      <c r="M751" s="866"/>
      <c r="N751" s="866"/>
      <c r="O751" s="866"/>
      <c r="P751" s="866"/>
    </row>
    <row r="752" spans="2:16" s="867" customFormat="1">
      <c r="B752" s="866"/>
      <c r="C752" s="866"/>
      <c r="E752" s="868"/>
      <c r="F752" s="869"/>
      <c r="G752" s="866"/>
      <c r="H752" s="866"/>
      <c r="I752" s="866"/>
      <c r="J752" s="870"/>
      <c r="K752" s="866"/>
      <c r="L752" s="866"/>
      <c r="M752" s="866"/>
      <c r="N752" s="866"/>
      <c r="O752" s="866"/>
      <c r="P752" s="866"/>
    </row>
    <row r="753" spans="2:16" s="867" customFormat="1">
      <c r="B753" s="866"/>
      <c r="C753" s="866"/>
      <c r="E753" s="868"/>
      <c r="F753" s="869"/>
      <c r="G753" s="866"/>
      <c r="H753" s="866"/>
      <c r="I753" s="866"/>
      <c r="J753" s="870"/>
      <c r="K753" s="866"/>
      <c r="L753" s="866"/>
      <c r="M753" s="866"/>
      <c r="N753" s="866"/>
      <c r="O753" s="866"/>
      <c r="P753" s="866"/>
    </row>
    <row r="754" spans="2:16" s="867" customFormat="1">
      <c r="B754" s="866"/>
      <c r="C754" s="866"/>
      <c r="E754" s="868"/>
      <c r="F754" s="869"/>
      <c r="G754" s="866"/>
      <c r="H754" s="866"/>
      <c r="I754" s="866"/>
      <c r="J754" s="870"/>
      <c r="K754" s="866"/>
      <c r="L754" s="866"/>
      <c r="M754" s="866"/>
      <c r="N754" s="866"/>
      <c r="O754" s="866"/>
      <c r="P754" s="866"/>
    </row>
    <row r="755" spans="2:16" s="867" customFormat="1">
      <c r="B755" s="866"/>
      <c r="C755" s="866"/>
      <c r="E755" s="868"/>
      <c r="F755" s="869"/>
      <c r="G755" s="866"/>
      <c r="H755" s="866"/>
      <c r="I755" s="866"/>
      <c r="J755" s="870"/>
      <c r="K755" s="866"/>
      <c r="L755" s="866"/>
      <c r="M755" s="866"/>
      <c r="N755" s="866"/>
      <c r="O755" s="866"/>
      <c r="P755" s="866"/>
    </row>
    <row r="756" spans="2:16" s="867" customFormat="1">
      <c r="B756" s="866"/>
      <c r="C756" s="866"/>
      <c r="E756" s="868"/>
      <c r="F756" s="869"/>
      <c r="G756" s="866"/>
      <c r="H756" s="866"/>
      <c r="I756" s="866"/>
      <c r="J756" s="870"/>
      <c r="K756" s="866"/>
      <c r="L756" s="866"/>
      <c r="M756" s="866"/>
      <c r="N756" s="866"/>
      <c r="O756" s="866"/>
      <c r="P756" s="866"/>
    </row>
    <row r="757" spans="2:16" s="867" customFormat="1">
      <c r="B757" s="866"/>
      <c r="C757" s="866"/>
      <c r="E757" s="868"/>
      <c r="F757" s="869"/>
      <c r="G757" s="866"/>
      <c r="H757" s="866"/>
      <c r="I757" s="866"/>
      <c r="J757" s="870"/>
      <c r="K757" s="866"/>
      <c r="L757" s="866"/>
      <c r="M757" s="866"/>
      <c r="N757" s="866"/>
      <c r="O757" s="866"/>
      <c r="P757" s="866"/>
    </row>
    <row r="758" spans="2:16" s="867" customFormat="1">
      <c r="B758" s="866"/>
      <c r="C758" s="866"/>
      <c r="E758" s="868"/>
      <c r="F758" s="869"/>
      <c r="G758" s="866"/>
      <c r="H758" s="866"/>
      <c r="I758" s="866"/>
      <c r="J758" s="870"/>
      <c r="K758" s="866"/>
      <c r="L758" s="866"/>
      <c r="M758" s="866"/>
      <c r="N758" s="866"/>
      <c r="O758" s="866"/>
      <c r="P758" s="866"/>
    </row>
    <row r="759" spans="2:16" s="867" customFormat="1">
      <c r="B759" s="866"/>
      <c r="C759" s="866"/>
      <c r="E759" s="868"/>
      <c r="F759" s="869"/>
      <c r="G759" s="866"/>
      <c r="H759" s="866"/>
      <c r="I759" s="866"/>
      <c r="J759" s="870"/>
      <c r="K759" s="866"/>
      <c r="L759" s="866"/>
      <c r="M759" s="866"/>
      <c r="N759" s="866"/>
      <c r="O759" s="866"/>
      <c r="P759" s="866"/>
    </row>
    <row r="760" spans="2:16" s="867" customFormat="1">
      <c r="B760" s="866"/>
      <c r="C760" s="866"/>
      <c r="E760" s="868"/>
      <c r="F760" s="869"/>
      <c r="G760" s="866"/>
      <c r="H760" s="866"/>
      <c r="I760" s="866"/>
      <c r="J760" s="870"/>
      <c r="K760" s="866"/>
      <c r="L760" s="866"/>
      <c r="M760" s="866"/>
      <c r="N760" s="866"/>
      <c r="O760" s="866"/>
      <c r="P760" s="866"/>
    </row>
    <row r="761" spans="2:16" s="867" customFormat="1">
      <c r="B761" s="866"/>
      <c r="C761" s="866"/>
      <c r="E761" s="868"/>
      <c r="F761" s="869"/>
      <c r="G761" s="866"/>
      <c r="H761" s="866"/>
      <c r="I761" s="866"/>
      <c r="J761" s="870"/>
      <c r="K761" s="866"/>
      <c r="L761" s="866"/>
      <c r="M761" s="866"/>
      <c r="N761" s="866"/>
      <c r="O761" s="866"/>
      <c r="P761" s="866"/>
    </row>
    <row r="762" spans="2:16" s="867" customFormat="1">
      <c r="B762" s="866"/>
      <c r="C762" s="866"/>
      <c r="E762" s="868"/>
      <c r="F762" s="869"/>
      <c r="G762" s="866"/>
      <c r="H762" s="866"/>
      <c r="I762" s="866"/>
      <c r="J762" s="870"/>
      <c r="K762" s="866"/>
      <c r="L762" s="866"/>
      <c r="M762" s="866"/>
      <c r="N762" s="866"/>
      <c r="O762" s="866"/>
      <c r="P762" s="866"/>
    </row>
    <row r="763" spans="2:16" s="867" customFormat="1">
      <c r="B763" s="866"/>
      <c r="C763" s="866"/>
      <c r="E763" s="868"/>
      <c r="F763" s="869"/>
      <c r="G763" s="866"/>
      <c r="H763" s="866"/>
      <c r="I763" s="866"/>
      <c r="J763" s="870"/>
      <c r="K763" s="866"/>
      <c r="L763" s="866"/>
      <c r="M763" s="866"/>
      <c r="N763" s="866"/>
      <c r="O763" s="866"/>
      <c r="P763" s="866"/>
    </row>
    <row r="764" spans="2:16" s="867" customFormat="1">
      <c r="B764" s="866"/>
      <c r="C764" s="866"/>
      <c r="E764" s="868"/>
      <c r="F764" s="869"/>
      <c r="G764" s="866"/>
      <c r="H764" s="866"/>
      <c r="I764" s="866"/>
      <c r="J764" s="870"/>
      <c r="K764" s="866"/>
      <c r="L764" s="866"/>
      <c r="M764" s="866"/>
      <c r="N764" s="866"/>
      <c r="O764" s="866"/>
      <c r="P764" s="866"/>
    </row>
    <row r="765" spans="2:16" s="867" customFormat="1">
      <c r="B765" s="866"/>
      <c r="C765" s="866"/>
      <c r="E765" s="868"/>
      <c r="F765" s="869"/>
      <c r="G765" s="866"/>
      <c r="H765" s="866"/>
      <c r="I765" s="866"/>
      <c r="J765" s="870"/>
      <c r="K765" s="866"/>
      <c r="L765" s="866"/>
      <c r="M765" s="866"/>
      <c r="N765" s="866"/>
      <c r="O765" s="866"/>
      <c r="P765" s="866"/>
    </row>
    <row r="766" spans="2:16" s="867" customFormat="1">
      <c r="B766" s="866"/>
      <c r="C766" s="866"/>
      <c r="E766" s="868"/>
      <c r="F766" s="869"/>
      <c r="G766" s="866"/>
      <c r="H766" s="866"/>
      <c r="I766" s="866"/>
      <c r="J766" s="870"/>
      <c r="K766" s="866"/>
      <c r="L766" s="866"/>
      <c r="M766" s="866"/>
      <c r="N766" s="866"/>
      <c r="O766" s="866"/>
      <c r="P766" s="866"/>
    </row>
    <row r="767" spans="2:16" s="867" customFormat="1">
      <c r="B767" s="866"/>
      <c r="C767" s="866"/>
      <c r="E767" s="868"/>
      <c r="F767" s="869"/>
      <c r="G767" s="866"/>
      <c r="H767" s="866"/>
      <c r="I767" s="866"/>
      <c r="J767" s="870"/>
      <c r="K767" s="866"/>
      <c r="L767" s="866"/>
      <c r="M767" s="866"/>
      <c r="N767" s="866"/>
      <c r="O767" s="866"/>
      <c r="P767" s="866"/>
    </row>
    <row r="768" spans="2:16" s="867" customFormat="1">
      <c r="B768" s="866"/>
      <c r="C768" s="866"/>
      <c r="E768" s="868"/>
      <c r="F768" s="869"/>
      <c r="G768" s="866"/>
      <c r="H768" s="866"/>
      <c r="I768" s="866"/>
      <c r="J768" s="870"/>
      <c r="K768" s="866"/>
      <c r="L768" s="866"/>
      <c r="M768" s="866"/>
      <c r="N768" s="866"/>
      <c r="O768" s="866"/>
      <c r="P768" s="866"/>
    </row>
    <row r="769" spans="2:16" s="867" customFormat="1">
      <c r="B769" s="866"/>
      <c r="C769" s="866"/>
      <c r="E769" s="868"/>
      <c r="F769" s="869"/>
      <c r="G769" s="866"/>
      <c r="H769" s="866"/>
      <c r="I769" s="866"/>
      <c r="J769" s="870"/>
      <c r="K769" s="866"/>
      <c r="L769" s="866"/>
      <c r="M769" s="866"/>
      <c r="N769" s="866"/>
      <c r="O769" s="866"/>
      <c r="P769" s="866"/>
    </row>
    <row r="770" spans="2:16" s="867" customFormat="1">
      <c r="B770" s="866"/>
      <c r="C770" s="866"/>
      <c r="E770" s="868"/>
      <c r="F770" s="869"/>
      <c r="G770" s="866"/>
      <c r="H770" s="866"/>
      <c r="I770" s="866"/>
      <c r="J770" s="870"/>
      <c r="K770" s="866"/>
      <c r="L770" s="866"/>
      <c r="M770" s="866"/>
      <c r="N770" s="866"/>
      <c r="O770" s="866"/>
      <c r="P770" s="866"/>
    </row>
    <row r="771" spans="2:16" s="867" customFormat="1">
      <c r="B771" s="866"/>
      <c r="C771" s="866"/>
      <c r="E771" s="868"/>
      <c r="F771" s="869"/>
      <c r="G771" s="866"/>
      <c r="H771" s="866"/>
      <c r="I771" s="866"/>
      <c r="J771" s="870"/>
      <c r="K771" s="866"/>
      <c r="L771" s="866"/>
      <c r="M771" s="866"/>
      <c r="N771" s="866"/>
      <c r="O771" s="866"/>
      <c r="P771" s="866"/>
    </row>
    <row r="772" spans="2:16" s="867" customFormat="1">
      <c r="B772" s="866"/>
      <c r="C772" s="866"/>
      <c r="E772" s="868"/>
      <c r="F772" s="869"/>
      <c r="G772" s="866"/>
      <c r="H772" s="866"/>
      <c r="I772" s="866"/>
      <c r="J772" s="870"/>
      <c r="K772" s="866"/>
      <c r="L772" s="866"/>
      <c r="M772" s="866"/>
      <c r="N772" s="866"/>
      <c r="O772" s="866"/>
      <c r="P772" s="866"/>
    </row>
    <row r="773" spans="2:16" s="867" customFormat="1">
      <c r="B773" s="866"/>
      <c r="C773" s="866"/>
      <c r="E773" s="868"/>
      <c r="F773" s="869"/>
      <c r="G773" s="866"/>
      <c r="H773" s="866"/>
      <c r="I773" s="866"/>
      <c r="J773" s="870"/>
      <c r="K773" s="866"/>
      <c r="L773" s="866"/>
      <c r="M773" s="866"/>
      <c r="N773" s="866"/>
      <c r="O773" s="866"/>
      <c r="P773" s="866"/>
    </row>
    <row r="774" spans="2:16" s="867" customFormat="1">
      <c r="B774" s="866"/>
      <c r="C774" s="866"/>
      <c r="E774" s="868"/>
      <c r="F774" s="869"/>
      <c r="G774" s="866"/>
      <c r="H774" s="866"/>
      <c r="I774" s="866"/>
      <c r="J774" s="870"/>
      <c r="K774" s="866"/>
      <c r="L774" s="866"/>
      <c r="M774" s="866"/>
      <c r="N774" s="866"/>
      <c r="O774" s="866"/>
      <c r="P774" s="866"/>
    </row>
    <row r="775" spans="2:16" s="867" customFormat="1">
      <c r="B775" s="866"/>
      <c r="C775" s="866"/>
      <c r="E775" s="868"/>
      <c r="F775" s="869"/>
      <c r="G775" s="866"/>
      <c r="H775" s="866"/>
      <c r="I775" s="866"/>
      <c r="J775" s="870"/>
      <c r="K775" s="866"/>
      <c r="L775" s="866"/>
      <c r="M775" s="866"/>
      <c r="N775" s="866"/>
      <c r="O775" s="866"/>
      <c r="P775" s="866"/>
    </row>
    <row r="776" spans="2:16" s="867" customFormat="1">
      <c r="B776" s="866"/>
      <c r="C776" s="866"/>
      <c r="E776" s="868"/>
      <c r="F776" s="869"/>
      <c r="G776" s="866"/>
      <c r="H776" s="866"/>
      <c r="I776" s="866"/>
      <c r="J776" s="870"/>
      <c r="K776" s="866"/>
      <c r="L776" s="866"/>
      <c r="M776" s="866"/>
      <c r="N776" s="866"/>
      <c r="O776" s="866"/>
      <c r="P776" s="866"/>
    </row>
    <row r="777" spans="2:16" s="867" customFormat="1">
      <c r="B777" s="866"/>
      <c r="C777" s="866"/>
      <c r="E777" s="868"/>
      <c r="F777" s="869"/>
      <c r="G777" s="866"/>
      <c r="H777" s="866"/>
      <c r="I777" s="866"/>
      <c r="J777" s="870"/>
      <c r="K777" s="866"/>
      <c r="L777" s="866"/>
      <c r="M777" s="866"/>
      <c r="N777" s="866"/>
      <c r="O777" s="866"/>
      <c r="P777" s="866"/>
    </row>
    <row r="778" spans="2:16" s="867" customFormat="1">
      <c r="B778" s="866"/>
      <c r="C778" s="866"/>
      <c r="E778" s="868"/>
      <c r="F778" s="869"/>
      <c r="G778" s="866"/>
      <c r="H778" s="866"/>
      <c r="I778" s="866"/>
      <c r="J778" s="870"/>
      <c r="K778" s="866"/>
      <c r="L778" s="866"/>
      <c r="M778" s="866"/>
      <c r="N778" s="866"/>
      <c r="O778" s="866"/>
      <c r="P778" s="866"/>
    </row>
    <row r="779" spans="2:16" s="867" customFormat="1">
      <c r="B779" s="866"/>
      <c r="C779" s="866"/>
      <c r="E779" s="868"/>
      <c r="F779" s="869"/>
      <c r="G779" s="866"/>
      <c r="H779" s="866"/>
      <c r="I779" s="866"/>
      <c r="J779" s="870"/>
      <c r="K779" s="866"/>
      <c r="L779" s="866"/>
      <c r="M779" s="866"/>
      <c r="N779" s="866"/>
      <c r="O779" s="866"/>
      <c r="P779" s="866"/>
    </row>
    <row r="780" spans="2:16" s="867" customFormat="1">
      <c r="B780" s="866"/>
      <c r="C780" s="866"/>
      <c r="E780" s="868"/>
      <c r="F780" s="869"/>
      <c r="G780" s="866"/>
      <c r="H780" s="866"/>
      <c r="I780" s="866"/>
      <c r="J780" s="870"/>
      <c r="K780" s="866"/>
      <c r="L780" s="866"/>
      <c r="M780" s="866"/>
      <c r="N780" s="866"/>
      <c r="O780" s="866"/>
      <c r="P780" s="866"/>
    </row>
    <row r="781" spans="2:16" s="867" customFormat="1">
      <c r="B781" s="866"/>
      <c r="C781" s="866"/>
      <c r="E781" s="868"/>
      <c r="F781" s="869"/>
      <c r="G781" s="866"/>
      <c r="H781" s="866"/>
      <c r="I781" s="866"/>
      <c r="J781" s="870"/>
      <c r="K781" s="866"/>
      <c r="L781" s="866"/>
      <c r="M781" s="866"/>
      <c r="N781" s="866"/>
      <c r="O781" s="866"/>
      <c r="P781" s="866"/>
    </row>
    <row r="782" spans="2:16" s="867" customFormat="1">
      <c r="B782" s="866"/>
      <c r="C782" s="866"/>
      <c r="E782" s="868"/>
      <c r="F782" s="869"/>
      <c r="G782" s="866"/>
      <c r="H782" s="866"/>
      <c r="I782" s="866"/>
      <c r="J782" s="870"/>
      <c r="K782" s="866"/>
      <c r="L782" s="866"/>
      <c r="M782" s="866"/>
      <c r="N782" s="866"/>
      <c r="O782" s="866"/>
      <c r="P782" s="866"/>
    </row>
    <row r="783" spans="2:16" s="867" customFormat="1">
      <c r="B783" s="866"/>
      <c r="C783" s="866"/>
      <c r="E783" s="868"/>
      <c r="F783" s="869"/>
      <c r="G783" s="866"/>
      <c r="H783" s="866"/>
      <c r="I783" s="866"/>
      <c r="J783" s="870"/>
      <c r="K783" s="866"/>
      <c r="L783" s="866"/>
      <c r="M783" s="866"/>
      <c r="N783" s="866"/>
      <c r="O783" s="866"/>
      <c r="P783" s="866"/>
    </row>
    <row r="784" spans="2:16" s="867" customFormat="1">
      <c r="B784" s="866"/>
      <c r="C784" s="866"/>
      <c r="E784" s="868"/>
      <c r="F784" s="869"/>
      <c r="G784" s="866"/>
      <c r="H784" s="866"/>
      <c r="I784" s="866"/>
      <c r="J784" s="870"/>
      <c r="K784" s="866"/>
      <c r="L784" s="866"/>
      <c r="M784" s="866"/>
      <c r="N784" s="866"/>
      <c r="O784" s="866"/>
      <c r="P784" s="866"/>
    </row>
    <row r="785" spans="2:16" s="867" customFormat="1">
      <c r="B785" s="866"/>
      <c r="C785" s="866"/>
      <c r="E785" s="868"/>
      <c r="F785" s="869"/>
      <c r="G785" s="866"/>
      <c r="H785" s="866"/>
      <c r="I785" s="866"/>
      <c r="J785" s="870"/>
      <c r="K785" s="866"/>
      <c r="L785" s="866"/>
      <c r="M785" s="866"/>
      <c r="N785" s="866"/>
      <c r="O785" s="866"/>
      <c r="P785" s="866"/>
    </row>
    <row r="786" spans="2:16" s="867" customFormat="1">
      <c r="B786" s="866"/>
      <c r="C786" s="866"/>
      <c r="E786" s="868"/>
      <c r="F786" s="869"/>
      <c r="G786" s="866"/>
      <c r="H786" s="866"/>
      <c r="I786" s="866"/>
      <c r="J786" s="870"/>
      <c r="K786" s="866"/>
      <c r="L786" s="866"/>
      <c r="M786" s="866"/>
      <c r="N786" s="866"/>
      <c r="O786" s="866"/>
      <c r="P786" s="866"/>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E951F-62F3-43C2-8B95-6F210C85E061}">
  <dimension ref="A2:L21"/>
  <sheetViews>
    <sheetView showGridLines="0" workbookViewId="0">
      <selection activeCell="J7" sqref="J7"/>
    </sheetView>
  </sheetViews>
  <sheetFormatPr defaultRowHeight="14.4"/>
  <cols>
    <col min="1" max="1" width="6.44140625" bestFit="1" customWidth="1"/>
    <col min="2" max="6" width="12.5546875" customWidth="1"/>
    <col min="7" max="7" width="29.6640625" bestFit="1" customWidth="1"/>
    <col min="8" max="11" width="12.5546875" customWidth="1"/>
    <col min="12" max="12" width="11.33203125" customWidth="1"/>
  </cols>
  <sheetData>
    <row r="2" spans="1:12" ht="36">
      <c r="A2" s="952" t="s">
        <v>1321</v>
      </c>
      <c r="B2" s="953" t="s">
        <v>102</v>
      </c>
      <c r="C2" s="953" t="s">
        <v>103</v>
      </c>
      <c r="D2" s="953" t="s">
        <v>104</v>
      </c>
      <c r="E2" s="953" t="s">
        <v>105</v>
      </c>
      <c r="F2" s="953" t="s">
        <v>246</v>
      </c>
      <c r="G2" s="953" t="s">
        <v>61</v>
      </c>
      <c r="H2" s="954" t="s">
        <v>106</v>
      </c>
      <c r="I2" s="954" t="s">
        <v>107</v>
      </c>
      <c r="J2" s="952" t="s">
        <v>280</v>
      </c>
      <c r="K2" s="952" t="s">
        <v>113</v>
      </c>
      <c r="L2" s="952" t="s">
        <v>1138</v>
      </c>
    </row>
    <row r="3" spans="1:12" hidden="1">
      <c r="A3" s="303" t="s">
        <v>1322</v>
      </c>
      <c r="B3" s="303" t="s">
        <v>1323</v>
      </c>
      <c r="C3" s="303">
        <v>100110473</v>
      </c>
      <c r="D3" s="303" t="s">
        <v>1324</v>
      </c>
      <c r="E3" s="303" t="s">
        <v>124</v>
      </c>
      <c r="F3" s="303">
        <v>302034315</v>
      </c>
      <c r="G3" s="303" t="s">
        <v>1325</v>
      </c>
      <c r="H3" s="303" t="s">
        <v>250</v>
      </c>
      <c r="I3" s="303">
        <v>4200237745</v>
      </c>
      <c r="J3" s="955">
        <v>44700</v>
      </c>
      <c r="K3" s="41" t="s">
        <v>122</v>
      </c>
      <c r="L3" s="955">
        <v>44707</v>
      </c>
    </row>
    <row r="4" spans="1:12" hidden="1">
      <c r="A4" s="303" t="s">
        <v>1326</v>
      </c>
      <c r="B4" s="303" t="s">
        <v>493</v>
      </c>
      <c r="C4" s="303">
        <v>100110476</v>
      </c>
      <c r="D4" s="303" t="s">
        <v>1327</v>
      </c>
      <c r="E4" s="303" t="s">
        <v>124</v>
      </c>
      <c r="F4" s="303">
        <v>302034315</v>
      </c>
      <c r="G4" s="303" t="s">
        <v>1325</v>
      </c>
      <c r="H4" s="303" t="s">
        <v>250</v>
      </c>
      <c r="I4" s="303">
        <v>4200237748</v>
      </c>
      <c r="J4" s="955">
        <v>44700</v>
      </c>
      <c r="K4" s="41" t="s">
        <v>122</v>
      </c>
      <c r="L4" s="955">
        <v>44707</v>
      </c>
    </row>
    <row r="5" spans="1:12" s="1" customFormat="1" hidden="1">
      <c r="A5" s="41" t="s">
        <v>1328</v>
      </c>
      <c r="B5" s="41" t="s">
        <v>1329</v>
      </c>
      <c r="C5" s="41">
        <v>100145852</v>
      </c>
      <c r="D5" s="41" t="s">
        <v>55</v>
      </c>
      <c r="E5" s="41" t="s">
        <v>254</v>
      </c>
      <c r="F5" s="41">
        <v>302034315</v>
      </c>
      <c r="G5" s="41" t="s">
        <v>1325</v>
      </c>
      <c r="H5" s="41" t="s">
        <v>250</v>
      </c>
      <c r="I5" s="41">
        <v>4200264344</v>
      </c>
      <c r="J5" s="956">
        <v>44797</v>
      </c>
      <c r="K5" s="41" t="s">
        <v>122</v>
      </c>
      <c r="L5" s="955">
        <v>44797</v>
      </c>
    </row>
    <row r="6" spans="1:12">
      <c r="A6" s="303" t="s">
        <v>1330</v>
      </c>
      <c r="B6" s="303" t="s">
        <v>1331</v>
      </c>
      <c r="C6" s="303">
        <v>100137042</v>
      </c>
      <c r="D6" s="303" t="s">
        <v>55</v>
      </c>
      <c r="E6" s="303" t="s">
        <v>127</v>
      </c>
      <c r="F6" s="303">
        <v>302034315</v>
      </c>
      <c r="G6" s="303" t="s">
        <v>1325</v>
      </c>
      <c r="H6" s="303" t="s">
        <v>250</v>
      </c>
      <c r="I6" s="303">
        <v>4200258032</v>
      </c>
      <c r="J6" s="955">
        <v>45246</v>
      </c>
      <c r="K6" s="41" t="s">
        <v>122</v>
      </c>
      <c r="L6" s="955">
        <v>45246</v>
      </c>
    </row>
    <row r="7" spans="1:12">
      <c r="A7" s="303" t="s">
        <v>1332</v>
      </c>
      <c r="B7" s="303" t="s">
        <v>1333</v>
      </c>
      <c r="C7" s="303">
        <v>100137043</v>
      </c>
      <c r="D7" s="303" t="s">
        <v>55</v>
      </c>
      <c r="E7" s="303" t="s">
        <v>127</v>
      </c>
      <c r="F7" s="303">
        <v>302034315</v>
      </c>
      <c r="G7" s="303" t="s">
        <v>1325</v>
      </c>
      <c r="H7" s="303" t="s">
        <v>250</v>
      </c>
      <c r="I7" s="303">
        <v>4200258034</v>
      </c>
      <c r="J7" s="955">
        <v>45246</v>
      </c>
      <c r="K7" s="41" t="s">
        <v>122</v>
      </c>
      <c r="L7" s="955">
        <v>45246</v>
      </c>
    </row>
    <row r="21" spans="11:11">
      <c r="K21" s="957"/>
    </row>
  </sheetData>
  <conditionalFormatting sqref="A2">
    <cfRule type="duplicateValues" dxfId="10" priority="8"/>
  </conditionalFormatting>
  <conditionalFormatting sqref="B2">
    <cfRule type="duplicateValues" dxfId="9" priority="5"/>
    <cfRule type="duplicateValues" dxfId="8" priority="6"/>
  </conditionalFormatting>
  <conditionalFormatting sqref="D2">
    <cfRule type="duplicateValues" dxfId="7" priority="7"/>
  </conditionalFormatting>
  <conditionalFormatting sqref="K2 A2">
    <cfRule type="duplicateValues" dxfId="6" priority="4"/>
  </conditionalFormatting>
  <conditionalFormatting sqref="L2">
    <cfRule type="duplicateValues" dxfId="5" priority="3"/>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A2613-4FFE-40AB-A76D-1BAE1EB6260D}">
  <dimension ref="A2:F15"/>
  <sheetViews>
    <sheetView showGridLines="0" workbookViewId="0">
      <selection activeCell="C11" sqref="C11"/>
    </sheetView>
  </sheetViews>
  <sheetFormatPr defaultRowHeight="14.4"/>
  <cols>
    <col min="1" max="1" width="14.5546875" bestFit="1" customWidth="1"/>
    <col min="2" max="2" width="12.5546875" customWidth="1"/>
    <col min="3" max="3" width="13.33203125" customWidth="1"/>
    <col min="4" max="6" width="12.5546875" customWidth="1"/>
    <col min="7" max="7" width="11.33203125" customWidth="1"/>
  </cols>
  <sheetData>
    <row r="2" spans="1:6">
      <c r="A2" s="1046" t="s">
        <v>1559</v>
      </c>
      <c r="B2" s="1046" t="s">
        <v>1560</v>
      </c>
      <c r="C2" s="1046" t="s">
        <v>99</v>
      </c>
    </row>
    <row r="3" spans="1:6">
      <c r="A3" s="1046" t="s">
        <v>1561</v>
      </c>
      <c r="B3" s="1047" t="str">
        <f t="shared" ref="B3:C3" si="0">"WW"&amp;" "&amp;WEEKNUM(B4)</f>
        <v>WW 21</v>
      </c>
      <c r="C3" s="1047" t="str">
        <f t="shared" si="0"/>
        <v>WW 21</v>
      </c>
    </row>
    <row r="4" spans="1:6">
      <c r="A4" s="2"/>
      <c r="B4" s="1047">
        <v>45070</v>
      </c>
      <c r="C4" s="1047">
        <v>45073</v>
      </c>
    </row>
    <row r="5" spans="1:6">
      <c r="A5" s="1048" t="s">
        <v>1562</v>
      </c>
      <c r="B5" s="1049">
        <v>7</v>
      </c>
      <c r="C5" s="1049">
        <f>13-B5</f>
        <v>6</v>
      </c>
    </row>
    <row r="6" spans="1:6">
      <c r="A6" s="41" t="s">
        <v>1563</v>
      </c>
      <c r="B6" s="1046">
        <v>3</v>
      </c>
      <c r="C6" s="1046">
        <f>8-B6</f>
        <v>5</v>
      </c>
    </row>
    <row r="7" spans="1:6">
      <c r="A7" s="1046" t="s">
        <v>1564</v>
      </c>
      <c r="B7" s="1049">
        <f t="shared" ref="B7:C7" si="1">+B5+B6</f>
        <v>10</v>
      </c>
      <c r="C7" s="1049">
        <f t="shared" si="1"/>
        <v>11</v>
      </c>
    </row>
    <row r="15" spans="1:6">
      <c r="F15" s="95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2E58-430E-4437-BF97-2FBA168C1799}">
  <dimension ref="A2:J18"/>
  <sheetViews>
    <sheetView showGridLines="0" workbookViewId="0">
      <selection activeCell="H18" sqref="H18"/>
    </sheetView>
  </sheetViews>
  <sheetFormatPr defaultRowHeight="14.4"/>
  <cols>
    <col min="1" max="5" width="12.5546875" customWidth="1"/>
    <col min="6" max="6" width="29.6640625" bestFit="1" customWidth="1"/>
    <col min="7" max="9" width="12.5546875" customWidth="1"/>
    <col min="10" max="10" width="11.33203125" customWidth="1"/>
  </cols>
  <sheetData>
    <row r="2" spans="1:10" ht="24">
      <c r="A2" s="953" t="s">
        <v>102</v>
      </c>
      <c r="B2" s="953" t="s">
        <v>103</v>
      </c>
      <c r="C2" s="953" t="s">
        <v>104</v>
      </c>
      <c r="D2" s="953" t="s">
        <v>105</v>
      </c>
      <c r="E2" s="953" t="s">
        <v>246</v>
      </c>
      <c r="F2" s="953" t="s">
        <v>61</v>
      </c>
      <c r="G2" s="954" t="s">
        <v>107</v>
      </c>
      <c r="H2" s="952" t="s">
        <v>280</v>
      </c>
      <c r="I2" s="952" t="s">
        <v>113</v>
      </c>
      <c r="J2" s="952" t="s">
        <v>1138</v>
      </c>
    </row>
    <row r="3" spans="1:10">
      <c r="A3" s="303" t="s">
        <v>1575</v>
      </c>
      <c r="B3" s="303">
        <v>100136503</v>
      </c>
      <c r="C3" s="303" t="s">
        <v>55</v>
      </c>
      <c r="D3" s="303" t="s">
        <v>127</v>
      </c>
      <c r="E3" s="303" t="s">
        <v>1576</v>
      </c>
      <c r="F3" s="303" t="s">
        <v>1577</v>
      </c>
      <c r="G3" s="303">
        <v>4200257699</v>
      </c>
      <c r="H3" s="955">
        <v>45243</v>
      </c>
      <c r="I3" s="41" t="s">
        <v>122</v>
      </c>
      <c r="J3" s="955">
        <v>45243</v>
      </c>
    </row>
    <row r="4" spans="1:10">
      <c r="A4" s="303" t="s">
        <v>1575</v>
      </c>
      <c r="B4" s="303">
        <v>100136503</v>
      </c>
      <c r="C4" s="303" t="s">
        <v>55</v>
      </c>
      <c r="D4" s="303" t="s">
        <v>127</v>
      </c>
      <c r="E4" s="303">
        <v>100006504</v>
      </c>
      <c r="F4" s="303" t="s">
        <v>1578</v>
      </c>
      <c r="G4" s="303">
        <v>4200257699</v>
      </c>
      <c r="H4" s="955">
        <v>45243</v>
      </c>
      <c r="I4" s="41" t="s">
        <v>122</v>
      </c>
      <c r="J4" s="955">
        <v>45243</v>
      </c>
    </row>
    <row r="5" spans="1:10">
      <c r="A5" s="303" t="s">
        <v>1579</v>
      </c>
      <c r="B5" s="303">
        <v>100136504</v>
      </c>
      <c r="C5" s="303" t="s">
        <v>55</v>
      </c>
      <c r="D5" s="303" t="s">
        <v>127</v>
      </c>
      <c r="E5" s="303" t="s">
        <v>1576</v>
      </c>
      <c r="F5" s="303" t="s">
        <v>1580</v>
      </c>
      <c r="G5" s="545">
        <v>4200257697</v>
      </c>
      <c r="H5" s="955">
        <v>45243</v>
      </c>
      <c r="I5" s="41" t="s">
        <v>122</v>
      </c>
      <c r="J5" s="955">
        <v>45243</v>
      </c>
    </row>
    <row r="6" spans="1:10">
      <c r="A6" s="303" t="s">
        <v>1579</v>
      </c>
      <c r="B6" s="303">
        <v>100136504</v>
      </c>
      <c r="C6" s="303" t="s">
        <v>55</v>
      </c>
      <c r="D6" s="303" t="s">
        <v>127</v>
      </c>
      <c r="E6" s="303">
        <v>100006504</v>
      </c>
      <c r="F6" s="303" t="s">
        <v>1581</v>
      </c>
      <c r="G6" s="545">
        <v>4200257697</v>
      </c>
      <c r="H6" s="955">
        <v>45243</v>
      </c>
      <c r="I6" s="41" t="s">
        <v>122</v>
      </c>
      <c r="J6" s="955">
        <v>45243</v>
      </c>
    </row>
    <row r="18" spans="9:9">
      <c r="I18" s="957"/>
    </row>
  </sheetData>
  <conditionalFormatting sqref="A2">
    <cfRule type="duplicateValues" dxfId="4" priority="3"/>
    <cfRule type="duplicateValues" dxfId="3" priority="4"/>
  </conditionalFormatting>
  <conditionalFormatting sqref="C2">
    <cfRule type="duplicateValues" dxfId="2" priority="5"/>
  </conditionalFormatting>
  <conditionalFormatting sqref="I2">
    <cfRule type="duplicateValues" dxfId="1" priority="2"/>
  </conditionalFormatting>
  <conditionalFormatting sqref="J2">
    <cfRule type="duplicateValues" dxfId="0" priority="1"/>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639E9-9FBE-4C28-92E2-56D0AC260A94}">
  <dimension ref="C4:G139"/>
  <sheetViews>
    <sheetView showGridLines="0" workbookViewId="0">
      <selection activeCell="C4" sqref="C4:G5"/>
    </sheetView>
  </sheetViews>
  <sheetFormatPr defaultRowHeight="14.4"/>
  <cols>
    <col min="2" max="2" width="3" customWidth="1"/>
    <col min="3" max="3" width="15.33203125" style="2" customWidth="1"/>
    <col min="4" max="4" width="8.88671875" style="2"/>
    <col min="5" max="5" width="11.5546875" style="2" customWidth="1"/>
    <col min="6" max="6" width="15.44140625" style="2" customWidth="1"/>
    <col min="7" max="7" width="51" customWidth="1"/>
    <col min="8" max="8" width="1.5546875" customWidth="1"/>
  </cols>
  <sheetData>
    <row r="4" spans="3:7" s="1" customFormat="1" ht="28.2" customHeight="1">
      <c r="C4" s="863" t="s">
        <v>485</v>
      </c>
      <c r="D4" s="864" t="s">
        <v>488</v>
      </c>
      <c r="E4" s="863" t="s">
        <v>486</v>
      </c>
      <c r="F4" s="863" t="s">
        <v>88</v>
      </c>
      <c r="G4" s="863" t="s">
        <v>487</v>
      </c>
    </row>
    <row r="5" spans="3:7" s="1" customFormat="1" ht="42" customHeight="1">
      <c r="C5" s="947" t="s">
        <v>1606</v>
      </c>
      <c r="D5" s="1000">
        <v>45117</v>
      </c>
      <c r="E5" s="947" t="s">
        <v>1238</v>
      </c>
      <c r="F5" s="947" t="s">
        <v>1359</v>
      </c>
      <c r="G5" s="947" t="s">
        <v>1607</v>
      </c>
    </row>
    <row r="6" spans="3:7" s="1" customFormat="1" ht="42" hidden="1" customHeight="1">
      <c r="C6" s="947" t="s">
        <v>1588</v>
      </c>
      <c r="D6" s="1000">
        <v>45110</v>
      </c>
      <c r="E6" s="947" t="s">
        <v>1238</v>
      </c>
      <c r="F6" s="947" t="s">
        <v>1589</v>
      </c>
      <c r="G6" s="947" t="s">
        <v>1590</v>
      </c>
    </row>
    <row r="7" spans="3:7" s="1" customFormat="1" ht="42" hidden="1" customHeight="1">
      <c r="C7" s="947" t="s">
        <v>1583</v>
      </c>
      <c r="D7" s="1000">
        <v>45096</v>
      </c>
      <c r="E7" s="947" t="s">
        <v>1209</v>
      </c>
      <c r="F7" s="947" t="s">
        <v>1571</v>
      </c>
      <c r="G7" s="947" t="s">
        <v>1584</v>
      </c>
    </row>
    <row r="8" spans="3:7" s="1" customFormat="1" ht="42" hidden="1" customHeight="1">
      <c r="C8" s="947" t="s">
        <v>1582</v>
      </c>
      <c r="D8" s="1000">
        <v>45096</v>
      </c>
      <c r="E8" s="947" t="s">
        <v>1238</v>
      </c>
      <c r="F8" s="947" t="s">
        <v>1173</v>
      </c>
      <c r="G8" s="947" t="s">
        <v>1343</v>
      </c>
    </row>
    <row r="9" spans="3:7" s="1" customFormat="1" ht="42" hidden="1" customHeight="1">
      <c r="C9" s="947" t="s">
        <v>1573</v>
      </c>
      <c r="D9" s="1000">
        <v>45092</v>
      </c>
      <c r="E9" s="947" t="s">
        <v>1209</v>
      </c>
      <c r="F9" s="947" t="s">
        <v>1571</v>
      </c>
      <c r="G9" s="947" t="s">
        <v>1574</v>
      </c>
    </row>
    <row r="10" spans="3:7" s="1" customFormat="1" ht="28.95" hidden="1" customHeight="1">
      <c r="C10" s="947" t="s">
        <v>1570</v>
      </c>
      <c r="D10" s="1000">
        <v>45091</v>
      </c>
      <c r="E10" s="947" t="s">
        <v>1209</v>
      </c>
      <c r="F10" s="947" t="s">
        <v>1571</v>
      </c>
      <c r="G10" s="947" t="s">
        <v>1572</v>
      </c>
    </row>
    <row r="11" spans="3:7" s="1" customFormat="1" ht="28.95" hidden="1" customHeight="1">
      <c r="C11" s="947" t="s">
        <v>1568</v>
      </c>
      <c r="D11" s="1000">
        <v>45079</v>
      </c>
      <c r="E11" s="947" t="s">
        <v>1209</v>
      </c>
      <c r="F11" s="947" t="s">
        <v>1567</v>
      </c>
      <c r="G11" s="947" t="s">
        <v>1569</v>
      </c>
    </row>
    <row r="12" spans="3:7" s="1" customFormat="1" ht="28.95" hidden="1" customHeight="1">
      <c r="C12" s="947" t="s">
        <v>1565</v>
      </c>
      <c r="D12" s="1000">
        <v>45075</v>
      </c>
      <c r="E12" s="947" t="s">
        <v>1238</v>
      </c>
      <c r="F12" s="947" t="s">
        <v>1345</v>
      </c>
      <c r="G12" s="947" t="s">
        <v>1566</v>
      </c>
    </row>
    <row r="13" spans="3:7" s="1" customFormat="1" ht="28.95" hidden="1" customHeight="1">
      <c r="C13" s="947" t="s">
        <v>1556</v>
      </c>
      <c r="D13" s="1000">
        <v>45070</v>
      </c>
      <c r="E13" s="947" t="s">
        <v>1557</v>
      </c>
      <c r="F13" s="947" t="s">
        <v>1345</v>
      </c>
      <c r="G13" s="947" t="s">
        <v>1558</v>
      </c>
    </row>
    <row r="14" spans="3:7" s="1" customFormat="1" ht="28.95" hidden="1" customHeight="1">
      <c r="C14" s="947" t="s">
        <v>1553</v>
      </c>
      <c r="D14" s="1000">
        <v>45061</v>
      </c>
      <c r="E14" s="947" t="s">
        <v>1238</v>
      </c>
      <c r="F14" s="947" t="s">
        <v>1548</v>
      </c>
      <c r="G14" s="947" t="s">
        <v>1555</v>
      </c>
    </row>
    <row r="15" spans="3:7" s="1" customFormat="1" ht="28.95" hidden="1" customHeight="1">
      <c r="C15" s="947" t="s">
        <v>1551</v>
      </c>
      <c r="D15" s="1000">
        <v>45048</v>
      </c>
      <c r="E15" s="947" t="s">
        <v>1238</v>
      </c>
      <c r="F15" s="947" t="s">
        <v>1335</v>
      </c>
      <c r="G15" s="947" t="s">
        <v>1552</v>
      </c>
    </row>
    <row r="16" spans="3:7" s="1" customFormat="1" ht="28.95" hidden="1" customHeight="1">
      <c r="C16" s="947" t="s">
        <v>1549</v>
      </c>
      <c r="D16" s="1000">
        <v>45044</v>
      </c>
      <c r="E16" s="947" t="s">
        <v>1163</v>
      </c>
      <c r="F16" s="947" t="s">
        <v>1345</v>
      </c>
      <c r="G16" s="947" t="s">
        <v>1550</v>
      </c>
    </row>
    <row r="17" spans="3:7" s="1" customFormat="1" ht="28.95" hidden="1" customHeight="1">
      <c r="C17" s="947" t="s">
        <v>1546</v>
      </c>
      <c r="D17" s="1000">
        <v>45041</v>
      </c>
      <c r="E17" s="947" t="s">
        <v>30</v>
      </c>
      <c r="F17" s="947" t="s">
        <v>1548</v>
      </c>
      <c r="G17" s="947" t="s">
        <v>1547</v>
      </c>
    </row>
    <row r="18" spans="3:7" s="1" customFormat="1" ht="28.95" hidden="1" customHeight="1">
      <c r="C18" s="947" t="s">
        <v>1545</v>
      </c>
      <c r="D18" s="1000">
        <v>45034</v>
      </c>
      <c r="E18" s="947" t="s">
        <v>1356</v>
      </c>
      <c r="F18" s="947" t="s">
        <v>1318</v>
      </c>
      <c r="G18" s="947" t="s">
        <v>1343</v>
      </c>
    </row>
    <row r="19" spans="3:7" s="1" customFormat="1" ht="28.95" hidden="1" customHeight="1">
      <c r="C19" s="947" t="s">
        <v>1543</v>
      </c>
      <c r="D19" s="1000">
        <v>45029</v>
      </c>
      <c r="E19" s="947" t="s">
        <v>1356</v>
      </c>
      <c r="F19" s="947" t="s">
        <v>1317</v>
      </c>
      <c r="G19" s="947" t="s">
        <v>1544</v>
      </c>
    </row>
    <row r="20" spans="3:7" s="1" customFormat="1" ht="28.95" hidden="1" customHeight="1">
      <c r="C20" s="947" t="s">
        <v>1529</v>
      </c>
      <c r="D20" s="1000">
        <v>45019</v>
      </c>
      <c r="E20" s="947" t="s">
        <v>1209</v>
      </c>
      <c r="F20" s="947" t="s">
        <v>1317</v>
      </c>
      <c r="G20" s="947" t="s">
        <v>1530</v>
      </c>
    </row>
    <row r="21" spans="3:7" s="1" customFormat="1" ht="28.95" hidden="1" customHeight="1">
      <c r="C21" s="947" t="s">
        <v>1527</v>
      </c>
      <c r="D21" s="1000">
        <v>45012</v>
      </c>
      <c r="E21" s="947" t="s">
        <v>1356</v>
      </c>
      <c r="F21" s="947" t="s">
        <v>1528</v>
      </c>
      <c r="G21" s="947" t="s">
        <v>1343</v>
      </c>
    </row>
    <row r="22" spans="3:7" s="1" customFormat="1" ht="28.95" hidden="1" customHeight="1">
      <c r="C22" s="947" t="s">
        <v>1524</v>
      </c>
      <c r="D22" s="1000">
        <v>45006</v>
      </c>
      <c r="E22" s="947" t="s">
        <v>1170</v>
      </c>
      <c r="F22" s="947" t="s">
        <v>1525</v>
      </c>
      <c r="G22" s="947" t="s">
        <v>1526</v>
      </c>
    </row>
    <row r="23" spans="3:7" s="1" customFormat="1" ht="28.95" hidden="1" customHeight="1">
      <c r="C23" s="1164" t="s">
        <v>1518</v>
      </c>
      <c r="D23" s="1166">
        <v>44999</v>
      </c>
      <c r="E23" s="1164" t="s">
        <v>1519</v>
      </c>
      <c r="F23" s="1164" t="s">
        <v>1520</v>
      </c>
      <c r="G23" s="1168" t="s">
        <v>1521</v>
      </c>
    </row>
    <row r="24" spans="3:7" s="1" customFormat="1" hidden="1">
      <c r="C24" s="1165"/>
      <c r="D24" s="1167"/>
      <c r="E24" s="1165"/>
      <c r="F24" s="1165"/>
      <c r="G24" s="1169"/>
    </row>
    <row r="25" spans="3:7" s="1" customFormat="1" ht="28.95" hidden="1" customHeight="1">
      <c r="C25" s="1164" t="s">
        <v>1508</v>
      </c>
      <c r="D25" s="1166">
        <v>44992</v>
      </c>
      <c r="E25" s="1164" t="s">
        <v>1238</v>
      </c>
      <c r="F25" s="1164" t="s">
        <v>1312</v>
      </c>
      <c r="G25" s="1164" t="s">
        <v>1509</v>
      </c>
    </row>
    <row r="26" spans="3:7" s="1" customFormat="1" hidden="1">
      <c r="C26" s="1165"/>
      <c r="D26" s="1167"/>
      <c r="E26" s="1165"/>
      <c r="F26" s="1165"/>
      <c r="G26" s="1165"/>
    </row>
    <row r="27" spans="3:7" s="1" customFormat="1" ht="28.95" hidden="1" customHeight="1">
      <c r="C27" s="1164" t="s">
        <v>1507</v>
      </c>
      <c r="D27" s="1166">
        <v>44985</v>
      </c>
      <c r="E27" s="1164" t="s">
        <v>1238</v>
      </c>
      <c r="F27" s="1164" t="s">
        <v>1284</v>
      </c>
      <c r="G27" s="1164" t="s">
        <v>1343</v>
      </c>
    </row>
    <row r="28" spans="3:7" s="1" customFormat="1" hidden="1">
      <c r="C28" s="1165"/>
      <c r="D28" s="1167"/>
      <c r="E28" s="1165"/>
      <c r="F28" s="1165"/>
      <c r="G28" s="1165"/>
    </row>
    <row r="29" spans="3:7" s="1" customFormat="1" ht="28.95" hidden="1" customHeight="1">
      <c r="C29" s="1164" t="s">
        <v>1506</v>
      </c>
      <c r="D29" s="1166">
        <v>44978</v>
      </c>
      <c r="E29" s="1164" t="s">
        <v>1238</v>
      </c>
      <c r="F29" s="1164" t="s">
        <v>1271</v>
      </c>
      <c r="G29" s="1164" t="s">
        <v>1343</v>
      </c>
    </row>
    <row r="30" spans="3:7" s="1" customFormat="1" hidden="1">
      <c r="C30" s="1165"/>
      <c r="D30" s="1167"/>
      <c r="E30" s="1165"/>
      <c r="F30" s="1165"/>
      <c r="G30" s="1165"/>
    </row>
    <row r="31" spans="3:7" s="1" customFormat="1" ht="28.95" hidden="1" customHeight="1">
      <c r="C31" s="1164" t="s">
        <v>1505</v>
      </c>
      <c r="D31" s="1166">
        <v>44971</v>
      </c>
      <c r="E31" s="1164" t="s">
        <v>1238</v>
      </c>
      <c r="F31" s="1164" t="s">
        <v>1503</v>
      </c>
      <c r="G31" s="1164" t="s">
        <v>1343</v>
      </c>
    </row>
    <row r="32" spans="3:7" s="1" customFormat="1" hidden="1">
      <c r="C32" s="1165"/>
      <c r="D32" s="1167"/>
      <c r="E32" s="1165"/>
      <c r="F32" s="1165"/>
      <c r="G32" s="1165"/>
    </row>
    <row r="33" spans="3:7" s="1" customFormat="1" ht="28.95" hidden="1" customHeight="1">
      <c r="C33" s="1164" t="s">
        <v>1504</v>
      </c>
      <c r="D33" s="1166">
        <v>44964</v>
      </c>
      <c r="E33" s="1164" t="s">
        <v>1238</v>
      </c>
      <c r="F33" s="1164" t="s">
        <v>1503</v>
      </c>
      <c r="G33" s="1164" t="s">
        <v>1343</v>
      </c>
    </row>
    <row r="34" spans="3:7" s="1" customFormat="1" hidden="1">
      <c r="C34" s="1165"/>
      <c r="D34" s="1167"/>
      <c r="E34" s="1165"/>
      <c r="F34" s="1165"/>
      <c r="G34" s="1165"/>
    </row>
    <row r="35" spans="3:7" s="1" customFormat="1" ht="28.95" hidden="1" customHeight="1">
      <c r="C35" s="1164" t="s">
        <v>1501</v>
      </c>
      <c r="D35" s="1166">
        <v>44956</v>
      </c>
      <c r="E35" s="1164" t="s">
        <v>1238</v>
      </c>
      <c r="F35" s="1164" t="s">
        <v>1502</v>
      </c>
      <c r="G35" s="1164" t="s">
        <v>1343</v>
      </c>
    </row>
    <row r="36" spans="3:7" s="1" customFormat="1" hidden="1">
      <c r="C36" s="1165"/>
      <c r="D36" s="1167"/>
      <c r="E36" s="1165"/>
      <c r="F36" s="1165"/>
      <c r="G36" s="1165"/>
    </row>
    <row r="37" spans="3:7" s="1" customFormat="1" ht="28.95" hidden="1" customHeight="1">
      <c r="C37" s="1164" t="s">
        <v>1500</v>
      </c>
      <c r="D37" s="1166">
        <v>44950</v>
      </c>
      <c r="E37" s="1164" t="s">
        <v>1238</v>
      </c>
      <c r="F37" s="1164" t="s">
        <v>1494</v>
      </c>
      <c r="G37" s="1164" t="s">
        <v>1343</v>
      </c>
    </row>
    <row r="38" spans="3:7" s="1" customFormat="1" hidden="1">
      <c r="C38" s="1165"/>
      <c r="D38" s="1167"/>
      <c r="E38" s="1165"/>
      <c r="F38" s="1165"/>
      <c r="G38" s="1165"/>
    </row>
    <row r="39" spans="3:7" s="1" customFormat="1" ht="28.95" hidden="1" customHeight="1">
      <c r="C39" s="1164" t="s">
        <v>1498</v>
      </c>
      <c r="D39" s="1166">
        <v>44943</v>
      </c>
      <c r="E39" s="1164" t="s">
        <v>1238</v>
      </c>
      <c r="F39" s="1164" t="s">
        <v>1494</v>
      </c>
      <c r="G39" s="1164" t="s">
        <v>1343</v>
      </c>
    </row>
    <row r="40" spans="3:7" s="1" customFormat="1" hidden="1">
      <c r="C40" s="1165"/>
      <c r="D40" s="1167"/>
      <c r="E40" s="1165"/>
      <c r="F40" s="1165"/>
      <c r="G40" s="1165"/>
    </row>
    <row r="41" spans="3:7" s="1" customFormat="1" ht="28.95" hidden="1" customHeight="1">
      <c r="C41" s="1164" t="s">
        <v>1493</v>
      </c>
      <c r="D41" s="1166">
        <v>44936</v>
      </c>
      <c r="E41" s="1164" t="s">
        <v>1163</v>
      </c>
      <c r="F41" s="1164" t="s">
        <v>1494</v>
      </c>
      <c r="G41" s="1164" t="s">
        <v>1495</v>
      </c>
    </row>
    <row r="42" spans="3:7" s="1" customFormat="1" hidden="1">
      <c r="C42" s="1165"/>
      <c r="D42" s="1167"/>
      <c r="E42" s="1165"/>
      <c r="F42" s="1165"/>
      <c r="G42" s="1165"/>
    </row>
    <row r="43" spans="3:7" s="1" customFormat="1" ht="28.95" hidden="1" customHeight="1">
      <c r="C43" s="1164" t="s">
        <v>1491</v>
      </c>
      <c r="D43" s="1166">
        <v>44930</v>
      </c>
      <c r="E43" s="1164" t="s">
        <v>1238</v>
      </c>
      <c r="F43" s="1164" t="s">
        <v>1492</v>
      </c>
      <c r="G43" s="1164" t="s">
        <v>1473</v>
      </c>
    </row>
    <row r="44" spans="3:7" s="1" customFormat="1" hidden="1">
      <c r="C44" s="1165"/>
      <c r="D44" s="1167"/>
      <c r="E44" s="1165"/>
      <c r="F44" s="1165"/>
      <c r="G44" s="1165"/>
    </row>
    <row r="45" spans="3:7" s="1" customFormat="1" ht="28.95" hidden="1" customHeight="1">
      <c r="C45" s="1164" t="s">
        <v>1487</v>
      </c>
      <c r="D45" s="1166">
        <v>44915</v>
      </c>
      <c r="E45" s="1164" t="s">
        <v>1238</v>
      </c>
      <c r="F45" s="1164" t="s">
        <v>1488</v>
      </c>
      <c r="G45" s="1164" t="s">
        <v>1473</v>
      </c>
    </row>
    <row r="46" spans="3:7" s="1" customFormat="1" hidden="1">
      <c r="C46" s="1165"/>
      <c r="D46" s="1167"/>
      <c r="E46" s="1165"/>
      <c r="F46" s="1165"/>
      <c r="G46" s="1165"/>
    </row>
    <row r="47" spans="3:7" s="1" customFormat="1" ht="28.95" hidden="1" customHeight="1">
      <c r="C47" s="1164" t="s">
        <v>1485</v>
      </c>
      <c r="D47" s="1166">
        <v>44908</v>
      </c>
      <c r="E47" s="1164" t="s">
        <v>1238</v>
      </c>
      <c r="F47" s="1164" t="s">
        <v>1486</v>
      </c>
      <c r="G47" s="1164" t="s">
        <v>1473</v>
      </c>
    </row>
    <row r="48" spans="3:7" s="1" customFormat="1" hidden="1">
      <c r="C48" s="1165"/>
      <c r="D48" s="1167"/>
      <c r="E48" s="1165"/>
      <c r="F48" s="1165"/>
      <c r="G48" s="1165"/>
    </row>
    <row r="49" spans="3:7" s="1" customFormat="1" ht="28.95" hidden="1" customHeight="1">
      <c r="C49" s="1164" t="s">
        <v>1482</v>
      </c>
      <c r="D49" s="1166">
        <v>44901</v>
      </c>
      <c r="E49" s="1164" t="s">
        <v>1238</v>
      </c>
      <c r="F49" s="1164" t="s">
        <v>1483</v>
      </c>
      <c r="G49" s="1164" t="s">
        <v>1473</v>
      </c>
    </row>
    <row r="50" spans="3:7" s="1" customFormat="1" hidden="1">
      <c r="C50" s="1165"/>
      <c r="D50" s="1167"/>
      <c r="E50" s="1165"/>
      <c r="F50" s="1165"/>
      <c r="G50" s="1165"/>
    </row>
    <row r="51" spans="3:7" s="1" customFormat="1" ht="28.95" hidden="1" customHeight="1">
      <c r="C51" s="1164" t="s">
        <v>1480</v>
      </c>
      <c r="D51" s="1166">
        <v>44874</v>
      </c>
      <c r="E51" s="1164" t="s">
        <v>1238</v>
      </c>
      <c r="F51" s="1164" t="s">
        <v>1481</v>
      </c>
      <c r="G51" s="1164" t="s">
        <v>1473</v>
      </c>
    </row>
    <row r="52" spans="3:7" s="1" customFormat="1" hidden="1">
      <c r="C52" s="1165"/>
      <c r="D52" s="1167"/>
      <c r="E52" s="1165"/>
      <c r="F52" s="1165"/>
      <c r="G52" s="1165"/>
    </row>
    <row r="53" spans="3:7" s="1" customFormat="1" ht="28.95" hidden="1" customHeight="1">
      <c r="C53" s="1164" t="s">
        <v>1475</v>
      </c>
      <c r="D53" s="1166">
        <v>44874</v>
      </c>
      <c r="E53" s="1164" t="s">
        <v>1238</v>
      </c>
      <c r="F53" s="1164" t="s">
        <v>1474</v>
      </c>
      <c r="G53" s="1164" t="s">
        <v>1473</v>
      </c>
    </row>
    <row r="54" spans="3:7" s="1" customFormat="1" hidden="1">
      <c r="C54" s="1165"/>
      <c r="D54" s="1167"/>
      <c r="E54" s="1165"/>
      <c r="F54" s="1165"/>
      <c r="G54" s="1165"/>
    </row>
    <row r="55" spans="3:7" s="1" customFormat="1" ht="28.95" hidden="1" customHeight="1">
      <c r="C55" s="1164" t="s">
        <v>1472</v>
      </c>
      <c r="D55" s="1166">
        <v>44869</v>
      </c>
      <c r="E55" s="1164" t="s">
        <v>1238</v>
      </c>
      <c r="F55" s="1164" t="s">
        <v>1474</v>
      </c>
      <c r="G55" s="1164" t="s">
        <v>1473</v>
      </c>
    </row>
    <row r="56" spans="3:7" s="1" customFormat="1" hidden="1">
      <c r="C56" s="1165"/>
      <c r="D56" s="1167"/>
      <c r="E56" s="1165"/>
      <c r="F56" s="1165"/>
      <c r="G56" s="1165"/>
    </row>
    <row r="57" spans="3:7" s="1" customFormat="1" ht="28.95" hidden="1" customHeight="1">
      <c r="C57" s="1164" t="s">
        <v>1443</v>
      </c>
      <c r="D57" s="1166">
        <v>44845</v>
      </c>
      <c r="E57" s="1164" t="s">
        <v>1444</v>
      </c>
      <c r="F57" s="1164" t="s">
        <v>1445</v>
      </c>
      <c r="G57" s="1164" t="s">
        <v>1446</v>
      </c>
    </row>
    <row r="58" spans="3:7" s="1" customFormat="1" hidden="1">
      <c r="C58" s="1165"/>
      <c r="D58" s="1167"/>
      <c r="E58" s="1165"/>
      <c r="F58" s="1165"/>
      <c r="G58" s="1165"/>
    </row>
    <row r="59" spans="3:7" s="1" customFormat="1" ht="28.95" hidden="1" customHeight="1">
      <c r="C59" s="1164" t="s">
        <v>1439</v>
      </c>
      <c r="D59" s="1166">
        <v>44845</v>
      </c>
      <c r="E59" s="1164" t="s">
        <v>1440</v>
      </c>
      <c r="F59" s="1164" t="s">
        <v>1441</v>
      </c>
      <c r="G59" s="1164" t="s">
        <v>1442</v>
      </c>
    </row>
    <row r="60" spans="3:7" s="1" customFormat="1" hidden="1">
      <c r="C60" s="1165"/>
      <c r="D60" s="1167"/>
      <c r="E60" s="1165"/>
      <c r="F60" s="1165"/>
      <c r="G60" s="1165"/>
    </row>
    <row r="61" spans="3:7" s="1" customFormat="1" ht="28.95" hidden="1" customHeight="1">
      <c r="C61" s="1164" t="s">
        <v>1435</v>
      </c>
      <c r="D61" s="1166">
        <v>44838</v>
      </c>
      <c r="E61" s="1164" t="s">
        <v>1437</v>
      </c>
      <c r="F61" s="1164" t="s">
        <v>1436</v>
      </c>
      <c r="G61" s="1164" t="s">
        <v>1438</v>
      </c>
    </row>
    <row r="62" spans="3:7" s="1" customFormat="1" hidden="1">
      <c r="C62" s="1165"/>
      <c r="D62" s="1167"/>
      <c r="E62" s="1165"/>
      <c r="F62" s="1165"/>
      <c r="G62" s="1165"/>
    </row>
    <row r="63" spans="3:7" s="1" customFormat="1" ht="28.95" hidden="1" customHeight="1">
      <c r="C63" s="1164" t="s">
        <v>1434</v>
      </c>
      <c r="D63" s="1166">
        <v>44824</v>
      </c>
      <c r="E63" s="1164" t="s">
        <v>1238</v>
      </c>
      <c r="F63" s="1164" t="s">
        <v>1429</v>
      </c>
      <c r="G63" s="1164" t="s">
        <v>1360</v>
      </c>
    </row>
    <row r="64" spans="3:7" s="1" customFormat="1" hidden="1">
      <c r="C64" s="1165"/>
      <c r="D64" s="1167"/>
      <c r="E64" s="1165"/>
      <c r="F64" s="1165"/>
      <c r="G64" s="1165"/>
    </row>
    <row r="65" spans="3:7" s="1" customFormat="1" ht="28.95" hidden="1" customHeight="1">
      <c r="C65" s="1170" t="s">
        <v>1426</v>
      </c>
      <c r="D65" s="1173">
        <v>44824</v>
      </c>
      <c r="E65" s="1164" t="s">
        <v>26</v>
      </c>
      <c r="F65" s="1164" t="s">
        <v>1427</v>
      </c>
      <c r="G65" s="1164" t="s">
        <v>1428</v>
      </c>
    </row>
    <row r="66" spans="3:7" s="1" customFormat="1" hidden="1">
      <c r="C66" s="1171"/>
      <c r="D66" s="1174"/>
      <c r="E66" s="1165"/>
      <c r="F66" s="1165"/>
      <c r="G66" s="1165"/>
    </row>
    <row r="67" spans="3:7" s="1" customFormat="1" ht="26.4" hidden="1">
      <c r="C67" s="1172"/>
      <c r="D67" s="1175"/>
      <c r="E67" s="947" t="s">
        <v>30</v>
      </c>
      <c r="F67" s="947" t="s">
        <v>1429</v>
      </c>
      <c r="G67" s="947" t="s">
        <v>1430</v>
      </c>
    </row>
    <row r="68" spans="3:7" s="1" customFormat="1" ht="28.95" hidden="1" customHeight="1">
      <c r="C68" s="1170" t="s">
        <v>1424</v>
      </c>
      <c r="D68" s="1173">
        <v>44817</v>
      </c>
      <c r="E68" s="1164" t="s">
        <v>1373</v>
      </c>
      <c r="F68" s="1164" t="s">
        <v>1425</v>
      </c>
      <c r="G68" s="1164" t="s">
        <v>1384</v>
      </c>
    </row>
    <row r="69" spans="3:7" s="1" customFormat="1" hidden="1">
      <c r="C69" s="1172"/>
      <c r="D69" s="1175"/>
      <c r="E69" s="1165"/>
      <c r="F69" s="1165"/>
      <c r="G69" s="1165"/>
    </row>
    <row r="70" spans="3:7" s="1" customFormat="1" ht="45" hidden="1" customHeight="1">
      <c r="C70" s="1170" t="s">
        <v>1410</v>
      </c>
      <c r="D70" s="1173">
        <v>44810</v>
      </c>
      <c r="E70" s="1164" t="s">
        <v>1373</v>
      </c>
      <c r="F70" s="1176" t="s">
        <v>1408</v>
      </c>
      <c r="G70" s="1176" t="s">
        <v>1409</v>
      </c>
    </row>
    <row r="71" spans="3:7" s="1" customFormat="1" ht="42" hidden="1" customHeight="1">
      <c r="C71" s="1172"/>
      <c r="D71" s="1175"/>
      <c r="E71" s="1165"/>
      <c r="F71" s="1177"/>
      <c r="G71" s="1177"/>
    </row>
    <row r="72" spans="3:7" s="1" customFormat="1" ht="28.95" hidden="1" customHeight="1">
      <c r="C72" s="1170" t="s">
        <v>1393</v>
      </c>
      <c r="D72" s="1173">
        <v>44804</v>
      </c>
      <c r="E72" s="1164" t="s">
        <v>1373</v>
      </c>
      <c r="F72" s="1164" t="s">
        <v>1387</v>
      </c>
      <c r="G72" s="1164" t="s">
        <v>1384</v>
      </c>
    </row>
    <row r="73" spans="3:7" s="1" customFormat="1" hidden="1">
      <c r="C73" s="1172"/>
      <c r="D73" s="1175"/>
      <c r="E73" s="1165"/>
      <c r="F73" s="1165"/>
      <c r="G73" s="1165"/>
    </row>
    <row r="74" spans="3:7" s="1" customFormat="1" ht="28.95" hidden="1" customHeight="1">
      <c r="C74" s="1170" t="s">
        <v>1388</v>
      </c>
      <c r="D74" s="1173">
        <v>44796</v>
      </c>
      <c r="E74" s="1164" t="s">
        <v>1373</v>
      </c>
      <c r="F74" s="1164" t="s">
        <v>1387</v>
      </c>
      <c r="G74" s="1164" t="s">
        <v>1384</v>
      </c>
    </row>
    <row r="75" spans="3:7" s="1" customFormat="1" hidden="1">
      <c r="C75" s="1172"/>
      <c r="D75" s="1175"/>
      <c r="E75" s="1165"/>
      <c r="F75" s="1165"/>
      <c r="G75" s="1165"/>
    </row>
    <row r="76" spans="3:7" s="1" customFormat="1" ht="28.2" hidden="1" customHeight="1">
      <c r="C76" s="863" t="s">
        <v>485</v>
      </c>
      <c r="D76" s="864" t="s">
        <v>488</v>
      </c>
      <c r="E76" s="863" t="s">
        <v>486</v>
      </c>
      <c r="F76" s="863" t="s">
        <v>88</v>
      </c>
      <c r="G76" s="863" t="s">
        <v>487</v>
      </c>
    </row>
    <row r="77" spans="3:7" s="1" customFormat="1" ht="28.95" hidden="1" customHeight="1">
      <c r="C77" s="1170" t="s">
        <v>1386</v>
      </c>
      <c r="D77" s="1173">
        <v>44789</v>
      </c>
      <c r="E77" s="1164" t="s">
        <v>1373</v>
      </c>
      <c r="F77" s="1164" t="s">
        <v>1387</v>
      </c>
      <c r="G77" s="1164" t="s">
        <v>1384</v>
      </c>
    </row>
    <row r="78" spans="3:7" s="1" customFormat="1" hidden="1">
      <c r="C78" s="1172"/>
      <c r="D78" s="1175"/>
      <c r="E78" s="1165"/>
      <c r="F78" s="1165"/>
      <c r="G78" s="1165"/>
    </row>
    <row r="79" spans="3:7" s="1" customFormat="1" ht="28.2" hidden="1" customHeight="1">
      <c r="C79" s="863" t="s">
        <v>485</v>
      </c>
      <c r="D79" s="864" t="s">
        <v>488</v>
      </c>
      <c r="E79" s="863" t="s">
        <v>486</v>
      </c>
      <c r="F79" s="863" t="s">
        <v>88</v>
      </c>
      <c r="G79" s="863" t="s">
        <v>487</v>
      </c>
    </row>
    <row r="80" spans="3:7" s="1" customFormat="1" ht="28.95" hidden="1" customHeight="1">
      <c r="C80" s="1170" t="s">
        <v>1383</v>
      </c>
      <c r="D80" s="1173">
        <v>44782</v>
      </c>
      <c r="E80" s="1164" t="s">
        <v>1373</v>
      </c>
      <c r="F80" s="1164" t="s">
        <v>1362</v>
      </c>
      <c r="G80" s="1164" t="s">
        <v>1384</v>
      </c>
    </row>
    <row r="81" spans="3:7" s="1" customFormat="1" hidden="1">
      <c r="C81" s="1172"/>
      <c r="D81" s="1175"/>
      <c r="E81" s="1165"/>
      <c r="F81" s="1165"/>
      <c r="G81" s="1165"/>
    </row>
    <row r="82" spans="3:7" s="1" customFormat="1" ht="28.95" hidden="1" customHeight="1">
      <c r="C82" s="1170" t="s">
        <v>1378</v>
      </c>
      <c r="D82" s="1173">
        <v>44775</v>
      </c>
      <c r="E82" s="1164" t="s">
        <v>1373</v>
      </c>
      <c r="F82" s="1164" t="s">
        <v>1362</v>
      </c>
      <c r="G82" s="1164" t="s">
        <v>1379</v>
      </c>
    </row>
    <row r="83" spans="3:7" s="1" customFormat="1" hidden="1">
      <c r="C83" s="1172"/>
      <c r="D83" s="1175"/>
      <c r="E83" s="1165"/>
      <c r="F83" s="1165"/>
      <c r="G83" s="1165"/>
    </row>
    <row r="84" spans="3:7" s="1" customFormat="1" ht="28.2" hidden="1" customHeight="1">
      <c r="C84" s="863" t="s">
        <v>485</v>
      </c>
      <c r="D84" s="864" t="s">
        <v>488</v>
      </c>
      <c r="E84" s="863" t="s">
        <v>486</v>
      </c>
      <c r="F84" s="863" t="s">
        <v>88</v>
      </c>
      <c r="G84" s="863" t="s">
        <v>487</v>
      </c>
    </row>
    <row r="85" spans="3:7" s="1" customFormat="1" ht="28.95" hidden="1" customHeight="1">
      <c r="C85" s="1170" t="s">
        <v>1375</v>
      </c>
      <c r="D85" s="1173">
        <v>44761</v>
      </c>
      <c r="E85" s="1164" t="s">
        <v>1373</v>
      </c>
      <c r="F85" s="1164" t="s">
        <v>1376</v>
      </c>
      <c r="G85" s="1164" t="s">
        <v>1377</v>
      </c>
    </row>
    <row r="86" spans="3:7" s="1" customFormat="1" hidden="1">
      <c r="C86" s="1172"/>
      <c r="D86" s="1175"/>
      <c r="E86" s="1165"/>
      <c r="F86" s="1165"/>
      <c r="G86" s="1165"/>
    </row>
    <row r="87" spans="3:7" s="1" customFormat="1" ht="28.2" hidden="1" customHeight="1">
      <c r="C87" s="863" t="s">
        <v>485</v>
      </c>
      <c r="D87" s="864" t="s">
        <v>488</v>
      </c>
      <c r="E87" s="863" t="s">
        <v>486</v>
      </c>
      <c r="F87" s="863" t="s">
        <v>88</v>
      </c>
      <c r="G87" s="863" t="s">
        <v>487</v>
      </c>
    </row>
    <row r="88" spans="3:7" s="1" customFormat="1" ht="28.95" hidden="1" customHeight="1">
      <c r="C88" s="1170" t="s">
        <v>1372</v>
      </c>
      <c r="D88" s="1173">
        <v>44754</v>
      </c>
      <c r="E88" s="1164" t="s">
        <v>1373</v>
      </c>
      <c r="F88" s="1164" t="s">
        <v>1362</v>
      </c>
      <c r="G88" s="1164" t="s">
        <v>1374</v>
      </c>
    </row>
    <row r="89" spans="3:7" s="1" customFormat="1" hidden="1">
      <c r="C89" s="1172"/>
      <c r="D89" s="1175"/>
      <c r="E89" s="1165"/>
      <c r="F89" s="1165"/>
      <c r="G89" s="1165"/>
    </row>
    <row r="90" spans="3:7" s="1" customFormat="1" ht="28.95" hidden="1" customHeight="1">
      <c r="C90" s="1170" t="s">
        <v>1361</v>
      </c>
      <c r="D90" s="1173">
        <v>44747</v>
      </c>
      <c r="E90" s="1164" t="s">
        <v>1180</v>
      </c>
      <c r="F90" s="1164" t="s">
        <v>1362</v>
      </c>
      <c r="G90" s="1164" t="s">
        <v>1363</v>
      </c>
    </row>
    <row r="91" spans="3:7" s="1" customFormat="1" hidden="1">
      <c r="C91" s="1172"/>
      <c r="D91" s="1175"/>
      <c r="E91" s="1165"/>
      <c r="F91" s="1165"/>
      <c r="G91" s="1165"/>
    </row>
    <row r="92" spans="3:7" s="1" customFormat="1" ht="28.95" hidden="1" customHeight="1">
      <c r="C92" s="1170" t="s">
        <v>1358</v>
      </c>
      <c r="D92" s="1173">
        <v>44740</v>
      </c>
      <c r="E92" s="1164" t="s">
        <v>1356</v>
      </c>
      <c r="F92" s="1164" t="s">
        <v>1359</v>
      </c>
      <c r="G92" s="1164" t="s">
        <v>1360</v>
      </c>
    </row>
    <row r="93" spans="3:7" s="1" customFormat="1" hidden="1">
      <c r="C93" s="1172"/>
      <c r="D93" s="1175"/>
      <c r="E93" s="1165"/>
      <c r="F93" s="1165"/>
      <c r="G93" s="1165"/>
    </row>
    <row r="94" spans="3:7" s="1" customFormat="1" ht="28.2" hidden="1" customHeight="1">
      <c r="C94" s="1170" t="s">
        <v>1355</v>
      </c>
      <c r="D94" s="1173">
        <v>44733</v>
      </c>
      <c r="E94" s="1164" t="s">
        <v>1356</v>
      </c>
      <c r="F94" s="1164" t="s">
        <v>1173</v>
      </c>
      <c r="G94" s="1164" t="s">
        <v>1357</v>
      </c>
    </row>
    <row r="95" spans="3:7" s="1" customFormat="1" hidden="1">
      <c r="C95" s="1172"/>
      <c r="D95" s="1175"/>
      <c r="E95" s="1165"/>
      <c r="F95" s="1165"/>
      <c r="G95" s="1165"/>
    </row>
    <row r="96" spans="3:7" s="1" customFormat="1" ht="28.2" hidden="1" customHeight="1">
      <c r="C96" s="1170" t="s">
        <v>1349</v>
      </c>
      <c r="D96" s="1173">
        <v>44727</v>
      </c>
      <c r="E96" s="1164" t="s">
        <v>1180</v>
      </c>
      <c r="F96" s="1164" t="s">
        <v>1222</v>
      </c>
      <c r="G96" s="1164" t="s">
        <v>1354</v>
      </c>
    </row>
    <row r="97" spans="3:7" s="1" customFormat="1" hidden="1">
      <c r="C97" s="1172"/>
      <c r="D97" s="1175"/>
      <c r="E97" s="1165"/>
      <c r="F97" s="1165"/>
      <c r="G97" s="1165"/>
    </row>
    <row r="98" spans="3:7" s="1" customFormat="1" ht="28.2" hidden="1" customHeight="1">
      <c r="C98" s="1170" t="s">
        <v>1351</v>
      </c>
      <c r="D98" s="1173">
        <v>44719</v>
      </c>
      <c r="E98" s="1164" t="s">
        <v>1238</v>
      </c>
      <c r="F98" s="1164" t="s">
        <v>1348</v>
      </c>
      <c r="G98" s="1164" t="s">
        <v>1343</v>
      </c>
    </row>
    <row r="99" spans="3:7" s="1" customFormat="1" hidden="1">
      <c r="C99" s="1172"/>
      <c r="D99" s="1175"/>
      <c r="E99" s="1165"/>
      <c r="F99" s="1165"/>
      <c r="G99" s="1165"/>
    </row>
    <row r="100" spans="3:7" s="1" customFormat="1" ht="28.2" hidden="1" customHeight="1">
      <c r="C100" s="1170" t="s">
        <v>1350</v>
      </c>
      <c r="D100" s="1173">
        <v>44711</v>
      </c>
      <c r="E100" s="1164" t="s">
        <v>1238</v>
      </c>
      <c r="F100" s="1164" t="s">
        <v>1345</v>
      </c>
      <c r="G100" s="1164" t="s">
        <v>1343</v>
      </c>
    </row>
    <row r="101" spans="3:7" s="1" customFormat="1" hidden="1">
      <c r="C101" s="1172"/>
      <c r="D101" s="1175"/>
      <c r="E101" s="1165"/>
      <c r="F101" s="1165"/>
      <c r="G101" s="1165"/>
    </row>
    <row r="102" spans="3:7" s="1" customFormat="1" ht="28.2" hidden="1" customHeight="1">
      <c r="C102" s="1170" t="s">
        <v>1347</v>
      </c>
      <c r="D102" s="1173">
        <v>44705</v>
      </c>
      <c r="E102" s="1164" t="s">
        <v>1238</v>
      </c>
      <c r="F102" s="1164" t="s">
        <v>1345</v>
      </c>
      <c r="G102" s="1164" t="s">
        <v>1343</v>
      </c>
    </row>
    <row r="103" spans="3:7" s="1" customFormat="1" hidden="1">
      <c r="C103" s="1172"/>
      <c r="D103" s="1175"/>
      <c r="E103" s="1165"/>
      <c r="F103" s="1165"/>
      <c r="G103" s="1165"/>
    </row>
    <row r="104" spans="3:7" s="1" customFormat="1" ht="28.2" hidden="1" customHeight="1">
      <c r="C104" s="1170" t="s">
        <v>1344</v>
      </c>
      <c r="D104" s="1173">
        <v>44698</v>
      </c>
      <c r="E104" s="1164" t="s">
        <v>1238</v>
      </c>
      <c r="F104" s="1164" t="s">
        <v>1345</v>
      </c>
      <c r="G104" s="1164" t="s">
        <v>1346</v>
      </c>
    </row>
    <row r="105" spans="3:7" s="1" customFormat="1" hidden="1">
      <c r="C105" s="1172"/>
      <c r="D105" s="1175"/>
      <c r="E105" s="1165"/>
      <c r="F105" s="1165"/>
      <c r="G105" s="1165"/>
    </row>
    <row r="106" spans="3:7" s="1" customFormat="1" ht="28.2" hidden="1" customHeight="1">
      <c r="C106" s="1170" t="s">
        <v>1342</v>
      </c>
      <c r="D106" s="1173">
        <v>44693</v>
      </c>
      <c r="E106" s="1164" t="s">
        <v>1238</v>
      </c>
      <c r="F106" s="1164" t="s">
        <v>1339</v>
      </c>
      <c r="G106" s="1164" t="s">
        <v>1343</v>
      </c>
    </row>
    <row r="107" spans="3:7" s="1" customFormat="1" hidden="1">
      <c r="C107" s="1172"/>
      <c r="D107" s="1175"/>
      <c r="E107" s="1165"/>
      <c r="F107" s="1165"/>
      <c r="G107" s="1165"/>
    </row>
    <row r="108" spans="3:7" s="1" customFormat="1" ht="28.2" hidden="1" customHeight="1">
      <c r="C108" s="1170" t="s">
        <v>1338</v>
      </c>
      <c r="D108" s="1173">
        <v>44686</v>
      </c>
      <c r="E108" s="1164" t="s">
        <v>1341</v>
      </c>
      <c r="F108" s="1164" t="s">
        <v>1339</v>
      </c>
      <c r="G108" s="1164" t="s">
        <v>1340</v>
      </c>
    </row>
    <row r="109" spans="3:7" s="1" customFormat="1" hidden="1">
      <c r="C109" s="1172"/>
      <c r="D109" s="1175"/>
      <c r="E109" s="1165"/>
      <c r="F109" s="1165"/>
      <c r="G109" s="1165"/>
    </row>
    <row r="110" spans="3:7" s="1" customFormat="1" ht="28.2" hidden="1" customHeight="1">
      <c r="C110" s="1170" t="s">
        <v>1334</v>
      </c>
      <c r="D110" s="1173">
        <v>44677</v>
      </c>
      <c r="E110" s="1164" t="s">
        <v>1305</v>
      </c>
      <c r="F110" s="1164" t="s">
        <v>1335</v>
      </c>
      <c r="G110" s="1164" t="s">
        <v>1336</v>
      </c>
    </row>
    <row r="111" spans="3:7" s="1" customFormat="1" hidden="1">
      <c r="C111" s="1172"/>
      <c r="D111" s="1175"/>
      <c r="E111" s="1165"/>
      <c r="F111" s="1165"/>
      <c r="G111" s="1165"/>
    </row>
    <row r="112" spans="3:7" s="1" customFormat="1" ht="28.2" hidden="1" customHeight="1">
      <c r="C112" s="1170" t="s">
        <v>1320</v>
      </c>
      <c r="D112" s="1173">
        <v>44670</v>
      </c>
      <c r="E112" s="1164" t="s">
        <v>1305</v>
      </c>
      <c r="F112" s="1164" t="s">
        <v>1318</v>
      </c>
      <c r="G112" s="1164" t="s">
        <v>1313</v>
      </c>
    </row>
    <row r="113" spans="3:7" s="1" customFormat="1" hidden="1">
      <c r="C113" s="1172"/>
      <c r="D113" s="1175"/>
      <c r="E113" s="1165"/>
      <c r="F113" s="1165"/>
      <c r="G113" s="1165"/>
    </row>
    <row r="114" spans="3:7" s="1" customFormat="1" ht="28.2" hidden="1" customHeight="1">
      <c r="C114" s="1170" t="s">
        <v>1319</v>
      </c>
      <c r="D114" s="1173">
        <v>44664</v>
      </c>
      <c r="E114" s="1164" t="s">
        <v>1305</v>
      </c>
      <c r="F114" s="1164" t="s">
        <v>1318</v>
      </c>
      <c r="G114" s="1164" t="s">
        <v>1313</v>
      </c>
    </row>
    <row r="115" spans="3:7" s="1" customFormat="1" hidden="1">
      <c r="C115" s="1172"/>
      <c r="D115" s="1175"/>
      <c r="E115" s="1165"/>
      <c r="F115" s="1165"/>
      <c r="G115" s="1165"/>
    </row>
    <row r="116" spans="3:7" s="1" customFormat="1" ht="28.2" hidden="1" customHeight="1">
      <c r="C116" s="1170" t="s">
        <v>1316</v>
      </c>
      <c r="D116" s="1173">
        <v>44656</v>
      </c>
      <c r="E116" s="1164" t="s">
        <v>1305</v>
      </c>
      <c r="F116" s="1164" t="s">
        <v>1317</v>
      </c>
      <c r="G116" s="1164" t="s">
        <v>1313</v>
      </c>
    </row>
    <row r="117" spans="3:7" s="1" customFormat="1" hidden="1">
      <c r="C117" s="1172"/>
      <c r="D117" s="1175"/>
      <c r="E117" s="1165"/>
      <c r="F117" s="1165"/>
      <c r="G117" s="1165"/>
    </row>
    <row r="118" spans="3:7" s="1" customFormat="1" ht="28.2" hidden="1" customHeight="1">
      <c r="C118" s="1170" t="s">
        <v>1311</v>
      </c>
      <c r="D118" s="1173">
        <v>44649</v>
      </c>
      <c r="E118" s="1164" t="s">
        <v>1305</v>
      </c>
      <c r="F118" s="1164" t="s">
        <v>1312</v>
      </c>
      <c r="G118" s="1164" t="s">
        <v>1313</v>
      </c>
    </row>
    <row r="119" spans="3:7" s="1" customFormat="1" hidden="1">
      <c r="C119" s="1172"/>
      <c r="D119" s="1175"/>
      <c r="E119" s="1165"/>
      <c r="F119" s="1165"/>
      <c r="G119" s="1165"/>
    </row>
    <row r="120" spans="3:7" s="1" customFormat="1" ht="28.2" hidden="1" customHeight="1">
      <c r="C120" s="1170" t="s">
        <v>1304</v>
      </c>
      <c r="D120" s="1173">
        <v>44643</v>
      </c>
      <c r="E120" s="1164" t="s">
        <v>1305</v>
      </c>
      <c r="F120" s="1164" t="s">
        <v>1308</v>
      </c>
      <c r="G120" s="1164" t="s">
        <v>1309</v>
      </c>
    </row>
    <row r="121" spans="3:7" s="1" customFormat="1" hidden="1">
      <c r="C121" s="1172"/>
      <c r="D121" s="1175"/>
      <c r="E121" s="1165"/>
      <c r="F121" s="1165"/>
      <c r="G121" s="1165"/>
    </row>
    <row r="122" spans="3:7" s="1" customFormat="1" ht="28.2" hidden="1" customHeight="1">
      <c r="C122" s="1170" t="s">
        <v>1302</v>
      </c>
      <c r="D122" s="1173">
        <v>44641</v>
      </c>
      <c r="E122" s="1164" t="s">
        <v>1238</v>
      </c>
      <c r="F122" s="1164" t="s">
        <v>1303</v>
      </c>
      <c r="G122" s="1164" t="s">
        <v>1282</v>
      </c>
    </row>
    <row r="123" spans="3:7" s="1" customFormat="1" hidden="1">
      <c r="C123" s="1172"/>
      <c r="D123" s="1175"/>
      <c r="E123" s="1165"/>
      <c r="F123" s="1165"/>
      <c r="G123" s="1165"/>
    </row>
    <row r="124" spans="3:7" s="1" customFormat="1" ht="28.2" hidden="1" customHeight="1">
      <c r="C124" s="1170" t="s">
        <v>1294</v>
      </c>
      <c r="D124" s="1173">
        <v>44635</v>
      </c>
      <c r="E124" s="1164" t="s">
        <v>1238</v>
      </c>
      <c r="F124" s="1164" t="s">
        <v>1293</v>
      </c>
      <c r="G124" s="1164" t="s">
        <v>1282</v>
      </c>
    </row>
    <row r="125" spans="3:7" s="1" customFormat="1" hidden="1">
      <c r="C125" s="1172"/>
      <c r="D125" s="1175"/>
      <c r="E125" s="1165"/>
      <c r="F125" s="1165"/>
      <c r="G125" s="1165"/>
    </row>
    <row r="126" spans="3:7" s="1" customFormat="1" ht="28.2" hidden="1" customHeight="1">
      <c r="C126" s="1170" t="s">
        <v>1292</v>
      </c>
      <c r="D126" s="1173">
        <v>44628</v>
      </c>
      <c r="E126" s="1164" t="s">
        <v>1238</v>
      </c>
      <c r="F126" s="1164" t="s">
        <v>1293</v>
      </c>
      <c r="G126" s="1164" t="s">
        <v>1282</v>
      </c>
    </row>
    <row r="127" spans="3:7" s="1" customFormat="1" hidden="1">
      <c r="C127" s="1172"/>
      <c r="D127" s="1175"/>
      <c r="E127" s="1165"/>
      <c r="F127" s="1165"/>
      <c r="G127" s="1165"/>
    </row>
    <row r="128" spans="3:7" s="1" customFormat="1" ht="28.2" hidden="1" customHeight="1">
      <c r="C128" s="1170" t="s">
        <v>1283</v>
      </c>
      <c r="D128" s="1173">
        <v>44622</v>
      </c>
      <c r="E128" s="1164" t="s">
        <v>1238</v>
      </c>
      <c r="F128" s="1164" t="s">
        <v>1284</v>
      </c>
      <c r="G128" s="1164" t="s">
        <v>1282</v>
      </c>
    </row>
    <row r="129" spans="3:7" s="1" customFormat="1" hidden="1">
      <c r="C129" s="1172"/>
      <c r="D129" s="1175"/>
      <c r="E129" s="1165"/>
      <c r="F129" s="1165"/>
      <c r="G129" s="1165"/>
    </row>
    <row r="130" spans="3:7" s="1" customFormat="1" ht="28.2" hidden="1" customHeight="1">
      <c r="C130" s="1170" t="s">
        <v>1281</v>
      </c>
      <c r="D130" s="1173">
        <v>44614</v>
      </c>
      <c r="E130" s="1164" t="s">
        <v>1238</v>
      </c>
      <c r="F130" s="1164" t="s">
        <v>1263</v>
      </c>
      <c r="G130" s="1164" t="s">
        <v>1282</v>
      </c>
    </row>
    <row r="131" spans="3:7" s="1" customFormat="1" hidden="1">
      <c r="C131" s="1172"/>
      <c r="D131" s="1175"/>
      <c r="E131" s="1165"/>
      <c r="F131" s="1165"/>
      <c r="G131" s="1165"/>
    </row>
    <row r="132" spans="3:7" s="1" customFormat="1" ht="28.2" hidden="1" customHeight="1">
      <c r="C132" s="1170" t="s">
        <v>1269</v>
      </c>
      <c r="D132" s="1173">
        <v>44607</v>
      </c>
      <c r="E132" s="1164" t="s">
        <v>1270</v>
      </c>
      <c r="F132" s="1164" t="s">
        <v>1271</v>
      </c>
      <c r="G132" s="1164" t="s">
        <v>1273</v>
      </c>
    </row>
    <row r="133" spans="3:7" s="1" customFormat="1" hidden="1">
      <c r="C133" s="1172"/>
      <c r="D133" s="1175"/>
      <c r="E133" s="1165"/>
      <c r="F133" s="1165"/>
      <c r="G133" s="1165"/>
    </row>
    <row r="134" spans="3:7" s="1" customFormat="1" ht="28.2" hidden="1" customHeight="1">
      <c r="C134" s="1170" t="s">
        <v>1260</v>
      </c>
      <c r="D134" s="1173">
        <v>44600</v>
      </c>
      <c r="E134" s="947" t="s">
        <v>1265</v>
      </c>
      <c r="F134" s="947" t="s">
        <v>1261</v>
      </c>
      <c r="G134" s="947" t="s">
        <v>1262</v>
      </c>
    </row>
    <row r="135" spans="3:7" s="1" customFormat="1" hidden="1">
      <c r="C135" s="1172"/>
      <c r="D135" s="1175"/>
      <c r="E135" s="900" t="s">
        <v>1170</v>
      </c>
      <c r="F135" s="947" t="s">
        <v>1263</v>
      </c>
      <c r="G135" s="947" t="s">
        <v>1264</v>
      </c>
    </row>
    <row r="136" spans="3:7" s="1" customFormat="1" ht="39.6" hidden="1">
      <c r="C136" s="900" t="s">
        <v>1259</v>
      </c>
      <c r="D136" s="901">
        <v>44594</v>
      </c>
      <c r="E136" s="900" t="s">
        <v>1238</v>
      </c>
      <c r="F136" s="947" t="s">
        <v>1258</v>
      </c>
      <c r="G136" s="947" t="s">
        <v>1254</v>
      </c>
    </row>
    <row r="137" spans="3:7" s="1" customFormat="1" ht="45" hidden="1" customHeight="1">
      <c r="C137" s="900" t="s">
        <v>1257</v>
      </c>
      <c r="D137" s="901">
        <v>44586</v>
      </c>
      <c r="E137" s="900" t="s">
        <v>1238</v>
      </c>
      <c r="F137" s="947" t="s">
        <v>1253</v>
      </c>
      <c r="G137" s="947" t="s">
        <v>1254</v>
      </c>
    </row>
    <row r="138" spans="3:7" s="1" customFormat="1" ht="45" hidden="1" customHeight="1">
      <c r="C138" s="900" t="s">
        <v>1256</v>
      </c>
      <c r="D138" s="901">
        <v>44578</v>
      </c>
      <c r="E138" s="900" t="s">
        <v>1238</v>
      </c>
      <c r="F138" s="947" t="s">
        <v>1250</v>
      </c>
      <c r="G138" s="947" t="s">
        <v>1251</v>
      </c>
    </row>
    <row r="139" spans="3:7" s="1" customFormat="1" ht="39.6" hidden="1">
      <c r="C139" s="900" t="s">
        <v>1255</v>
      </c>
      <c r="D139" s="901">
        <v>44565</v>
      </c>
      <c r="E139" s="900" t="s">
        <v>1170</v>
      </c>
      <c r="F139" s="947" t="s">
        <v>1248</v>
      </c>
      <c r="G139" s="947" t="s">
        <v>1249</v>
      </c>
    </row>
  </sheetData>
  <mergeCells count="267">
    <mergeCell ref="C31:C32"/>
    <mergeCell ref="D31:D32"/>
    <mergeCell ref="E31:E32"/>
    <mergeCell ref="F31:F32"/>
    <mergeCell ref="G31:G32"/>
    <mergeCell ref="C35:C36"/>
    <mergeCell ref="D35:D36"/>
    <mergeCell ref="E35:E36"/>
    <mergeCell ref="F35:F36"/>
    <mergeCell ref="G35:G36"/>
    <mergeCell ref="C33:C34"/>
    <mergeCell ref="D33:D34"/>
    <mergeCell ref="E33:E34"/>
    <mergeCell ref="F33:F34"/>
    <mergeCell ref="G33:G34"/>
    <mergeCell ref="F85:F86"/>
    <mergeCell ref="G85:G86"/>
    <mergeCell ref="C82:C83"/>
    <mergeCell ref="D82:D83"/>
    <mergeCell ref="E82:E83"/>
    <mergeCell ref="F82:F83"/>
    <mergeCell ref="C53:C54"/>
    <mergeCell ref="D53:D54"/>
    <mergeCell ref="E53:E54"/>
    <mergeCell ref="F53:F54"/>
    <mergeCell ref="G53:G54"/>
    <mergeCell ref="C55:C56"/>
    <mergeCell ref="D55:D56"/>
    <mergeCell ref="E55:E56"/>
    <mergeCell ref="F55:F56"/>
    <mergeCell ref="G55:G56"/>
    <mergeCell ref="G82:G83"/>
    <mergeCell ref="C85:C86"/>
    <mergeCell ref="D85:D86"/>
    <mergeCell ref="E85:E86"/>
    <mergeCell ref="C77:C78"/>
    <mergeCell ref="D77:D78"/>
    <mergeCell ref="D80:D81"/>
    <mergeCell ref="E80:E81"/>
    <mergeCell ref="C90:C91"/>
    <mergeCell ref="D90:D91"/>
    <mergeCell ref="E90:E91"/>
    <mergeCell ref="F90:F91"/>
    <mergeCell ref="G90:G91"/>
    <mergeCell ref="C88:C89"/>
    <mergeCell ref="D88:D89"/>
    <mergeCell ref="E88:E89"/>
    <mergeCell ref="F88:F89"/>
    <mergeCell ref="G88:G89"/>
    <mergeCell ref="G92:G93"/>
    <mergeCell ref="C94:C95"/>
    <mergeCell ref="D94:D95"/>
    <mergeCell ref="E94:E95"/>
    <mergeCell ref="F94:F95"/>
    <mergeCell ref="G94:G95"/>
    <mergeCell ref="C92:C93"/>
    <mergeCell ref="D92:D93"/>
    <mergeCell ref="E92:E93"/>
    <mergeCell ref="F92:F93"/>
    <mergeCell ref="D100:D101"/>
    <mergeCell ref="E100:E101"/>
    <mergeCell ref="F100:F101"/>
    <mergeCell ref="G100:G101"/>
    <mergeCell ref="C98:C99"/>
    <mergeCell ref="D98:D99"/>
    <mergeCell ref="E102:E103"/>
    <mergeCell ref="F102:F103"/>
    <mergeCell ref="E98:E99"/>
    <mergeCell ref="F98:F99"/>
    <mergeCell ref="G98:G99"/>
    <mergeCell ref="C96:C97"/>
    <mergeCell ref="D96:D97"/>
    <mergeCell ref="E96:E97"/>
    <mergeCell ref="F96:F97"/>
    <mergeCell ref="G96:G97"/>
    <mergeCell ref="C100:C101"/>
    <mergeCell ref="C108:C109"/>
    <mergeCell ref="D108:D109"/>
    <mergeCell ref="E108:E109"/>
    <mergeCell ref="F108:F109"/>
    <mergeCell ref="G108:G109"/>
    <mergeCell ref="G102:G103"/>
    <mergeCell ref="C104:C105"/>
    <mergeCell ref="D104:D105"/>
    <mergeCell ref="E104:E105"/>
    <mergeCell ref="F104:F105"/>
    <mergeCell ref="G104:G105"/>
    <mergeCell ref="C106:C107"/>
    <mergeCell ref="D106:D107"/>
    <mergeCell ref="E106:E107"/>
    <mergeCell ref="F106:F107"/>
    <mergeCell ref="G106:G107"/>
    <mergeCell ref="C102:C103"/>
    <mergeCell ref="D102:D103"/>
    <mergeCell ref="D124:D125"/>
    <mergeCell ref="E124:E125"/>
    <mergeCell ref="F124:F125"/>
    <mergeCell ref="G124:G125"/>
    <mergeCell ref="C120:C121"/>
    <mergeCell ref="D120:D121"/>
    <mergeCell ref="E120:E121"/>
    <mergeCell ref="F120:F121"/>
    <mergeCell ref="G120:G121"/>
    <mergeCell ref="C122:C123"/>
    <mergeCell ref="D122:D123"/>
    <mergeCell ref="E122:E123"/>
    <mergeCell ref="F122:F123"/>
    <mergeCell ref="G122:G123"/>
    <mergeCell ref="D118:D119"/>
    <mergeCell ref="E118:E119"/>
    <mergeCell ref="C114:C115"/>
    <mergeCell ref="F132:F133"/>
    <mergeCell ref="G132:G133"/>
    <mergeCell ref="C134:C135"/>
    <mergeCell ref="D134:D135"/>
    <mergeCell ref="C132:C133"/>
    <mergeCell ref="D132:D133"/>
    <mergeCell ref="E132:E133"/>
    <mergeCell ref="C126:C127"/>
    <mergeCell ref="D126:D127"/>
    <mergeCell ref="E126:E127"/>
    <mergeCell ref="F126:F127"/>
    <mergeCell ref="G126:G127"/>
    <mergeCell ref="C128:C129"/>
    <mergeCell ref="D128:D129"/>
    <mergeCell ref="E128:E129"/>
    <mergeCell ref="F128:F129"/>
    <mergeCell ref="G128:G129"/>
    <mergeCell ref="C130:C131"/>
    <mergeCell ref="D130:D131"/>
    <mergeCell ref="E130:E131"/>
    <mergeCell ref="C124:C125"/>
    <mergeCell ref="F130:F131"/>
    <mergeCell ref="G130:G131"/>
    <mergeCell ref="G114:G115"/>
    <mergeCell ref="C112:C113"/>
    <mergeCell ref="D112:D113"/>
    <mergeCell ref="E112:E113"/>
    <mergeCell ref="F112:F113"/>
    <mergeCell ref="G112:G113"/>
    <mergeCell ref="C110:C111"/>
    <mergeCell ref="F118:F119"/>
    <mergeCell ref="G118:G119"/>
    <mergeCell ref="C116:C117"/>
    <mergeCell ref="D116:D117"/>
    <mergeCell ref="E116:E117"/>
    <mergeCell ref="F116:F117"/>
    <mergeCell ref="G116:G117"/>
    <mergeCell ref="F114:F115"/>
    <mergeCell ref="G110:G111"/>
    <mergeCell ref="D114:D115"/>
    <mergeCell ref="E114:E115"/>
    <mergeCell ref="D110:D111"/>
    <mergeCell ref="E110:E111"/>
    <mergeCell ref="F110:F111"/>
    <mergeCell ref="C118:C119"/>
    <mergeCell ref="F80:F81"/>
    <mergeCell ref="G80:G81"/>
    <mergeCell ref="C72:C73"/>
    <mergeCell ref="D72:D73"/>
    <mergeCell ref="E72:E73"/>
    <mergeCell ref="F72:F73"/>
    <mergeCell ref="G72:G73"/>
    <mergeCell ref="C74:C75"/>
    <mergeCell ref="D74:D75"/>
    <mergeCell ref="E74:E75"/>
    <mergeCell ref="F74:F75"/>
    <mergeCell ref="G74:G75"/>
    <mergeCell ref="E77:E78"/>
    <mergeCell ref="F77:F78"/>
    <mergeCell ref="G77:G78"/>
    <mergeCell ref="C80:C81"/>
    <mergeCell ref="C70:C71"/>
    <mergeCell ref="D70:D71"/>
    <mergeCell ref="E70:E71"/>
    <mergeCell ref="F70:F71"/>
    <mergeCell ref="G70:G71"/>
    <mergeCell ref="C68:C69"/>
    <mergeCell ref="D68:D69"/>
    <mergeCell ref="E68:E69"/>
    <mergeCell ref="F68:F69"/>
    <mergeCell ref="G68:G69"/>
    <mergeCell ref="G49:G50"/>
    <mergeCell ref="E65:E66"/>
    <mergeCell ref="F65:F66"/>
    <mergeCell ref="G65:G66"/>
    <mergeCell ref="C65:C67"/>
    <mergeCell ref="D65:D67"/>
    <mergeCell ref="C61:C62"/>
    <mergeCell ref="D61:D62"/>
    <mergeCell ref="E61:E62"/>
    <mergeCell ref="F61:F62"/>
    <mergeCell ref="G61:G62"/>
    <mergeCell ref="E63:E64"/>
    <mergeCell ref="F63:F64"/>
    <mergeCell ref="G63:G64"/>
    <mergeCell ref="C63:C64"/>
    <mergeCell ref="D63:D64"/>
    <mergeCell ref="C47:C48"/>
    <mergeCell ref="D47:D48"/>
    <mergeCell ref="E47:E48"/>
    <mergeCell ref="F47:F48"/>
    <mergeCell ref="G47:G48"/>
    <mergeCell ref="C59:C60"/>
    <mergeCell ref="D59:D60"/>
    <mergeCell ref="E59:E60"/>
    <mergeCell ref="F59:F60"/>
    <mergeCell ref="G59:G60"/>
    <mergeCell ref="C57:C58"/>
    <mergeCell ref="D57:D58"/>
    <mergeCell ref="E57:E58"/>
    <mergeCell ref="F57:F58"/>
    <mergeCell ref="G57:G58"/>
    <mergeCell ref="C51:C52"/>
    <mergeCell ref="D51:D52"/>
    <mergeCell ref="E51:E52"/>
    <mergeCell ref="F51:F52"/>
    <mergeCell ref="G51:G52"/>
    <mergeCell ref="C49:C50"/>
    <mergeCell ref="D49:D50"/>
    <mergeCell ref="E49:E50"/>
    <mergeCell ref="F49:F50"/>
    <mergeCell ref="C41:C42"/>
    <mergeCell ref="D41:D42"/>
    <mergeCell ref="E41:E42"/>
    <mergeCell ref="F41:F42"/>
    <mergeCell ref="G41:G42"/>
    <mergeCell ref="C37:C38"/>
    <mergeCell ref="D37:D38"/>
    <mergeCell ref="E37:E38"/>
    <mergeCell ref="F37:F38"/>
    <mergeCell ref="G37:G38"/>
    <mergeCell ref="C39:C40"/>
    <mergeCell ref="D39:D40"/>
    <mergeCell ref="E39:E40"/>
    <mergeCell ref="F39:F40"/>
    <mergeCell ref="G39:G40"/>
    <mergeCell ref="C45:C46"/>
    <mergeCell ref="D45:D46"/>
    <mergeCell ref="E45:E46"/>
    <mergeCell ref="F45:F46"/>
    <mergeCell ref="G45:G46"/>
    <mergeCell ref="C43:C44"/>
    <mergeCell ref="D43:D44"/>
    <mergeCell ref="E43:E44"/>
    <mergeCell ref="F43:F44"/>
    <mergeCell ref="G43:G44"/>
    <mergeCell ref="C29:C30"/>
    <mergeCell ref="D29:D30"/>
    <mergeCell ref="E29:E30"/>
    <mergeCell ref="F29:F30"/>
    <mergeCell ref="G29:G30"/>
    <mergeCell ref="C27:C28"/>
    <mergeCell ref="D27:D28"/>
    <mergeCell ref="E27:E28"/>
    <mergeCell ref="F27:F28"/>
    <mergeCell ref="G27:G28"/>
    <mergeCell ref="C23:C24"/>
    <mergeCell ref="D23:D24"/>
    <mergeCell ref="E23:E24"/>
    <mergeCell ref="F23:F24"/>
    <mergeCell ref="G23:G24"/>
    <mergeCell ref="C25:C26"/>
    <mergeCell ref="D25:D26"/>
    <mergeCell ref="E25:E26"/>
    <mergeCell ref="F25:F26"/>
    <mergeCell ref="G25:G26"/>
  </mergeCells>
  <pageMargins left="0.7" right="0.7" top="0.75" bottom="0.75"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A2C27-42AA-4F35-8F01-64EDB2A37FDA}">
  <dimension ref="B2:V19"/>
  <sheetViews>
    <sheetView workbookViewId="0">
      <selection activeCell="C28" sqref="C28"/>
    </sheetView>
  </sheetViews>
  <sheetFormatPr defaultColWidth="7.33203125" defaultRowHeight="20.399999999999999"/>
  <cols>
    <col min="1" max="1" width="7.33203125" style="471"/>
    <col min="2" max="2" width="27.44140625" style="471" customWidth="1"/>
    <col min="3" max="3" width="24.88671875" style="471" customWidth="1"/>
    <col min="4" max="14" width="11.33203125" style="471" customWidth="1"/>
    <col min="15" max="15" width="0.6640625" style="471" hidden="1" customWidth="1"/>
    <col min="16" max="20" width="8.5546875" style="471" hidden="1" customWidth="1"/>
    <col min="21" max="21" width="0" style="471" hidden="1" customWidth="1"/>
    <col min="22" max="16384" width="7.33203125" style="471"/>
  </cols>
  <sheetData>
    <row r="2" spans="2:22" hidden="1"/>
    <row r="3" spans="2:22" ht="21.6" hidden="1" thickBot="1">
      <c r="B3" s="1179" t="s">
        <v>815</v>
      </c>
      <c r="C3" s="472" t="s">
        <v>88</v>
      </c>
      <c r="D3" s="473" t="s">
        <v>816</v>
      </c>
      <c r="E3" s="473" t="s">
        <v>817</v>
      </c>
      <c r="F3" s="473" t="s">
        <v>818</v>
      </c>
      <c r="G3" s="473" t="s">
        <v>819</v>
      </c>
      <c r="H3" s="473" t="s">
        <v>820</v>
      </c>
      <c r="I3" s="474" t="s">
        <v>821</v>
      </c>
      <c r="J3" s="474" t="s">
        <v>822</v>
      </c>
      <c r="K3" s="474" t="s">
        <v>823</v>
      </c>
      <c r="L3" s="474" t="s">
        <v>824</v>
      </c>
      <c r="M3" s="474" t="s">
        <v>825</v>
      </c>
      <c r="N3" s="475" t="s">
        <v>826</v>
      </c>
      <c r="O3" s="476"/>
      <c r="P3" s="477" t="s">
        <v>827</v>
      </c>
      <c r="Q3" s="474" t="s">
        <v>828</v>
      </c>
      <c r="R3" s="474" t="s">
        <v>829</v>
      </c>
      <c r="S3" s="474" t="s">
        <v>830</v>
      </c>
      <c r="T3" s="474" t="s">
        <v>831</v>
      </c>
      <c r="U3" s="475" t="s">
        <v>832</v>
      </c>
      <c r="V3" s="478"/>
    </row>
    <row r="4" spans="2:22" s="486" customFormat="1" ht="21.6" hidden="1" thickBot="1">
      <c r="B4" s="1180"/>
      <c r="C4" s="479" t="s">
        <v>833</v>
      </c>
      <c r="D4" s="480"/>
      <c r="E4" s="480"/>
      <c r="F4" s="480"/>
      <c r="G4" s="480"/>
      <c r="H4" s="481">
        <v>44195</v>
      </c>
      <c r="I4" s="481">
        <v>44200</v>
      </c>
      <c r="J4" s="481">
        <v>43841</v>
      </c>
      <c r="K4" s="481">
        <v>43848</v>
      </c>
      <c r="L4" s="481">
        <v>43855</v>
      </c>
      <c r="M4" s="481">
        <v>43862</v>
      </c>
      <c r="N4" s="482">
        <v>43869</v>
      </c>
      <c r="O4" s="483"/>
      <c r="P4" s="484">
        <v>43876</v>
      </c>
      <c r="Q4" s="481">
        <v>43883</v>
      </c>
      <c r="R4" s="481">
        <v>43891</v>
      </c>
      <c r="S4" s="481">
        <v>43898</v>
      </c>
      <c r="T4" s="481">
        <v>43905</v>
      </c>
      <c r="U4" s="482">
        <v>43912</v>
      </c>
      <c r="V4" s="485"/>
    </row>
    <row r="5" spans="2:22" ht="21.6" hidden="1" thickBot="1">
      <c r="B5" s="1181"/>
      <c r="C5" s="487" t="s">
        <v>834</v>
      </c>
      <c r="D5" s="488">
        <v>2</v>
      </c>
      <c r="E5" s="488">
        <v>2</v>
      </c>
      <c r="F5" s="488">
        <v>3</v>
      </c>
      <c r="G5" s="488">
        <v>3</v>
      </c>
      <c r="H5" s="488">
        <v>4</v>
      </c>
      <c r="I5" s="488">
        <v>4</v>
      </c>
      <c r="J5" s="488">
        <v>5</v>
      </c>
      <c r="K5" s="488">
        <v>5</v>
      </c>
      <c r="L5" s="488">
        <v>5</v>
      </c>
      <c r="M5" s="488">
        <v>5</v>
      </c>
      <c r="N5" s="489">
        <v>6</v>
      </c>
      <c r="O5" s="490"/>
      <c r="P5" s="491">
        <v>6</v>
      </c>
      <c r="Q5" s="488">
        <v>6</v>
      </c>
      <c r="R5" s="488">
        <v>6</v>
      </c>
      <c r="S5" s="488">
        <v>6</v>
      </c>
      <c r="T5" s="488">
        <v>6</v>
      </c>
      <c r="U5" s="489">
        <v>6</v>
      </c>
      <c r="V5" s="478"/>
    </row>
    <row r="6" spans="2:22" ht="21" hidden="1">
      <c r="B6" s="492"/>
      <c r="C6" s="492"/>
      <c r="D6" s="492"/>
      <c r="E6" s="492"/>
      <c r="F6" s="492"/>
      <c r="G6" s="492"/>
      <c r="H6" s="492"/>
      <c r="I6" s="492"/>
      <c r="J6" s="492"/>
      <c r="K6" s="492"/>
      <c r="L6" s="492"/>
      <c r="M6" s="492"/>
      <c r="N6" s="492"/>
      <c r="O6" s="492"/>
      <c r="P6" s="492"/>
      <c r="Q6" s="492"/>
      <c r="R6" s="492"/>
      <c r="S6" s="492"/>
      <c r="T6" s="492"/>
      <c r="U6" s="492"/>
      <c r="V6" s="478"/>
    </row>
    <row r="7" spans="2:22" ht="21">
      <c r="B7" s="492"/>
      <c r="C7" s="492"/>
      <c r="D7" s="492"/>
      <c r="E7" s="492"/>
      <c r="F7" s="492"/>
      <c r="G7" s="492"/>
      <c r="H7" s="492"/>
      <c r="I7" s="492"/>
      <c r="J7" s="492"/>
      <c r="K7" s="492"/>
      <c r="L7" s="492"/>
      <c r="M7" s="492"/>
      <c r="N7" s="492"/>
      <c r="O7" s="492"/>
      <c r="P7" s="492"/>
      <c r="Q7" s="492"/>
      <c r="R7" s="492"/>
      <c r="S7" s="492"/>
      <c r="T7" s="492"/>
      <c r="U7" s="492"/>
      <c r="V7" s="478"/>
    </row>
    <row r="8" spans="2:22" ht="21.6" thickBot="1">
      <c r="B8" s="492"/>
      <c r="C8" s="478"/>
      <c r="D8" s="478"/>
      <c r="E8" s="478"/>
      <c r="F8" s="478"/>
      <c r="G8" s="478"/>
      <c r="H8" s="478"/>
      <c r="I8" s="478"/>
      <c r="J8" s="478"/>
      <c r="K8" s="478"/>
      <c r="L8" s="478"/>
      <c r="M8" s="478"/>
      <c r="N8" s="478"/>
      <c r="O8" s="478"/>
      <c r="P8" s="478"/>
      <c r="Q8" s="478"/>
      <c r="R8" s="478"/>
      <c r="S8" s="478"/>
      <c r="T8" s="478"/>
      <c r="U8" s="478"/>
      <c r="V8" s="478"/>
    </row>
    <row r="9" spans="2:22" s="486" customFormat="1" ht="21.6" thickBot="1">
      <c r="B9" s="1182" t="s">
        <v>835</v>
      </c>
      <c r="C9" s="493" t="s">
        <v>836</v>
      </c>
      <c r="D9" s="494">
        <v>44176</v>
      </c>
      <c r="E9" s="494">
        <v>44183</v>
      </c>
      <c r="F9" s="494">
        <v>44188</v>
      </c>
      <c r="G9" s="494">
        <v>44194</v>
      </c>
      <c r="H9" s="494">
        <v>44200</v>
      </c>
      <c r="I9" s="494">
        <v>44202</v>
      </c>
      <c r="J9" s="494">
        <v>44207</v>
      </c>
      <c r="K9" s="494">
        <v>44212</v>
      </c>
      <c r="L9" s="494">
        <v>44221</v>
      </c>
      <c r="M9" s="494">
        <v>44228</v>
      </c>
      <c r="N9" s="495">
        <v>44235</v>
      </c>
      <c r="O9" s="496"/>
      <c r="P9" s="497">
        <v>43876</v>
      </c>
      <c r="Q9" s="498">
        <v>43883</v>
      </c>
      <c r="R9" s="498">
        <v>43890</v>
      </c>
      <c r="S9" s="498">
        <v>43897</v>
      </c>
      <c r="T9" s="498">
        <v>43904</v>
      </c>
      <c r="U9" s="499">
        <v>43911</v>
      </c>
      <c r="V9" s="485"/>
    </row>
    <row r="10" spans="2:22" ht="21.6" thickBot="1">
      <c r="B10" s="1183"/>
      <c r="C10" s="500" t="s">
        <v>834</v>
      </c>
      <c r="D10" s="501">
        <v>2</v>
      </c>
      <c r="E10" s="501">
        <v>3</v>
      </c>
      <c r="F10" s="501">
        <v>3</v>
      </c>
      <c r="G10" s="501">
        <v>3</v>
      </c>
      <c r="H10" s="501">
        <v>3</v>
      </c>
      <c r="I10" s="501">
        <v>4</v>
      </c>
      <c r="J10" s="488">
        <v>5</v>
      </c>
      <c r="K10" s="488">
        <v>5</v>
      </c>
      <c r="L10" s="488">
        <v>5</v>
      </c>
      <c r="M10" s="488">
        <v>5</v>
      </c>
      <c r="N10" s="489">
        <v>6</v>
      </c>
      <c r="O10" s="502"/>
      <c r="P10" s="503">
        <v>6</v>
      </c>
      <c r="Q10" s="488">
        <v>6</v>
      </c>
      <c r="R10" s="488">
        <v>6</v>
      </c>
      <c r="S10" s="488">
        <v>6</v>
      </c>
      <c r="T10" s="488">
        <v>6</v>
      </c>
      <c r="U10" s="489">
        <v>6</v>
      </c>
      <c r="V10" s="478"/>
    </row>
    <row r="11" spans="2:22" ht="21">
      <c r="B11" s="504"/>
      <c r="C11" s="492"/>
      <c r="D11" s="505"/>
      <c r="E11" s="505"/>
      <c r="F11" s="505"/>
      <c r="G11" s="505"/>
      <c r="H11" s="505"/>
      <c r="I11" s="505"/>
      <c r="J11" s="492"/>
      <c r="K11" s="492"/>
      <c r="L11" s="492"/>
      <c r="M11" s="492"/>
      <c r="N11" s="506"/>
      <c r="O11" s="492"/>
      <c r="P11" s="492"/>
      <c r="Q11" s="492"/>
      <c r="R11" s="492"/>
      <c r="S11" s="492"/>
      <c r="T11" s="492"/>
      <c r="U11" s="492"/>
      <c r="V11" s="478"/>
    </row>
    <row r="12" spans="2:22" ht="21.6" hidden="1" thickBot="1">
      <c r="B12" s="1184" t="s">
        <v>837</v>
      </c>
      <c r="C12" s="1185"/>
      <c r="D12" s="505"/>
      <c r="E12" s="478"/>
      <c r="F12" s="478"/>
      <c r="G12" s="478"/>
      <c r="H12" s="478"/>
      <c r="I12" s="478"/>
      <c r="J12" s="478"/>
      <c r="K12" s="478"/>
      <c r="L12" s="478"/>
      <c r="M12" s="478"/>
      <c r="N12" s="507"/>
      <c r="O12" s="478"/>
      <c r="P12" s="478"/>
      <c r="Q12" s="478"/>
      <c r="R12" s="478"/>
      <c r="S12" s="478"/>
      <c r="T12" s="478"/>
      <c r="U12" s="478"/>
      <c r="V12" s="478"/>
    </row>
    <row r="13" spans="2:22" hidden="1">
      <c r="B13" s="1186" t="s">
        <v>838</v>
      </c>
      <c r="C13" s="1187"/>
      <c r="D13" s="505"/>
      <c r="E13" s="478"/>
      <c r="F13" s="478"/>
      <c r="G13" s="478"/>
      <c r="H13" s="478"/>
      <c r="I13" s="478"/>
      <c r="J13" s="478"/>
      <c r="K13" s="478"/>
      <c r="L13" s="478"/>
      <c r="M13" s="478"/>
      <c r="N13" s="507"/>
      <c r="O13" s="478"/>
      <c r="P13" s="478"/>
      <c r="Q13" s="478"/>
      <c r="R13" s="478"/>
      <c r="S13" s="478"/>
      <c r="T13" s="478"/>
      <c r="U13" s="478"/>
      <c r="V13" s="478"/>
    </row>
    <row r="14" spans="2:22" hidden="1">
      <c r="B14" s="1188" t="s">
        <v>839</v>
      </c>
      <c r="C14" s="1189"/>
      <c r="D14" s="505"/>
      <c r="E14" s="478"/>
      <c r="F14" s="478"/>
      <c r="G14" s="478"/>
      <c r="H14" s="478"/>
      <c r="I14" s="478"/>
      <c r="J14" s="478"/>
      <c r="K14" s="478"/>
      <c r="L14" s="478"/>
      <c r="M14" s="478"/>
      <c r="N14" s="507"/>
      <c r="O14" s="478"/>
      <c r="P14" s="478"/>
      <c r="Q14" s="478"/>
      <c r="R14" s="478"/>
      <c r="S14" s="478"/>
      <c r="T14" s="478"/>
      <c r="U14" s="478"/>
      <c r="V14" s="478"/>
    </row>
    <row r="15" spans="2:22" ht="21" hidden="1" thickBot="1">
      <c r="B15" s="1190" t="s">
        <v>840</v>
      </c>
      <c r="C15" s="1191"/>
      <c r="N15" s="508"/>
    </row>
    <row r="16" spans="2:22" hidden="1">
      <c r="B16" s="509"/>
      <c r="N16" s="508"/>
    </row>
    <row r="17" spans="2:14" ht="21">
      <c r="B17" s="510">
        <v>8307700001</v>
      </c>
      <c r="C17" s="1178" t="s">
        <v>841</v>
      </c>
      <c r="D17" s="511">
        <f>D10*2</f>
        <v>4</v>
      </c>
      <c r="E17" s="511">
        <f t="shared" ref="E17:N17" si="0">E10*2</f>
        <v>6</v>
      </c>
      <c r="F17" s="511">
        <f t="shared" si="0"/>
        <v>6</v>
      </c>
      <c r="G17" s="511">
        <f t="shared" si="0"/>
        <v>6</v>
      </c>
      <c r="H17" s="511">
        <f t="shared" si="0"/>
        <v>6</v>
      </c>
      <c r="I17" s="511">
        <f t="shared" si="0"/>
        <v>8</v>
      </c>
      <c r="J17" s="511">
        <f t="shared" si="0"/>
        <v>10</v>
      </c>
      <c r="K17" s="511">
        <f t="shared" si="0"/>
        <v>10</v>
      </c>
      <c r="L17" s="511">
        <f t="shared" si="0"/>
        <v>10</v>
      </c>
      <c r="M17" s="511">
        <f t="shared" si="0"/>
        <v>10</v>
      </c>
      <c r="N17" s="512">
        <f t="shared" si="0"/>
        <v>12</v>
      </c>
    </row>
    <row r="18" spans="2:14" ht="21">
      <c r="B18" s="510">
        <v>8307700002</v>
      </c>
      <c r="C18" s="1178"/>
      <c r="D18" s="513">
        <f>D10*1</f>
        <v>2</v>
      </c>
      <c r="E18" s="513">
        <f t="shared" ref="E18:N18" si="1">E10*1</f>
        <v>3</v>
      </c>
      <c r="F18" s="513">
        <f t="shared" si="1"/>
        <v>3</v>
      </c>
      <c r="G18" s="513">
        <f t="shared" si="1"/>
        <v>3</v>
      </c>
      <c r="H18" s="513">
        <f t="shared" si="1"/>
        <v>3</v>
      </c>
      <c r="I18" s="513">
        <f t="shared" si="1"/>
        <v>4</v>
      </c>
      <c r="J18" s="513">
        <f t="shared" si="1"/>
        <v>5</v>
      </c>
      <c r="K18" s="513">
        <f t="shared" si="1"/>
        <v>5</v>
      </c>
      <c r="L18" s="513">
        <f t="shared" si="1"/>
        <v>5</v>
      </c>
      <c r="M18" s="513">
        <f t="shared" si="1"/>
        <v>5</v>
      </c>
      <c r="N18" s="514">
        <f t="shared" si="1"/>
        <v>6</v>
      </c>
    </row>
    <row r="19" spans="2:14" ht="21.6" thickBot="1">
      <c r="B19" s="515" t="s">
        <v>288</v>
      </c>
      <c r="C19" s="516"/>
      <c r="D19" s="516">
        <f>SUM(D17:D18)</f>
        <v>6</v>
      </c>
      <c r="E19" s="516">
        <f t="shared" ref="E19:N19" si="2">SUM(E17:E18)</f>
        <v>9</v>
      </c>
      <c r="F19" s="516">
        <f t="shared" si="2"/>
        <v>9</v>
      </c>
      <c r="G19" s="516">
        <f t="shared" si="2"/>
        <v>9</v>
      </c>
      <c r="H19" s="516">
        <f t="shared" si="2"/>
        <v>9</v>
      </c>
      <c r="I19" s="516">
        <f t="shared" si="2"/>
        <v>12</v>
      </c>
      <c r="J19" s="516">
        <f t="shared" si="2"/>
        <v>15</v>
      </c>
      <c r="K19" s="516">
        <f t="shared" si="2"/>
        <v>15</v>
      </c>
      <c r="L19" s="516">
        <f t="shared" si="2"/>
        <v>15</v>
      </c>
      <c r="M19" s="516">
        <f t="shared" si="2"/>
        <v>15</v>
      </c>
      <c r="N19" s="517">
        <f t="shared" si="2"/>
        <v>18</v>
      </c>
    </row>
  </sheetData>
  <mergeCells count="7">
    <mergeCell ref="C17:C18"/>
    <mergeCell ref="B3:B5"/>
    <mergeCell ref="B9:B10"/>
    <mergeCell ref="B12:C12"/>
    <mergeCell ref="B13:C13"/>
    <mergeCell ref="B14:C14"/>
    <mergeCell ref="B15:C1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E483A-619F-4C51-9453-B6D69F9D4AD9}">
  <dimension ref="C3:D3"/>
  <sheetViews>
    <sheetView workbookViewId="0">
      <selection activeCell="D4" sqref="D4"/>
    </sheetView>
  </sheetViews>
  <sheetFormatPr defaultRowHeight="14.4"/>
  <cols>
    <col min="4" max="4" width="23.88671875" bestFit="1" customWidth="1"/>
  </cols>
  <sheetData>
    <row r="3" spans="3:4">
      <c r="C3" t="s">
        <v>438</v>
      </c>
      <c r="D3" t="s">
        <v>626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698E-D6C5-4A47-B109-9C6DC964B89A}">
  <dimension ref="A1:U60"/>
  <sheetViews>
    <sheetView zoomScale="130" zoomScaleNormal="130" workbookViewId="0">
      <selection activeCell="G14" sqref="G14"/>
    </sheetView>
  </sheetViews>
  <sheetFormatPr defaultColWidth="8.88671875" defaultRowHeight="14.4"/>
  <cols>
    <col min="2" max="2" width="8.88671875" style="2"/>
    <col min="7" max="7" width="13.33203125" bestFit="1" customWidth="1"/>
    <col min="8" max="8" width="25" customWidth="1"/>
    <col min="10" max="10" width="11.44140625" customWidth="1"/>
    <col min="13" max="13" width="20.109375" customWidth="1"/>
    <col min="15" max="15" width="35.6640625" customWidth="1"/>
    <col min="16" max="18" width="0" hidden="1" customWidth="1"/>
    <col min="19" max="19" width="16" hidden="1" customWidth="1"/>
    <col min="20" max="22" width="0" hidden="1" customWidth="1"/>
  </cols>
  <sheetData>
    <row r="1" spans="1:21" ht="55.2">
      <c r="B1" s="386" t="s">
        <v>490</v>
      </c>
      <c r="C1" s="387" t="s">
        <v>102</v>
      </c>
      <c r="D1" s="387" t="s">
        <v>103</v>
      </c>
      <c r="E1" s="388" t="s">
        <v>104</v>
      </c>
      <c r="F1" s="388" t="s">
        <v>105</v>
      </c>
      <c r="G1" s="388" t="s">
        <v>246</v>
      </c>
      <c r="H1" s="389" t="s">
        <v>61</v>
      </c>
      <c r="I1" s="390" t="s">
        <v>106</v>
      </c>
      <c r="J1" s="390" t="s">
        <v>107</v>
      </c>
      <c r="K1" s="390" t="s">
        <v>420</v>
      </c>
      <c r="L1" s="388" t="s">
        <v>109</v>
      </c>
      <c r="M1" s="391" t="s">
        <v>520</v>
      </c>
      <c r="N1" s="392" t="s">
        <v>113</v>
      </c>
      <c r="O1" s="392" t="s">
        <v>247</v>
      </c>
      <c r="P1" s="388" t="s">
        <v>104</v>
      </c>
      <c r="Q1" s="393" t="s">
        <v>521</v>
      </c>
      <c r="R1" s="392" t="s">
        <v>492</v>
      </c>
      <c r="S1" s="394" t="s">
        <v>522</v>
      </c>
      <c r="T1" s="266"/>
      <c r="U1" s="266"/>
    </row>
    <row r="2" spans="1:21" ht="21.6">
      <c r="B2" s="395" t="s">
        <v>249</v>
      </c>
      <c r="C2" s="332" t="s">
        <v>584</v>
      </c>
      <c r="D2" s="285">
        <v>100025330</v>
      </c>
      <c r="E2" s="362" t="s">
        <v>248</v>
      </c>
      <c r="F2" s="363" t="s">
        <v>127</v>
      </c>
      <c r="G2" s="323">
        <v>302009770</v>
      </c>
      <c r="H2" s="364" t="s">
        <v>249</v>
      </c>
      <c r="I2" s="360" t="s">
        <v>250</v>
      </c>
      <c r="J2" s="330">
        <v>4200205099</v>
      </c>
      <c r="K2" s="285" t="s">
        <v>251</v>
      </c>
      <c r="L2" s="285">
        <v>47</v>
      </c>
      <c r="M2" s="365">
        <v>44155</v>
      </c>
      <c r="N2" s="366" t="s">
        <v>122</v>
      </c>
      <c r="O2" s="330" t="s">
        <v>252</v>
      </c>
      <c r="P2" s="362" t="s">
        <v>248</v>
      </c>
      <c r="Q2" s="285"/>
      <c r="R2" s="285"/>
      <c r="S2" s="330"/>
      <c r="T2" s="330"/>
      <c r="U2" s="266"/>
    </row>
    <row r="3" spans="1:21">
      <c r="B3" s="395" t="s">
        <v>255</v>
      </c>
      <c r="C3" s="332" t="s">
        <v>253</v>
      </c>
      <c r="D3" s="285">
        <v>100037170</v>
      </c>
      <c r="E3" s="362" t="s">
        <v>279</v>
      </c>
      <c r="F3" s="363" t="s">
        <v>254</v>
      </c>
      <c r="G3" s="323">
        <v>302009770</v>
      </c>
      <c r="H3" s="364" t="s">
        <v>255</v>
      </c>
      <c r="I3" s="360" t="s">
        <v>250</v>
      </c>
      <c r="J3" s="330">
        <v>4200207278</v>
      </c>
      <c r="K3" s="285" t="s">
        <v>251</v>
      </c>
      <c r="L3" s="285">
        <v>51</v>
      </c>
      <c r="M3" s="365">
        <v>44182</v>
      </c>
      <c r="N3" s="366" t="s">
        <v>122</v>
      </c>
      <c r="O3" s="330"/>
      <c r="P3" s="362"/>
      <c r="Q3" s="285"/>
      <c r="R3" s="285"/>
      <c r="S3" s="330"/>
      <c r="T3" s="330"/>
      <c r="U3" s="266"/>
    </row>
    <row r="4" spans="1:21">
      <c r="A4" t="s">
        <v>585</v>
      </c>
      <c r="B4" s="395" t="s">
        <v>494</v>
      </c>
      <c r="C4" s="332" t="s">
        <v>493</v>
      </c>
      <c r="D4" s="285">
        <v>100044116</v>
      </c>
      <c r="E4" s="362" t="s">
        <v>504</v>
      </c>
      <c r="F4" s="363" t="s">
        <v>124</v>
      </c>
      <c r="G4" s="323">
        <v>302009770</v>
      </c>
      <c r="H4" s="364" t="s">
        <v>494</v>
      </c>
      <c r="I4" s="360" t="s">
        <v>250</v>
      </c>
      <c r="J4" s="330">
        <v>4200209592</v>
      </c>
      <c r="K4" s="285" t="s">
        <v>331</v>
      </c>
      <c r="L4" s="285">
        <v>7</v>
      </c>
      <c r="M4" s="365">
        <v>44238</v>
      </c>
      <c r="N4" s="366" t="s">
        <v>122</v>
      </c>
      <c r="O4" s="330"/>
      <c r="P4" s="362"/>
      <c r="Q4" s="367">
        <v>44144</v>
      </c>
      <c r="R4" s="285"/>
      <c r="S4" s="330"/>
      <c r="T4" s="330"/>
      <c r="U4" s="266"/>
    </row>
    <row r="5" spans="1:21">
      <c r="B5" s="396" t="s">
        <v>586</v>
      </c>
      <c r="C5" s="332" t="s">
        <v>262</v>
      </c>
      <c r="D5" s="285">
        <v>100025322</v>
      </c>
      <c r="E5" s="285" t="s">
        <v>226</v>
      </c>
      <c r="F5" s="285" t="s">
        <v>127</v>
      </c>
      <c r="G5" s="323">
        <v>302009763</v>
      </c>
      <c r="H5" s="330" t="s">
        <v>120</v>
      </c>
      <c r="I5" s="285" t="s">
        <v>121</v>
      </c>
      <c r="J5" s="285">
        <v>4200205093</v>
      </c>
      <c r="K5" s="285" t="s">
        <v>251</v>
      </c>
      <c r="L5" s="285">
        <v>48</v>
      </c>
      <c r="M5" s="331">
        <v>44158</v>
      </c>
      <c r="N5" s="360" t="s">
        <v>122</v>
      </c>
      <c r="O5" s="330" t="s">
        <v>294</v>
      </c>
      <c r="P5" s="285" t="s">
        <v>226</v>
      </c>
      <c r="Q5" s="285"/>
      <c r="R5" s="285"/>
      <c r="S5" s="330">
        <v>100025322</v>
      </c>
      <c r="T5" s="330"/>
      <c r="U5" s="266"/>
    </row>
    <row r="6" spans="1:21">
      <c r="B6" s="396" t="s">
        <v>587</v>
      </c>
      <c r="C6" s="332" t="s">
        <v>263</v>
      </c>
      <c r="D6" s="285">
        <v>100025323</v>
      </c>
      <c r="E6" s="285" t="s">
        <v>227</v>
      </c>
      <c r="F6" s="285" t="s">
        <v>127</v>
      </c>
      <c r="G6" s="323">
        <v>302009763</v>
      </c>
      <c r="H6" s="330" t="s">
        <v>120</v>
      </c>
      <c r="I6" s="285" t="s">
        <v>121</v>
      </c>
      <c r="J6" s="285">
        <v>4200205096</v>
      </c>
      <c r="K6" s="285" t="s">
        <v>251</v>
      </c>
      <c r="L6" s="285">
        <v>48</v>
      </c>
      <c r="M6" s="331">
        <v>44158</v>
      </c>
      <c r="N6" s="360" t="s">
        <v>122</v>
      </c>
      <c r="O6" s="330" t="s">
        <v>294</v>
      </c>
      <c r="P6" s="285" t="s">
        <v>227</v>
      </c>
      <c r="Q6" s="285"/>
      <c r="R6" s="285"/>
      <c r="S6" s="330">
        <v>100025323</v>
      </c>
      <c r="T6" s="330"/>
      <c r="U6" s="266"/>
    </row>
    <row r="7" spans="1:21">
      <c r="B7" s="396" t="s">
        <v>588</v>
      </c>
      <c r="C7" s="332" t="s">
        <v>264</v>
      </c>
      <c r="D7" s="285">
        <v>100025325</v>
      </c>
      <c r="E7" s="285" t="s">
        <v>228</v>
      </c>
      <c r="F7" s="285" t="s">
        <v>127</v>
      </c>
      <c r="G7" s="323">
        <v>302009765</v>
      </c>
      <c r="H7" s="330" t="s">
        <v>225</v>
      </c>
      <c r="I7" s="285" t="s">
        <v>119</v>
      </c>
      <c r="J7" s="285">
        <v>4200205097</v>
      </c>
      <c r="K7" s="285" t="s">
        <v>251</v>
      </c>
      <c r="L7" s="285">
        <v>48</v>
      </c>
      <c r="M7" s="331">
        <v>44158</v>
      </c>
      <c r="N7" s="360" t="s">
        <v>122</v>
      </c>
      <c r="O7" s="330" t="s">
        <v>294</v>
      </c>
      <c r="P7" s="285" t="s">
        <v>228</v>
      </c>
      <c r="Q7" s="285"/>
      <c r="R7" s="285"/>
      <c r="S7" s="330">
        <v>100025325</v>
      </c>
      <c r="T7" s="330"/>
      <c r="U7" s="266"/>
    </row>
    <row r="8" spans="1:21">
      <c r="B8" s="396" t="s">
        <v>589</v>
      </c>
      <c r="C8" s="285" t="s">
        <v>275</v>
      </c>
      <c r="D8" s="285">
        <v>100038336</v>
      </c>
      <c r="E8" s="285" t="s">
        <v>295</v>
      </c>
      <c r="F8" s="285" t="s">
        <v>117</v>
      </c>
      <c r="G8" s="323">
        <v>302009765</v>
      </c>
      <c r="H8" s="330" t="s">
        <v>225</v>
      </c>
      <c r="I8" s="285" t="s">
        <v>119</v>
      </c>
      <c r="J8" s="285">
        <v>4200207523</v>
      </c>
      <c r="K8" s="285" t="s">
        <v>251</v>
      </c>
      <c r="L8" s="285">
        <v>48</v>
      </c>
      <c r="M8" s="398">
        <v>44156</v>
      </c>
      <c r="N8" s="360" t="s">
        <v>114</v>
      </c>
      <c r="O8" s="330" t="s">
        <v>294</v>
      </c>
      <c r="P8" s="330"/>
      <c r="Q8" s="285"/>
      <c r="R8" s="285"/>
      <c r="S8" s="330">
        <v>100038336</v>
      </c>
      <c r="T8" s="330"/>
      <c r="U8" s="266"/>
    </row>
    <row r="9" spans="1:21">
      <c r="B9" s="396" t="s">
        <v>590</v>
      </c>
      <c r="C9" s="285" t="s">
        <v>276</v>
      </c>
      <c r="D9" s="285">
        <v>100038337</v>
      </c>
      <c r="E9" s="285" t="s">
        <v>296</v>
      </c>
      <c r="F9" s="285" t="s">
        <v>254</v>
      </c>
      <c r="G9" s="323">
        <v>302009763</v>
      </c>
      <c r="H9" s="330" t="s">
        <v>120</v>
      </c>
      <c r="I9" s="285" t="s">
        <v>306</v>
      </c>
      <c r="J9" s="330">
        <v>4200207525</v>
      </c>
      <c r="K9" s="285" t="s">
        <v>251</v>
      </c>
      <c r="L9" s="285">
        <v>47</v>
      </c>
      <c r="M9" s="398">
        <v>44162</v>
      </c>
      <c r="N9" s="360" t="s">
        <v>122</v>
      </c>
      <c r="O9" s="330" t="s">
        <v>294</v>
      </c>
      <c r="P9" s="330"/>
      <c r="Q9" s="285"/>
      <c r="R9" s="285"/>
      <c r="S9" s="330">
        <v>100038337</v>
      </c>
      <c r="T9" s="330"/>
      <c r="U9" s="266"/>
    </row>
    <row r="10" spans="1:21">
      <c r="B10" s="396" t="s">
        <v>591</v>
      </c>
      <c r="C10" s="285" t="s">
        <v>283</v>
      </c>
      <c r="D10" s="285">
        <v>100038715</v>
      </c>
      <c r="E10" s="285" t="s">
        <v>299</v>
      </c>
      <c r="F10" s="285" t="s">
        <v>254</v>
      </c>
      <c r="G10" s="323">
        <v>302009765</v>
      </c>
      <c r="H10" s="330" t="s">
        <v>225</v>
      </c>
      <c r="I10" s="285" t="s">
        <v>119</v>
      </c>
      <c r="J10" s="330">
        <v>4200207709</v>
      </c>
      <c r="K10" s="285" t="s">
        <v>251</v>
      </c>
      <c r="L10" s="285">
        <v>48</v>
      </c>
      <c r="M10" s="331">
        <v>44162</v>
      </c>
      <c r="N10" s="360" t="s">
        <v>122</v>
      </c>
      <c r="O10" s="330" t="s">
        <v>294</v>
      </c>
      <c r="P10" s="330"/>
      <c r="Q10" s="285"/>
      <c r="R10" s="285"/>
      <c r="S10" s="330">
        <v>100038715</v>
      </c>
      <c r="T10" s="330"/>
      <c r="U10" s="266"/>
    </row>
    <row r="11" spans="1:21">
      <c r="B11" s="396" t="s">
        <v>592</v>
      </c>
      <c r="C11" s="285" t="s">
        <v>284</v>
      </c>
      <c r="D11" s="285">
        <v>100038716</v>
      </c>
      <c r="E11" s="285" t="s">
        <v>300</v>
      </c>
      <c r="F11" s="285" t="s">
        <v>254</v>
      </c>
      <c r="G11" s="323">
        <v>302009765</v>
      </c>
      <c r="H11" s="330" t="s">
        <v>225</v>
      </c>
      <c r="I11" s="285" t="s">
        <v>121</v>
      </c>
      <c r="J11" s="330">
        <v>4200207710</v>
      </c>
      <c r="K11" s="285" t="s">
        <v>251</v>
      </c>
      <c r="L11" s="285">
        <v>48</v>
      </c>
      <c r="M11" s="331">
        <v>44162</v>
      </c>
      <c r="N11" s="360" t="s">
        <v>122</v>
      </c>
      <c r="O11" s="330" t="s">
        <v>294</v>
      </c>
      <c r="P11" s="330"/>
      <c r="Q11" s="285"/>
      <c r="R11" s="285"/>
      <c r="S11" s="330">
        <v>100038716</v>
      </c>
      <c r="T11" s="330"/>
      <c r="U11" s="266"/>
    </row>
    <row r="12" spans="1:21">
      <c r="B12" s="396" t="s">
        <v>593</v>
      </c>
      <c r="C12" s="285" t="s">
        <v>285</v>
      </c>
      <c r="D12" s="285">
        <v>100038718</v>
      </c>
      <c r="E12" s="285" t="s">
        <v>301</v>
      </c>
      <c r="F12" s="285" t="s">
        <v>117</v>
      </c>
      <c r="G12" s="323">
        <v>302009763</v>
      </c>
      <c r="H12" s="330" t="s">
        <v>120</v>
      </c>
      <c r="I12" s="285" t="s">
        <v>121</v>
      </c>
      <c r="J12" s="330">
        <v>4200207711</v>
      </c>
      <c r="K12" s="285" t="s">
        <v>251</v>
      </c>
      <c r="L12" s="285">
        <v>48</v>
      </c>
      <c r="M12" s="331">
        <v>44162</v>
      </c>
      <c r="N12" s="360" t="s">
        <v>114</v>
      </c>
      <c r="O12" s="330" t="s">
        <v>294</v>
      </c>
      <c r="P12" s="330"/>
      <c r="Q12" s="285"/>
      <c r="R12" s="285"/>
      <c r="S12" s="330">
        <v>100038718</v>
      </c>
      <c r="T12" s="330"/>
      <c r="U12" s="266"/>
    </row>
    <row r="13" spans="1:21">
      <c r="B13" s="396" t="s">
        <v>594</v>
      </c>
      <c r="C13" s="285" t="s">
        <v>302</v>
      </c>
      <c r="D13" s="285">
        <v>100039100</v>
      </c>
      <c r="E13" s="285" t="s">
        <v>303</v>
      </c>
      <c r="F13" s="285" t="s">
        <v>254</v>
      </c>
      <c r="G13" s="323">
        <v>302009765</v>
      </c>
      <c r="H13" s="330" t="s">
        <v>225</v>
      </c>
      <c r="I13" s="285" t="s">
        <v>531</v>
      </c>
      <c r="J13" s="330">
        <v>4200207915</v>
      </c>
      <c r="K13" s="285" t="s">
        <v>251</v>
      </c>
      <c r="L13" s="285">
        <v>48</v>
      </c>
      <c r="M13" s="331">
        <v>44162</v>
      </c>
      <c r="N13" s="360" t="s">
        <v>122</v>
      </c>
      <c r="O13" s="330" t="s">
        <v>294</v>
      </c>
      <c r="P13" s="330"/>
      <c r="Q13" s="285"/>
      <c r="R13" s="285"/>
      <c r="S13" s="330">
        <v>100039100</v>
      </c>
      <c r="T13" s="330"/>
      <c r="U13" s="266"/>
    </row>
    <row r="14" spans="1:21">
      <c r="B14" s="396" t="s">
        <v>595</v>
      </c>
      <c r="C14" s="285" t="s">
        <v>268</v>
      </c>
      <c r="D14" s="285">
        <v>100036888</v>
      </c>
      <c r="E14" s="285" t="s">
        <v>269</v>
      </c>
      <c r="F14" s="285" t="s">
        <v>115</v>
      </c>
      <c r="G14" s="323">
        <v>302009767</v>
      </c>
      <c r="H14" s="330" t="s">
        <v>286</v>
      </c>
      <c r="I14" s="285" t="s">
        <v>121</v>
      </c>
      <c r="J14" s="330">
        <v>4200207187</v>
      </c>
      <c r="K14" s="285" t="s">
        <v>251</v>
      </c>
      <c r="L14" s="285">
        <v>48</v>
      </c>
      <c r="M14" s="331">
        <v>44165</v>
      </c>
      <c r="N14" s="360" t="s">
        <v>122</v>
      </c>
      <c r="O14" s="330" t="s">
        <v>294</v>
      </c>
      <c r="P14" s="330"/>
      <c r="Q14" s="285"/>
      <c r="R14" s="285"/>
      <c r="S14" s="330">
        <v>100036888</v>
      </c>
      <c r="T14" s="330"/>
      <c r="U14" s="266"/>
    </row>
    <row r="15" spans="1:21">
      <c r="B15" s="396" t="s">
        <v>596</v>
      </c>
      <c r="C15" s="285" t="s">
        <v>270</v>
      </c>
      <c r="D15" s="285">
        <v>100036891</v>
      </c>
      <c r="E15" s="285" t="s">
        <v>271</v>
      </c>
      <c r="F15" s="285" t="s">
        <v>115</v>
      </c>
      <c r="G15" s="323">
        <v>302009766</v>
      </c>
      <c r="H15" s="330" t="s">
        <v>272</v>
      </c>
      <c r="I15" s="285" t="s">
        <v>119</v>
      </c>
      <c r="J15" s="330">
        <v>4200207189</v>
      </c>
      <c r="K15" s="285" t="s">
        <v>251</v>
      </c>
      <c r="L15" s="285">
        <v>48</v>
      </c>
      <c r="M15" s="331">
        <v>44165</v>
      </c>
      <c r="N15" s="360" t="s">
        <v>122</v>
      </c>
      <c r="O15" s="330" t="s">
        <v>294</v>
      </c>
      <c r="P15" s="330"/>
      <c r="Q15" s="285"/>
      <c r="R15" s="285"/>
      <c r="S15" s="330">
        <v>100036891</v>
      </c>
      <c r="T15" s="330"/>
      <c r="U15" s="266"/>
    </row>
    <row r="16" spans="1:21">
      <c r="B16" s="396" t="s">
        <v>597</v>
      </c>
      <c r="C16" s="285" t="s">
        <v>265</v>
      </c>
      <c r="D16" s="285">
        <v>100036877</v>
      </c>
      <c r="E16" s="285" t="s">
        <v>266</v>
      </c>
      <c r="F16" s="285" t="s">
        <v>115</v>
      </c>
      <c r="G16" s="323">
        <v>302009763</v>
      </c>
      <c r="H16" s="330" t="s">
        <v>120</v>
      </c>
      <c r="I16" s="285" t="s">
        <v>119</v>
      </c>
      <c r="J16" s="330">
        <v>4200207185</v>
      </c>
      <c r="K16" s="285" t="s">
        <v>251</v>
      </c>
      <c r="L16" s="285">
        <v>50</v>
      </c>
      <c r="M16" s="331">
        <v>44176</v>
      </c>
      <c r="N16" s="360" t="s">
        <v>122</v>
      </c>
      <c r="O16" s="330" t="s">
        <v>294</v>
      </c>
      <c r="P16" s="330"/>
      <c r="Q16" s="285"/>
      <c r="R16" s="285"/>
      <c r="S16" s="330">
        <v>100036877</v>
      </c>
      <c r="T16" s="330"/>
      <c r="U16" s="266"/>
    </row>
    <row r="17" spans="2:21">
      <c r="B17" s="396" t="s">
        <v>598</v>
      </c>
      <c r="C17" s="285" t="s">
        <v>267</v>
      </c>
      <c r="D17" s="285">
        <v>100036885</v>
      </c>
      <c r="E17" s="285" t="s">
        <v>278</v>
      </c>
      <c r="F17" s="285" t="s">
        <v>115</v>
      </c>
      <c r="G17" s="323">
        <v>302009763</v>
      </c>
      <c r="H17" s="330" t="s">
        <v>120</v>
      </c>
      <c r="I17" s="285" t="s">
        <v>121</v>
      </c>
      <c r="J17" s="330">
        <v>4200207186</v>
      </c>
      <c r="K17" s="285" t="s">
        <v>251</v>
      </c>
      <c r="L17" s="285">
        <v>50</v>
      </c>
      <c r="M17" s="331">
        <v>44176</v>
      </c>
      <c r="N17" s="360" t="s">
        <v>122</v>
      </c>
      <c r="O17" s="330" t="s">
        <v>294</v>
      </c>
      <c r="P17" s="330"/>
      <c r="Q17" s="285"/>
      <c r="R17" s="285"/>
      <c r="S17" s="330">
        <v>100036885</v>
      </c>
      <c r="T17" s="330"/>
      <c r="U17" s="266"/>
    </row>
    <row r="18" spans="2:21">
      <c r="B18" s="396" t="s">
        <v>599</v>
      </c>
      <c r="C18" s="285" t="s">
        <v>281</v>
      </c>
      <c r="D18" s="285">
        <v>100038528</v>
      </c>
      <c r="E18" s="285" t="s">
        <v>297</v>
      </c>
      <c r="F18" s="285" t="s">
        <v>287</v>
      </c>
      <c r="G18" s="323">
        <v>302009763</v>
      </c>
      <c r="H18" s="330" t="s">
        <v>120</v>
      </c>
      <c r="I18" s="285" t="s">
        <v>121</v>
      </c>
      <c r="J18" s="330">
        <v>4200207596</v>
      </c>
      <c r="K18" s="285" t="s">
        <v>251</v>
      </c>
      <c r="L18" s="285">
        <v>50</v>
      </c>
      <c r="M18" s="331">
        <v>44176</v>
      </c>
      <c r="N18" s="360" t="s">
        <v>122</v>
      </c>
      <c r="O18" s="330" t="s">
        <v>294</v>
      </c>
      <c r="P18" s="330"/>
      <c r="Q18" s="285"/>
      <c r="R18" s="285"/>
      <c r="S18" s="330">
        <v>100038528</v>
      </c>
      <c r="T18" s="330"/>
      <c r="U18" s="266"/>
    </row>
    <row r="19" spans="2:21">
      <c r="B19" s="396" t="s">
        <v>600</v>
      </c>
      <c r="C19" s="285" t="s">
        <v>422</v>
      </c>
      <c r="D19" s="285">
        <v>100042888</v>
      </c>
      <c r="E19" s="285" t="s">
        <v>423</v>
      </c>
      <c r="F19" s="285" t="s">
        <v>117</v>
      </c>
      <c r="G19" s="323">
        <v>302009763</v>
      </c>
      <c r="H19" s="330" t="s">
        <v>120</v>
      </c>
      <c r="I19" s="285" t="s">
        <v>306</v>
      </c>
      <c r="J19" s="330">
        <v>4200209231</v>
      </c>
      <c r="K19" s="285" t="s">
        <v>251</v>
      </c>
      <c r="L19" s="285">
        <v>50</v>
      </c>
      <c r="M19" s="331">
        <v>44176</v>
      </c>
      <c r="N19" s="360" t="s">
        <v>424</v>
      </c>
      <c r="O19" s="330"/>
      <c r="P19" s="330"/>
      <c r="Q19" s="285"/>
      <c r="R19" s="285"/>
      <c r="S19" s="330">
        <v>100042888</v>
      </c>
      <c r="T19" s="330"/>
      <c r="U19" s="266"/>
    </row>
    <row r="20" spans="2:21">
      <c r="B20" s="396" t="s">
        <v>601</v>
      </c>
      <c r="C20" s="285" t="s">
        <v>425</v>
      </c>
      <c r="D20" s="285">
        <v>100042900</v>
      </c>
      <c r="E20" s="285" t="s">
        <v>426</v>
      </c>
      <c r="F20" s="285" t="s">
        <v>117</v>
      </c>
      <c r="G20" s="323">
        <v>302009763</v>
      </c>
      <c r="H20" s="330" t="s">
        <v>120</v>
      </c>
      <c r="I20" s="285" t="s">
        <v>427</v>
      </c>
      <c r="J20" s="330">
        <v>4200209236</v>
      </c>
      <c r="K20" s="285" t="s">
        <v>251</v>
      </c>
      <c r="L20" s="285">
        <v>50</v>
      </c>
      <c r="M20" s="331">
        <v>44176</v>
      </c>
      <c r="N20" s="360" t="s">
        <v>424</v>
      </c>
      <c r="O20" s="330"/>
      <c r="P20" s="330"/>
      <c r="Q20" s="285"/>
      <c r="R20" s="285"/>
      <c r="S20" s="330">
        <v>100042900</v>
      </c>
      <c r="T20" s="330"/>
      <c r="U20" s="266"/>
    </row>
    <row r="21" spans="2:21">
      <c r="B21" s="396" t="s">
        <v>602</v>
      </c>
      <c r="C21" s="285" t="s">
        <v>428</v>
      </c>
      <c r="D21" s="285">
        <v>100042894</v>
      </c>
      <c r="E21" s="285" t="s">
        <v>429</v>
      </c>
      <c r="F21" s="285" t="s">
        <v>117</v>
      </c>
      <c r="G21" s="323">
        <v>302009765</v>
      </c>
      <c r="H21" s="330" t="s">
        <v>225</v>
      </c>
      <c r="I21" s="285" t="s">
        <v>430</v>
      </c>
      <c r="J21" s="330">
        <v>4200209233</v>
      </c>
      <c r="K21" s="285" t="s">
        <v>251</v>
      </c>
      <c r="L21" s="285">
        <v>51</v>
      </c>
      <c r="M21" s="331">
        <v>44180</v>
      </c>
      <c r="N21" s="360" t="s">
        <v>424</v>
      </c>
      <c r="O21" s="330"/>
      <c r="P21" s="330"/>
      <c r="Q21" s="285"/>
      <c r="R21" s="285"/>
      <c r="S21" s="330">
        <v>100042894</v>
      </c>
      <c r="T21" s="330"/>
      <c r="U21" s="266"/>
    </row>
    <row r="22" spans="2:21">
      <c r="B22" s="396" t="s">
        <v>603</v>
      </c>
      <c r="C22" s="285" t="s">
        <v>432</v>
      </c>
      <c r="D22" s="285">
        <v>100042930</v>
      </c>
      <c r="E22" s="285" t="s">
        <v>433</v>
      </c>
      <c r="F22" s="285" t="s">
        <v>254</v>
      </c>
      <c r="G22" s="323">
        <v>302009763</v>
      </c>
      <c r="H22" s="330" t="s">
        <v>120</v>
      </c>
      <c r="I22" s="285" t="s">
        <v>532</v>
      </c>
      <c r="J22" s="330">
        <v>4200209241</v>
      </c>
      <c r="K22" s="285" t="s">
        <v>251</v>
      </c>
      <c r="L22" s="285">
        <v>51</v>
      </c>
      <c r="M22" s="331">
        <v>44180</v>
      </c>
      <c r="N22" s="360" t="s">
        <v>434</v>
      </c>
      <c r="O22" s="330"/>
      <c r="P22" s="330"/>
      <c r="Q22" s="285"/>
      <c r="R22" s="285"/>
      <c r="S22" s="330">
        <v>100042930</v>
      </c>
      <c r="T22" s="330"/>
      <c r="U22" s="266"/>
    </row>
    <row r="23" spans="2:21">
      <c r="B23" s="396" t="s">
        <v>604</v>
      </c>
      <c r="C23" s="285" t="s">
        <v>436</v>
      </c>
      <c r="D23" s="285">
        <v>100042908</v>
      </c>
      <c r="E23" s="285" t="s">
        <v>437</v>
      </c>
      <c r="F23" s="285" t="s">
        <v>254</v>
      </c>
      <c r="G23" s="323">
        <v>302009763</v>
      </c>
      <c r="H23" s="330" t="s">
        <v>120</v>
      </c>
      <c r="I23" s="285" t="s">
        <v>532</v>
      </c>
      <c r="J23" s="330">
        <v>4200209237</v>
      </c>
      <c r="K23" s="285" t="s">
        <v>251</v>
      </c>
      <c r="L23" s="285">
        <v>51</v>
      </c>
      <c r="M23" s="331">
        <v>44180</v>
      </c>
      <c r="N23" s="360" t="s">
        <v>434</v>
      </c>
      <c r="O23" s="330"/>
      <c r="P23" s="330"/>
      <c r="Q23" s="285"/>
      <c r="R23" s="285"/>
      <c r="S23" s="330">
        <v>100042908</v>
      </c>
      <c r="T23" s="330"/>
      <c r="U23" s="266"/>
    </row>
    <row r="24" spans="2:21">
      <c r="B24" s="396" t="s">
        <v>605</v>
      </c>
      <c r="C24" s="285" t="s">
        <v>282</v>
      </c>
      <c r="D24" s="285">
        <v>100038532</v>
      </c>
      <c r="E24" s="285" t="s">
        <v>298</v>
      </c>
      <c r="F24" s="285" t="s">
        <v>287</v>
      </c>
      <c r="G24" s="323">
        <v>302009763</v>
      </c>
      <c r="H24" s="330" t="s">
        <v>120</v>
      </c>
      <c r="I24" s="285" t="s">
        <v>119</v>
      </c>
      <c r="J24" s="330">
        <v>4200207600</v>
      </c>
      <c r="K24" s="285" t="s">
        <v>251</v>
      </c>
      <c r="L24" s="285">
        <v>51</v>
      </c>
      <c r="M24" s="331">
        <v>44182</v>
      </c>
      <c r="N24" s="360" t="s">
        <v>122</v>
      </c>
      <c r="O24" s="330" t="s">
        <v>294</v>
      </c>
      <c r="P24" s="330"/>
      <c r="Q24" s="285"/>
      <c r="R24" s="285"/>
      <c r="S24" s="330">
        <v>100038532</v>
      </c>
      <c r="T24" s="330"/>
      <c r="U24" s="266"/>
    </row>
    <row r="25" spans="2:21">
      <c r="B25" s="396" t="s">
        <v>606</v>
      </c>
      <c r="C25" s="285" t="s">
        <v>304</v>
      </c>
      <c r="D25" s="285">
        <v>100039626</v>
      </c>
      <c r="E25" s="285" t="s">
        <v>440</v>
      </c>
      <c r="F25" s="285" t="s">
        <v>124</v>
      </c>
      <c r="G25" s="323">
        <v>302009767</v>
      </c>
      <c r="H25" s="330" t="s">
        <v>286</v>
      </c>
      <c r="I25" s="285" t="s">
        <v>121</v>
      </c>
      <c r="J25" s="330">
        <v>4200207963</v>
      </c>
      <c r="K25" s="285" t="s">
        <v>251</v>
      </c>
      <c r="L25" s="285">
        <v>51</v>
      </c>
      <c r="M25" s="331">
        <v>44182</v>
      </c>
      <c r="N25" s="360" t="s">
        <v>122</v>
      </c>
      <c r="O25" s="330"/>
      <c r="P25" s="330"/>
      <c r="Q25" s="285"/>
      <c r="R25" s="285"/>
      <c r="S25" s="330">
        <v>100039626</v>
      </c>
      <c r="T25" s="330"/>
      <c r="U25" s="266"/>
    </row>
    <row r="26" spans="2:21">
      <c r="B26" s="396" t="s">
        <v>607</v>
      </c>
      <c r="C26" s="285" t="s">
        <v>305</v>
      </c>
      <c r="D26" s="285">
        <v>100039630</v>
      </c>
      <c r="E26" s="285" t="s">
        <v>442</v>
      </c>
      <c r="F26" s="285" t="s">
        <v>124</v>
      </c>
      <c r="G26" s="323">
        <v>302009766</v>
      </c>
      <c r="H26" s="330" t="s">
        <v>272</v>
      </c>
      <c r="I26" s="285" t="s">
        <v>119</v>
      </c>
      <c r="J26" s="330">
        <v>4200207964</v>
      </c>
      <c r="K26" s="285" t="s">
        <v>251</v>
      </c>
      <c r="L26" s="285">
        <v>51</v>
      </c>
      <c r="M26" s="331">
        <v>44182</v>
      </c>
      <c r="N26" s="360" t="s">
        <v>122</v>
      </c>
      <c r="O26" s="330"/>
      <c r="P26" s="330"/>
      <c r="Q26" s="285"/>
      <c r="R26" s="285"/>
      <c r="S26" s="330">
        <v>100039630</v>
      </c>
      <c r="T26" s="330"/>
      <c r="U26" s="266"/>
    </row>
    <row r="27" spans="2:21">
      <c r="B27" s="396" t="s">
        <v>608</v>
      </c>
      <c r="C27" s="285" t="s">
        <v>451</v>
      </c>
      <c r="D27" s="285">
        <v>100042889</v>
      </c>
      <c r="E27" s="285" t="s">
        <v>452</v>
      </c>
      <c r="F27" s="285" t="s">
        <v>117</v>
      </c>
      <c r="G27" s="323">
        <v>302009763</v>
      </c>
      <c r="H27" s="330" t="s">
        <v>120</v>
      </c>
      <c r="I27" s="285" t="s">
        <v>430</v>
      </c>
      <c r="J27" s="330">
        <v>4200209232</v>
      </c>
      <c r="K27" s="285" t="s">
        <v>251</v>
      </c>
      <c r="L27" s="285">
        <v>53</v>
      </c>
      <c r="M27" s="331">
        <v>44183</v>
      </c>
      <c r="N27" s="360" t="s">
        <v>424</v>
      </c>
      <c r="O27" s="330"/>
      <c r="P27" s="330"/>
      <c r="Q27" s="285"/>
      <c r="R27" s="285"/>
      <c r="S27" s="330">
        <v>100042889</v>
      </c>
      <c r="T27" s="330"/>
      <c r="U27" s="266"/>
    </row>
    <row r="28" spans="2:21">
      <c r="B28" s="396" t="s">
        <v>609</v>
      </c>
      <c r="C28" s="285" t="s">
        <v>454</v>
      </c>
      <c r="D28" s="285">
        <v>100042902</v>
      </c>
      <c r="E28" s="285" t="s">
        <v>455</v>
      </c>
      <c r="F28" s="285" t="s">
        <v>117</v>
      </c>
      <c r="G28" s="323">
        <v>302009764</v>
      </c>
      <c r="H28" s="330" t="s">
        <v>456</v>
      </c>
      <c r="I28" s="285" t="s">
        <v>306</v>
      </c>
      <c r="J28" s="330">
        <v>4200209238</v>
      </c>
      <c r="K28" s="285" t="s">
        <v>251</v>
      </c>
      <c r="L28" s="285">
        <v>53</v>
      </c>
      <c r="M28" s="331">
        <v>44183</v>
      </c>
      <c r="N28" s="360" t="s">
        <v>434</v>
      </c>
      <c r="O28" s="330"/>
      <c r="P28" s="330"/>
      <c r="Q28" s="285"/>
      <c r="R28" s="285"/>
      <c r="S28" s="330">
        <v>100042902</v>
      </c>
      <c r="T28" s="330"/>
      <c r="U28" s="266"/>
    </row>
    <row r="29" spans="2:21">
      <c r="B29" s="396" t="s">
        <v>610</v>
      </c>
      <c r="C29" s="285" t="s">
        <v>444</v>
      </c>
      <c r="D29" s="285">
        <v>100042898</v>
      </c>
      <c r="E29" s="285" t="s">
        <v>445</v>
      </c>
      <c r="F29" s="285" t="s">
        <v>117</v>
      </c>
      <c r="G29" s="323">
        <v>302009763</v>
      </c>
      <c r="H29" s="330" t="s">
        <v>120</v>
      </c>
      <c r="I29" s="285" t="s">
        <v>446</v>
      </c>
      <c r="J29" s="330">
        <v>4200209234</v>
      </c>
      <c r="K29" s="285" t="s">
        <v>251</v>
      </c>
      <c r="L29" s="285">
        <v>52</v>
      </c>
      <c r="M29" s="331">
        <v>44186</v>
      </c>
      <c r="N29" s="360" t="s">
        <v>424</v>
      </c>
      <c r="O29" s="330"/>
      <c r="P29" s="330"/>
      <c r="Q29" s="285"/>
      <c r="R29" s="285"/>
      <c r="S29" s="330">
        <v>100042898</v>
      </c>
      <c r="T29" s="330"/>
      <c r="U29" s="266"/>
    </row>
    <row r="30" spans="2:21">
      <c r="B30" s="396" t="s">
        <v>611</v>
      </c>
      <c r="C30" s="285" t="s">
        <v>448</v>
      </c>
      <c r="D30" s="285">
        <v>100042941</v>
      </c>
      <c r="E30" s="285" t="s">
        <v>449</v>
      </c>
      <c r="F30" s="285" t="s">
        <v>254</v>
      </c>
      <c r="G30" s="323">
        <v>302009765</v>
      </c>
      <c r="H30" s="330" t="s">
        <v>225</v>
      </c>
      <c r="I30" s="285" t="s">
        <v>531</v>
      </c>
      <c r="J30" s="330">
        <v>4200209244</v>
      </c>
      <c r="K30" s="285" t="s">
        <v>251</v>
      </c>
      <c r="L30" s="285">
        <v>52</v>
      </c>
      <c r="M30" s="331">
        <v>44188</v>
      </c>
      <c r="N30" s="360" t="s">
        <v>434</v>
      </c>
      <c r="O30" s="330"/>
      <c r="P30" s="330"/>
      <c r="Q30" s="285"/>
      <c r="R30" s="285"/>
      <c r="S30" s="330">
        <v>100042941</v>
      </c>
      <c r="T30" s="330"/>
      <c r="U30" s="266"/>
    </row>
    <row r="31" spans="2:21">
      <c r="B31" s="396" t="s">
        <v>612</v>
      </c>
      <c r="C31" s="285" t="s">
        <v>508</v>
      </c>
      <c r="D31" s="285">
        <v>100044559</v>
      </c>
      <c r="E31" s="285" t="s">
        <v>525</v>
      </c>
      <c r="F31" s="285" t="s">
        <v>115</v>
      </c>
      <c r="G31" s="323">
        <v>302009763</v>
      </c>
      <c r="H31" s="330" t="s">
        <v>120</v>
      </c>
      <c r="I31" s="285" t="s">
        <v>119</v>
      </c>
      <c r="J31" s="330">
        <v>4200209864</v>
      </c>
      <c r="K31" s="285" t="s">
        <v>251</v>
      </c>
      <c r="L31" s="285">
        <v>53</v>
      </c>
      <c r="M31" s="331">
        <v>44193</v>
      </c>
      <c r="N31" s="360" t="s">
        <v>122</v>
      </c>
      <c r="O31" s="330"/>
      <c r="P31" s="330"/>
      <c r="Q31" s="367">
        <v>44146</v>
      </c>
      <c r="R31" s="285"/>
      <c r="S31" s="330">
        <v>100044559</v>
      </c>
      <c r="T31" s="330"/>
      <c r="U31" s="266"/>
    </row>
    <row r="32" spans="2:21">
      <c r="B32" s="396" t="s">
        <v>613</v>
      </c>
      <c r="C32" s="285" t="s">
        <v>509</v>
      </c>
      <c r="D32" s="285">
        <v>100044561</v>
      </c>
      <c r="E32" s="285" t="s">
        <v>526</v>
      </c>
      <c r="F32" s="285" t="s">
        <v>115</v>
      </c>
      <c r="G32" s="323">
        <v>302009763</v>
      </c>
      <c r="H32" s="330" t="s">
        <v>120</v>
      </c>
      <c r="I32" s="285" t="s">
        <v>121</v>
      </c>
      <c r="J32" s="330">
        <v>4200209865</v>
      </c>
      <c r="K32" s="285" t="s">
        <v>251</v>
      </c>
      <c r="L32" s="285">
        <v>53</v>
      </c>
      <c r="M32" s="331">
        <v>44193</v>
      </c>
      <c r="N32" s="360" t="s">
        <v>122</v>
      </c>
      <c r="O32" s="330"/>
      <c r="P32" s="330"/>
      <c r="Q32" s="367">
        <v>44146</v>
      </c>
      <c r="R32" s="285"/>
      <c r="S32" s="330">
        <v>100044561</v>
      </c>
      <c r="T32" s="330"/>
      <c r="U32" s="266"/>
    </row>
    <row r="33" spans="2:21">
      <c r="B33" s="396" t="s">
        <v>614</v>
      </c>
      <c r="C33" s="285" t="s">
        <v>529</v>
      </c>
      <c r="D33" s="285">
        <v>100046218</v>
      </c>
      <c r="E33" s="330"/>
      <c r="F33" s="285" t="s">
        <v>117</v>
      </c>
      <c r="G33" s="323">
        <v>302009767</v>
      </c>
      <c r="H33" s="330" t="s">
        <v>466</v>
      </c>
      <c r="I33" s="285" t="s">
        <v>121</v>
      </c>
      <c r="J33" s="330">
        <v>4200210355</v>
      </c>
      <c r="K33" s="285" t="s">
        <v>251</v>
      </c>
      <c r="L33" s="285">
        <v>53</v>
      </c>
      <c r="M33" s="331">
        <v>44193</v>
      </c>
      <c r="N33" s="360"/>
      <c r="O33" s="330"/>
      <c r="P33" s="330"/>
      <c r="Q33" s="285"/>
      <c r="R33" s="285"/>
      <c r="S33" s="330"/>
      <c r="T33" s="330"/>
      <c r="U33" s="266"/>
    </row>
    <row r="34" spans="2:21">
      <c r="B34" s="396" t="s">
        <v>615</v>
      </c>
      <c r="C34" s="285" t="s">
        <v>530</v>
      </c>
      <c r="D34" s="285">
        <v>100046219</v>
      </c>
      <c r="E34" s="330"/>
      <c r="F34" s="285" t="s">
        <v>117</v>
      </c>
      <c r="G34" s="323">
        <v>302009766</v>
      </c>
      <c r="H34" s="330" t="s">
        <v>272</v>
      </c>
      <c r="I34" s="285" t="s">
        <v>119</v>
      </c>
      <c r="J34" s="330">
        <v>4200210355</v>
      </c>
      <c r="K34" s="285" t="s">
        <v>251</v>
      </c>
      <c r="L34" s="285">
        <v>52</v>
      </c>
      <c r="M34" s="331">
        <v>44193</v>
      </c>
      <c r="N34" s="360"/>
      <c r="O34" s="330"/>
      <c r="P34" s="330"/>
      <c r="Q34" s="285"/>
      <c r="R34" s="285"/>
      <c r="S34" s="330"/>
      <c r="T34" s="330"/>
      <c r="U34" s="266"/>
    </row>
    <row r="35" spans="2:21">
      <c r="B35" s="396" t="s">
        <v>616</v>
      </c>
      <c r="C35" s="285" t="s">
        <v>458</v>
      </c>
      <c r="D35" s="285">
        <v>100042922</v>
      </c>
      <c r="E35" s="285" t="s">
        <v>459</v>
      </c>
      <c r="F35" s="285" t="s">
        <v>287</v>
      </c>
      <c r="G35" s="323">
        <v>302009766</v>
      </c>
      <c r="H35" s="368" t="s">
        <v>168</v>
      </c>
      <c r="I35" s="285" t="s">
        <v>430</v>
      </c>
      <c r="J35" s="330">
        <v>4200209239</v>
      </c>
      <c r="K35" s="285" t="s">
        <v>331</v>
      </c>
      <c r="L35" s="285">
        <v>2</v>
      </c>
      <c r="M35" s="331">
        <v>44203</v>
      </c>
      <c r="N35" s="360" t="s">
        <v>434</v>
      </c>
      <c r="O35" s="330"/>
      <c r="P35" s="330"/>
      <c r="Q35" s="285"/>
      <c r="R35" s="285"/>
      <c r="S35" s="330">
        <v>100042922</v>
      </c>
      <c r="T35" s="330"/>
      <c r="U35" s="266"/>
    </row>
    <row r="36" spans="2:21">
      <c r="B36" s="396" t="s">
        <v>617</v>
      </c>
      <c r="C36" s="285" t="s">
        <v>461</v>
      </c>
      <c r="D36" s="285">
        <v>100043294</v>
      </c>
      <c r="E36" s="285" t="s">
        <v>495</v>
      </c>
      <c r="F36" s="285" t="s">
        <v>287</v>
      </c>
      <c r="G36" s="323">
        <v>302027911</v>
      </c>
      <c r="H36" s="368" t="s">
        <v>462</v>
      </c>
      <c r="I36" s="285" t="s">
        <v>430</v>
      </c>
      <c r="J36" s="330">
        <v>4200209240</v>
      </c>
      <c r="K36" s="285" t="s">
        <v>331</v>
      </c>
      <c r="L36" s="285">
        <v>2</v>
      </c>
      <c r="M36" s="331">
        <v>44203</v>
      </c>
      <c r="N36" s="360" t="s">
        <v>434</v>
      </c>
      <c r="O36" s="330"/>
      <c r="P36" s="330"/>
      <c r="Q36" s="285"/>
      <c r="R36" s="285"/>
      <c r="S36" s="330">
        <v>100043294</v>
      </c>
      <c r="T36" s="330"/>
      <c r="U36" s="266"/>
    </row>
    <row r="37" spans="2:21">
      <c r="B37" s="396" t="s">
        <v>618</v>
      </c>
      <c r="C37" s="285" t="s">
        <v>464</v>
      </c>
      <c r="D37" s="285">
        <v>100042932</v>
      </c>
      <c r="E37" s="285" t="s">
        <v>465</v>
      </c>
      <c r="F37" s="285" t="s">
        <v>287</v>
      </c>
      <c r="G37" s="323">
        <v>302009767</v>
      </c>
      <c r="H37" s="330" t="s">
        <v>466</v>
      </c>
      <c r="I37" s="285" t="s">
        <v>306</v>
      </c>
      <c r="J37" s="330">
        <v>4200209243</v>
      </c>
      <c r="K37" s="285" t="s">
        <v>331</v>
      </c>
      <c r="L37" s="285">
        <v>2</v>
      </c>
      <c r="M37" s="331">
        <v>44203</v>
      </c>
      <c r="N37" s="360" t="s">
        <v>434</v>
      </c>
      <c r="O37" s="330"/>
      <c r="P37" s="330"/>
      <c r="Q37" s="285"/>
      <c r="R37" s="285"/>
      <c r="S37" s="330">
        <v>100042932</v>
      </c>
      <c r="T37" s="330"/>
      <c r="U37" s="266"/>
    </row>
    <row r="38" spans="2:21">
      <c r="B38" s="396" t="s">
        <v>619</v>
      </c>
      <c r="C38" s="285" t="s">
        <v>468</v>
      </c>
      <c r="D38" s="285">
        <v>100042881</v>
      </c>
      <c r="E38" s="285" t="s">
        <v>469</v>
      </c>
      <c r="F38" s="285" t="s">
        <v>127</v>
      </c>
      <c r="G38" s="323">
        <v>302009763</v>
      </c>
      <c r="H38" s="330" t="s">
        <v>120</v>
      </c>
      <c r="I38" s="285" t="s">
        <v>427</v>
      </c>
      <c r="J38" s="330">
        <v>4200209229</v>
      </c>
      <c r="K38" s="285" t="s">
        <v>331</v>
      </c>
      <c r="L38" s="285">
        <v>2</v>
      </c>
      <c r="M38" s="331">
        <v>44203</v>
      </c>
      <c r="N38" s="360" t="s">
        <v>434</v>
      </c>
      <c r="O38" s="330"/>
      <c r="P38" s="330"/>
      <c r="Q38" s="285"/>
      <c r="R38" s="285"/>
      <c r="S38" s="330">
        <v>100042881</v>
      </c>
      <c r="T38" s="330"/>
      <c r="U38" s="266"/>
    </row>
    <row r="39" spans="2:21">
      <c r="B39" s="396" t="s">
        <v>620</v>
      </c>
      <c r="C39" s="285" t="s">
        <v>471</v>
      </c>
      <c r="D39" s="285">
        <v>100042885</v>
      </c>
      <c r="E39" s="285" t="s">
        <v>472</v>
      </c>
      <c r="F39" s="285" t="s">
        <v>473</v>
      </c>
      <c r="G39" s="323">
        <v>302009764</v>
      </c>
      <c r="H39" s="330" t="s">
        <v>474</v>
      </c>
      <c r="I39" s="285" t="s">
        <v>121</v>
      </c>
      <c r="J39" s="330">
        <v>4200209230</v>
      </c>
      <c r="K39" s="285" t="s">
        <v>331</v>
      </c>
      <c r="L39" s="285">
        <v>2</v>
      </c>
      <c r="M39" s="331">
        <v>44203</v>
      </c>
      <c r="N39" s="360" t="s">
        <v>434</v>
      </c>
      <c r="O39" s="330"/>
      <c r="P39" s="330"/>
      <c r="Q39" s="285"/>
      <c r="R39" s="285"/>
      <c r="S39" s="330">
        <v>100042885</v>
      </c>
      <c r="T39" s="330"/>
      <c r="U39" s="266"/>
    </row>
    <row r="40" spans="2:21">
      <c r="B40" s="396" t="s">
        <v>621</v>
      </c>
      <c r="C40" s="285" t="s">
        <v>496</v>
      </c>
      <c r="D40" s="285">
        <v>100044114</v>
      </c>
      <c r="E40" s="285" t="s">
        <v>505</v>
      </c>
      <c r="F40" s="285" t="s">
        <v>124</v>
      </c>
      <c r="G40" s="323">
        <v>302009764</v>
      </c>
      <c r="H40" s="330" t="s">
        <v>456</v>
      </c>
      <c r="I40" s="285" t="s">
        <v>121</v>
      </c>
      <c r="J40" s="330">
        <v>4200209589</v>
      </c>
      <c r="K40" s="285" t="s">
        <v>331</v>
      </c>
      <c r="L40" s="285">
        <v>3</v>
      </c>
      <c r="M40" s="331">
        <v>44210</v>
      </c>
      <c r="N40" s="360" t="s">
        <v>122</v>
      </c>
      <c r="O40" s="330"/>
      <c r="P40" s="330"/>
      <c r="Q40" s="367">
        <v>44144</v>
      </c>
      <c r="R40" s="285"/>
      <c r="S40" s="330">
        <v>100044114</v>
      </c>
      <c r="T40" s="330"/>
      <c r="U40" s="266"/>
    </row>
    <row r="41" spans="2:21">
      <c r="B41" s="396" t="s">
        <v>622</v>
      </c>
      <c r="C41" s="285" t="s">
        <v>497</v>
      </c>
      <c r="D41" s="285">
        <v>100044115</v>
      </c>
      <c r="E41" s="285" t="s">
        <v>506</v>
      </c>
      <c r="F41" s="285" t="s">
        <v>124</v>
      </c>
      <c r="G41" s="323">
        <v>302009763</v>
      </c>
      <c r="H41" s="330" t="s">
        <v>120</v>
      </c>
      <c r="I41" s="285" t="s">
        <v>119</v>
      </c>
      <c r="J41" s="330">
        <v>4200209590</v>
      </c>
      <c r="K41" s="285" t="s">
        <v>331</v>
      </c>
      <c r="L41" s="285">
        <v>3</v>
      </c>
      <c r="M41" s="331">
        <v>44210</v>
      </c>
      <c r="N41" s="360" t="s">
        <v>122</v>
      </c>
      <c r="O41" s="330"/>
      <c r="P41" s="330"/>
      <c r="Q41" s="367">
        <v>44144</v>
      </c>
      <c r="R41" s="285"/>
      <c r="S41" s="330">
        <v>100044115</v>
      </c>
      <c r="T41" s="330"/>
      <c r="U41" s="266"/>
    </row>
    <row r="42" spans="2:21">
      <c r="B42" s="396" t="s">
        <v>623</v>
      </c>
      <c r="C42" s="285" t="s">
        <v>498</v>
      </c>
      <c r="D42" s="285">
        <v>100044117</v>
      </c>
      <c r="E42" s="285" t="s">
        <v>507</v>
      </c>
      <c r="F42" s="285" t="s">
        <v>124</v>
      </c>
      <c r="G42" s="323">
        <v>302009765</v>
      </c>
      <c r="H42" s="330" t="s">
        <v>225</v>
      </c>
      <c r="I42" s="285" t="s">
        <v>121</v>
      </c>
      <c r="J42" s="330">
        <v>4200209593</v>
      </c>
      <c r="K42" s="285" t="s">
        <v>331</v>
      </c>
      <c r="L42" s="285">
        <v>3</v>
      </c>
      <c r="M42" s="331">
        <v>44210</v>
      </c>
      <c r="N42" s="360" t="s">
        <v>122</v>
      </c>
      <c r="O42" s="330"/>
      <c r="P42" s="330"/>
      <c r="Q42" s="367">
        <v>44144</v>
      </c>
      <c r="R42" s="285"/>
      <c r="S42" s="330">
        <v>100044117</v>
      </c>
      <c r="T42" s="330"/>
      <c r="U42" s="266"/>
    </row>
    <row r="43" spans="2:21">
      <c r="B43" s="396" t="s">
        <v>624</v>
      </c>
      <c r="C43" s="285" t="s">
        <v>510</v>
      </c>
      <c r="D43" s="285">
        <v>100044547</v>
      </c>
      <c r="E43" s="285" t="s">
        <v>527</v>
      </c>
      <c r="F43" s="285" t="s">
        <v>115</v>
      </c>
      <c r="G43" s="323">
        <v>302009764</v>
      </c>
      <c r="H43" s="330" t="s">
        <v>456</v>
      </c>
      <c r="I43" s="285" t="s">
        <v>121</v>
      </c>
      <c r="J43" s="330">
        <v>4200209859</v>
      </c>
      <c r="K43" s="285" t="s">
        <v>331</v>
      </c>
      <c r="L43" s="285">
        <v>3</v>
      </c>
      <c r="M43" s="331">
        <v>44210</v>
      </c>
      <c r="N43" s="360" t="s">
        <v>122</v>
      </c>
      <c r="O43" s="330"/>
      <c r="P43" s="330"/>
      <c r="Q43" s="367">
        <v>44146</v>
      </c>
      <c r="R43" s="285"/>
      <c r="S43" s="330">
        <v>100044547</v>
      </c>
      <c r="T43" s="330"/>
      <c r="U43" s="266"/>
    </row>
    <row r="44" spans="2:21">
      <c r="B44" s="396" t="s">
        <v>625</v>
      </c>
      <c r="C44" s="285" t="s">
        <v>511</v>
      </c>
      <c r="D44" s="285">
        <v>100044557</v>
      </c>
      <c r="E44" s="285" t="s">
        <v>528</v>
      </c>
      <c r="F44" s="285" t="s">
        <v>115</v>
      </c>
      <c r="G44" s="323">
        <v>302009763</v>
      </c>
      <c r="H44" s="330" t="s">
        <v>120</v>
      </c>
      <c r="I44" s="285" t="s">
        <v>119</v>
      </c>
      <c r="J44" s="330">
        <v>4200209862</v>
      </c>
      <c r="K44" s="285" t="s">
        <v>331</v>
      </c>
      <c r="L44" s="285">
        <v>3</v>
      </c>
      <c r="M44" s="331">
        <v>44210</v>
      </c>
      <c r="N44" s="360" t="s">
        <v>122</v>
      </c>
      <c r="O44" s="330"/>
      <c r="P44" s="330"/>
      <c r="Q44" s="367">
        <v>44146</v>
      </c>
      <c r="R44" s="285"/>
      <c r="S44" s="330">
        <v>100044557</v>
      </c>
      <c r="T44" s="330"/>
      <c r="U44" s="266"/>
    </row>
    <row r="45" spans="2:21">
      <c r="C45" s="332"/>
      <c r="D45" s="285"/>
      <c r="E45" s="362"/>
      <c r="F45" s="363"/>
      <c r="G45" s="323"/>
      <c r="H45" s="364"/>
      <c r="I45" s="360"/>
      <c r="J45" s="330"/>
      <c r="K45" s="285"/>
      <c r="L45" s="285"/>
      <c r="M45" s="365"/>
      <c r="N45" s="366"/>
      <c r="O45" s="330"/>
      <c r="P45" s="362"/>
      <c r="Q45" s="367"/>
      <c r="R45" s="285"/>
      <c r="S45" s="330"/>
      <c r="T45" s="330"/>
      <c r="U45" s="266"/>
    </row>
    <row r="46" spans="2:21">
      <c r="B46" s="397"/>
      <c r="C46" s="280"/>
      <c r="D46" s="280"/>
      <c r="E46" s="266"/>
      <c r="F46" s="280"/>
      <c r="G46" s="280"/>
      <c r="H46" s="266"/>
      <c r="I46" s="280"/>
      <c r="J46" s="266"/>
      <c r="K46" s="266"/>
      <c r="L46" s="280"/>
      <c r="M46" s="298"/>
      <c r="N46" s="300"/>
      <c r="O46" s="266"/>
      <c r="P46" s="266"/>
      <c r="Q46" s="280"/>
      <c r="R46" s="280"/>
      <c r="S46" s="266"/>
      <c r="T46" s="266"/>
      <c r="U46" s="266"/>
    </row>
    <row r="47" spans="2:21">
      <c r="B47" s="396"/>
      <c r="C47" s="280"/>
      <c r="D47" s="280"/>
      <c r="E47" s="266"/>
      <c r="F47" s="280"/>
      <c r="G47" s="280"/>
      <c r="H47" s="266"/>
      <c r="I47" s="280"/>
      <c r="J47" s="266"/>
      <c r="K47" s="266"/>
      <c r="L47" s="280"/>
      <c r="M47" s="298"/>
      <c r="N47" s="300"/>
      <c r="O47" s="266"/>
      <c r="P47" s="266"/>
      <c r="Q47" s="280"/>
      <c r="R47" s="280"/>
      <c r="S47" s="266"/>
      <c r="T47" s="266"/>
      <c r="U47" s="266"/>
    </row>
    <row r="48" spans="2:21">
      <c r="C48" s="280"/>
      <c r="D48" s="280"/>
      <c r="E48" s="266"/>
      <c r="F48" s="280"/>
      <c r="G48" s="280"/>
      <c r="H48" s="266"/>
      <c r="I48" s="280"/>
      <c r="J48" s="266"/>
      <c r="K48" s="266"/>
      <c r="L48" s="280"/>
      <c r="M48" s="298"/>
      <c r="N48" s="300"/>
      <c r="O48" s="266"/>
      <c r="P48" s="266"/>
      <c r="Q48" s="280"/>
      <c r="R48" s="280"/>
      <c r="S48" s="266"/>
      <c r="T48" s="266"/>
      <c r="U48" s="266"/>
    </row>
    <row r="49" spans="3:21">
      <c r="C49" s="280"/>
      <c r="D49" s="280"/>
      <c r="E49" s="266"/>
      <c r="F49" s="280"/>
      <c r="G49" s="280"/>
      <c r="H49" s="266"/>
      <c r="I49" s="280"/>
      <c r="J49" s="266"/>
      <c r="K49" s="266"/>
      <c r="L49" s="280"/>
      <c r="M49" s="298"/>
      <c r="N49" s="300"/>
      <c r="O49" s="266"/>
      <c r="P49" s="266"/>
      <c r="Q49" s="280"/>
      <c r="R49" s="280"/>
      <c r="S49" s="266"/>
      <c r="T49" s="266"/>
      <c r="U49" s="266"/>
    </row>
    <row r="50" spans="3:21">
      <c r="C50" s="280"/>
      <c r="D50" s="280"/>
      <c r="E50" s="266"/>
      <c r="F50" s="280"/>
      <c r="G50" s="280"/>
      <c r="H50" s="266"/>
      <c r="I50" s="280"/>
      <c r="J50" s="266"/>
      <c r="K50" s="266"/>
      <c r="L50" s="280"/>
      <c r="M50" s="298"/>
      <c r="N50" s="300"/>
      <c r="O50" s="266"/>
      <c r="P50" s="266"/>
      <c r="Q50" s="280"/>
      <c r="R50" s="280"/>
      <c r="S50" s="266"/>
      <c r="T50" s="266"/>
      <c r="U50" s="266"/>
    </row>
    <row r="51" spans="3:21">
      <c r="C51" s="280"/>
      <c r="D51" s="280"/>
      <c r="E51" s="266"/>
      <c r="F51" s="280"/>
      <c r="G51" s="280"/>
      <c r="H51" s="266"/>
      <c r="I51" s="280"/>
      <c r="J51" s="266"/>
      <c r="K51" s="266"/>
      <c r="L51" s="280"/>
      <c r="M51" s="298"/>
      <c r="N51" s="300"/>
      <c r="O51" s="266"/>
      <c r="P51" s="266"/>
      <c r="Q51" s="280"/>
      <c r="R51" s="280"/>
      <c r="S51" s="266"/>
      <c r="T51" s="266"/>
      <c r="U51" s="266"/>
    </row>
    <row r="52" spans="3:21">
      <c r="C52" s="280"/>
      <c r="D52" s="280"/>
      <c r="E52" s="266"/>
      <c r="F52" s="280"/>
      <c r="G52" s="280"/>
      <c r="H52" s="266"/>
      <c r="I52" s="280"/>
      <c r="J52" s="266"/>
      <c r="K52" s="266"/>
      <c r="L52" s="280"/>
      <c r="M52" s="298"/>
      <c r="N52" s="300"/>
      <c r="O52" s="266"/>
      <c r="P52" s="266"/>
      <c r="Q52" s="280"/>
      <c r="R52" s="280"/>
      <c r="S52" s="266"/>
      <c r="T52" s="266"/>
      <c r="U52" s="266"/>
    </row>
    <row r="53" spans="3:21">
      <c r="C53" s="280"/>
      <c r="D53" s="280"/>
      <c r="E53" s="266"/>
      <c r="F53" s="280"/>
      <c r="G53" s="280"/>
      <c r="H53" s="266"/>
      <c r="I53" s="280"/>
      <c r="J53" s="266"/>
      <c r="K53" s="266"/>
      <c r="L53" s="280"/>
      <c r="M53" s="298"/>
      <c r="N53" s="300"/>
      <c r="O53" s="266"/>
      <c r="P53" s="266"/>
      <c r="Q53" s="280"/>
      <c r="R53" s="280"/>
      <c r="S53" s="266"/>
      <c r="T53" s="266"/>
      <c r="U53" s="266"/>
    </row>
    <row r="54" spans="3:21">
      <c r="C54" s="280"/>
      <c r="D54" s="280"/>
      <c r="E54" s="266"/>
      <c r="F54" s="280"/>
      <c r="G54" s="280"/>
      <c r="H54" s="266"/>
      <c r="I54" s="280"/>
      <c r="J54" s="266"/>
      <c r="K54" s="266"/>
      <c r="L54" s="280"/>
      <c r="M54" s="298"/>
      <c r="N54" s="300"/>
      <c r="O54" s="266"/>
      <c r="P54" s="266"/>
      <c r="Q54" s="280"/>
      <c r="R54" s="280"/>
      <c r="S54" s="266"/>
      <c r="T54" s="266"/>
      <c r="U54" s="266"/>
    </row>
    <row r="55" spans="3:21">
      <c r="C55" s="280"/>
      <c r="D55" s="280"/>
      <c r="E55" s="266"/>
      <c r="F55" s="280"/>
      <c r="G55" s="280"/>
      <c r="H55" s="266"/>
      <c r="I55" s="280"/>
      <c r="J55" s="266"/>
      <c r="K55" s="266"/>
      <c r="L55" s="280"/>
      <c r="M55" s="298"/>
      <c r="N55" s="300"/>
      <c r="O55" s="266"/>
      <c r="P55" s="266"/>
      <c r="Q55" s="280"/>
      <c r="R55" s="280"/>
      <c r="S55" s="266"/>
      <c r="T55" s="266"/>
      <c r="U55" s="266"/>
    </row>
    <row r="56" spans="3:21">
      <c r="C56" s="280"/>
      <c r="D56" s="280"/>
      <c r="E56" s="266"/>
      <c r="F56" s="280"/>
      <c r="G56" s="280"/>
      <c r="H56" s="266"/>
      <c r="I56" s="280"/>
      <c r="J56" s="266"/>
      <c r="K56" s="266"/>
      <c r="L56" s="280"/>
      <c r="M56" s="298"/>
      <c r="N56" s="300"/>
      <c r="O56" s="266"/>
      <c r="P56" s="266"/>
      <c r="Q56" s="280"/>
      <c r="R56" s="280"/>
      <c r="S56" s="266"/>
      <c r="T56" s="266"/>
      <c r="U56" s="266"/>
    </row>
    <row r="57" spans="3:21">
      <c r="C57" s="280"/>
      <c r="D57" s="280"/>
      <c r="E57" s="266"/>
      <c r="F57" s="280"/>
      <c r="G57" s="280"/>
      <c r="H57" s="266"/>
      <c r="I57" s="280"/>
      <c r="J57" s="266"/>
      <c r="K57" s="266"/>
      <c r="L57" s="280"/>
      <c r="M57" s="298"/>
      <c r="N57" s="300"/>
      <c r="O57" s="266"/>
      <c r="P57" s="266"/>
      <c r="Q57" s="280"/>
      <c r="R57" s="280"/>
      <c r="S57" s="266"/>
      <c r="T57" s="266"/>
      <c r="U57" s="266"/>
    </row>
    <row r="58" spans="3:21">
      <c r="C58" s="280"/>
      <c r="D58" s="280"/>
      <c r="E58" s="266"/>
      <c r="F58" s="280"/>
      <c r="G58" s="280"/>
      <c r="H58" s="266"/>
      <c r="I58" s="280"/>
      <c r="J58" s="266"/>
      <c r="K58" s="266"/>
      <c r="L58" s="280"/>
      <c r="M58" s="298"/>
      <c r="N58" s="300"/>
      <c r="O58" s="266"/>
      <c r="P58" s="266"/>
      <c r="Q58" s="280"/>
      <c r="R58" s="280"/>
      <c r="S58" s="266"/>
      <c r="T58" s="266"/>
      <c r="U58" s="266"/>
    </row>
    <row r="59" spans="3:21">
      <c r="C59" s="280"/>
      <c r="D59" s="280"/>
      <c r="E59" s="266"/>
      <c r="F59" s="280"/>
      <c r="G59" s="280"/>
      <c r="H59" s="266"/>
      <c r="I59" s="280"/>
      <c r="J59" s="266"/>
      <c r="K59" s="266"/>
      <c r="L59" s="280"/>
      <c r="M59" s="298"/>
      <c r="N59" s="300"/>
      <c r="O59" s="266"/>
      <c r="P59" s="266"/>
      <c r="Q59" s="280"/>
      <c r="R59" s="280"/>
      <c r="S59" s="266"/>
      <c r="T59" s="266"/>
      <c r="U59" s="266"/>
    </row>
    <row r="60" spans="3:21">
      <c r="C60" s="280"/>
      <c r="D60" s="280"/>
      <c r="E60" s="266"/>
      <c r="F60" s="280"/>
      <c r="G60" s="280"/>
      <c r="H60" s="266"/>
      <c r="I60" s="280"/>
      <c r="J60" s="266"/>
      <c r="K60" s="266"/>
      <c r="L60" s="280"/>
      <c r="M60" s="298"/>
      <c r="N60" s="300"/>
      <c r="O60" s="266"/>
      <c r="P60" s="266"/>
      <c r="Q60" s="280"/>
      <c r="R60" s="280"/>
      <c r="S60" s="266"/>
      <c r="T60" s="266"/>
      <c r="U60" s="266"/>
    </row>
  </sheetData>
  <phoneticPr fontId="3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71F6C-ABE0-4A62-B0CA-53917CFCA301}">
  <sheetPr filterMode="1"/>
  <dimension ref="A1:M34"/>
  <sheetViews>
    <sheetView topLeftCell="A2" workbookViewId="0">
      <selection activeCell="H35" sqref="H35"/>
    </sheetView>
  </sheetViews>
  <sheetFormatPr defaultColWidth="8.88671875" defaultRowHeight="14.4"/>
  <cols>
    <col min="1" max="3" width="8.88671875" style="2"/>
    <col min="4" max="4" width="9.6640625" style="2" bestFit="1" customWidth="1"/>
    <col min="5" max="5" width="8.88671875" style="2"/>
    <col min="6" max="6" width="28.44140625" style="2" customWidth="1"/>
    <col min="7" max="7" width="50.33203125" style="2" customWidth="1"/>
    <col min="8" max="8" width="8.88671875" style="2"/>
    <col min="9" max="9" width="18.33203125" style="2" customWidth="1"/>
    <col min="10" max="10" width="18.88671875" style="2" hidden="1" customWidth="1"/>
    <col min="11" max="11" width="13.6640625" style="2" bestFit="1" customWidth="1"/>
    <col min="12" max="12" width="13" style="2" hidden="1" customWidth="1"/>
    <col min="13" max="13" width="14.5546875" style="87" hidden="1" customWidth="1"/>
    <col min="14" max="16384" width="8.88671875" style="2"/>
  </cols>
  <sheetData>
    <row r="1" spans="1:13">
      <c r="A1" s="21"/>
      <c r="B1" s="21"/>
    </row>
    <row r="2" spans="1:13">
      <c r="A2" s="21"/>
      <c r="B2" s="21"/>
    </row>
    <row r="3" spans="1:13">
      <c r="A3" s="399" t="s">
        <v>568</v>
      </c>
      <c r="B3" s="399"/>
      <c r="C3" s="399" t="s">
        <v>569</v>
      </c>
      <c r="D3" s="399" t="s">
        <v>482</v>
      </c>
      <c r="E3" s="399" t="s">
        <v>570</v>
      </c>
      <c r="F3" s="399" t="s">
        <v>571</v>
      </c>
      <c r="G3" s="399" t="s">
        <v>572</v>
      </c>
      <c r="H3" s="399" t="s">
        <v>573</v>
      </c>
      <c r="I3" s="399" t="s">
        <v>631</v>
      </c>
      <c r="J3" s="399" t="s">
        <v>484</v>
      </c>
      <c r="K3" s="399" t="s">
        <v>195</v>
      </c>
      <c r="L3" s="303" t="s">
        <v>632</v>
      </c>
    </row>
    <row r="4" spans="1:13" hidden="1">
      <c r="A4" s="400">
        <v>44132</v>
      </c>
      <c r="B4" s="269">
        <f>WEEKNUM(A4)</f>
        <v>44</v>
      </c>
      <c r="C4" s="401" t="s">
        <v>574</v>
      </c>
      <c r="D4" s="401" t="s">
        <v>575</v>
      </c>
      <c r="E4" s="401">
        <v>1</v>
      </c>
      <c r="F4" s="401">
        <v>8307700001</v>
      </c>
      <c r="G4" s="401" t="s">
        <v>576</v>
      </c>
      <c r="H4" s="401">
        <v>2</v>
      </c>
      <c r="I4" s="402">
        <v>44169</v>
      </c>
      <c r="J4" s="293">
        <f>WEEKNUM(I4)</f>
        <v>49</v>
      </c>
      <c r="K4" s="402">
        <v>44169</v>
      </c>
      <c r="L4" s="319">
        <f t="shared" ref="L4:L9" si="0">K4-3</f>
        <v>44166</v>
      </c>
      <c r="M4" s="269">
        <f>WEEKNUM(K4)</f>
        <v>49</v>
      </c>
    </row>
    <row r="5" spans="1:13">
      <c r="A5" s="400">
        <v>44132</v>
      </c>
      <c r="B5" s="269">
        <f t="shared" ref="B5:B25" si="1">WEEKNUM(A5)</f>
        <v>44</v>
      </c>
      <c r="C5" s="401" t="s">
        <v>574</v>
      </c>
      <c r="D5" s="401" t="s">
        <v>575</v>
      </c>
      <c r="E5" s="401">
        <v>2</v>
      </c>
      <c r="F5" s="401">
        <v>8307700002</v>
      </c>
      <c r="G5" s="401" t="s">
        <v>577</v>
      </c>
      <c r="H5" s="401">
        <v>1</v>
      </c>
      <c r="I5" s="402">
        <v>44169</v>
      </c>
      <c r="J5" s="293">
        <f t="shared" ref="J5:J26" si="2">WEEKNUM(I5)</f>
        <v>49</v>
      </c>
      <c r="K5" s="402">
        <v>44169</v>
      </c>
      <c r="L5" s="319">
        <f t="shared" si="0"/>
        <v>44166</v>
      </c>
      <c r="M5" s="269">
        <f t="shared" ref="M5:M25" si="3">WEEKNUM(K5)</f>
        <v>49</v>
      </c>
    </row>
    <row r="6" spans="1:13" hidden="1">
      <c r="A6" s="400">
        <v>44153</v>
      </c>
      <c r="B6" s="269">
        <f t="shared" si="1"/>
        <v>47</v>
      </c>
      <c r="C6" s="401" t="s">
        <v>574</v>
      </c>
      <c r="D6" s="401" t="s">
        <v>578</v>
      </c>
      <c r="E6" s="401">
        <v>1</v>
      </c>
      <c r="F6" s="401">
        <v>8307700001</v>
      </c>
      <c r="G6" s="401" t="s">
        <v>576</v>
      </c>
      <c r="H6" s="401">
        <v>2</v>
      </c>
      <c r="I6" s="402">
        <v>44172</v>
      </c>
      <c r="J6" s="293">
        <f t="shared" si="2"/>
        <v>50</v>
      </c>
      <c r="K6" s="402">
        <v>44172</v>
      </c>
      <c r="L6" s="319">
        <f t="shared" si="0"/>
        <v>44169</v>
      </c>
      <c r="M6" s="269">
        <f t="shared" si="3"/>
        <v>50</v>
      </c>
    </row>
    <row r="7" spans="1:13">
      <c r="A7" s="400">
        <v>44153</v>
      </c>
      <c r="B7" s="269">
        <f t="shared" si="1"/>
        <v>47</v>
      </c>
      <c r="C7" s="401" t="s">
        <v>574</v>
      </c>
      <c r="D7" s="401" t="s">
        <v>578</v>
      </c>
      <c r="E7" s="401">
        <v>2</v>
      </c>
      <c r="F7" s="401">
        <v>8307700002</v>
      </c>
      <c r="G7" s="401" t="s">
        <v>577</v>
      </c>
      <c r="H7" s="401">
        <v>1</v>
      </c>
      <c r="I7" s="402">
        <v>44172</v>
      </c>
      <c r="J7" s="293">
        <f t="shared" si="2"/>
        <v>50</v>
      </c>
      <c r="K7" s="402">
        <v>44172</v>
      </c>
      <c r="L7" s="319">
        <f t="shared" si="0"/>
        <v>44169</v>
      </c>
      <c r="M7" s="269">
        <f t="shared" si="3"/>
        <v>50</v>
      </c>
    </row>
    <row r="8" spans="1:13" hidden="1">
      <c r="A8" s="400">
        <v>44153</v>
      </c>
      <c r="B8" s="269">
        <f t="shared" si="1"/>
        <v>47</v>
      </c>
      <c r="C8" s="401" t="s">
        <v>574</v>
      </c>
      <c r="D8" s="401" t="s">
        <v>579</v>
      </c>
      <c r="E8" s="401">
        <v>1</v>
      </c>
      <c r="F8" s="401">
        <v>8307700001</v>
      </c>
      <c r="G8" s="401" t="s">
        <v>576</v>
      </c>
      <c r="H8" s="401">
        <v>2</v>
      </c>
      <c r="I8" s="402">
        <v>44174</v>
      </c>
      <c r="J8" s="293">
        <f t="shared" si="2"/>
        <v>50</v>
      </c>
      <c r="K8" s="402">
        <v>44174</v>
      </c>
      <c r="L8" s="319">
        <f t="shared" si="0"/>
        <v>44171</v>
      </c>
      <c r="M8" s="269">
        <f t="shared" si="3"/>
        <v>50</v>
      </c>
    </row>
    <row r="9" spans="1:13">
      <c r="A9" s="400">
        <v>44153</v>
      </c>
      <c r="B9" s="269">
        <f t="shared" si="1"/>
        <v>47</v>
      </c>
      <c r="C9" s="401" t="s">
        <v>574</v>
      </c>
      <c r="D9" s="401" t="s">
        <v>579</v>
      </c>
      <c r="E9" s="401">
        <v>2</v>
      </c>
      <c r="F9" s="401">
        <v>8307700002</v>
      </c>
      <c r="G9" s="401" t="s">
        <v>577</v>
      </c>
      <c r="H9" s="401">
        <v>1</v>
      </c>
      <c r="I9" s="402">
        <v>44174</v>
      </c>
      <c r="J9" s="293">
        <f t="shared" si="2"/>
        <v>50</v>
      </c>
      <c r="K9" s="402">
        <v>44174</v>
      </c>
      <c r="L9" s="319">
        <f t="shared" si="0"/>
        <v>44171</v>
      </c>
      <c r="M9" s="269">
        <f t="shared" si="3"/>
        <v>50</v>
      </c>
    </row>
    <row r="10" spans="1:13" hidden="1">
      <c r="A10" s="400">
        <v>44153</v>
      </c>
      <c r="B10" s="269">
        <f t="shared" si="1"/>
        <v>47</v>
      </c>
      <c r="C10" s="401" t="s">
        <v>574</v>
      </c>
      <c r="D10" s="401" t="s">
        <v>580</v>
      </c>
      <c r="E10" s="401">
        <v>1</v>
      </c>
      <c r="F10" s="401">
        <v>8307700001</v>
      </c>
      <c r="G10" s="401" t="s">
        <v>576</v>
      </c>
      <c r="H10" s="401">
        <v>2</v>
      </c>
      <c r="I10" s="402">
        <v>44179</v>
      </c>
      <c r="J10" s="293">
        <f t="shared" si="2"/>
        <v>51</v>
      </c>
      <c r="K10" s="402">
        <v>44179</v>
      </c>
      <c r="L10" s="319">
        <v>44179</v>
      </c>
      <c r="M10" s="269">
        <f t="shared" si="3"/>
        <v>51</v>
      </c>
    </row>
    <row r="11" spans="1:13">
      <c r="A11" s="400">
        <v>44153</v>
      </c>
      <c r="B11" s="269">
        <f t="shared" si="1"/>
        <v>47</v>
      </c>
      <c r="C11" s="401" t="s">
        <v>574</v>
      </c>
      <c r="D11" s="401" t="s">
        <v>580</v>
      </c>
      <c r="E11" s="401">
        <v>2</v>
      </c>
      <c r="F11" s="401">
        <v>8307700002</v>
      </c>
      <c r="G11" s="401" t="s">
        <v>577</v>
      </c>
      <c r="H11" s="401">
        <v>1</v>
      </c>
      <c r="I11" s="402">
        <v>44179</v>
      </c>
      <c r="J11" s="293">
        <f t="shared" si="2"/>
        <v>51</v>
      </c>
      <c r="K11" s="402">
        <v>44179</v>
      </c>
      <c r="L11" s="319">
        <v>44179</v>
      </c>
      <c r="M11" s="269">
        <f t="shared" si="3"/>
        <v>51</v>
      </c>
    </row>
    <row r="12" spans="1:13" hidden="1">
      <c r="A12" s="400">
        <v>44153</v>
      </c>
      <c r="B12" s="269">
        <f t="shared" si="1"/>
        <v>47</v>
      </c>
      <c r="C12" s="401" t="s">
        <v>574</v>
      </c>
      <c r="D12" s="401" t="s">
        <v>581</v>
      </c>
      <c r="E12" s="401">
        <v>1</v>
      </c>
      <c r="F12" s="401">
        <v>8307700001</v>
      </c>
      <c r="G12" s="401" t="s">
        <v>576</v>
      </c>
      <c r="H12" s="401">
        <v>2</v>
      </c>
      <c r="I12" s="402">
        <v>44181</v>
      </c>
      <c r="J12" s="293">
        <f t="shared" si="2"/>
        <v>51</v>
      </c>
      <c r="K12" s="402">
        <v>44181</v>
      </c>
      <c r="L12" s="319">
        <v>44179</v>
      </c>
      <c r="M12" s="269">
        <f t="shared" si="3"/>
        <v>51</v>
      </c>
    </row>
    <row r="13" spans="1:13">
      <c r="A13" s="400">
        <v>44153</v>
      </c>
      <c r="B13" s="269">
        <f t="shared" si="1"/>
        <v>47</v>
      </c>
      <c r="C13" s="401" t="s">
        <v>574</v>
      </c>
      <c r="D13" s="401" t="s">
        <v>581</v>
      </c>
      <c r="E13" s="401">
        <v>2</v>
      </c>
      <c r="F13" s="401">
        <v>8307700002</v>
      </c>
      <c r="G13" s="401" t="s">
        <v>577</v>
      </c>
      <c r="H13" s="401">
        <v>1</v>
      </c>
      <c r="I13" s="402">
        <v>44181</v>
      </c>
      <c r="J13" s="293">
        <f t="shared" si="2"/>
        <v>51</v>
      </c>
      <c r="K13" s="402">
        <v>44181</v>
      </c>
      <c r="L13" s="319">
        <v>44179</v>
      </c>
      <c r="M13" s="269">
        <f t="shared" si="3"/>
        <v>51</v>
      </c>
    </row>
    <row r="14" spans="1:13" hidden="1">
      <c r="A14" s="400">
        <v>44153</v>
      </c>
      <c r="B14" s="269">
        <f t="shared" si="1"/>
        <v>47</v>
      </c>
      <c r="C14" s="401" t="s">
        <v>574</v>
      </c>
      <c r="D14" s="401" t="s">
        <v>582</v>
      </c>
      <c r="E14" s="401">
        <v>1</v>
      </c>
      <c r="F14" s="401">
        <v>8307700001</v>
      </c>
      <c r="G14" s="401" t="s">
        <v>576</v>
      </c>
      <c r="H14" s="401">
        <v>2</v>
      </c>
      <c r="I14" s="402">
        <v>44181</v>
      </c>
      <c r="J14" s="293">
        <f t="shared" si="2"/>
        <v>51</v>
      </c>
      <c r="K14" s="402">
        <v>44188</v>
      </c>
      <c r="L14" s="319">
        <v>44186</v>
      </c>
      <c r="M14" s="269">
        <f t="shared" si="3"/>
        <v>52</v>
      </c>
    </row>
    <row r="15" spans="1:13">
      <c r="A15" s="400">
        <v>44153</v>
      </c>
      <c r="B15" s="269">
        <f t="shared" si="1"/>
        <v>47</v>
      </c>
      <c r="C15" s="401" t="s">
        <v>574</v>
      </c>
      <c r="D15" s="401" t="s">
        <v>582</v>
      </c>
      <c r="E15" s="401">
        <v>2</v>
      </c>
      <c r="F15" s="401">
        <v>8307700002</v>
      </c>
      <c r="G15" s="401" t="s">
        <v>577</v>
      </c>
      <c r="H15" s="401">
        <v>1</v>
      </c>
      <c r="I15" s="402">
        <v>44181</v>
      </c>
      <c r="J15" s="293">
        <f t="shared" si="2"/>
        <v>51</v>
      </c>
      <c r="K15" s="402">
        <v>44188</v>
      </c>
      <c r="L15" s="319">
        <v>44186</v>
      </c>
      <c r="M15" s="269">
        <f t="shared" si="3"/>
        <v>52</v>
      </c>
    </row>
    <row r="16" spans="1:13" hidden="1">
      <c r="A16" s="400">
        <v>44153</v>
      </c>
      <c r="B16" s="269">
        <f t="shared" si="1"/>
        <v>47</v>
      </c>
      <c r="C16" s="401" t="s">
        <v>574</v>
      </c>
      <c r="D16" s="401" t="s">
        <v>583</v>
      </c>
      <c r="E16" s="401">
        <v>1</v>
      </c>
      <c r="F16" s="401">
        <v>8307700001</v>
      </c>
      <c r="G16" s="401" t="s">
        <v>576</v>
      </c>
      <c r="H16" s="401">
        <v>2</v>
      </c>
      <c r="I16" s="402">
        <v>44182</v>
      </c>
      <c r="J16" s="293">
        <f t="shared" si="2"/>
        <v>51</v>
      </c>
      <c r="K16" s="402">
        <v>44188</v>
      </c>
      <c r="L16" s="319">
        <v>44186</v>
      </c>
      <c r="M16" s="269">
        <f t="shared" si="3"/>
        <v>52</v>
      </c>
    </row>
    <row r="17" spans="1:13">
      <c r="A17" s="400">
        <v>44153</v>
      </c>
      <c r="B17" s="269">
        <f t="shared" si="1"/>
        <v>47</v>
      </c>
      <c r="C17" s="401" t="s">
        <v>574</v>
      </c>
      <c r="D17" s="401" t="s">
        <v>583</v>
      </c>
      <c r="E17" s="401">
        <v>2</v>
      </c>
      <c r="F17" s="401">
        <v>8307700002</v>
      </c>
      <c r="G17" s="401" t="s">
        <v>577</v>
      </c>
      <c r="H17" s="401">
        <v>1</v>
      </c>
      <c r="I17" s="402">
        <v>44182</v>
      </c>
      <c r="J17" s="293">
        <f t="shared" si="2"/>
        <v>51</v>
      </c>
      <c r="K17" s="402">
        <v>44188</v>
      </c>
      <c r="L17" s="319">
        <v>44193</v>
      </c>
      <c r="M17" s="269">
        <f t="shared" si="3"/>
        <v>52</v>
      </c>
    </row>
    <row r="18" spans="1:13" hidden="1">
      <c r="A18" s="400">
        <v>44156</v>
      </c>
      <c r="B18" s="269">
        <f t="shared" si="1"/>
        <v>47</v>
      </c>
      <c r="C18" s="401" t="s">
        <v>574</v>
      </c>
      <c r="D18" s="401" t="s">
        <v>633</v>
      </c>
      <c r="E18" s="403">
        <v>1</v>
      </c>
      <c r="F18" s="403">
        <v>8307700001</v>
      </c>
      <c r="G18" s="403" t="s">
        <v>576</v>
      </c>
      <c r="H18" s="403">
        <v>5</v>
      </c>
      <c r="I18" s="402">
        <v>44183</v>
      </c>
      <c r="J18" s="293">
        <f t="shared" si="2"/>
        <v>51</v>
      </c>
      <c r="K18" s="402">
        <v>44193</v>
      </c>
      <c r="L18" s="319">
        <v>44193</v>
      </c>
      <c r="M18" s="269">
        <f t="shared" si="3"/>
        <v>53</v>
      </c>
    </row>
    <row r="19" spans="1:13" hidden="1">
      <c r="A19" s="400">
        <v>44156</v>
      </c>
      <c r="B19" s="269">
        <f t="shared" si="1"/>
        <v>47</v>
      </c>
      <c r="C19" s="401" t="s">
        <v>574</v>
      </c>
      <c r="D19" s="401" t="s">
        <v>633</v>
      </c>
      <c r="E19" s="403">
        <v>1</v>
      </c>
      <c r="F19" s="403">
        <v>8307700001</v>
      </c>
      <c r="G19" s="403" t="s">
        <v>576</v>
      </c>
      <c r="H19" s="403">
        <v>4</v>
      </c>
      <c r="I19" s="402">
        <v>44189</v>
      </c>
      <c r="J19" s="293">
        <f t="shared" si="2"/>
        <v>52</v>
      </c>
      <c r="K19" s="402">
        <v>43837</v>
      </c>
      <c r="L19" s="319">
        <v>44193</v>
      </c>
      <c r="M19" s="269">
        <f t="shared" si="3"/>
        <v>2</v>
      </c>
    </row>
    <row r="20" spans="1:13" hidden="1">
      <c r="A20" s="400">
        <v>44156</v>
      </c>
      <c r="B20" s="269">
        <f t="shared" si="1"/>
        <v>47</v>
      </c>
      <c r="C20" s="401" t="s">
        <v>574</v>
      </c>
      <c r="D20" s="401" t="s">
        <v>633</v>
      </c>
      <c r="E20" s="403">
        <v>1</v>
      </c>
      <c r="F20" s="403">
        <v>8307700001</v>
      </c>
      <c r="G20" s="403" t="s">
        <v>576</v>
      </c>
      <c r="H20" s="403">
        <v>4</v>
      </c>
      <c r="I20" s="402">
        <v>44196</v>
      </c>
      <c r="J20" s="293">
        <f t="shared" si="2"/>
        <v>53</v>
      </c>
      <c r="K20" s="402">
        <v>43837</v>
      </c>
      <c r="L20" s="319">
        <v>43833</v>
      </c>
      <c r="M20" s="269">
        <f t="shared" si="3"/>
        <v>2</v>
      </c>
    </row>
    <row r="21" spans="1:13" hidden="1">
      <c r="A21" s="400">
        <v>44156</v>
      </c>
      <c r="B21" s="269">
        <f t="shared" si="1"/>
        <v>47</v>
      </c>
      <c r="C21" s="401" t="s">
        <v>574</v>
      </c>
      <c r="D21" s="401" t="s">
        <v>633</v>
      </c>
      <c r="E21" s="403">
        <v>1</v>
      </c>
      <c r="F21" s="403">
        <v>8307700001</v>
      </c>
      <c r="G21" s="403" t="s">
        <v>576</v>
      </c>
      <c r="H21" s="403">
        <v>2</v>
      </c>
      <c r="I21" s="402">
        <v>43837</v>
      </c>
      <c r="J21" s="293">
        <f t="shared" si="2"/>
        <v>2</v>
      </c>
      <c r="K21" s="402">
        <v>43844</v>
      </c>
      <c r="L21" s="319">
        <v>43833</v>
      </c>
      <c r="M21" s="269">
        <f t="shared" si="3"/>
        <v>3</v>
      </c>
    </row>
    <row r="22" spans="1:13">
      <c r="A22" s="400">
        <v>44156</v>
      </c>
      <c r="B22" s="269">
        <f t="shared" si="1"/>
        <v>47</v>
      </c>
      <c r="C22" s="401" t="s">
        <v>574</v>
      </c>
      <c r="D22" s="401" t="s">
        <v>633</v>
      </c>
      <c r="E22" s="403">
        <v>2</v>
      </c>
      <c r="F22" s="403">
        <v>8307700002</v>
      </c>
      <c r="G22" s="403" t="s">
        <v>577</v>
      </c>
      <c r="H22" s="403">
        <v>3</v>
      </c>
      <c r="I22" s="402">
        <v>44183</v>
      </c>
      <c r="J22" s="293">
        <f t="shared" si="2"/>
        <v>51</v>
      </c>
      <c r="K22" s="402">
        <v>44193</v>
      </c>
      <c r="L22" s="319">
        <v>44193</v>
      </c>
      <c r="M22" s="269">
        <f t="shared" si="3"/>
        <v>53</v>
      </c>
    </row>
    <row r="23" spans="1:13">
      <c r="A23" s="400">
        <v>44156</v>
      </c>
      <c r="B23" s="269">
        <f t="shared" si="1"/>
        <v>47</v>
      </c>
      <c r="C23" s="401" t="s">
        <v>574</v>
      </c>
      <c r="D23" s="401" t="s">
        <v>633</v>
      </c>
      <c r="E23" s="403">
        <v>2</v>
      </c>
      <c r="F23" s="403">
        <v>8307700002</v>
      </c>
      <c r="G23" s="403" t="s">
        <v>577</v>
      </c>
      <c r="H23" s="403">
        <v>3</v>
      </c>
      <c r="I23" s="402">
        <v>44189</v>
      </c>
      <c r="J23" s="293">
        <f t="shared" si="2"/>
        <v>52</v>
      </c>
      <c r="K23" s="402">
        <v>43837</v>
      </c>
      <c r="L23" s="319">
        <v>44193</v>
      </c>
      <c r="M23" s="269">
        <f t="shared" si="3"/>
        <v>2</v>
      </c>
    </row>
    <row r="24" spans="1:13">
      <c r="A24" s="400">
        <v>44156</v>
      </c>
      <c r="B24" s="269">
        <f t="shared" si="1"/>
        <v>47</v>
      </c>
      <c r="C24" s="401" t="s">
        <v>574</v>
      </c>
      <c r="D24" s="401" t="s">
        <v>633</v>
      </c>
      <c r="E24" s="403">
        <v>2</v>
      </c>
      <c r="F24" s="403">
        <v>8307700002</v>
      </c>
      <c r="G24" s="403" t="s">
        <v>577</v>
      </c>
      <c r="H24" s="403">
        <v>2</v>
      </c>
      <c r="I24" s="402">
        <v>44196</v>
      </c>
      <c r="J24" s="293">
        <f t="shared" si="2"/>
        <v>53</v>
      </c>
      <c r="K24" s="402">
        <v>43837</v>
      </c>
      <c r="L24" s="319">
        <v>43833</v>
      </c>
      <c r="M24" s="269">
        <f t="shared" si="3"/>
        <v>2</v>
      </c>
    </row>
    <row r="25" spans="1:13">
      <c r="A25" s="400">
        <v>44156</v>
      </c>
      <c r="B25" s="269">
        <f t="shared" si="1"/>
        <v>47</v>
      </c>
      <c r="C25" s="401" t="s">
        <v>574</v>
      </c>
      <c r="D25" s="401" t="s">
        <v>633</v>
      </c>
      <c r="E25" s="403">
        <v>2</v>
      </c>
      <c r="F25" s="403">
        <v>8307700002</v>
      </c>
      <c r="G25" s="403" t="s">
        <v>577</v>
      </c>
      <c r="H25" s="403">
        <v>1</v>
      </c>
      <c r="I25" s="402">
        <v>43837</v>
      </c>
      <c r="J25" s="293">
        <f t="shared" si="2"/>
        <v>2</v>
      </c>
      <c r="K25" s="402">
        <v>43844</v>
      </c>
      <c r="L25" s="319">
        <f>K25-3</f>
        <v>43841</v>
      </c>
      <c r="M25" s="269">
        <f t="shared" si="3"/>
        <v>3</v>
      </c>
    </row>
    <row r="26" spans="1:13" hidden="1">
      <c r="A26" s="21"/>
      <c r="B26" s="21"/>
      <c r="H26" s="404">
        <f>SUM(H4:H25)</f>
        <v>45</v>
      </c>
      <c r="I26" s="176">
        <v>44158</v>
      </c>
      <c r="J26" s="2">
        <f t="shared" si="2"/>
        <v>48</v>
      </c>
    </row>
    <row r="27" spans="1:13" hidden="1">
      <c r="A27" s="21"/>
      <c r="B27" s="21"/>
      <c r="E27" s="2">
        <f>SUM(E4:E26)</f>
        <v>33</v>
      </c>
    </row>
    <row r="28" spans="1:13">
      <c r="A28" s="21"/>
      <c r="B28" s="21"/>
    </row>
    <row r="29" spans="1:13">
      <c r="A29" s="21" t="s">
        <v>634</v>
      </c>
      <c r="B29" s="21"/>
    </row>
    <row r="31" spans="1:13">
      <c r="H31" s="2">
        <v>29</v>
      </c>
    </row>
    <row r="32" spans="1:13">
      <c r="H32" s="2">
        <v>16</v>
      </c>
    </row>
    <row r="34" spans="8:8">
      <c r="H34" s="2">
        <f>H32+H31</f>
        <v>45</v>
      </c>
    </row>
  </sheetData>
  <autoFilter ref="A3:M27" xr:uid="{20F00622-12EB-4B5D-9323-B28E8BE48602}">
    <filterColumn colId="5">
      <filters>
        <filter val="8307700002"/>
      </filters>
    </filterColumn>
  </autoFilter>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FC405-5352-4567-BC09-71901239AFD7}">
  <dimension ref="A1:S47"/>
  <sheetViews>
    <sheetView workbookViewId="0">
      <selection activeCell="D55" sqref="D55"/>
    </sheetView>
  </sheetViews>
  <sheetFormatPr defaultRowHeight="14.4"/>
  <cols>
    <col min="3" max="3" width="15" customWidth="1"/>
    <col min="4" max="4" width="17.33203125" customWidth="1"/>
    <col min="6" max="6" width="14" customWidth="1"/>
    <col min="7" max="7" width="32.33203125" bestFit="1" customWidth="1"/>
    <col min="9" max="9" width="11" bestFit="1" customWidth="1"/>
    <col min="10" max="10" width="0" hidden="1" customWidth="1"/>
    <col min="11" max="11" width="9.33203125" bestFit="1" customWidth="1"/>
    <col min="12" max="12" width="29.33203125" customWidth="1"/>
    <col min="16" max="16" width="9" bestFit="1" customWidth="1"/>
    <col min="18" max="18" width="10" bestFit="1" customWidth="1"/>
  </cols>
  <sheetData>
    <row r="1" spans="1:19" s="1" customFormat="1" ht="55.2">
      <c r="A1" s="376" t="s">
        <v>515</v>
      </c>
      <c r="B1" s="377" t="s">
        <v>102</v>
      </c>
      <c r="C1" s="377" t="s">
        <v>103</v>
      </c>
      <c r="D1" s="377" t="s">
        <v>104</v>
      </c>
      <c r="E1" s="377" t="s">
        <v>105</v>
      </c>
      <c r="F1" s="377" t="s">
        <v>246</v>
      </c>
      <c r="G1" s="378" t="s">
        <v>61</v>
      </c>
      <c r="H1" s="379" t="s">
        <v>106</v>
      </c>
      <c r="I1" s="379" t="s">
        <v>107</v>
      </c>
      <c r="J1" s="380" t="s">
        <v>280</v>
      </c>
      <c r="K1" s="381" t="s">
        <v>520</v>
      </c>
      <c r="L1" s="382" t="s">
        <v>220</v>
      </c>
      <c r="M1" s="383" t="s">
        <v>113</v>
      </c>
      <c r="N1" s="377" t="s">
        <v>291</v>
      </c>
      <c r="O1" s="377" t="s">
        <v>104</v>
      </c>
      <c r="P1" s="384" t="s">
        <v>521</v>
      </c>
      <c r="Q1" s="383" t="s">
        <v>492</v>
      </c>
      <c r="R1" s="385" t="s">
        <v>522</v>
      </c>
      <c r="S1" s="361"/>
    </row>
    <row r="2" spans="1:19" ht="27.6">
      <c r="A2" s="369" t="s">
        <v>42</v>
      </c>
      <c r="B2" s="337" t="s">
        <v>421</v>
      </c>
      <c r="C2" s="338">
        <v>100025330</v>
      </c>
      <c r="D2" s="126" t="s">
        <v>248</v>
      </c>
      <c r="E2" s="339" t="s">
        <v>127</v>
      </c>
      <c r="F2" s="370">
        <v>302009770</v>
      </c>
      <c r="G2" s="340" t="s">
        <v>249</v>
      </c>
      <c r="H2" s="371" t="s">
        <v>250</v>
      </c>
      <c r="I2" s="341">
        <v>4200205099</v>
      </c>
      <c r="J2" s="372">
        <v>44155</v>
      </c>
      <c r="K2" s="372">
        <v>44155</v>
      </c>
      <c r="L2" s="338"/>
      <c r="M2" s="373" t="s">
        <v>122</v>
      </c>
      <c r="N2" s="338"/>
      <c r="O2" s="126" t="s">
        <v>248</v>
      </c>
      <c r="P2" s="338"/>
      <c r="Q2" s="338"/>
      <c r="R2" s="341"/>
      <c r="S2" s="266"/>
    </row>
    <row r="3" spans="1:19">
      <c r="A3" s="369" t="s">
        <v>42</v>
      </c>
      <c r="B3" s="337" t="s">
        <v>253</v>
      </c>
      <c r="C3" s="338">
        <v>100037170</v>
      </c>
      <c r="D3" s="126" t="s">
        <v>279</v>
      </c>
      <c r="E3" s="339" t="s">
        <v>254</v>
      </c>
      <c r="F3" s="370">
        <v>302009770</v>
      </c>
      <c r="G3" s="340" t="s">
        <v>255</v>
      </c>
      <c r="H3" s="371" t="s">
        <v>250</v>
      </c>
      <c r="I3" s="341">
        <v>4200207278</v>
      </c>
      <c r="J3" s="372">
        <v>44182</v>
      </c>
      <c r="K3" s="372">
        <v>44182</v>
      </c>
      <c r="L3" s="338"/>
      <c r="M3" s="373" t="s">
        <v>122</v>
      </c>
      <c r="N3" s="338"/>
      <c r="O3" s="126"/>
      <c r="P3" s="338"/>
      <c r="Q3" s="338"/>
      <c r="R3" s="341"/>
      <c r="S3" s="266"/>
    </row>
    <row r="4" spans="1:19">
      <c r="A4" s="369" t="s">
        <v>42</v>
      </c>
      <c r="B4" s="337" t="s">
        <v>493</v>
      </c>
      <c r="C4" s="338">
        <v>100044116</v>
      </c>
      <c r="D4" s="126" t="s">
        <v>504</v>
      </c>
      <c r="E4" s="339" t="s">
        <v>124</v>
      </c>
      <c r="F4" s="370">
        <v>302009770</v>
      </c>
      <c r="G4" s="340" t="s">
        <v>494</v>
      </c>
      <c r="H4" s="371" t="s">
        <v>250</v>
      </c>
      <c r="I4" s="341">
        <v>4200209592</v>
      </c>
      <c r="J4" s="372">
        <v>44238</v>
      </c>
      <c r="K4" s="372">
        <v>44238</v>
      </c>
      <c r="L4" s="338"/>
      <c r="M4" s="373" t="s">
        <v>122</v>
      </c>
      <c r="N4" s="338"/>
      <c r="O4" s="126"/>
      <c r="P4" s="374">
        <v>44144</v>
      </c>
      <c r="Q4" s="338"/>
      <c r="R4" s="341"/>
      <c r="S4" s="266"/>
    </row>
    <row r="5" spans="1:19">
      <c r="A5" s="369"/>
      <c r="B5" s="337"/>
      <c r="C5" s="338"/>
      <c r="D5" s="126"/>
      <c r="E5" s="339"/>
      <c r="F5" s="370"/>
      <c r="G5" s="340"/>
      <c r="H5" s="371"/>
      <c r="I5" s="341"/>
      <c r="J5" s="372"/>
      <c r="K5" s="372"/>
      <c r="L5" s="338"/>
      <c r="M5" s="373"/>
      <c r="N5" s="338"/>
      <c r="O5" s="126"/>
      <c r="P5" s="374"/>
      <c r="Q5" s="338"/>
      <c r="R5" s="341"/>
      <c r="S5" s="266"/>
    </row>
    <row r="6" spans="1:19">
      <c r="A6" s="369" t="s">
        <v>313</v>
      </c>
      <c r="B6" s="337" t="s">
        <v>262</v>
      </c>
      <c r="C6" s="338">
        <v>100025322</v>
      </c>
      <c r="D6" s="338" t="s">
        <v>226</v>
      </c>
      <c r="E6" s="338" t="s">
        <v>127</v>
      </c>
      <c r="F6" s="370">
        <v>302009763</v>
      </c>
      <c r="G6" s="341" t="s">
        <v>120</v>
      </c>
      <c r="H6" s="338" t="s">
        <v>121</v>
      </c>
      <c r="I6" s="341">
        <v>4200205093</v>
      </c>
      <c r="J6" s="343">
        <v>44158</v>
      </c>
      <c r="K6" s="343">
        <v>44158</v>
      </c>
      <c r="L6" s="338"/>
      <c r="M6" s="371" t="s">
        <v>122</v>
      </c>
      <c r="N6" s="338"/>
      <c r="O6" s="338" t="s">
        <v>226</v>
      </c>
      <c r="P6" s="338"/>
      <c r="Q6" s="338"/>
      <c r="R6" s="341">
        <v>100025322</v>
      </c>
      <c r="S6" s="266"/>
    </row>
    <row r="7" spans="1:19">
      <c r="A7" s="369" t="s">
        <v>312</v>
      </c>
      <c r="B7" s="337" t="s">
        <v>263</v>
      </c>
      <c r="C7" s="338">
        <v>100025323</v>
      </c>
      <c r="D7" s="338" t="s">
        <v>227</v>
      </c>
      <c r="E7" s="338" t="s">
        <v>127</v>
      </c>
      <c r="F7" s="370">
        <v>302009763</v>
      </c>
      <c r="G7" s="341" t="s">
        <v>120</v>
      </c>
      <c r="H7" s="338" t="s">
        <v>121</v>
      </c>
      <c r="I7" s="341">
        <v>4200205096</v>
      </c>
      <c r="J7" s="343">
        <v>44158</v>
      </c>
      <c r="K7" s="343">
        <v>44158</v>
      </c>
      <c r="L7" s="338"/>
      <c r="M7" s="371" t="s">
        <v>122</v>
      </c>
      <c r="N7" s="338"/>
      <c r="O7" s="338" t="s">
        <v>227</v>
      </c>
      <c r="P7" s="338"/>
      <c r="Q7" s="338"/>
      <c r="R7" s="341">
        <v>100025323</v>
      </c>
      <c r="S7" s="266"/>
    </row>
    <row r="8" spans="1:19">
      <c r="A8" s="369" t="s">
        <v>311</v>
      </c>
      <c r="B8" s="337" t="s">
        <v>264</v>
      </c>
      <c r="C8" s="338">
        <v>100025325</v>
      </c>
      <c r="D8" s="338" t="s">
        <v>228</v>
      </c>
      <c r="E8" s="338" t="s">
        <v>127</v>
      </c>
      <c r="F8" s="370">
        <v>302009765</v>
      </c>
      <c r="G8" s="341" t="s">
        <v>225</v>
      </c>
      <c r="H8" s="338" t="s">
        <v>119</v>
      </c>
      <c r="I8" s="341">
        <v>4200205097</v>
      </c>
      <c r="J8" s="343">
        <v>44158</v>
      </c>
      <c r="K8" s="343">
        <v>44158</v>
      </c>
      <c r="L8" s="338"/>
      <c r="M8" s="371" t="s">
        <v>122</v>
      </c>
      <c r="N8" s="338"/>
      <c r="O8" s="338" t="s">
        <v>228</v>
      </c>
      <c r="P8" s="338"/>
      <c r="Q8" s="338"/>
      <c r="R8" s="341">
        <v>100025325</v>
      </c>
      <c r="S8" s="266"/>
    </row>
    <row r="9" spans="1:19">
      <c r="A9" s="369" t="s">
        <v>310</v>
      </c>
      <c r="B9" s="338" t="s">
        <v>275</v>
      </c>
      <c r="C9" s="338">
        <v>100038336</v>
      </c>
      <c r="D9" s="338" t="s">
        <v>295</v>
      </c>
      <c r="E9" s="338" t="s">
        <v>117</v>
      </c>
      <c r="F9" s="370">
        <v>302009765</v>
      </c>
      <c r="G9" s="341" t="s">
        <v>225</v>
      </c>
      <c r="H9" s="338" t="s">
        <v>119</v>
      </c>
      <c r="I9" s="341">
        <v>4200207523</v>
      </c>
      <c r="J9" s="343">
        <v>44159</v>
      </c>
      <c r="K9" s="343">
        <v>44159</v>
      </c>
      <c r="L9" s="338"/>
      <c r="M9" s="371" t="s">
        <v>114</v>
      </c>
      <c r="N9" s="338"/>
      <c r="O9" s="341"/>
      <c r="P9" s="338"/>
      <c r="Q9" s="338"/>
      <c r="R9" s="341">
        <v>100038336</v>
      </c>
      <c r="S9" s="266"/>
    </row>
    <row r="10" spans="1:19">
      <c r="A10" s="369" t="s">
        <v>309</v>
      </c>
      <c r="B10" s="338" t="s">
        <v>276</v>
      </c>
      <c r="C10" s="338">
        <v>100038337</v>
      </c>
      <c r="D10" s="338" t="s">
        <v>296</v>
      </c>
      <c r="E10" s="338" t="s">
        <v>254</v>
      </c>
      <c r="F10" s="370">
        <v>302009763</v>
      </c>
      <c r="G10" s="341" t="s">
        <v>120</v>
      </c>
      <c r="H10" s="338" t="s">
        <v>306</v>
      </c>
      <c r="I10" s="341">
        <v>4200207525</v>
      </c>
      <c r="J10" s="343">
        <v>44162</v>
      </c>
      <c r="K10" s="343">
        <v>44159</v>
      </c>
      <c r="L10" s="338"/>
      <c r="M10" s="371" t="s">
        <v>122</v>
      </c>
      <c r="N10" s="338"/>
      <c r="O10" s="341"/>
      <c r="P10" s="338"/>
      <c r="Q10" s="338"/>
      <c r="R10" s="341">
        <v>100038337</v>
      </c>
      <c r="S10" s="266"/>
    </row>
    <row r="11" spans="1:19">
      <c r="A11" s="369" t="s">
        <v>308</v>
      </c>
      <c r="B11" s="338" t="s">
        <v>283</v>
      </c>
      <c r="C11" s="338">
        <v>100038715</v>
      </c>
      <c r="D11" s="338" t="s">
        <v>299</v>
      </c>
      <c r="E11" s="338" t="s">
        <v>254</v>
      </c>
      <c r="F11" s="370">
        <v>302009765</v>
      </c>
      <c r="G11" s="341" t="s">
        <v>225</v>
      </c>
      <c r="H11" s="338" t="s">
        <v>119</v>
      </c>
      <c r="I11" s="341">
        <v>4200207709</v>
      </c>
      <c r="J11" s="343">
        <v>44162</v>
      </c>
      <c r="K11" s="343">
        <v>44162</v>
      </c>
      <c r="L11" s="338"/>
      <c r="M11" s="371" t="s">
        <v>122</v>
      </c>
      <c r="N11" s="338"/>
      <c r="O11" s="341"/>
      <c r="P11" s="338"/>
      <c r="Q11" s="338"/>
      <c r="R11" s="341">
        <v>100038715</v>
      </c>
      <c r="S11" s="266"/>
    </row>
    <row r="12" spans="1:19">
      <c r="A12" s="369" t="s">
        <v>307</v>
      </c>
      <c r="B12" s="338" t="s">
        <v>284</v>
      </c>
      <c r="C12" s="338">
        <v>100038716</v>
      </c>
      <c r="D12" s="338" t="s">
        <v>300</v>
      </c>
      <c r="E12" s="338" t="s">
        <v>254</v>
      </c>
      <c r="F12" s="370">
        <v>302009765</v>
      </c>
      <c r="G12" s="341" t="s">
        <v>225</v>
      </c>
      <c r="H12" s="338" t="s">
        <v>121</v>
      </c>
      <c r="I12" s="341">
        <v>4200207710</v>
      </c>
      <c r="J12" s="343">
        <v>44162</v>
      </c>
      <c r="K12" s="343">
        <v>44162</v>
      </c>
      <c r="L12" s="338"/>
      <c r="M12" s="371" t="s">
        <v>122</v>
      </c>
      <c r="N12" s="338"/>
      <c r="O12" s="341"/>
      <c r="P12" s="338"/>
      <c r="Q12" s="338"/>
      <c r="R12" s="341">
        <v>100038716</v>
      </c>
      <c r="S12" s="266"/>
    </row>
    <row r="13" spans="1:19">
      <c r="A13" s="369" t="s">
        <v>535</v>
      </c>
      <c r="B13" s="338" t="s">
        <v>285</v>
      </c>
      <c r="C13" s="338">
        <v>100038718</v>
      </c>
      <c r="D13" s="338" t="s">
        <v>301</v>
      </c>
      <c r="E13" s="338" t="s">
        <v>117</v>
      </c>
      <c r="F13" s="370">
        <v>302009763</v>
      </c>
      <c r="G13" s="341" t="s">
        <v>120</v>
      </c>
      <c r="H13" s="338" t="s">
        <v>121</v>
      </c>
      <c r="I13" s="341">
        <v>4200207711</v>
      </c>
      <c r="J13" s="343">
        <v>44162</v>
      </c>
      <c r="K13" s="343">
        <v>44162</v>
      </c>
      <c r="L13" s="338"/>
      <c r="M13" s="371" t="s">
        <v>114</v>
      </c>
      <c r="N13" s="338"/>
      <c r="O13" s="341"/>
      <c r="P13" s="338"/>
      <c r="Q13" s="338"/>
      <c r="R13" s="341">
        <v>100038718</v>
      </c>
      <c r="S13" s="266"/>
    </row>
    <row r="14" spans="1:19">
      <c r="A14" s="369" t="s">
        <v>536</v>
      </c>
      <c r="B14" s="338" t="s">
        <v>302</v>
      </c>
      <c r="C14" s="338">
        <v>100039100</v>
      </c>
      <c r="D14" s="338" t="s">
        <v>303</v>
      </c>
      <c r="E14" s="338" t="s">
        <v>254</v>
      </c>
      <c r="F14" s="370">
        <v>302009765</v>
      </c>
      <c r="G14" s="341" t="s">
        <v>225</v>
      </c>
      <c r="H14" s="338" t="s">
        <v>531</v>
      </c>
      <c r="I14" s="341">
        <v>4200207915</v>
      </c>
      <c r="J14" s="343">
        <v>44162</v>
      </c>
      <c r="K14" s="343">
        <v>44162</v>
      </c>
      <c r="L14" s="338"/>
      <c r="M14" s="371" t="s">
        <v>122</v>
      </c>
      <c r="N14" s="338"/>
      <c r="O14" s="341"/>
      <c r="P14" s="338"/>
      <c r="Q14" s="338"/>
      <c r="R14" s="341">
        <v>100039100</v>
      </c>
      <c r="S14" s="266"/>
    </row>
    <row r="15" spans="1:19" ht="41.4">
      <c r="A15" s="369" t="s">
        <v>537</v>
      </c>
      <c r="B15" s="338" t="s">
        <v>268</v>
      </c>
      <c r="C15" s="338">
        <v>100036888</v>
      </c>
      <c r="D15" s="338" t="s">
        <v>269</v>
      </c>
      <c r="E15" s="338" t="s">
        <v>115</v>
      </c>
      <c r="F15" s="370">
        <v>302009767</v>
      </c>
      <c r="G15" s="341" t="s">
        <v>286</v>
      </c>
      <c r="H15" s="338" t="s">
        <v>121</v>
      </c>
      <c r="I15" s="341">
        <v>4200207187</v>
      </c>
      <c r="J15" s="343" t="s">
        <v>523</v>
      </c>
      <c r="K15" s="343">
        <v>44165</v>
      </c>
      <c r="L15" s="338" t="s">
        <v>524</v>
      </c>
      <c r="M15" s="371" t="s">
        <v>122</v>
      </c>
      <c r="N15" s="338"/>
      <c r="O15" s="341"/>
      <c r="P15" s="338"/>
      <c r="Q15" s="338"/>
      <c r="R15" s="341">
        <v>100036888</v>
      </c>
      <c r="S15" s="266"/>
    </row>
    <row r="16" spans="1:19" ht="41.4">
      <c r="A16" s="369" t="s">
        <v>538</v>
      </c>
      <c r="B16" s="338" t="s">
        <v>270</v>
      </c>
      <c r="C16" s="338">
        <v>100036891</v>
      </c>
      <c r="D16" s="338" t="s">
        <v>271</v>
      </c>
      <c r="E16" s="338" t="s">
        <v>115</v>
      </c>
      <c r="F16" s="370">
        <v>302009766</v>
      </c>
      <c r="G16" s="341" t="s">
        <v>272</v>
      </c>
      <c r="H16" s="338" t="s">
        <v>119</v>
      </c>
      <c r="I16" s="341">
        <v>4200207189</v>
      </c>
      <c r="J16" s="343" t="s">
        <v>523</v>
      </c>
      <c r="K16" s="343">
        <v>44165</v>
      </c>
      <c r="L16" s="338" t="s">
        <v>524</v>
      </c>
      <c r="M16" s="371" t="s">
        <v>122</v>
      </c>
      <c r="N16" s="338"/>
      <c r="O16" s="341"/>
      <c r="P16" s="338"/>
      <c r="Q16" s="338"/>
      <c r="R16" s="341">
        <v>100036891</v>
      </c>
      <c r="S16" s="266"/>
    </row>
    <row r="17" spans="1:19">
      <c r="A17" s="369" t="s">
        <v>539</v>
      </c>
      <c r="B17" s="338" t="s">
        <v>265</v>
      </c>
      <c r="C17" s="338">
        <v>100036877</v>
      </c>
      <c r="D17" s="338" t="s">
        <v>266</v>
      </c>
      <c r="E17" s="338" t="s">
        <v>115</v>
      </c>
      <c r="F17" s="370">
        <v>302009763</v>
      </c>
      <c r="G17" s="341" t="s">
        <v>120</v>
      </c>
      <c r="H17" s="338" t="s">
        <v>119</v>
      </c>
      <c r="I17" s="341">
        <v>4200207185</v>
      </c>
      <c r="J17" s="343">
        <v>44176</v>
      </c>
      <c r="K17" s="343">
        <v>44176</v>
      </c>
      <c r="L17" s="338"/>
      <c r="M17" s="371" t="s">
        <v>122</v>
      </c>
      <c r="N17" s="338"/>
      <c r="O17" s="341"/>
      <c r="P17" s="338"/>
      <c r="Q17" s="338"/>
      <c r="R17" s="341">
        <v>100036877</v>
      </c>
      <c r="S17" s="266"/>
    </row>
    <row r="18" spans="1:19">
      <c r="A18" s="369" t="s">
        <v>540</v>
      </c>
      <c r="B18" s="338" t="s">
        <v>267</v>
      </c>
      <c r="C18" s="338">
        <v>100036885</v>
      </c>
      <c r="D18" s="338" t="s">
        <v>278</v>
      </c>
      <c r="E18" s="338" t="s">
        <v>115</v>
      </c>
      <c r="F18" s="370">
        <v>302009763</v>
      </c>
      <c r="G18" s="341" t="s">
        <v>120</v>
      </c>
      <c r="H18" s="338" t="s">
        <v>121</v>
      </c>
      <c r="I18" s="341">
        <v>4200207186</v>
      </c>
      <c r="J18" s="343">
        <v>44176</v>
      </c>
      <c r="K18" s="343">
        <v>44176</v>
      </c>
      <c r="L18" s="338"/>
      <c r="M18" s="371" t="s">
        <v>122</v>
      </c>
      <c r="N18" s="338"/>
      <c r="O18" s="341"/>
      <c r="P18" s="338"/>
      <c r="Q18" s="338"/>
      <c r="R18" s="341">
        <v>100036885</v>
      </c>
      <c r="S18" s="266"/>
    </row>
    <row r="19" spans="1:19">
      <c r="A19" s="369" t="s">
        <v>541</v>
      </c>
      <c r="B19" s="338" t="s">
        <v>281</v>
      </c>
      <c r="C19" s="338">
        <v>100038528</v>
      </c>
      <c r="D19" s="338" t="s">
        <v>297</v>
      </c>
      <c r="E19" s="338" t="s">
        <v>287</v>
      </c>
      <c r="F19" s="370">
        <v>302009763</v>
      </c>
      <c r="G19" s="341" t="s">
        <v>120</v>
      </c>
      <c r="H19" s="338" t="s">
        <v>121</v>
      </c>
      <c r="I19" s="341">
        <v>4200207596</v>
      </c>
      <c r="J19" s="343">
        <v>44176</v>
      </c>
      <c r="K19" s="343">
        <v>44176</v>
      </c>
      <c r="L19" s="338"/>
      <c r="M19" s="371" t="s">
        <v>122</v>
      </c>
      <c r="N19" s="338"/>
      <c r="O19" s="341"/>
      <c r="P19" s="338"/>
      <c r="Q19" s="338"/>
      <c r="R19" s="341">
        <v>100038528</v>
      </c>
      <c r="S19" s="266"/>
    </row>
    <row r="20" spans="1:19">
      <c r="A20" s="369" t="s">
        <v>542</v>
      </c>
      <c r="B20" s="338" t="s">
        <v>422</v>
      </c>
      <c r="C20" s="338">
        <v>100042888</v>
      </c>
      <c r="D20" s="338" t="s">
        <v>423</v>
      </c>
      <c r="E20" s="338" t="s">
        <v>117</v>
      </c>
      <c r="F20" s="370">
        <v>302009763</v>
      </c>
      <c r="G20" s="341" t="s">
        <v>120</v>
      </c>
      <c r="H20" s="338" t="s">
        <v>306</v>
      </c>
      <c r="I20" s="341">
        <v>4200209231</v>
      </c>
      <c r="J20" s="343">
        <v>44176</v>
      </c>
      <c r="K20" s="343">
        <v>44176</v>
      </c>
      <c r="L20" s="338"/>
      <c r="M20" s="371" t="s">
        <v>424</v>
      </c>
      <c r="N20" s="338"/>
      <c r="O20" s="341"/>
      <c r="P20" s="338"/>
      <c r="Q20" s="338"/>
      <c r="R20" s="341">
        <v>100042888</v>
      </c>
      <c r="S20" s="266"/>
    </row>
    <row r="21" spans="1:19">
      <c r="A21" s="369" t="s">
        <v>543</v>
      </c>
      <c r="B21" s="338" t="s">
        <v>425</v>
      </c>
      <c r="C21" s="338">
        <v>100042900</v>
      </c>
      <c r="D21" s="338" t="s">
        <v>426</v>
      </c>
      <c r="E21" s="338" t="s">
        <v>117</v>
      </c>
      <c r="F21" s="370">
        <v>302009763</v>
      </c>
      <c r="G21" s="341" t="s">
        <v>120</v>
      </c>
      <c r="H21" s="338" t="s">
        <v>427</v>
      </c>
      <c r="I21" s="341">
        <v>4200209236</v>
      </c>
      <c r="J21" s="343">
        <v>44176</v>
      </c>
      <c r="K21" s="343">
        <v>44176</v>
      </c>
      <c r="L21" s="338"/>
      <c r="M21" s="371" t="s">
        <v>424</v>
      </c>
      <c r="N21" s="338"/>
      <c r="O21" s="341"/>
      <c r="P21" s="338"/>
      <c r="Q21" s="338"/>
      <c r="R21" s="341">
        <v>100042900</v>
      </c>
      <c r="S21" s="266"/>
    </row>
    <row r="22" spans="1:19">
      <c r="A22" s="369" t="s">
        <v>544</v>
      </c>
      <c r="B22" s="338" t="s">
        <v>428</v>
      </c>
      <c r="C22" s="338">
        <v>100042894</v>
      </c>
      <c r="D22" s="338" t="s">
        <v>429</v>
      </c>
      <c r="E22" s="338" t="s">
        <v>117</v>
      </c>
      <c r="F22" s="370">
        <v>302009765</v>
      </c>
      <c r="G22" s="341" t="s">
        <v>225</v>
      </c>
      <c r="H22" s="338" t="s">
        <v>430</v>
      </c>
      <c r="I22" s="341">
        <v>4200209233</v>
      </c>
      <c r="J22" s="343">
        <v>44180</v>
      </c>
      <c r="K22" s="343">
        <v>44180</v>
      </c>
      <c r="L22" s="338"/>
      <c r="M22" s="371" t="s">
        <v>424</v>
      </c>
      <c r="N22" s="338"/>
      <c r="O22" s="341"/>
      <c r="P22" s="338"/>
      <c r="Q22" s="338"/>
      <c r="R22" s="341">
        <v>100042894</v>
      </c>
      <c r="S22" s="266"/>
    </row>
    <row r="23" spans="1:19">
      <c r="A23" s="369" t="s">
        <v>545</v>
      </c>
      <c r="B23" s="338" t="s">
        <v>432</v>
      </c>
      <c r="C23" s="338">
        <v>100042930</v>
      </c>
      <c r="D23" s="338" t="s">
        <v>433</v>
      </c>
      <c r="E23" s="338" t="s">
        <v>254</v>
      </c>
      <c r="F23" s="370">
        <v>302009763</v>
      </c>
      <c r="G23" s="341" t="s">
        <v>120</v>
      </c>
      <c r="H23" s="338" t="s">
        <v>532</v>
      </c>
      <c r="I23" s="341">
        <v>4200209241</v>
      </c>
      <c r="J23" s="343">
        <v>44180</v>
      </c>
      <c r="K23" s="343">
        <v>44180</v>
      </c>
      <c r="L23" s="338"/>
      <c r="M23" s="371" t="s">
        <v>434</v>
      </c>
      <c r="N23" s="338"/>
      <c r="O23" s="341"/>
      <c r="P23" s="338"/>
      <c r="Q23" s="338"/>
      <c r="R23" s="341">
        <v>100042930</v>
      </c>
      <c r="S23" s="266"/>
    </row>
    <row r="24" spans="1:19">
      <c r="A24" s="369" t="s">
        <v>546</v>
      </c>
      <c r="B24" s="338" t="s">
        <v>436</v>
      </c>
      <c r="C24" s="338">
        <v>100042908</v>
      </c>
      <c r="D24" s="338" t="s">
        <v>437</v>
      </c>
      <c r="E24" s="338" t="s">
        <v>254</v>
      </c>
      <c r="F24" s="370">
        <v>302009763</v>
      </c>
      <c r="G24" s="341" t="s">
        <v>120</v>
      </c>
      <c r="H24" s="338" t="s">
        <v>532</v>
      </c>
      <c r="I24" s="341">
        <v>4200209237</v>
      </c>
      <c r="J24" s="343">
        <v>44180</v>
      </c>
      <c r="K24" s="343">
        <v>44180</v>
      </c>
      <c r="L24" s="338"/>
      <c r="M24" s="371" t="s">
        <v>434</v>
      </c>
      <c r="N24" s="338"/>
      <c r="O24" s="341"/>
      <c r="P24" s="338"/>
      <c r="Q24" s="338"/>
      <c r="R24" s="341">
        <v>100042908</v>
      </c>
      <c r="S24" s="266"/>
    </row>
    <row r="25" spans="1:19">
      <c r="A25" s="369" t="s">
        <v>547</v>
      </c>
      <c r="B25" s="338" t="s">
        <v>282</v>
      </c>
      <c r="C25" s="338">
        <v>100038532</v>
      </c>
      <c r="D25" s="338" t="s">
        <v>298</v>
      </c>
      <c r="E25" s="338" t="s">
        <v>287</v>
      </c>
      <c r="F25" s="370">
        <v>302009763</v>
      </c>
      <c r="G25" s="341" t="s">
        <v>120</v>
      </c>
      <c r="H25" s="338" t="s">
        <v>119</v>
      </c>
      <c r="I25" s="341">
        <v>4200207600</v>
      </c>
      <c r="J25" s="343">
        <v>44182</v>
      </c>
      <c r="K25" s="343">
        <v>44182</v>
      </c>
      <c r="L25" s="338"/>
      <c r="M25" s="371" t="s">
        <v>122</v>
      </c>
      <c r="N25" s="338"/>
      <c r="O25" s="341"/>
      <c r="P25" s="338"/>
      <c r="Q25" s="338"/>
      <c r="R25" s="341">
        <v>100038532</v>
      </c>
      <c r="S25" s="266"/>
    </row>
    <row r="26" spans="1:19">
      <c r="A26" s="369" t="s">
        <v>548</v>
      </c>
      <c r="B26" s="338" t="s">
        <v>304</v>
      </c>
      <c r="C26" s="338">
        <v>100039626</v>
      </c>
      <c r="D26" s="338" t="s">
        <v>440</v>
      </c>
      <c r="E26" s="338" t="s">
        <v>124</v>
      </c>
      <c r="F26" s="370">
        <v>302009767</v>
      </c>
      <c r="G26" s="341" t="s">
        <v>286</v>
      </c>
      <c r="H26" s="338" t="s">
        <v>121</v>
      </c>
      <c r="I26" s="341">
        <v>4200207963</v>
      </c>
      <c r="J26" s="343">
        <v>44182</v>
      </c>
      <c r="K26" s="343">
        <v>44182</v>
      </c>
      <c r="L26" s="338"/>
      <c r="M26" s="371" t="s">
        <v>122</v>
      </c>
      <c r="N26" s="338"/>
      <c r="O26" s="341"/>
      <c r="P26" s="338"/>
      <c r="Q26" s="338"/>
      <c r="R26" s="341">
        <v>100039626</v>
      </c>
      <c r="S26" s="266"/>
    </row>
    <row r="27" spans="1:19">
      <c r="A27" s="369" t="s">
        <v>549</v>
      </c>
      <c r="B27" s="338" t="s">
        <v>305</v>
      </c>
      <c r="C27" s="338">
        <v>100039630</v>
      </c>
      <c r="D27" s="338" t="s">
        <v>442</v>
      </c>
      <c r="E27" s="338" t="s">
        <v>124</v>
      </c>
      <c r="F27" s="370">
        <v>302009766</v>
      </c>
      <c r="G27" s="341" t="s">
        <v>272</v>
      </c>
      <c r="H27" s="338" t="s">
        <v>119</v>
      </c>
      <c r="I27" s="341">
        <v>4200207964</v>
      </c>
      <c r="J27" s="343">
        <v>44182</v>
      </c>
      <c r="K27" s="343">
        <v>44182</v>
      </c>
      <c r="L27" s="338"/>
      <c r="M27" s="371" t="s">
        <v>122</v>
      </c>
      <c r="N27" s="338"/>
      <c r="O27" s="341"/>
      <c r="P27" s="338"/>
      <c r="Q27" s="338"/>
      <c r="R27" s="341">
        <v>100039630</v>
      </c>
      <c r="S27" s="266"/>
    </row>
    <row r="28" spans="1:19">
      <c r="A28" s="369" t="s">
        <v>550</v>
      </c>
      <c r="B28" s="338" t="s">
        <v>451</v>
      </c>
      <c r="C28" s="338">
        <v>100042889</v>
      </c>
      <c r="D28" s="338" t="s">
        <v>452</v>
      </c>
      <c r="E28" s="338" t="s">
        <v>117</v>
      </c>
      <c r="F28" s="370">
        <v>302009763</v>
      </c>
      <c r="G28" s="341" t="s">
        <v>120</v>
      </c>
      <c r="H28" s="338" t="s">
        <v>430</v>
      </c>
      <c r="I28" s="341">
        <v>4200209232</v>
      </c>
      <c r="J28" s="343">
        <v>44193</v>
      </c>
      <c r="K28" s="343">
        <v>44183</v>
      </c>
      <c r="L28" s="338" t="s">
        <v>533</v>
      </c>
      <c r="M28" s="371" t="s">
        <v>424</v>
      </c>
      <c r="N28" s="338"/>
      <c r="O28" s="341"/>
      <c r="P28" s="338"/>
      <c r="Q28" s="338"/>
      <c r="R28" s="341">
        <v>100042889</v>
      </c>
      <c r="S28" s="266"/>
    </row>
    <row r="29" spans="1:19">
      <c r="A29" s="369" t="s">
        <v>551</v>
      </c>
      <c r="B29" s="338" t="s">
        <v>454</v>
      </c>
      <c r="C29" s="338">
        <v>100042902</v>
      </c>
      <c r="D29" s="338" t="s">
        <v>455</v>
      </c>
      <c r="E29" s="338" t="s">
        <v>117</v>
      </c>
      <c r="F29" s="370">
        <v>302009764</v>
      </c>
      <c r="G29" s="341" t="s">
        <v>456</v>
      </c>
      <c r="H29" s="338" t="s">
        <v>306</v>
      </c>
      <c r="I29" s="341">
        <v>4200209238</v>
      </c>
      <c r="J29" s="343">
        <v>44193</v>
      </c>
      <c r="K29" s="343">
        <v>44183</v>
      </c>
      <c r="L29" s="338" t="s">
        <v>533</v>
      </c>
      <c r="M29" s="371" t="s">
        <v>434</v>
      </c>
      <c r="N29" s="338"/>
      <c r="O29" s="341"/>
      <c r="P29" s="338"/>
      <c r="Q29" s="338"/>
      <c r="R29" s="341">
        <v>100042902</v>
      </c>
      <c r="S29" s="266"/>
    </row>
    <row r="30" spans="1:19">
      <c r="A30" s="369" t="s">
        <v>552</v>
      </c>
      <c r="B30" s="338" t="s">
        <v>444</v>
      </c>
      <c r="C30" s="338">
        <v>100042898</v>
      </c>
      <c r="D30" s="338" t="s">
        <v>445</v>
      </c>
      <c r="E30" s="338" t="s">
        <v>117</v>
      </c>
      <c r="F30" s="370">
        <v>302009763</v>
      </c>
      <c r="G30" s="341" t="s">
        <v>120</v>
      </c>
      <c r="H30" s="338" t="s">
        <v>446</v>
      </c>
      <c r="I30" s="341">
        <v>4200209234</v>
      </c>
      <c r="J30" s="343">
        <v>44186</v>
      </c>
      <c r="K30" s="343">
        <v>44186</v>
      </c>
      <c r="L30" s="338"/>
      <c r="M30" s="371" t="s">
        <v>424</v>
      </c>
      <c r="N30" s="338"/>
      <c r="O30" s="341"/>
      <c r="P30" s="338"/>
      <c r="Q30" s="338"/>
      <c r="R30" s="341">
        <v>100042898</v>
      </c>
      <c r="S30" s="266"/>
    </row>
    <row r="31" spans="1:19">
      <c r="A31" s="369" t="s">
        <v>534</v>
      </c>
      <c r="B31" s="338" t="s">
        <v>448</v>
      </c>
      <c r="C31" s="338">
        <v>100042941</v>
      </c>
      <c r="D31" s="338" t="s">
        <v>449</v>
      </c>
      <c r="E31" s="338" t="s">
        <v>254</v>
      </c>
      <c r="F31" s="370">
        <v>302009765</v>
      </c>
      <c r="G31" s="341" t="s">
        <v>225</v>
      </c>
      <c r="H31" s="338" t="s">
        <v>531</v>
      </c>
      <c r="I31" s="341">
        <v>4200209244</v>
      </c>
      <c r="J31" s="343">
        <v>44188</v>
      </c>
      <c r="K31" s="343">
        <v>44188</v>
      </c>
      <c r="L31" s="338"/>
      <c r="M31" s="371" t="s">
        <v>434</v>
      </c>
      <c r="N31" s="338"/>
      <c r="O31" s="341"/>
      <c r="P31" s="338"/>
      <c r="Q31" s="338"/>
      <c r="R31" s="341">
        <v>100042941</v>
      </c>
      <c r="S31" s="266"/>
    </row>
    <row r="32" spans="1:19">
      <c r="A32" s="369" t="s">
        <v>553</v>
      </c>
      <c r="B32" s="338" t="s">
        <v>508</v>
      </c>
      <c r="C32" s="338">
        <v>100044559</v>
      </c>
      <c r="D32" s="338" t="s">
        <v>525</v>
      </c>
      <c r="E32" s="338" t="s">
        <v>115</v>
      </c>
      <c r="F32" s="370">
        <v>302009763</v>
      </c>
      <c r="G32" s="341" t="s">
        <v>120</v>
      </c>
      <c r="H32" s="338" t="s">
        <v>119</v>
      </c>
      <c r="I32" s="341">
        <v>4200209864</v>
      </c>
      <c r="J32" s="343">
        <v>44193</v>
      </c>
      <c r="K32" s="343">
        <v>44193</v>
      </c>
      <c r="L32" s="338"/>
      <c r="M32" s="371" t="s">
        <v>122</v>
      </c>
      <c r="N32" s="338"/>
      <c r="O32" s="341"/>
      <c r="P32" s="374">
        <v>44146</v>
      </c>
      <c r="Q32" s="338"/>
      <c r="R32" s="341">
        <v>100044559</v>
      </c>
      <c r="S32" s="266"/>
    </row>
    <row r="33" spans="1:19">
      <c r="A33" s="369" t="s">
        <v>554</v>
      </c>
      <c r="B33" s="338" t="s">
        <v>509</v>
      </c>
      <c r="C33" s="338">
        <v>100044561</v>
      </c>
      <c r="D33" s="338" t="s">
        <v>526</v>
      </c>
      <c r="E33" s="338" t="s">
        <v>115</v>
      </c>
      <c r="F33" s="370">
        <v>302009763</v>
      </c>
      <c r="G33" s="341" t="s">
        <v>120</v>
      </c>
      <c r="H33" s="338" t="s">
        <v>121</v>
      </c>
      <c r="I33" s="341">
        <v>4200209865</v>
      </c>
      <c r="J33" s="343">
        <v>44193</v>
      </c>
      <c r="K33" s="343">
        <v>44193</v>
      </c>
      <c r="L33" s="338"/>
      <c r="M33" s="371" t="s">
        <v>122</v>
      </c>
      <c r="N33" s="338"/>
      <c r="O33" s="341"/>
      <c r="P33" s="374">
        <v>44146</v>
      </c>
      <c r="Q33" s="338"/>
      <c r="R33" s="341">
        <v>100044561</v>
      </c>
      <c r="S33" s="266"/>
    </row>
    <row r="34" spans="1:19">
      <c r="A34" s="369" t="s">
        <v>555</v>
      </c>
      <c r="B34" s="338" t="s">
        <v>529</v>
      </c>
      <c r="C34" s="338">
        <v>100046218</v>
      </c>
      <c r="D34" s="341"/>
      <c r="E34" s="338" t="s">
        <v>117</v>
      </c>
      <c r="F34" s="370">
        <v>302009767</v>
      </c>
      <c r="G34" s="341" t="s">
        <v>466</v>
      </c>
      <c r="H34" s="338" t="s">
        <v>121</v>
      </c>
      <c r="I34" s="341">
        <v>4200210355</v>
      </c>
      <c r="J34" s="343">
        <v>44193</v>
      </c>
      <c r="K34" s="343">
        <v>44193</v>
      </c>
      <c r="L34" s="338"/>
      <c r="M34" s="371"/>
      <c r="N34" s="338"/>
      <c r="O34" s="341"/>
      <c r="P34" s="338"/>
      <c r="Q34" s="338"/>
      <c r="R34" s="341"/>
      <c r="S34" s="266"/>
    </row>
    <row r="35" spans="1:19">
      <c r="A35" s="369" t="s">
        <v>556</v>
      </c>
      <c r="B35" s="338" t="s">
        <v>530</v>
      </c>
      <c r="C35" s="338">
        <v>100046219</v>
      </c>
      <c r="D35" s="341"/>
      <c r="E35" s="338" t="s">
        <v>117</v>
      </c>
      <c r="F35" s="370">
        <v>302009766</v>
      </c>
      <c r="G35" s="341" t="s">
        <v>272</v>
      </c>
      <c r="H35" s="338" t="s">
        <v>119</v>
      </c>
      <c r="I35" s="341">
        <v>4200210355</v>
      </c>
      <c r="J35" s="343">
        <v>44193</v>
      </c>
      <c r="K35" s="343">
        <v>44193</v>
      </c>
      <c r="L35" s="338"/>
      <c r="M35" s="371"/>
      <c r="N35" s="338"/>
      <c r="O35" s="341"/>
      <c r="P35" s="338"/>
      <c r="Q35" s="338"/>
      <c r="R35" s="341"/>
      <c r="S35" s="266"/>
    </row>
    <row r="36" spans="1:19">
      <c r="A36" s="369" t="s">
        <v>557</v>
      </c>
      <c r="B36" s="338" t="s">
        <v>458</v>
      </c>
      <c r="C36" s="338">
        <v>100042922</v>
      </c>
      <c r="D36" s="338" t="s">
        <v>459</v>
      </c>
      <c r="E36" s="338" t="s">
        <v>287</v>
      </c>
      <c r="F36" s="370">
        <v>302009766</v>
      </c>
      <c r="G36" s="375" t="s">
        <v>168</v>
      </c>
      <c r="H36" s="338" t="s">
        <v>430</v>
      </c>
      <c r="I36" s="341">
        <v>4200209239</v>
      </c>
      <c r="J36" s="343">
        <v>44203</v>
      </c>
      <c r="K36" s="343">
        <v>44203</v>
      </c>
      <c r="L36" s="338"/>
      <c r="M36" s="371" t="s">
        <v>434</v>
      </c>
      <c r="N36" s="338"/>
      <c r="O36" s="341"/>
      <c r="P36" s="338"/>
      <c r="Q36" s="338"/>
      <c r="R36" s="341">
        <v>100042922</v>
      </c>
      <c r="S36" s="266"/>
    </row>
    <row r="37" spans="1:19">
      <c r="A37" s="369" t="s">
        <v>558</v>
      </c>
      <c r="B37" s="338" t="s">
        <v>461</v>
      </c>
      <c r="C37" s="338">
        <v>100043294</v>
      </c>
      <c r="D37" s="338" t="s">
        <v>495</v>
      </c>
      <c r="E37" s="338" t="s">
        <v>287</v>
      </c>
      <c r="F37" s="370">
        <v>302027911</v>
      </c>
      <c r="G37" s="375" t="s">
        <v>462</v>
      </c>
      <c r="H37" s="338" t="s">
        <v>430</v>
      </c>
      <c r="I37" s="341">
        <v>4200209240</v>
      </c>
      <c r="J37" s="343">
        <v>44203</v>
      </c>
      <c r="K37" s="343">
        <v>44203</v>
      </c>
      <c r="L37" s="338"/>
      <c r="M37" s="371" t="s">
        <v>434</v>
      </c>
      <c r="N37" s="338"/>
      <c r="O37" s="341"/>
      <c r="P37" s="338"/>
      <c r="Q37" s="338"/>
      <c r="R37" s="341">
        <v>100043294</v>
      </c>
      <c r="S37" s="266"/>
    </row>
    <row r="38" spans="1:19">
      <c r="A38" s="369" t="s">
        <v>559</v>
      </c>
      <c r="B38" s="338" t="s">
        <v>464</v>
      </c>
      <c r="C38" s="338">
        <v>100042932</v>
      </c>
      <c r="D38" s="338" t="s">
        <v>465</v>
      </c>
      <c r="E38" s="338" t="s">
        <v>287</v>
      </c>
      <c r="F38" s="370">
        <v>302009767</v>
      </c>
      <c r="G38" s="341" t="s">
        <v>466</v>
      </c>
      <c r="H38" s="338" t="s">
        <v>306</v>
      </c>
      <c r="I38" s="341">
        <v>4200209243</v>
      </c>
      <c r="J38" s="343">
        <v>44203</v>
      </c>
      <c r="K38" s="343">
        <v>44203</v>
      </c>
      <c r="L38" s="338"/>
      <c r="M38" s="371" t="s">
        <v>434</v>
      </c>
      <c r="N38" s="338"/>
      <c r="O38" s="341"/>
      <c r="P38" s="338"/>
      <c r="Q38" s="338"/>
      <c r="R38" s="341">
        <v>100042932</v>
      </c>
      <c r="S38" s="266"/>
    </row>
    <row r="39" spans="1:19">
      <c r="A39" s="369" t="s">
        <v>560</v>
      </c>
      <c r="B39" s="338" t="s">
        <v>468</v>
      </c>
      <c r="C39" s="338">
        <v>100042881</v>
      </c>
      <c r="D39" s="338" t="s">
        <v>469</v>
      </c>
      <c r="E39" s="338" t="s">
        <v>127</v>
      </c>
      <c r="F39" s="370">
        <v>302009763</v>
      </c>
      <c r="G39" s="341" t="s">
        <v>120</v>
      </c>
      <c r="H39" s="338" t="s">
        <v>427</v>
      </c>
      <c r="I39" s="341">
        <v>4200209229</v>
      </c>
      <c r="J39" s="343">
        <v>44203</v>
      </c>
      <c r="K39" s="343">
        <v>44203</v>
      </c>
      <c r="L39" s="338"/>
      <c r="M39" s="371" t="s">
        <v>434</v>
      </c>
      <c r="N39" s="338"/>
      <c r="O39" s="341"/>
      <c r="P39" s="338"/>
      <c r="Q39" s="338"/>
      <c r="R39" s="341">
        <v>100042881</v>
      </c>
      <c r="S39" s="266"/>
    </row>
    <row r="40" spans="1:19">
      <c r="A40" s="369" t="s">
        <v>561</v>
      </c>
      <c r="B40" s="338" t="s">
        <v>471</v>
      </c>
      <c r="C40" s="338">
        <v>100042885</v>
      </c>
      <c r="D40" s="338" t="s">
        <v>472</v>
      </c>
      <c r="E40" s="338" t="s">
        <v>473</v>
      </c>
      <c r="F40" s="370">
        <v>302009764</v>
      </c>
      <c r="G40" s="341" t="s">
        <v>474</v>
      </c>
      <c r="H40" s="338" t="s">
        <v>121</v>
      </c>
      <c r="I40" s="341">
        <v>4200209230</v>
      </c>
      <c r="J40" s="343">
        <v>44203</v>
      </c>
      <c r="K40" s="343">
        <v>44203</v>
      </c>
      <c r="L40" s="338"/>
      <c r="M40" s="371" t="s">
        <v>434</v>
      </c>
      <c r="N40" s="338"/>
      <c r="O40" s="341"/>
      <c r="P40" s="338"/>
      <c r="Q40" s="338"/>
      <c r="R40" s="341">
        <v>100042885</v>
      </c>
      <c r="S40" s="266"/>
    </row>
    <row r="41" spans="1:19">
      <c r="A41" s="369" t="s">
        <v>562</v>
      </c>
      <c r="B41" s="338" t="s">
        <v>496</v>
      </c>
      <c r="C41" s="338">
        <v>100044114</v>
      </c>
      <c r="D41" s="338" t="s">
        <v>505</v>
      </c>
      <c r="E41" s="338" t="s">
        <v>124</v>
      </c>
      <c r="F41" s="370">
        <v>302009764</v>
      </c>
      <c r="G41" s="341" t="s">
        <v>456</v>
      </c>
      <c r="H41" s="338" t="s">
        <v>121</v>
      </c>
      <c r="I41" s="341">
        <v>4200209589</v>
      </c>
      <c r="J41" s="343">
        <v>44210</v>
      </c>
      <c r="K41" s="343">
        <v>44210</v>
      </c>
      <c r="L41" s="338"/>
      <c r="M41" s="371" t="s">
        <v>122</v>
      </c>
      <c r="N41" s="338"/>
      <c r="O41" s="341"/>
      <c r="P41" s="374">
        <v>44144</v>
      </c>
      <c r="Q41" s="338"/>
      <c r="R41" s="341">
        <v>100044114</v>
      </c>
      <c r="S41" s="266"/>
    </row>
    <row r="42" spans="1:19">
      <c r="A42" s="369" t="s">
        <v>563</v>
      </c>
      <c r="B42" s="338" t="s">
        <v>497</v>
      </c>
      <c r="C42" s="338">
        <v>100044115</v>
      </c>
      <c r="D42" s="338" t="s">
        <v>506</v>
      </c>
      <c r="E42" s="338" t="s">
        <v>124</v>
      </c>
      <c r="F42" s="370">
        <v>302009763</v>
      </c>
      <c r="G42" s="341" t="s">
        <v>120</v>
      </c>
      <c r="H42" s="338" t="s">
        <v>119</v>
      </c>
      <c r="I42" s="341">
        <v>4200209590</v>
      </c>
      <c r="J42" s="343">
        <v>44210</v>
      </c>
      <c r="K42" s="343">
        <v>44210</v>
      </c>
      <c r="L42" s="338"/>
      <c r="M42" s="371" t="s">
        <v>122</v>
      </c>
      <c r="N42" s="338"/>
      <c r="O42" s="341"/>
      <c r="P42" s="374">
        <v>44144</v>
      </c>
      <c r="Q42" s="338"/>
      <c r="R42" s="341">
        <v>100044115</v>
      </c>
      <c r="S42" s="266"/>
    </row>
    <row r="43" spans="1:19">
      <c r="A43" s="369" t="s">
        <v>564</v>
      </c>
      <c r="B43" s="338" t="s">
        <v>498</v>
      </c>
      <c r="C43" s="338">
        <v>100044117</v>
      </c>
      <c r="D43" s="338" t="s">
        <v>507</v>
      </c>
      <c r="E43" s="338" t="s">
        <v>124</v>
      </c>
      <c r="F43" s="370">
        <v>302009765</v>
      </c>
      <c r="G43" s="341" t="s">
        <v>225</v>
      </c>
      <c r="H43" s="338" t="s">
        <v>121</v>
      </c>
      <c r="I43" s="341">
        <v>4200209593</v>
      </c>
      <c r="J43" s="343">
        <v>44210</v>
      </c>
      <c r="K43" s="343">
        <v>44210</v>
      </c>
      <c r="L43" s="338"/>
      <c r="M43" s="371" t="s">
        <v>122</v>
      </c>
      <c r="N43" s="338"/>
      <c r="O43" s="341"/>
      <c r="P43" s="374">
        <v>44144</v>
      </c>
      <c r="Q43" s="338"/>
      <c r="R43" s="341">
        <v>100044117</v>
      </c>
      <c r="S43" s="266"/>
    </row>
    <row r="44" spans="1:19">
      <c r="A44" s="369" t="s">
        <v>565</v>
      </c>
      <c r="B44" s="338" t="s">
        <v>510</v>
      </c>
      <c r="C44" s="338">
        <v>100044547</v>
      </c>
      <c r="D44" s="338" t="s">
        <v>527</v>
      </c>
      <c r="E44" s="338" t="s">
        <v>115</v>
      </c>
      <c r="F44" s="370">
        <v>302009764</v>
      </c>
      <c r="G44" s="341" t="s">
        <v>456</v>
      </c>
      <c r="H44" s="338" t="s">
        <v>121</v>
      </c>
      <c r="I44" s="341">
        <v>4200209859</v>
      </c>
      <c r="J44" s="343">
        <v>44210</v>
      </c>
      <c r="K44" s="343">
        <v>44210</v>
      </c>
      <c r="L44" s="338"/>
      <c r="M44" s="371" t="s">
        <v>122</v>
      </c>
      <c r="N44" s="338"/>
      <c r="O44" s="341"/>
      <c r="P44" s="374">
        <v>44146</v>
      </c>
      <c r="Q44" s="338"/>
      <c r="R44" s="341">
        <v>100044547</v>
      </c>
      <c r="S44" s="266"/>
    </row>
    <row r="45" spans="1:19">
      <c r="A45" s="369" t="s">
        <v>566</v>
      </c>
      <c r="B45" s="338" t="s">
        <v>511</v>
      </c>
      <c r="C45" s="338">
        <v>100044557</v>
      </c>
      <c r="D45" s="338" t="s">
        <v>528</v>
      </c>
      <c r="E45" s="338" t="s">
        <v>115</v>
      </c>
      <c r="F45" s="370">
        <v>302009763</v>
      </c>
      <c r="G45" s="341" t="s">
        <v>120</v>
      </c>
      <c r="H45" s="338" t="s">
        <v>119</v>
      </c>
      <c r="I45" s="341">
        <v>4200209862</v>
      </c>
      <c r="J45" s="343">
        <v>44210</v>
      </c>
      <c r="K45" s="343">
        <v>44210</v>
      </c>
      <c r="L45" s="338"/>
      <c r="M45" s="371" t="s">
        <v>122</v>
      </c>
      <c r="N45" s="338"/>
      <c r="O45" s="341"/>
      <c r="P45" s="374">
        <v>44146</v>
      </c>
      <c r="Q45" s="338"/>
      <c r="R45" s="341">
        <v>100044557</v>
      </c>
      <c r="S45" s="266"/>
    </row>
    <row r="46" spans="1:19">
      <c r="A46" s="341"/>
      <c r="B46" s="337"/>
      <c r="C46" s="338"/>
      <c r="D46" s="126"/>
      <c r="E46" s="339"/>
      <c r="F46" s="370"/>
      <c r="G46" s="340"/>
      <c r="H46" s="371"/>
      <c r="I46" s="341"/>
      <c r="J46" s="372"/>
      <c r="K46" s="372"/>
      <c r="L46" s="338"/>
      <c r="M46" s="373"/>
      <c r="N46" s="338"/>
      <c r="O46" s="126"/>
      <c r="P46" s="374"/>
      <c r="Q46" s="338"/>
      <c r="R46" s="341"/>
      <c r="S46" s="266"/>
    </row>
    <row r="47" spans="1:19">
      <c r="A47" s="341"/>
      <c r="B47" s="341"/>
      <c r="C47" s="341"/>
      <c r="D47" s="341"/>
      <c r="E47" s="341"/>
      <c r="F47" s="341"/>
      <c r="G47" s="341"/>
      <c r="H47" s="341"/>
      <c r="I47" s="341"/>
      <c r="J47" s="341"/>
      <c r="K47" s="341"/>
      <c r="L47" s="341"/>
      <c r="M47" s="341"/>
      <c r="N47" s="341"/>
      <c r="O47" s="341"/>
      <c r="P47" s="341"/>
      <c r="Q47" s="341"/>
      <c r="R47" s="341"/>
    </row>
  </sheetData>
  <sortState xmlns:xlrd2="http://schemas.microsoft.com/office/spreadsheetml/2017/richdata2" ref="B6:R46">
    <sortCondition ref="K6:K46"/>
  </sortState>
  <phoneticPr fontId="32"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6AF2D-4EC7-4134-B373-615301445CB0}">
  <dimension ref="A1:N27"/>
  <sheetViews>
    <sheetView workbookViewId="0">
      <selection sqref="A1:XFD1048576"/>
    </sheetView>
  </sheetViews>
  <sheetFormatPr defaultRowHeight="14.4"/>
  <cols>
    <col min="1" max="1" width="58.33203125" customWidth="1"/>
  </cols>
  <sheetData>
    <row r="1" spans="1:14">
      <c r="A1" s="1"/>
    </row>
    <row r="2" spans="1:14" ht="15" thickBot="1">
      <c r="A2" s="1"/>
    </row>
    <row r="3" spans="1:14" ht="16.2" thickBot="1">
      <c r="A3" s="223" t="s">
        <v>391</v>
      </c>
      <c r="B3" s="224" t="s">
        <v>392</v>
      </c>
      <c r="C3" s="225" t="s">
        <v>393</v>
      </c>
      <c r="D3" s="225" t="s">
        <v>394</v>
      </c>
      <c r="E3" s="226" t="s">
        <v>395</v>
      </c>
      <c r="F3" s="226" t="s">
        <v>396</v>
      </c>
      <c r="G3" s="226" t="s">
        <v>397</v>
      </c>
      <c r="H3" s="227" t="s">
        <v>398</v>
      </c>
      <c r="I3" s="227" t="s">
        <v>399</v>
      </c>
      <c r="J3" s="227" t="s">
        <v>400</v>
      </c>
      <c r="K3" s="228" t="s">
        <v>401</v>
      </c>
      <c r="L3" s="228" t="s">
        <v>402</v>
      </c>
      <c r="M3" s="228" t="s">
        <v>403</v>
      </c>
      <c r="N3" s="229" t="s">
        <v>334</v>
      </c>
    </row>
    <row r="4" spans="1:14" ht="16.2" thickBot="1">
      <c r="A4" s="230" t="s">
        <v>404</v>
      </c>
      <c r="B4" s="231">
        <v>8</v>
      </c>
      <c r="C4" s="232">
        <v>8</v>
      </c>
      <c r="D4" s="232">
        <v>8</v>
      </c>
      <c r="E4" s="232">
        <v>12</v>
      </c>
      <c r="F4" s="232">
        <v>12</v>
      </c>
      <c r="G4" s="232">
        <v>12</v>
      </c>
      <c r="H4" s="232">
        <v>8</v>
      </c>
      <c r="I4" s="232">
        <v>8</v>
      </c>
      <c r="J4" s="232">
        <v>8</v>
      </c>
      <c r="K4" s="232">
        <v>12</v>
      </c>
      <c r="L4" s="232">
        <v>12</v>
      </c>
      <c r="M4" s="232">
        <v>12</v>
      </c>
      <c r="N4" s="232">
        <v>120</v>
      </c>
    </row>
    <row r="5" spans="1:14" ht="16.2" thickBot="1">
      <c r="A5" s="230" t="s">
        <v>405</v>
      </c>
      <c r="B5" s="231">
        <v>4</v>
      </c>
      <c r="C5" s="232">
        <v>4</v>
      </c>
      <c r="D5" s="232">
        <v>4</v>
      </c>
      <c r="E5" s="232">
        <v>6</v>
      </c>
      <c r="F5" s="232">
        <v>6</v>
      </c>
      <c r="G5" s="232">
        <v>6</v>
      </c>
      <c r="H5" s="232">
        <v>4</v>
      </c>
      <c r="I5" s="232">
        <v>4</v>
      </c>
      <c r="J5" s="232">
        <v>4</v>
      </c>
      <c r="K5" s="232">
        <v>6</v>
      </c>
      <c r="L5" s="232">
        <v>6</v>
      </c>
      <c r="M5" s="232">
        <v>6</v>
      </c>
      <c r="N5" s="232">
        <v>60</v>
      </c>
    </row>
    <row r="6" spans="1:14" ht="16.2" thickBot="1">
      <c r="A6" s="230" t="s">
        <v>406</v>
      </c>
      <c r="B6" s="231">
        <v>13</v>
      </c>
      <c r="C6" s="232">
        <v>13</v>
      </c>
      <c r="D6" s="232">
        <v>14</v>
      </c>
      <c r="E6" s="232">
        <v>13</v>
      </c>
      <c r="F6" s="232">
        <v>13</v>
      </c>
      <c r="G6" s="232">
        <v>14</v>
      </c>
      <c r="H6" s="232">
        <v>17</v>
      </c>
      <c r="I6" s="232">
        <v>17</v>
      </c>
      <c r="J6" s="232">
        <v>16</v>
      </c>
      <c r="K6" s="232">
        <v>17</v>
      </c>
      <c r="L6" s="232">
        <v>17</v>
      </c>
      <c r="M6" s="232">
        <v>16</v>
      </c>
      <c r="N6" s="232">
        <v>180</v>
      </c>
    </row>
    <row r="7" spans="1:14" ht="16.2" thickBot="1">
      <c r="A7" s="230" t="s">
        <v>407</v>
      </c>
      <c r="B7" s="231">
        <v>11</v>
      </c>
      <c r="C7" s="232">
        <v>11</v>
      </c>
      <c r="D7" s="232">
        <v>10</v>
      </c>
      <c r="E7" s="232">
        <v>11</v>
      </c>
      <c r="F7" s="232">
        <v>11</v>
      </c>
      <c r="G7" s="232">
        <v>10</v>
      </c>
      <c r="H7" s="232">
        <v>13</v>
      </c>
      <c r="I7" s="232">
        <v>13</v>
      </c>
      <c r="J7" s="232">
        <v>14</v>
      </c>
      <c r="K7" s="232">
        <v>13</v>
      </c>
      <c r="L7" s="232">
        <v>13</v>
      </c>
      <c r="M7" s="232">
        <v>14</v>
      </c>
      <c r="N7" s="232">
        <v>144</v>
      </c>
    </row>
    <row r="8" spans="1:14" ht="16.2" thickBot="1">
      <c r="A8" s="230" t="s">
        <v>408</v>
      </c>
      <c r="B8" s="231">
        <v>2</v>
      </c>
      <c r="C8" s="232">
        <v>2</v>
      </c>
      <c r="D8" s="232">
        <v>2</v>
      </c>
      <c r="E8" s="232">
        <v>2</v>
      </c>
      <c r="F8" s="232">
        <v>2</v>
      </c>
      <c r="G8" s="232">
        <v>2</v>
      </c>
      <c r="H8" s="232">
        <v>3</v>
      </c>
      <c r="I8" s="232">
        <v>3</v>
      </c>
      <c r="J8" s="232">
        <v>2</v>
      </c>
      <c r="K8" s="232">
        <v>3</v>
      </c>
      <c r="L8" s="232">
        <v>3</v>
      </c>
      <c r="M8" s="232">
        <v>1</v>
      </c>
      <c r="N8" s="232">
        <v>27</v>
      </c>
    </row>
    <row r="9" spans="1:14" ht="16.2" thickBot="1">
      <c r="A9" s="230" t="s">
        <v>409</v>
      </c>
      <c r="B9" s="231">
        <v>1</v>
      </c>
      <c r="C9" s="232">
        <v>1</v>
      </c>
      <c r="D9" s="232">
        <v>0</v>
      </c>
      <c r="E9" s="232">
        <v>1</v>
      </c>
      <c r="F9" s="232">
        <v>1</v>
      </c>
      <c r="G9" s="232">
        <v>0</v>
      </c>
      <c r="H9" s="232">
        <v>1</v>
      </c>
      <c r="I9" s="232">
        <v>1</v>
      </c>
      <c r="J9" s="232">
        <v>1</v>
      </c>
      <c r="K9" s="232">
        <v>0</v>
      </c>
      <c r="L9" s="232">
        <v>1</v>
      </c>
      <c r="M9" s="232">
        <v>1</v>
      </c>
      <c r="N9" s="232">
        <v>9</v>
      </c>
    </row>
    <row r="10" spans="1:14" ht="16.2" thickBot="1">
      <c r="A10" s="230" t="s">
        <v>410</v>
      </c>
      <c r="B10" s="231">
        <v>0</v>
      </c>
      <c r="C10" s="232">
        <v>0</v>
      </c>
      <c r="D10" s="232">
        <v>0</v>
      </c>
      <c r="E10" s="232">
        <v>0</v>
      </c>
      <c r="F10" s="232">
        <v>0</v>
      </c>
      <c r="G10" s="232">
        <v>0</v>
      </c>
      <c r="H10" s="232">
        <v>0</v>
      </c>
      <c r="I10" s="232">
        <v>0</v>
      </c>
      <c r="J10" s="232">
        <v>0</v>
      </c>
      <c r="K10" s="232">
        <v>0</v>
      </c>
      <c r="L10" s="232">
        <v>0</v>
      </c>
      <c r="M10" s="232">
        <v>1</v>
      </c>
      <c r="N10" s="232">
        <v>1</v>
      </c>
    </row>
    <row r="11" spans="1:14" ht="16.2" thickBot="1">
      <c r="A11" s="230" t="s">
        <v>411</v>
      </c>
      <c r="B11" s="231">
        <v>0</v>
      </c>
      <c r="C11" s="232">
        <v>0</v>
      </c>
      <c r="D11" s="232">
        <v>0</v>
      </c>
      <c r="E11" s="232">
        <v>0</v>
      </c>
      <c r="F11" s="232">
        <v>0</v>
      </c>
      <c r="G11" s="232">
        <v>0</v>
      </c>
      <c r="H11" s="232">
        <v>0</v>
      </c>
      <c r="I11" s="232">
        <v>0</v>
      </c>
      <c r="J11" s="232">
        <v>0</v>
      </c>
      <c r="K11" s="232">
        <v>0</v>
      </c>
      <c r="L11" s="232">
        <v>0</v>
      </c>
      <c r="M11" s="232">
        <v>0</v>
      </c>
      <c r="N11" s="232">
        <v>0</v>
      </c>
    </row>
    <row r="12" spans="1:14" ht="16.2" thickBot="1">
      <c r="A12" s="230" t="s">
        <v>412</v>
      </c>
      <c r="B12" s="231">
        <v>0</v>
      </c>
      <c r="C12" s="232">
        <v>0</v>
      </c>
      <c r="D12" s="232">
        <v>0</v>
      </c>
      <c r="E12" s="232">
        <v>0</v>
      </c>
      <c r="F12" s="232">
        <v>0</v>
      </c>
      <c r="G12" s="232">
        <v>0</v>
      </c>
      <c r="H12" s="232">
        <v>0</v>
      </c>
      <c r="I12" s="232">
        <v>0</v>
      </c>
      <c r="J12" s="232">
        <v>0</v>
      </c>
      <c r="K12" s="232">
        <v>0</v>
      </c>
      <c r="L12" s="232">
        <v>0</v>
      </c>
      <c r="M12" s="232">
        <v>0</v>
      </c>
      <c r="N12" s="232">
        <v>0</v>
      </c>
    </row>
    <row r="13" spans="1:14" ht="16.2" thickBot="1">
      <c r="A13" s="230" t="s">
        <v>42</v>
      </c>
      <c r="B13" s="231">
        <v>1</v>
      </c>
      <c r="C13" s="232">
        <v>1</v>
      </c>
      <c r="D13" s="232">
        <v>0</v>
      </c>
      <c r="E13" s="232">
        <v>1</v>
      </c>
      <c r="F13" s="232">
        <v>1</v>
      </c>
      <c r="G13" s="232">
        <v>0</v>
      </c>
      <c r="H13" s="232">
        <v>1</v>
      </c>
      <c r="I13" s="232">
        <v>1</v>
      </c>
      <c r="J13" s="232">
        <v>0</v>
      </c>
      <c r="K13" s="232">
        <v>1</v>
      </c>
      <c r="L13" s="232">
        <v>1</v>
      </c>
      <c r="M13" s="232">
        <v>0</v>
      </c>
      <c r="N13" s="232">
        <v>8</v>
      </c>
    </row>
    <row r="14" spans="1:14" ht="16.2" thickBot="1">
      <c r="A14" s="230" t="s">
        <v>26</v>
      </c>
      <c r="B14" s="231">
        <v>1</v>
      </c>
      <c r="C14" s="232">
        <v>1</v>
      </c>
      <c r="D14" s="232">
        <v>0</v>
      </c>
      <c r="E14" s="232">
        <v>1</v>
      </c>
      <c r="F14" s="232">
        <v>1</v>
      </c>
      <c r="G14" s="232">
        <v>1</v>
      </c>
      <c r="H14" s="232">
        <v>1</v>
      </c>
      <c r="I14" s="232">
        <v>1</v>
      </c>
      <c r="J14" s="232">
        <v>0</v>
      </c>
      <c r="K14" s="232">
        <v>1</v>
      </c>
      <c r="L14" s="232">
        <v>1</v>
      </c>
      <c r="M14" s="232">
        <v>1</v>
      </c>
      <c r="N14" s="232">
        <v>10</v>
      </c>
    </row>
    <row r="15" spans="1:14" ht="15" thickBot="1">
      <c r="A15" s="1"/>
    </row>
    <row r="16" spans="1:14" ht="16.2" thickBot="1">
      <c r="A16" s="223" t="s">
        <v>391</v>
      </c>
      <c r="B16" s="224" t="s">
        <v>331</v>
      </c>
      <c r="C16" s="226" t="s">
        <v>332</v>
      </c>
      <c r="D16" s="227" t="s">
        <v>116</v>
      </c>
      <c r="E16" s="228" t="s">
        <v>251</v>
      </c>
      <c r="F16" s="229" t="s">
        <v>334</v>
      </c>
    </row>
    <row r="17" spans="1:6" ht="16.2" thickBot="1">
      <c r="A17" s="230" t="s">
        <v>404</v>
      </c>
      <c r="B17" s="231">
        <v>24</v>
      </c>
      <c r="C17" s="232">
        <v>36</v>
      </c>
      <c r="D17" s="232">
        <v>24</v>
      </c>
      <c r="E17" s="232">
        <v>36</v>
      </c>
      <c r="F17" s="232">
        <v>120</v>
      </c>
    </row>
    <row r="18" spans="1:6" ht="16.2" thickBot="1">
      <c r="A18" s="230" t="s">
        <v>405</v>
      </c>
      <c r="B18" s="231">
        <v>12</v>
      </c>
      <c r="C18" s="232">
        <v>18</v>
      </c>
      <c r="D18" s="232">
        <v>12</v>
      </c>
      <c r="E18" s="232">
        <v>18</v>
      </c>
      <c r="F18" s="232">
        <v>60</v>
      </c>
    </row>
    <row r="19" spans="1:6" ht="16.2" thickBot="1">
      <c r="A19" s="230" t="s">
        <v>406</v>
      </c>
      <c r="B19" s="231">
        <v>40</v>
      </c>
      <c r="C19" s="232">
        <v>40</v>
      </c>
      <c r="D19" s="232">
        <v>50</v>
      </c>
      <c r="E19" s="232">
        <v>50</v>
      </c>
      <c r="F19" s="232">
        <v>180</v>
      </c>
    </row>
    <row r="20" spans="1:6" ht="16.2" thickBot="1">
      <c r="A20" s="230" t="s">
        <v>407</v>
      </c>
      <c r="B20" s="231">
        <v>32</v>
      </c>
      <c r="C20" s="232">
        <v>32</v>
      </c>
      <c r="D20" s="232">
        <v>40</v>
      </c>
      <c r="E20" s="232">
        <v>40</v>
      </c>
      <c r="F20" s="232">
        <v>144</v>
      </c>
    </row>
    <row r="21" spans="1:6" ht="16.2" thickBot="1">
      <c r="A21" s="230" t="s">
        <v>408</v>
      </c>
      <c r="B21" s="231">
        <v>6</v>
      </c>
      <c r="C21" s="232">
        <v>6</v>
      </c>
      <c r="D21" s="232">
        <v>8</v>
      </c>
      <c r="E21" s="232">
        <v>7</v>
      </c>
      <c r="F21" s="232">
        <v>27</v>
      </c>
    </row>
    <row r="22" spans="1:6" ht="16.2" thickBot="1">
      <c r="A22" s="230" t="s">
        <v>409</v>
      </c>
      <c r="B22" s="231">
        <v>2</v>
      </c>
      <c r="C22" s="232">
        <v>2</v>
      </c>
      <c r="D22" s="232">
        <v>3</v>
      </c>
      <c r="E22" s="232">
        <v>2</v>
      </c>
      <c r="F22" s="232">
        <v>9</v>
      </c>
    </row>
    <row r="23" spans="1:6" ht="16.2" thickBot="1">
      <c r="A23" s="230" t="s">
        <v>410</v>
      </c>
      <c r="B23" s="231">
        <v>0</v>
      </c>
      <c r="C23" s="232">
        <v>0</v>
      </c>
      <c r="D23" s="232">
        <v>0</v>
      </c>
      <c r="E23" s="232">
        <v>1</v>
      </c>
      <c r="F23" s="232">
        <v>1</v>
      </c>
    </row>
    <row r="24" spans="1:6" ht="16.2" thickBot="1">
      <c r="A24" s="230" t="s">
        <v>411</v>
      </c>
      <c r="B24" s="231">
        <v>0</v>
      </c>
      <c r="C24" s="232">
        <v>0</v>
      </c>
      <c r="D24" s="232">
        <v>0</v>
      </c>
      <c r="E24" s="232">
        <v>0</v>
      </c>
      <c r="F24" s="232">
        <v>0</v>
      </c>
    </row>
    <row r="25" spans="1:6" ht="16.2" thickBot="1">
      <c r="A25" s="230" t="s">
        <v>412</v>
      </c>
      <c r="B25" s="231">
        <v>0</v>
      </c>
      <c r="C25" s="232">
        <v>0</v>
      </c>
      <c r="D25" s="232">
        <v>0</v>
      </c>
      <c r="E25" s="232">
        <v>0</v>
      </c>
      <c r="F25" s="232">
        <v>0</v>
      </c>
    </row>
    <row r="26" spans="1:6" ht="16.2" thickBot="1">
      <c r="A26" s="230" t="s">
        <v>42</v>
      </c>
      <c r="B26" s="231">
        <v>2</v>
      </c>
      <c r="C26" s="232">
        <v>2</v>
      </c>
      <c r="D26" s="232">
        <v>2</v>
      </c>
      <c r="E26" s="232">
        <v>2</v>
      </c>
      <c r="F26" s="232">
        <v>8</v>
      </c>
    </row>
    <row r="27" spans="1:6" ht="16.2" thickBot="1">
      <c r="A27" s="230" t="s">
        <v>26</v>
      </c>
      <c r="B27" s="231">
        <v>2</v>
      </c>
      <c r="C27" s="232">
        <v>3</v>
      </c>
      <c r="D27" s="232">
        <v>2</v>
      </c>
      <c r="E27" s="232">
        <v>3</v>
      </c>
      <c r="F27" s="232">
        <v>10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CX18"/>
  <sheetViews>
    <sheetView showGridLines="0" zoomScaleNormal="100" workbookViewId="0">
      <pane xSplit="5" ySplit="5" topLeftCell="BE6" activePane="bottomRight" state="frozen"/>
      <selection pane="topRight" activeCell="F1" sqref="F1"/>
      <selection pane="bottomLeft" activeCell="A6" sqref="A6"/>
      <selection pane="bottomRight" activeCell="BQ7" sqref="BQ7"/>
    </sheetView>
  </sheetViews>
  <sheetFormatPr defaultColWidth="8.88671875" defaultRowHeight="14.4"/>
  <cols>
    <col min="1" max="1" width="2" style="1" customWidth="1"/>
    <col min="2" max="2" width="8.88671875" style="1"/>
    <col min="3" max="3" width="14.44140625" style="1" customWidth="1"/>
    <col min="4" max="4" width="20.109375" style="1" customWidth="1"/>
    <col min="5" max="5" width="49.88671875" style="1" hidden="1" customWidth="1"/>
    <col min="6" max="41" width="8.88671875" style="1" customWidth="1"/>
    <col min="42" max="42" width="9.6640625" style="1" customWidth="1"/>
    <col min="43" max="85" width="8.88671875" style="1" customWidth="1"/>
    <col min="86" max="86" width="8.88671875" style="1"/>
    <col min="87" max="89" width="8.88671875" style="1" customWidth="1"/>
    <col min="90" max="90" width="2.109375" style="1" customWidth="1"/>
    <col min="91" max="104" width="13.109375" style="1" customWidth="1"/>
    <col min="105" max="16384" width="8.88671875" style="1"/>
  </cols>
  <sheetData>
    <row r="2" spans="2:102" ht="18.600000000000001" thickBot="1">
      <c r="B2" s="153" t="s">
        <v>234</v>
      </c>
      <c r="C2" s="153"/>
      <c r="D2" s="154" t="s">
        <v>274</v>
      </c>
      <c r="E2" s="155" t="s">
        <v>274</v>
      </c>
    </row>
    <row r="3" spans="2:102" ht="15" thickBot="1">
      <c r="B3" s="156" t="s">
        <v>483</v>
      </c>
      <c r="D3" s="155" t="s">
        <v>231</v>
      </c>
      <c r="E3" s="157" t="s">
        <v>231</v>
      </c>
      <c r="F3" s="1196" t="str">
        <f>+"WK"&amp;" "&amp;WEEKNUM(F5)</f>
        <v>WK 40</v>
      </c>
      <c r="G3" s="1197"/>
      <c r="H3" s="1197"/>
      <c r="I3" s="1197"/>
      <c r="J3" s="1197"/>
      <c r="K3" s="1197"/>
      <c r="L3" s="1198"/>
      <c r="M3" s="1196" t="str">
        <f>+"WK"&amp;" "&amp;WEEKNUM(M5)</f>
        <v>WK 41</v>
      </c>
      <c r="N3" s="1197"/>
      <c r="O3" s="1197"/>
      <c r="P3" s="1197"/>
      <c r="Q3" s="1197"/>
      <c r="R3" s="1197"/>
      <c r="S3" s="1198"/>
      <c r="T3" s="1196" t="str">
        <f>+"WK"&amp;" "&amp;WEEKNUM(T5)</f>
        <v>WK 42</v>
      </c>
      <c r="U3" s="1197"/>
      <c r="V3" s="1197"/>
      <c r="W3" s="1197"/>
      <c r="X3" s="1197"/>
      <c r="Y3" s="1197"/>
      <c r="Z3" s="1198"/>
      <c r="AA3" s="1196" t="str">
        <f>+"WK"&amp;" "&amp;WEEKNUM(AA5)</f>
        <v>WK 43</v>
      </c>
      <c r="AB3" s="1197"/>
      <c r="AC3" s="1197"/>
      <c r="AD3" s="1197"/>
      <c r="AE3" s="1197"/>
      <c r="AF3" s="1197"/>
      <c r="AG3" s="1198"/>
      <c r="AH3" s="1196" t="str">
        <f>+"WK"&amp;" "&amp;WEEKNUM(AH5)</f>
        <v>WK 44</v>
      </c>
      <c r="AI3" s="1197"/>
      <c r="AJ3" s="1197"/>
      <c r="AK3" s="1197"/>
      <c r="AL3" s="1197"/>
      <c r="AM3" s="1197"/>
      <c r="AN3" s="1198"/>
      <c r="AO3" s="1196" t="str">
        <f>+"WK"&amp;" "&amp;WEEKNUM(AO5)</f>
        <v>WK 45</v>
      </c>
      <c r="AP3" s="1197"/>
      <c r="AQ3" s="1197"/>
      <c r="AR3" s="1197"/>
      <c r="AS3" s="1197"/>
      <c r="AT3" s="1197"/>
      <c r="AU3" s="1197"/>
      <c r="AV3" s="1196" t="str">
        <f>+"WK"&amp;" "&amp;WEEKNUM(AV5)</f>
        <v>WK 46</v>
      </c>
      <c r="AW3" s="1197"/>
      <c r="AX3" s="1197"/>
      <c r="AY3" s="1197"/>
      <c r="AZ3" s="1197"/>
      <c r="BA3" s="1197"/>
      <c r="BB3" s="1198"/>
      <c r="BC3" s="1196" t="str">
        <f>+"WK"&amp;" "&amp;WEEKNUM(BC5)</f>
        <v>WK 47</v>
      </c>
      <c r="BD3" s="1197"/>
      <c r="BE3" s="1197"/>
      <c r="BF3" s="1197"/>
      <c r="BG3" s="1197"/>
      <c r="BH3" s="1197"/>
      <c r="BI3" s="1198"/>
      <c r="BJ3" s="1196" t="str">
        <f>+"WK"&amp;" "&amp;WEEKNUM(BJ5)</f>
        <v>WK 48</v>
      </c>
      <c r="BK3" s="1197"/>
      <c r="BL3" s="1197"/>
      <c r="BM3" s="1197"/>
      <c r="BN3" s="1197"/>
      <c r="BO3" s="1197"/>
      <c r="BP3" s="1198"/>
      <c r="BQ3" s="1196" t="str">
        <f>+"WK"&amp;" "&amp;WEEKNUM(BQ5)</f>
        <v>WK 49</v>
      </c>
      <c r="BR3" s="1197"/>
      <c r="BS3" s="1197"/>
      <c r="BT3" s="1197"/>
      <c r="BU3" s="1197"/>
      <c r="BV3" s="1197"/>
      <c r="BW3" s="1198"/>
      <c r="BX3" s="1196" t="str">
        <f>+"WK"&amp;" "&amp;WEEKNUM(BX5)</f>
        <v>WK 50</v>
      </c>
      <c r="BY3" s="1197"/>
      <c r="BZ3" s="1197"/>
      <c r="CA3" s="1197"/>
      <c r="CB3" s="1197"/>
      <c r="CC3" s="1197"/>
      <c r="CD3" s="1198"/>
      <c r="CE3" s="1196" t="str">
        <f>+"WK"&amp;" "&amp;WEEKNUM(CE5)</f>
        <v>WK 51</v>
      </c>
      <c r="CF3" s="1197"/>
      <c r="CG3" s="1197"/>
      <c r="CH3" s="1197"/>
      <c r="CI3" s="1197"/>
      <c r="CJ3" s="1197"/>
      <c r="CK3" s="1197"/>
      <c r="CL3" s="203"/>
    </row>
    <row r="4" spans="2:102" s="158" customFormat="1" ht="15" thickBot="1">
      <c r="E4" s="154" t="s">
        <v>82</v>
      </c>
      <c r="F4" s="159" t="s">
        <v>91</v>
      </c>
      <c r="G4" s="160" t="s">
        <v>92</v>
      </c>
      <c r="H4" s="160" t="s">
        <v>93</v>
      </c>
      <c r="I4" s="160" t="s">
        <v>94</v>
      </c>
      <c r="J4" s="160" t="s">
        <v>95</v>
      </c>
      <c r="K4" s="160" t="s">
        <v>96</v>
      </c>
      <c r="L4" s="161" t="s">
        <v>97</v>
      </c>
      <c r="M4" s="159" t="s">
        <v>91</v>
      </c>
      <c r="N4" s="160" t="s">
        <v>92</v>
      </c>
      <c r="O4" s="160" t="s">
        <v>93</v>
      </c>
      <c r="P4" s="160" t="s">
        <v>94</v>
      </c>
      <c r="Q4" s="160" t="s">
        <v>95</v>
      </c>
      <c r="R4" s="160" t="s">
        <v>96</v>
      </c>
      <c r="S4" s="161" t="s">
        <v>97</v>
      </c>
      <c r="T4" s="159" t="s">
        <v>91</v>
      </c>
      <c r="U4" s="160" t="s">
        <v>92</v>
      </c>
      <c r="V4" s="160" t="s">
        <v>93</v>
      </c>
      <c r="W4" s="160" t="s">
        <v>94</v>
      </c>
      <c r="X4" s="160" t="s">
        <v>95</v>
      </c>
      <c r="Y4" s="160" t="s">
        <v>96</v>
      </c>
      <c r="Z4" s="160" t="s">
        <v>97</v>
      </c>
      <c r="AA4" s="159" t="s">
        <v>91</v>
      </c>
      <c r="AB4" s="160" t="s">
        <v>92</v>
      </c>
      <c r="AC4" s="160" t="s">
        <v>93</v>
      </c>
      <c r="AD4" s="160" t="s">
        <v>94</v>
      </c>
      <c r="AE4" s="160" t="s">
        <v>95</v>
      </c>
      <c r="AF4" s="160" t="s">
        <v>96</v>
      </c>
      <c r="AG4" s="161" t="s">
        <v>97</v>
      </c>
      <c r="AH4" s="160" t="s">
        <v>91</v>
      </c>
      <c r="AI4" s="160" t="s">
        <v>92</v>
      </c>
      <c r="AJ4" s="160" t="s">
        <v>93</v>
      </c>
      <c r="AK4" s="160" t="s">
        <v>94</v>
      </c>
      <c r="AL4" s="160" t="s">
        <v>95</v>
      </c>
      <c r="AM4" s="160" t="s">
        <v>96</v>
      </c>
      <c r="AN4" s="160" t="s">
        <v>97</v>
      </c>
      <c r="AO4" s="159" t="s">
        <v>91</v>
      </c>
      <c r="AP4" s="160" t="s">
        <v>92</v>
      </c>
      <c r="AQ4" s="160" t="s">
        <v>93</v>
      </c>
      <c r="AR4" s="160" t="s">
        <v>94</v>
      </c>
      <c r="AS4" s="160" t="s">
        <v>95</v>
      </c>
      <c r="AT4" s="160" t="s">
        <v>96</v>
      </c>
      <c r="AU4" s="161" t="s">
        <v>97</v>
      </c>
      <c r="AV4" s="159" t="s">
        <v>91</v>
      </c>
      <c r="AW4" s="160" t="s">
        <v>92</v>
      </c>
      <c r="AX4" s="160" t="s">
        <v>93</v>
      </c>
      <c r="AY4" s="160" t="s">
        <v>94</v>
      </c>
      <c r="AZ4" s="160" t="s">
        <v>95</v>
      </c>
      <c r="BA4" s="160" t="s">
        <v>96</v>
      </c>
      <c r="BB4" s="161" t="s">
        <v>97</v>
      </c>
      <c r="BC4" s="159" t="s">
        <v>91</v>
      </c>
      <c r="BD4" s="160" t="s">
        <v>92</v>
      </c>
      <c r="BE4" s="160" t="s">
        <v>93</v>
      </c>
      <c r="BF4" s="160" t="s">
        <v>94</v>
      </c>
      <c r="BG4" s="160" t="s">
        <v>95</v>
      </c>
      <c r="BH4" s="160" t="s">
        <v>96</v>
      </c>
      <c r="BI4" s="161" t="s">
        <v>97</v>
      </c>
      <c r="BJ4" s="159" t="s">
        <v>91</v>
      </c>
      <c r="BK4" s="160" t="s">
        <v>92</v>
      </c>
      <c r="BL4" s="160" t="s">
        <v>93</v>
      </c>
      <c r="BM4" s="160" t="s">
        <v>94</v>
      </c>
      <c r="BN4" s="160" t="s">
        <v>95</v>
      </c>
      <c r="BO4" s="160" t="s">
        <v>96</v>
      </c>
      <c r="BP4" s="161" t="s">
        <v>97</v>
      </c>
      <c r="BQ4" s="159" t="s">
        <v>91</v>
      </c>
      <c r="BR4" s="160" t="s">
        <v>92</v>
      </c>
      <c r="BS4" s="160" t="s">
        <v>93</v>
      </c>
      <c r="BT4" s="160" t="s">
        <v>94</v>
      </c>
      <c r="BU4" s="160" t="s">
        <v>95</v>
      </c>
      <c r="BV4" s="160" t="s">
        <v>96</v>
      </c>
      <c r="BW4" s="161" t="s">
        <v>97</v>
      </c>
      <c r="BX4" s="159" t="s">
        <v>91</v>
      </c>
      <c r="BY4" s="160" t="s">
        <v>92</v>
      </c>
      <c r="BZ4" s="160" t="s">
        <v>93</v>
      </c>
      <c r="CA4" s="160" t="s">
        <v>94</v>
      </c>
      <c r="CB4" s="160" t="s">
        <v>95</v>
      </c>
      <c r="CC4" s="160" t="s">
        <v>96</v>
      </c>
      <c r="CD4" s="161" t="s">
        <v>97</v>
      </c>
      <c r="CE4" s="159" t="s">
        <v>91</v>
      </c>
      <c r="CF4" s="160" t="s">
        <v>92</v>
      </c>
      <c r="CG4" s="160" t="s">
        <v>93</v>
      </c>
      <c r="CH4" s="160" t="s">
        <v>94</v>
      </c>
      <c r="CI4" s="160" t="s">
        <v>95</v>
      </c>
      <c r="CJ4" s="160" t="s">
        <v>96</v>
      </c>
      <c r="CK4" s="160" t="s">
        <v>97</v>
      </c>
      <c r="CL4" s="204"/>
      <c r="CM4" s="1192" t="s">
        <v>352</v>
      </c>
      <c r="CN4" s="1193"/>
      <c r="CO4" s="1193"/>
      <c r="CP4" s="1194"/>
      <c r="CQ4" s="1192" t="s">
        <v>353</v>
      </c>
      <c r="CR4" s="1193"/>
      <c r="CS4" s="1193"/>
      <c r="CT4" s="1194"/>
      <c r="CU4" s="1192" t="s">
        <v>354</v>
      </c>
      <c r="CV4" s="1193"/>
      <c r="CW4" s="1193"/>
      <c r="CX4" s="1195"/>
    </row>
    <row r="5" spans="2:102" s="40" customFormat="1" ht="41.4" customHeight="1" thickBot="1">
      <c r="B5" s="182" t="s">
        <v>22</v>
      </c>
      <c r="C5" s="183" t="s">
        <v>59</v>
      </c>
      <c r="D5" s="183" t="s">
        <v>60</v>
      </c>
      <c r="E5" s="183" t="s">
        <v>61</v>
      </c>
      <c r="F5" s="132">
        <v>44102</v>
      </c>
      <c r="G5" s="133">
        <f t="shared" ref="G5:R5" si="0">F5+1</f>
        <v>44103</v>
      </c>
      <c r="H5" s="133">
        <f t="shared" si="0"/>
        <v>44104</v>
      </c>
      <c r="I5" s="133">
        <f t="shared" si="0"/>
        <v>44105</v>
      </c>
      <c r="J5" s="133">
        <f t="shared" si="0"/>
        <v>44106</v>
      </c>
      <c r="K5" s="133">
        <f t="shared" si="0"/>
        <v>44107</v>
      </c>
      <c r="L5" s="134">
        <f t="shared" si="0"/>
        <v>44108</v>
      </c>
      <c r="M5" s="135">
        <f t="shared" si="0"/>
        <v>44109</v>
      </c>
      <c r="N5" s="133">
        <f t="shared" si="0"/>
        <v>44110</v>
      </c>
      <c r="O5" s="133">
        <f t="shared" si="0"/>
        <v>44111</v>
      </c>
      <c r="P5" s="133">
        <f t="shared" si="0"/>
        <v>44112</v>
      </c>
      <c r="Q5" s="133">
        <f t="shared" si="0"/>
        <v>44113</v>
      </c>
      <c r="R5" s="133">
        <f t="shared" si="0"/>
        <v>44114</v>
      </c>
      <c r="S5" s="134">
        <f t="shared" ref="S5:AG5" si="1">R5+1</f>
        <v>44115</v>
      </c>
      <c r="T5" s="135">
        <f t="shared" si="1"/>
        <v>44116</v>
      </c>
      <c r="U5" s="133">
        <f t="shared" si="1"/>
        <v>44117</v>
      </c>
      <c r="V5" s="143">
        <f t="shared" si="1"/>
        <v>44118</v>
      </c>
      <c r="W5" s="132">
        <f t="shared" si="1"/>
        <v>44119</v>
      </c>
      <c r="X5" s="133">
        <f t="shared" si="1"/>
        <v>44120</v>
      </c>
      <c r="Y5" s="133">
        <f t="shared" si="1"/>
        <v>44121</v>
      </c>
      <c r="Z5" s="143">
        <f t="shared" si="1"/>
        <v>44122</v>
      </c>
      <c r="AA5" s="132">
        <f t="shared" si="1"/>
        <v>44123</v>
      </c>
      <c r="AB5" s="133">
        <f t="shared" si="1"/>
        <v>44124</v>
      </c>
      <c r="AC5" s="133">
        <f t="shared" si="1"/>
        <v>44125</v>
      </c>
      <c r="AD5" s="133">
        <f t="shared" si="1"/>
        <v>44126</v>
      </c>
      <c r="AE5" s="133">
        <f t="shared" si="1"/>
        <v>44127</v>
      </c>
      <c r="AF5" s="133">
        <f t="shared" si="1"/>
        <v>44128</v>
      </c>
      <c r="AG5" s="134">
        <f t="shared" si="1"/>
        <v>44129</v>
      </c>
      <c r="AH5" s="135">
        <f t="shared" ref="AH5:BM5" si="2">AG5+1</f>
        <v>44130</v>
      </c>
      <c r="AI5" s="133">
        <f t="shared" si="2"/>
        <v>44131</v>
      </c>
      <c r="AJ5" s="133">
        <f t="shared" si="2"/>
        <v>44132</v>
      </c>
      <c r="AK5" s="133">
        <f t="shared" si="2"/>
        <v>44133</v>
      </c>
      <c r="AL5" s="133">
        <f t="shared" si="2"/>
        <v>44134</v>
      </c>
      <c r="AM5" s="133">
        <f t="shared" si="2"/>
        <v>44135</v>
      </c>
      <c r="AN5" s="143">
        <f t="shared" si="2"/>
        <v>44136</v>
      </c>
      <c r="AO5" s="132">
        <f t="shared" si="2"/>
        <v>44137</v>
      </c>
      <c r="AP5" s="133">
        <f t="shared" si="2"/>
        <v>44138</v>
      </c>
      <c r="AQ5" s="133">
        <f t="shared" si="2"/>
        <v>44139</v>
      </c>
      <c r="AR5" s="133">
        <f t="shared" si="2"/>
        <v>44140</v>
      </c>
      <c r="AS5" s="133">
        <f t="shared" si="2"/>
        <v>44141</v>
      </c>
      <c r="AT5" s="133">
        <f t="shared" si="2"/>
        <v>44142</v>
      </c>
      <c r="AU5" s="134">
        <f t="shared" si="2"/>
        <v>44143</v>
      </c>
      <c r="AV5" s="132">
        <f t="shared" si="2"/>
        <v>44144</v>
      </c>
      <c r="AW5" s="133">
        <f t="shared" si="2"/>
        <v>44145</v>
      </c>
      <c r="AX5" s="133">
        <f t="shared" si="2"/>
        <v>44146</v>
      </c>
      <c r="AY5" s="133">
        <f t="shared" si="2"/>
        <v>44147</v>
      </c>
      <c r="AZ5" s="133">
        <f t="shared" si="2"/>
        <v>44148</v>
      </c>
      <c r="BA5" s="133">
        <f t="shared" si="2"/>
        <v>44149</v>
      </c>
      <c r="BB5" s="143">
        <f t="shared" si="2"/>
        <v>44150</v>
      </c>
      <c r="BC5" s="132">
        <f t="shared" si="2"/>
        <v>44151</v>
      </c>
      <c r="BD5" s="133">
        <f t="shared" si="2"/>
        <v>44152</v>
      </c>
      <c r="BE5" s="133">
        <f t="shared" si="2"/>
        <v>44153</v>
      </c>
      <c r="BF5" s="133">
        <f t="shared" si="2"/>
        <v>44154</v>
      </c>
      <c r="BG5" s="133">
        <f t="shared" si="2"/>
        <v>44155</v>
      </c>
      <c r="BH5" s="133">
        <f t="shared" si="2"/>
        <v>44156</v>
      </c>
      <c r="BI5" s="143">
        <f t="shared" si="2"/>
        <v>44157</v>
      </c>
      <c r="BJ5" s="132">
        <f t="shared" si="2"/>
        <v>44158</v>
      </c>
      <c r="BK5" s="133">
        <f t="shared" si="2"/>
        <v>44159</v>
      </c>
      <c r="BL5" s="133">
        <f t="shared" si="2"/>
        <v>44160</v>
      </c>
      <c r="BM5" s="133">
        <f t="shared" si="2"/>
        <v>44161</v>
      </c>
      <c r="BN5" s="133">
        <f t="shared" ref="BN5:CK5" si="3">BM5+1</f>
        <v>44162</v>
      </c>
      <c r="BO5" s="133">
        <f t="shared" si="3"/>
        <v>44163</v>
      </c>
      <c r="BP5" s="134">
        <f t="shared" si="3"/>
        <v>44164</v>
      </c>
      <c r="BQ5" s="135">
        <f t="shared" si="3"/>
        <v>44165</v>
      </c>
      <c r="BR5" s="133">
        <f t="shared" si="3"/>
        <v>44166</v>
      </c>
      <c r="BS5" s="133">
        <f t="shared" si="3"/>
        <v>44167</v>
      </c>
      <c r="BT5" s="133">
        <f t="shared" si="3"/>
        <v>44168</v>
      </c>
      <c r="BU5" s="133">
        <f t="shared" si="3"/>
        <v>44169</v>
      </c>
      <c r="BV5" s="133">
        <f t="shared" si="3"/>
        <v>44170</v>
      </c>
      <c r="BW5" s="143">
        <f t="shared" si="3"/>
        <v>44171</v>
      </c>
      <c r="BX5" s="132">
        <f t="shared" si="3"/>
        <v>44172</v>
      </c>
      <c r="BY5" s="133">
        <f t="shared" si="3"/>
        <v>44173</v>
      </c>
      <c r="BZ5" s="133">
        <f t="shared" si="3"/>
        <v>44174</v>
      </c>
      <c r="CA5" s="133">
        <f t="shared" si="3"/>
        <v>44175</v>
      </c>
      <c r="CB5" s="133">
        <f t="shared" si="3"/>
        <v>44176</v>
      </c>
      <c r="CC5" s="133">
        <f t="shared" si="3"/>
        <v>44177</v>
      </c>
      <c r="CD5" s="143">
        <f t="shared" si="3"/>
        <v>44178</v>
      </c>
      <c r="CE5" s="132">
        <f t="shared" si="3"/>
        <v>44179</v>
      </c>
      <c r="CF5" s="133">
        <f t="shared" si="3"/>
        <v>44180</v>
      </c>
      <c r="CG5" s="133">
        <f t="shared" si="3"/>
        <v>44181</v>
      </c>
      <c r="CH5" s="134">
        <f t="shared" si="3"/>
        <v>44182</v>
      </c>
      <c r="CI5" s="135">
        <f t="shared" si="3"/>
        <v>44183</v>
      </c>
      <c r="CJ5" s="133">
        <f t="shared" si="3"/>
        <v>44184</v>
      </c>
      <c r="CK5" s="143">
        <f t="shared" si="3"/>
        <v>44185</v>
      </c>
      <c r="CL5" s="205"/>
      <c r="CM5" s="211" t="s">
        <v>340</v>
      </c>
      <c r="CN5" s="212" t="s">
        <v>341</v>
      </c>
      <c r="CO5" s="212" t="s">
        <v>342</v>
      </c>
      <c r="CP5" s="213" t="s">
        <v>343</v>
      </c>
      <c r="CQ5" s="211" t="s">
        <v>344</v>
      </c>
      <c r="CR5" s="212" t="s">
        <v>345</v>
      </c>
      <c r="CS5" s="212" t="s">
        <v>346</v>
      </c>
      <c r="CT5" s="213" t="s">
        <v>347</v>
      </c>
      <c r="CU5" s="211" t="s">
        <v>348</v>
      </c>
      <c r="CV5" s="212" t="s">
        <v>349</v>
      </c>
      <c r="CW5" s="212" t="s">
        <v>350</v>
      </c>
      <c r="CX5" s="213" t="s">
        <v>351</v>
      </c>
    </row>
    <row r="6" spans="2:102" s="162" customFormat="1" ht="13.8">
      <c r="B6" s="188" t="s">
        <v>26</v>
      </c>
      <c r="C6" s="189">
        <v>100006503</v>
      </c>
      <c r="D6" s="190" t="s">
        <v>63</v>
      </c>
      <c r="E6" s="191" t="s">
        <v>20</v>
      </c>
      <c r="F6" s="128"/>
      <c r="G6" s="127"/>
      <c r="H6" s="127"/>
      <c r="I6" s="127"/>
      <c r="J6" s="127"/>
      <c r="K6" s="127"/>
      <c r="L6" s="127"/>
      <c r="M6" s="128"/>
      <c r="N6" s="127"/>
      <c r="O6" s="127"/>
      <c r="P6" s="127"/>
      <c r="Q6" s="127"/>
      <c r="R6" s="127"/>
      <c r="S6" s="127"/>
      <c r="T6" s="128"/>
      <c r="U6" s="127"/>
      <c r="V6" s="127"/>
      <c r="W6" s="127"/>
      <c r="X6" s="127"/>
      <c r="Y6" s="128"/>
      <c r="Z6" s="127"/>
      <c r="AA6" s="127"/>
      <c r="AB6" s="127"/>
      <c r="AC6" s="127"/>
      <c r="AD6" s="127"/>
      <c r="AE6" s="128"/>
      <c r="AF6" s="127"/>
      <c r="AG6" s="127"/>
      <c r="AH6" s="127"/>
      <c r="AI6" s="127"/>
      <c r="AJ6" s="127"/>
      <c r="AK6" s="127"/>
      <c r="AL6" s="128"/>
      <c r="AM6" s="127"/>
      <c r="AN6" s="127"/>
      <c r="AO6" s="127"/>
      <c r="AP6" s="127"/>
      <c r="AQ6" s="127"/>
      <c r="AR6" s="127"/>
      <c r="AS6" s="128"/>
      <c r="AT6" s="127"/>
      <c r="AU6" s="127"/>
      <c r="AV6" s="127"/>
      <c r="AW6" s="127"/>
      <c r="AX6" s="127"/>
      <c r="AY6" s="127"/>
      <c r="AZ6" s="128"/>
      <c r="BA6" s="127"/>
      <c r="BB6" s="127"/>
      <c r="BC6" s="127"/>
      <c r="BD6" s="127"/>
      <c r="BE6" s="127"/>
      <c r="BF6" s="127"/>
      <c r="BG6" s="128"/>
      <c r="BH6" s="127"/>
      <c r="BI6" s="127"/>
      <c r="BJ6" s="127"/>
      <c r="BK6" s="127"/>
      <c r="BL6" s="127"/>
      <c r="BM6" s="127"/>
      <c r="BN6" s="128"/>
      <c r="BO6" s="128"/>
      <c r="BP6" s="128"/>
      <c r="BQ6" s="128"/>
      <c r="BR6" s="127"/>
      <c r="BS6" s="127"/>
      <c r="BT6" s="127"/>
      <c r="BU6" s="128"/>
      <c r="BV6" s="127"/>
      <c r="BW6" s="127"/>
      <c r="BX6" s="214" t="s">
        <v>230</v>
      </c>
      <c r="BY6" s="127"/>
      <c r="BZ6" s="127"/>
      <c r="CA6" s="127"/>
      <c r="CB6" s="128"/>
      <c r="CC6" s="127"/>
      <c r="CD6" s="127"/>
      <c r="CE6" s="127"/>
      <c r="CF6" s="127"/>
      <c r="CG6" s="127"/>
      <c r="CH6" s="127"/>
      <c r="CI6" s="128"/>
      <c r="CJ6" s="127"/>
      <c r="CK6" s="144"/>
      <c r="CL6" s="206"/>
      <c r="CM6" s="201"/>
      <c r="CN6" s="192"/>
      <c r="CO6" s="192"/>
      <c r="CP6" s="192"/>
      <c r="CQ6" s="192"/>
      <c r="CR6" s="192"/>
      <c r="CS6" s="192"/>
      <c r="CT6" s="214" t="s">
        <v>355</v>
      </c>
      <c r="CU6" s="192"/>
      <c r="CV6" s="192"/>
      <c r="CW6" s="192"/>
      <c r="CX6" s="216" t="s">
        <v>356</v>
      </c>
    </row>
    <row r="7" spans="2:102" s="162" customFormat="1" ht="96.6">
      <c r="B7" s="193" t="s">
        <v>30</v>
      </c>
      <c r="C7" s="185">
        <v>8337800001</v>
      </c>
      <c r="D7" s="184" t="s">
        <v>64</v>
      </c>
      <c r="E7" s="177" t="s">
        <v>31</v>
      </c>
      <c r="F7" s="137"/>
      <c r="G7" s="137"/>
      <c r="H7" s="126"/>
      <c r="I7" s="126"/>
      <c r="J7" s="126"/>
      <c r="K7" s="126"/>
      <c r="L7" s="126"/>
      <c r="M7" s="137"/>
      <c r="N7" s="141" t="s">
        <v>217</v>
      </c>
      <c r="O7" s="126"/>
      <c r="P7" s="126"/>
      <c r="Q7" s="137"/>
      <c r="R7" s="126"/>
      <c r="S7" s="126"/>
      <c r="T7" s="137"/>
      <c r="U7" s="126"/>
      <c r="V7" s="126"/>
      <c r="W7" s="141" t="s">
        <v>218</v>
      </c>
      <c r="X7" s="126"/>
      <c r="Y7" s="126"/>
      <c r="Z7" s="126"/>
      <c r="AA7" s="137"/>
      <c r="AB7" s="126"/>
      <c r="AC7" s="126"/>
      <c r="AD7" s="126"/>
      <c r="AE7" s="126"/>
      <c r="AF7" s="126"/>
      <c r="AG7" s="126"/>
      <c r="AH7" s="137"/>
      <c r="AI7" s="126"/>
      <c r="AJ7" s="126"/>
      <c r="AK7" s="141" t="s">
        <v>232</v>
      </c>
      <c r="AL7" s="126"/>
      <c r="AM7" s="141" t="s">
        <v>386</v>
      </c>
      <c r="AN7" s="126"/>
      <c r="AO7" s="137"/>
      <c r="AP7" s="126"/>
      <c r="AQ7" s="126"/>
      <c r="AR7" s="178"/>
      <c r="AS7" s="126"/>
      <c r="AT7" s="126"/>
      <c r="AU7" s="141" t="s">
        <v>387</v>
      </c>
      <c r="AV7" s="126"/>
      <c r="AW7" s="126"/>
      <c r="AX7" s="126"/>
      <c r="AY7" s="126"/>
      <c r="AZ7" s="126"/>
      <c r="BA7" s="126"/>
      <c r="BB7" s="126"/>
      <c r="BC7" s="141" t="s">
        <v>502</v>
      </c>
      <c r="BD7" s="126"/>
      <c r="BE7" s="126"/>
      <c r="BF7" s="126"/>
      <c r="BG7" s="126"/>
      <c r="BH7" s="141" t="s">
        <v>627</v>
      </c>
      <c r="BI7" s="126"/>
      <c r="BJ7" s="141" t="s">
        <v>388</v>
      </c>
      <c r="BK7" s="126"/>
      <c r="BL7" s="126"/>
      <c r="BM7" s="126"/>
      <c r="BN7" s="141" t="s">
        <v>628</v>
      </c>
      <c r="BO7" s="137"/>
      <c r="BP7" s="137"/>
      <c r="BQ7" s="141" t="s">
        <v>629</v>
      </c>
      <c r="BR7" s="126"/>
      <c r="BS7" s="126"/>
      <c r="BT7" s="126"/>
      <c r="BU7" s="126"/>
      <c r="BV7" s="126"/>
      <c r="BW7" s="126"/>
      <c r="BX7" s="137"/>
      <c r="BY7" s="126"/>
      <c r="BZ7" s="126"/>
      <c r="CA7" s="126"/>
      <c r="CB7" s="186" t="s">
        <v>630</v>
      </c>
      <c r="CC7" s="137"/>
      <c r="CD7" s="137"/>
      <c r="CE7" s="130"/>
      <c r="CF7" s="137"/>
      <c r="CG7" s="137"/>
      <c r="CH7" s="186" t="s">
        <v>389</v>
      </c>
      <c r="CI7" s="130"/>
      <c r="CJ7" s="130"/>
      <c r="CK7" s="200"/>
      <c r="CL7" s="207"/>
      <c r="CM7" s="222" t="s">
        <v>359</v>
      </c>
      <c r="CN7" s="222" t="s">
        <v>360</v>
      </c>
      <c r="CO7" s="222" t="s">
        <v>361</v>
      </c>
      <c r="CP7" s="215" t="s">
        <v>370</v>
      </c>
      <c r="CQ7" s="215" t="s">
        <v>362</v>
      </c>
      <c r="CR7" s="215" t="s">
        <v>363</v>
      </c>
      <c r="CS7" s="215" t="s">
        <v>364</v>
      </c>
      <c r="CT7" s="215" t="s">
        <v>365</v>
      </c>
      <c r="CU7" s="215" t="s">
        <v>366</v>
      </c>
      <c r="CV7" s="215" t="s">
        <v>367</v>
      </c>
      <c r="CW7" s="215" t="s">
        <v>368</v>
      </c>
      <c r="CX7" s="215" t="s">
        <v>369</v>
      </c>
    </row>
    <row r="8" spans="2:102" s="162" customFormat="1" ht="13.8">
      <c r="B8" s="193" t="s">
        <v>36</v>
      </c>
      <c r="C8" s="185">
        <v>8332104901</v>
      </c>
      <c r="D8" s="184" t="s">
        <v>65</v>
      </c>
      <c r="E8" s="177" t="s">
        <v>39</v>
      </c>
      <c r="F8" s="137"/>
      <c r="G8" s="126"/>
      <c r="H8" s="126"/>
      <c r="I8" s="126"/>
      <c r="J8" s="126"/>
      <c r="K8" s="126"/>
      <c r="L8" s="126"/>
      <c r="M8" s="137"/>
      <c r="N8" s="142">
        <v>2</v>
      </c>
      <c r="O8" s="126"/>
      <c r="P8" s="126"/>
      <c r="Q8" s="137"/>
      <c r="R8" s="126"/>
      <c r="S8" s="126"/>
      <c r="T8" s="137"/>
      <c r="U8" s="126"/>
      <c r="V8" s="126"/>
      <c r="W8" s="187">
        <v>2</v>
      </c>
      <c r="X8" s="137"/>
      <c r="Y8" s="137"/>
      <c r="Z8" s="137"/>
      <c r="AA8" s="137"/>
      <c r="AB8" s="137"/>
      <c r="AC8" s="137"/>
      <c r="AD8" s="137"/>
      <c r="AE8" s="137"/>
      <c r="AF8" s="137"/>
      <c r="AG8" s="137"/>
      <c r="AH8" s="137"/>
      <c r="AI8" s="137"/>
      <c r="AJ8" s="137"/>
      <c r="AK8" s="187">
        <v>2</v>
      </c>
      <c r="AL8" s="137"/>
      <c r="AM8" s="137"/>
      <c r="AN8" s="137"/>
      <c r="AO8" s="137"/>
      <c r="AP8" s="137"/>
      <c r="AQ8" s="137"/>
      <c r="AR8" s="137"/>
      <c r="AS8" s="137"/>
      <c r="AT8" s="137"/>
      <c r="AU8" s="187">
        <v>2</v>
      </c>
      <c r="AV8" s="126"/>
      <c r="AW8" s="126"/>
      <c r="AX8" s="126"/>
      <c r="AY8" s="137"/>
      <c r="AZ8" s="137"/>
      <c r="BA8" s="137"/>
      <c r="BB8" s="137"/>
      <c r="BC8" s="187">
        <v>2</v>
      </c>
      <c r="BD8" s="137"/>
      <c r="BE8" s="137"/>
      <c r="BF8" s="137"/>
      <c r="BG8" s="137"/>
      <c r="BH8" s="137"/>
      <c r="BI8" s="137"/>
      <c r="BJ8" s="140">
        <v>2</v>
      </c>
      <c r="BK8" s="140"/>
      <c r="BL8" s="137"/>
      <c r="BM8" s="137"/>
      <c r="BN8" s="140">
        <v>1</v>
      </c>
      <c r="BO8" s="137"/>
      <c r="BP8" s="137"/>
      <c r="BQ8" s="137"/>
      <c r="BR8" s="137"/>
      <c r="BS8" s="137"/>
      <c r="BT8" s="137"/>
      <c r="BU8" s="137"/>
      <c r="BV8" s="137"/>
      <c r="BW8" s="137"/>
      <c r="BX8" s="137"/>
      <c r="BY8" s="137"/>
      <c r="BZ8" s="137"/>
      <c r="CA8" s="137"/>
      <c r="CB8" s="140">
        <v>3</v>
      </c>
      <c r="CC8" s="137"/>
      <c r="CD8" s="137"/>
      <c r="CE8" s="137"/>
      <c r="CF8" s="137"/>
      <c r="CG8" s="137"/>
      <c r="CH8" s="140">
        <v>2</v>
      </c>
      <c r="CI8" s="137"/>
      <c r="CJ8" s="137"/>
      <c r="CK8" s="151"/>
      <c r="CL8" s="208"/>
      <c r="CM8" s="202"/>
      <c r="CN8" s="178"/>
      <c r="CO8" s="178"/>
      <c r="CP8" s="178"/>
      <c r="CQ8" s="178"/>
      <c r="CR8" s="178"/>
      <c r="CS8" s="178"/>
      <c r="CT8" s="178"/>
      <c r="CU8" s="178"/>
      <c r="CV8" s="178"/>
      <c r="CW8" s="178"/>
      <c r="CX8" s="179"/>
    </row>
    <row r="9" spans="2:102" s="162" customFormat="1" ht="13.8">
      <c r="B9" s="193" t="s">
        <v>37</v>
      </c>
      <c r="C9" s="185">
        <v>8335499901</v>
      </c>
      <c r="D9" s="184" t="s">
        <v>66</v>
      </c>
      <c r="E9" s="177" t="s">
        <v>40</v>
      </c>
      <c r="F9" s="137"/>
      <c r="G9" s="137"/>
      <c r="H9" s="126"/>
      <c r="I9" s="126"/>
      <c r="J9" s="126"/>
      <c r="K9" s="126"/>
      <c r="L9" s="126"/>
      <c r="M9" s="137"/>
      <c r="N9" s="126"/>
      <c r="O9" s="126"/>
      <c r="P9" s="126"/>
      <c r="Q9" s="137"/>
      <c r="R9" s="126"/>
      <c r="S9" s="126"/>
      <c r="T9" s="137"/>
      <c r="U9" s="126"/>
      <c r="V9" s="126"/>
      <c r="W9" s="142">
        <v>1</v>
      </c>
      <c r="X9" s="126"/>
      <c r="Y9" s="126"/>
      <c r="Z9" s="126"/>
      <c r="AA9" s="137"/>
      <c r="AB9" s="126"/>
      <c r="AC9" s="126"/>
      <c r="AD9" s="126"/>
      <c r="AE9" s="126"/>
      <c r="AF9" s="126"/>
      <c r="AG9" s="126"/>
      <c r="AH9" s="137"/>
      <c r="AI9" s="126"/>
      <c r="AJ9" s="126"/>
      <c r="AK9" s="142">
        <v>1</v>
      </c>
      <c r="AL9" s="126"/>
      <c r="AM9" s="126"/>
      <c r="AN9" s="126"/>
      <c r="AO9" s="137"/>
      <c r="AP9" s="126"/>
      <c r="AQ9" s="126"/>
      <c r="AR9" s="126"/>
      <c r="AS9" s="126"/>
      <c r="AT9" s="126"/>
      <c r="AU9" s="126"/>
      <c r="AV9" s="137"/>
      <c r="AW9" s="126"/>
      <c r="AX9" s="126"/>
      <c r="AY9" s="126"/>
      <c r="AZ9" s="126"/>
      <c r="BA9" s="126"/>
      <c r="BB9" s="126"/>
      <c r="BC9" s="137">
        <v>1</v>
      </c>
      <c r="BD9" s="126"/>
      <c r="BE9" s="126"/>
      <c r="BF9" s="126"/>
      <c r="BG9" s="126"/>
      <c r="BH9" s="126"/>
      <c r="BI9" s="126"/>
      <c r="BJ9" s="137"/>
      <c r="BK9" s="126"/>
      <c r="BL9" s="126"/>
      <c r="BM9" s="126"/>
      <c r="BN9" s="126"/>
      <c r="BO9" s="137"/>
      <c r="BP9" s="137"/>
      <c r="BQ9" s="137"/>
      <c r="BR9" s="126"/>
      <c r="BS9" s="126"/>
      <c r="BT9" s="126"/>
      <c r="BU9" s="126"/>
      <c r="BV9" s="126"/>
      <c r="BW9" s="126"/>
      <c r="BX9" s="137"/>
      <c r="BY9" s="126"/>
      <c r="BZ9" s="126"/>
      <c r="CA9" s="126"/>
      <c r="CB9" s="140">
        <v>1</v>
      </c>
      <c r="CC9" s="137"/>
      <c r="CD9" s="137"/>
      <c r="CE9" s="137"/>
      <c r="CF9" s="137"/>
      <c r="CG9" s="137"/>
      <c r="CH9" s="140">
        <v>3</v>
      </c>
      <c r="CI9" s="126"/>
      <c r="CJ9" s="126"/>
      <c r="CK9" s="136"/>
      <c r="CL9" s="209"/>
      <c r="CM9" s="202"/>
      <c r="CN9" s="178"/>
      <c r="CO9" s="178"/>
      <c r="CP9" s="178"/>
      <c r="CQ9" s="178"/>
      <c r="CR9" s="178"/>
      <c r="CS9" s="178"/>
      <c r="CT9" s="178"/>
      <c r="CU9" s="178"/>
      <c r="CV9" s="178"/>
      <c r="CW9" s="178"/>
      <c r="CX9" s="179"/>
    </row>
    <row r="10" spans="2:102" s="162" customFormat="1" ht="13.8">
      <c r="B10" s="193" t="s">
        <v>38</v>
      </c>
      <c r="C10" s="185">
        <v>8333454901</v>
      </c>
      <c r="D10" s="184" t="s">
        <v>67</v>
      </c>
      <c r="E10" s="177" t="s">
        <v>41</v>
      </c>
      <c r="F10" s="137"/>
      <c r="G10" s="137"/>
      <c r="H10" s="126"/>
      <c r="I10" s="126"/>
      <c r="J10" s="126"/>
      <c r="K10" s="126"/>
      <c r="L10" s="126"/>
      <c r="M10" s="137"/>
      <c r="N10" s="126"/>
      <c r="O10" s="126"/>
      <c r="P10" s="126"/>
      <c r="Q10" s="137"/>
      <c r="R10" s="126"/>
      <c r="S10" s="126"/>
      <c r="T10" s="137"/>
      <c r="U10" s="126"/>
      <c r="V10" s="126"/>
      <c r="W10" s="126"/>
      <c r="X10" s="126"/>
      <c r="Y10" s="126"/>
      <c r="Z10" s="126"/>
      <c r="AA10" s="137"/>
      <c r="AB10" s="126"/>
      <c r="AC10" s="126"/>
      <c r="AD10" s="126"/>
      <c r="AE10" s="126"/>
      <c r="AF10" s="126"/>
      <c r="AG10" s="126"/>
      <c r="AH10" s="137"/>
      <c r="AI10" s="126"/>
      <c r="AJ10" s="126"/>
      <c r="AK10" s="126"/>
      <c r="AL10" s="126"/>
      <c r="AM10" s="126"/>
      <c r="AN10" s="126"/>
      <c r="AO10" s="137"/>
      <c r="AP10" s="126"/>
      <c r="AQ10" s="126"/>
      <c r="AR10" s="126"/>
      <c r="AS10" s="126"/>
      <c r="AT10" s="126"/>
      <c r="AU10" s="126"/>
      <c r="AV10" s="137"/>
      <c r="AW10" s="126"/>
      <c r="AX10" s="126"/>
      <c r="AY10" s="126"/>
      <c r="AZ10" s="126"/>
      <c r="BA10" s="126"/>
      <c r="BB10" s="126"/>
      <c r="BC10" s="137"/>
      <c r="BD10" s="126"/>
      <c r="BE10" s="126"/>
      <c r="BF10" s="126"/>
      <c r="BG10" s="126"/>
      <c r="BH10" s="126"/>
      <c r="BI10" s="126"/>
      <c r="BJ10" s="137"/>
      <c r="BK10" s="126"/>
      <c r="BL10" s="126"/>
      <c r="BM10" s="126"/>
      <c r="BN10" s="126"/>
      <c r="BO10" s="137"/>
      <c r="BP10" s="137"/>
      <c r="BQ10" s="137"/>
      <c r="BR10" s="126"/>
      <c r="BS10" s="126"/>
      <c r="BT10" s="126"/>
      <c r="BU10" s="126"/>
      <c r="BV10" s="126"/>
      <c r="BW10" s="126"/>
      <c r="BX10" s="137"/>
      <c r="BY10" s="126"/>
      <c r="BZ10" s="126"/>
      <c r="CA10" s="126"/>
      <c r="CB10" s="140">
        <v>2</v>
      </c>
      <c r="CC10" s="137"/>
      <c r="CD10" s="137"/>
      <c r="CE10" s="137"/>
      <c r="CF10" s="137"/>
      <c r="CG10" s="137"/>
      <c r="CH10" s="140">
        <v>4</v>
      </c>
      <c r="CI10" s="126"/>
      <c r="CJ10" s="126"/>
      <c r="CK10" s="136"/>
      <c r="CL10" s="209"/>
      <c r="CM10" s="202"/>
      <c r="CN10" s="178"/>
      <c r="CO10" s="178"/>
      <c r="CP10" s="178"/>
      <c r="CQ10" s="178"/>
      <c r="CR10" s="178"/>
      <c r="CS10" s="178"/>
      <c r="CT10" s="178"/>
      <c r="CU10" s="178"/>
      <c r="CV10" s="178"/>
      <c r="CW10" s="178"/>
      <c r="CX10" s="179"/>
    </row>
    <row r="11" spans="2:102" s="162" customFormat="1" ht="13.8">
      <c r="B11" s="193" t="s">
        <v>42</v>
      </c>
      <c r="C11" s="185">
        <v>8330201001</v>
      </c>
      <c r="D11" s="184" t="s">
        <v>68</v>
      </c>
      <c r="E11" s="177" t="s">
        <v>20</v>
      </c>
      <c r="F11" s="137"/>
      <c r="G11" s="126"/>
      <c r="H11" s="126"/>
      <c r="I11" s="126"/>
      <c r="J11" s="126"/>
      <c r="K11" s="126"/>
      <c r="L11" s="126"/>
      <c r="M11" s="137"/>
      <c r="N11" s="126"/>
      <c r="O11" s="126"/>
      <c r="P11" s="126"/>
      <c r="Q11" s="126"/>
      <c r="R11" s="126"/>
      <c r="S11" s="126"/>
      <c r="T11" s="137"/>
      <c r="U11" s="126"/>
      <c r="V11" s="126"/>
      <c r="W11" s="126"/>
      <c r="X11" s="126"/>
      <c r="Y11" s="126"/>
      <c r="Z11" s="126"/>
      <c r="AA11" s="137"/>
      <c r="AB11" s="126"/>
      <c r="AC11" s="126"/>
      <c r="AD11" s="126"/>
      <c r="AE11" s="126"/>
      <c r="AF11" s="126"/>
      <c r="AG11" s="126"/>
      <c r="AH11" s="137"/>
      <c r="AI11" s="126"/>
      <c r="AJ11" s="126"/>
      <c r="AK11" s="126"/>
      <c r="AL11" s="126"/>
      <c r="AM11" s="126"/>
      <c r="AN11" s="126"/>
      <c r="AO11" s="137"/>
      <c r="AP11" s="126"/>
      <c r="AQ11" s="126"/>
      <c r="AR11" s="126"/>
      <c r="AS11" s="126"/>
      <c r="AT11" s="126"/>
      <c r="AU11" s="126"/>
      <c r="AV11" s="137"/>
      <c r="AW11" s="126"/>
      <c r="AX11" s="126"/>
      <c r="AY11" s="126"/>
      <c r="AZ11" s="126"/>
      <c r="BA11" s="126"/>
      <c r="BB11" s="126"/>
      <c r="BC11" s="137"/>
      <c r="BD11" s="126"/>
      <c r="BE11" s="126"/>
      <c r="BF11" s="126"/>
      <c r="BG11" s="140" t="s">
        <v>219</v>
      </c>
      <c r="BH11" s="126"/>
      <c r="BI11" s="126"/>
      <c r="BJ11" s="137"/>
      <c r="BK11" s="126"/>
      <c r="BL11" s="126"/>
      <c r="BM11" s="126"/>
      <c r="BN11" s="126"/>
      <c r="BO11" s="137"/>
      <c r="BP11" s="137"/>
      <c r="BQ11" s="137"/>
      <c r="BR11" s="126"/>
      <c r="BS11" s="126"/>
      <c r="BT11" s="126"/>
      <c r="BU11" s="126"/>
      <c r="BV11" s="126"/>
      <c r="BW11" s="126"/>
      <c r="BX11" s="137"/>
      <c r="BY11" s="126"/>
      <c r="BZ11" s="126"/>
      <c r="CA11" s="126"/>
      <c r="CB11" s="137"/>
      <c r="CC11" s="137"/>
      <c r="CD11" s="137"/>
      <c r="CE11" s="137"/>
      <c r="CF11" s="137"/>
      <c r="CG11" s="137"/>
      <c r="CH11" s="140" t="s">
        <v>233</v>
      </c>
      <c r="CI11" s="126"/>
      <c r="CJ11" s="126"/>
      <c r="CK11" s="136"/>
      <c r="CL11" s="209"/>
      <c r="CM11" s="202"/>
      <c r="CN11" s="178"/>
      <c r="CO11" s="178"/>
      <c r="CP11" s="178"/>
      <c r="CQ11" s="178"/>
      <c r="CR11" s="178"/>
      <c r="CS11" s="178"/>
      <c r="CT11" s="217" t="s">
        <v>357</v>
      </c>
      <c r="CU11" s="178"/>
      <c r="CV11" s="178"/>
      <c r="CW11" s="178"/>
      <c r="CX11" s="179"/>
    </row>
    <row r="12" spans="2:102" s="162" customFormat="1" ht="24.75" customHeight="1">
      <c r="B12" s="193" t="s">
        <v>44</v>
      </c>
      <c r="C12" s="185">
        <v>8334633901</v>
      </c>
      <c r="D12" s="184" t="s">
        <v>69</v>
      </c>
      <c r="E12" s="177" t="s">
        <v>48</v>
      </c>
      <c r="F12" s="137"/>
      <c r="G12" s="129"/>
      <c r="H12" s="126"/>
      <c r="I12" s="126"/>
      <c r="J12" s="126"/>
      <c r="K12" s="126"/>
      <c r="L12" s="126"/>
      <c r="M12" s="137"/>
      <c r="N12" s="129"/>
      <c r="O12" s="126"/>
      <c r="P12" s="126"/>
      <c r="Q12" s="126"/>
      <c r="R12" s="126"/>
      <c r="S12" s="126"/>
      <c r="T12" s="137"/>
      <c r="U12" s="129"/>
      <c r="V12" s="126"/>
      <c r="W12" s="126"/>
      <c r="X12" s="130"/>
      <c r="Y12" s="126"/>
      <c r="Z12" s="126"/>
      <c r="AA12" s="137"/>
      <c r="AB12" s="129"/>
      <c r="AC12" s="126"/>
      <c r="AD12" s="126"/>
      <c r="AE12" s="126"/>
      <c r="AF12" s="126"/>
      <c r="AG12" s="126"/>
      <c r="AH12" s="137"/>
      <c r="AI12" s="129"/>
      <c r="AJ12" s="126"/>
      <c r="AK12" s="126"/>
      <c r="AL12" s="126"/>
      <c r="AM12" s="126"/>
      <c r="AN12" s="126"/>
      <c r="AO12" s="137"/>
      <c r="AP12" s="129"/>
      <c r="AQ12" s="126"/>
      <c r="AR12" s="126"/>
      <c r="AS12" s="126"/>
      <c r="AT12" s="126"/>
      <c r="AU12" s="126"/>
      <c r="AV12" s="137"/>
      <c r="AW12" s="129"/>
      <c r="AX12" s="126"/>
      <c r="AY12" s="126"/>
      <c r="AZ12" s="126"/>
      <c r="BA12" s="126"/>
      <c r="BB12" s="126"/>
      <c r="BC12" s="137"/>
      <c r="BD12" s="129"/>
      <c r="BE12" s="126"/>
      <c r="BF12" s="126"/>
      <c r="BG12" s="126"/>
      <c r="BH12" s="126"/>
      <c r="BI12" s="126"/>
      <c r="BJ12" s="137"/>
      <c r="BK12" s="129"/>
      <c r="BL12" s="126"/>
      <c r="BM12" s="126"/>
      <c r="BN12" s="126"/>
      <c r="BO12" s="137"/>
      <c r="BP12" s="137"/>
      <c r="BQ12" s="137"/>
      <c r="BR12" s="129"/>
      <c r="BS12" s="126"/>
      <c r="BT12" s="126"/>
      <c r="BU12" s="126"/>
      <c r="BV12" s="126"/>
      <c r="BW12" s="126"/>
      <c r="BX12" s="137"/>
      <c r="BY12" s="129"/>
      <c r="BZ12" s="126"/>
      <c r="CA12" s="126"/>
      <c r="CB12" s="137"/>
      <c r="CC12" s="137"/>
      <c r="CD12" s="137"/>
      <c r="CE12" s="137"/>
      <c r="CF12" s="152"/>
      <c r="CG12" s="137"/>
      <c r="CH12" s="137"/>
      <c r="CI12" s="126"/>
      <c r="CJ12" s="126"/>
      <c r="CK12" s="136"/>
      <c r="CL12" s="209"/>
      <c r="CM12" s="202"/>
      <c r="CN12" s="178"/>
      <c r="CO12" s="178"/>
      <c r="CP12" s="178"/>
      <c r="CQ12" s="178"/>
      <c r="CR12" s="178"/>
      <c r="CS12" s="178"/>
      <c r="CT12" s="178"/>
      <c r="CU12" s="178"/>
      <c r="CV12" s="178"/>
      <c r="CW12" s="178"/>
      <c r="CX12" s="179"/>
    </row>
    <row r="13" spans="2:102" s="162" customFormat="1" ht="13.8">
      <c r="B13" s="193" t="s">
        <v>45</v>
      </c>
      <c r="C13" s="185">
        <v>100004565</v>
      </c>
      <c r="D13" s="184" t="s">
        <v>70</v>
      </c>
      <c r="E13" s="177" t="s">
        <v>49</v>
      </c>
      <c r="F13" s="137"/>
      <c r="G13" s="126"/>
      <c r="H13" s="126"/>
      <c r="I13" s="126"/>
      <c r="J13" s="126"/>
      <c r="K13" s="126"/>
      <c r="L13" s="126"/>
      <c r="M13" s="137"/>
      <c r="N13" s="126"/>
      <c r="O13" s="126"/>
      <c r="P13" s="126"/>
      <c r="Q13" s="126"/>
      <c r="R13" s="126"/>
      <c r="S13" s="126"/>
      <c r="T13" s="137"/>
      <c r="U13" s="126"/>
      <c r="V13" s="126"/>
      <c r="W13" s="126"/>
      <c r="X13" s="126"/>
      <c r="Y13" s="126"/>
      <c r="Z13" s="126"/>
      <c r="AA13" s="137"/>
      <c r="AB13" s="126"/>
      <c r="AC13" s="126"/>
      <c r="AD13" s="126"/>
      <c r="AE13" s="126"/>
      <c r="AF13" s="126"/>
      <c r="AG13" s="126"/>
      <c r="AH13" s="137"/>
      <c r="AI13" s="126"/>
      <c r="AJ13" s="126"/>
      <c r="AK13" s="126"/>
      <c r="AL13" s="126"/>
      <c r="AM13" s="126"/>
      <c r="AN13" s="126"/>
      <c r="AO13" s="137"/>
      <c r="AP13" s="126"/>
      <c r="AQ13" s="126"/>
      <c r="AR13" s="126"/>
      <c r="AS13" s="126"/>
      <c r="AT13" s="126"/>
      <c r="AU13" s="126"/>
      <c r="AV13" s="137"/>
      <c r="AW13" s="126"/>
      <c r="AX13" s="126"/>
      <c r="AY13" s="126"/>
      <c r="AZ13" s="126"/>
      <c r="BA13" s="126"/>
      <c r="BB13" s="126"/>
      <c r="BC13" s="137"/>
      <c r="BD13" s="126"/>
      <c r="BE13" s="126"/>
      <c r="BF13" s="126"/>
      <c r="BG13" s="126"/>
      <c r="BH13" s="126"/>
      <c r="BI13" s="126"/>
      <c r="BJ13" s="137"/>
      <c r="BK13" s="126"/>
      <c r="BL13" s="126"/>
      <c r="BM13" s="126"/>
      <c r="BN13" s="126"/>
      <c r="BO13" s="137"/>
      <c r="BP13" s="137"/>
      <c r="BQ13" s="137"/>
      <c r="BR13" s="126"/>
      <c r="BS13" s="126"/>
      <c r="BT13" s="126"/>
      <c r="BU13" s="126"/>
      <c r="BV13" s="126"/>
      <c r="BW13" s="126"/>
      <c r="BX13" s="137"/>
      <c r="BY13" s="126"/>
      <c r="BZ13" s="126"/>
      <c r="CA13" s="126"/>
      <c r="CB13" s="137"/>
      <c r="CC13" s="137"/>
      <c r="CD13" s="137"/>
      <c r="CE13" s="137"/>
      <c r="CF13" s="137"/>
      <c r="CG13" s="137"/>
      <c r="CH13" s="137"/>
      <c r="CI13" s="126"/>
      <c r="CJ13" s="126"/>
      <c r="CK13" s="136"/>
      <c r="CL13" s="209"/>
      <c r="CM13" s="202"/>
      <c r="CN13" s="178"/>
      <c r="CO13" s="178"/>
      <c r="CP13" s="178"/>
      <c r="CQ13" s="178"/>
      <c r="CR13" s="178"/>
      <c r="CS13" s="178"/>
      <c r="CT13" s="178"/>
      <c r="CU13" s="178"/>
      <c r="CV13" s="178"/>
      <c r="CW13" s="178"/>
      <c r="CX13" s="179"/>
    </row>
    <row r="14" spans="2:102" s="158" customFormat="1" ht="41.4">
      <c r="B14" s="193" t="s">
        <v>47</v>
      </c>
      <c r="C14" s="185">
        <v>8307700001</v>
      </c>
      <c r="D14" s="184" t="s">
        <v>72</v>
      </c>
      <c r="E14" s="177" t="s">
        <v>51</v>
      </c>
      <c r="F14" s="187">
        <v>2</v>
      </c>
      <c r="G14" s="137"/>
      <c r="H14" s="137"/>
      <c r="I14" s="137"/>
      <c r="J14" s="137"/>
      <c r="K14" s="137"/>
      <c r="L14" s="137"/>
      <c r="M14" s="187">
        <v>2</v>
      </c>
      <c r="N14" s="137"/>
      <c r="O14" s="137"/>
      <c r="P14" s="137"/>
      <c r="Q14" s="187">
        <v>2</v>
      </c>
      <c r="R14" s="137"/>
      <c r="S14" s="137"/>
      <c r="T14" s="137"/>
      <c r="U14" s="137"/>
      <c r="V14" s="137"/>
      <c r="W14" s="137"/>
      <c r="X14" s="137"/>
      <c r="Y14" s="137"/>
      <c r="Z14" s="137"/>
      <c r="AA14" s="137"/>
      <c r="AB14" s="137"/>
      <c r="AC14" s="137"/>
      <c r="AD14" s="137"/>
      <c r="AE14" s="199">
        <v>4</v>
      </c>
      <c r="AF14" s="137"/>
      <c r="AG14" s="137"/>
      <c r="AH14" s="137"/>
      <c r="AI14" s="137"/>
      <c r="AJ14" s="187">
        <v>2</v>
      </c>
      <c r="AK14" s="137"/>
      <c r="AL14" s="137"/>
      <c r="AM14" s="137"/>
      <c r="AN14" s="137"/>
      <c r="AO14" s="137"/>
      <c r="AP14" s="334" t="s">
        <v>414</v>
      </c>
      <c r="AQ14" s="152"/>
      <c r="AR14" s="254"/>
      <c r="AS14" s="334" t="s">
        <v>415</v>
      </c>
      <c r="AT14" s="152"/>
      <c r="AU14" s="152"/>
      <c r="AV14" s="152"/>
      <c r="AW14" s="152"/>
      <c r="AX14" s="137"/>
      <c r="AY14" s="137"/>
      <c r="AZ14" s="251" t="s">
        <v>416</v>
      </c>
      <c r="BA14" s="137"/>
      <c r="BB14" s="137"/>
      <c r="BC14" s="251" t="s">
        <v>417</v>
      </c>
      <c r="BD14" s="137"/>
      <c r="BE14" s="137"/>
      <c r="BF14" s="137"/>
      <c r="BG14" s="137"/>
      <c r="BH14" s="137"/>
      <c r="BI14" s="137"/>
      <c r="BJ14" s="137"/>
      <c r="BK14" s="137"/>
      <c r="BL14" s="137"/>
      <c r="BM14" s="137"/>
      <c r="BN14" s="137"/>
      <c r="BO14" s="137"/>
      <c r="BP14" s="137"/>
      <c r="BQ14" s="251" t="s">
        <v>418</v>
      </c>
      <c r="BR14" s="137"/>
      <c r="BS14" s="137"/>
      <c r="BT14" s="137"/>
      <c r="BU14" s="137"/>
      <c r="BV14" s="137"/>
      <c r="BW14" s="137"/>
      <c r="BX14" s="137"/>
      <c r="BY14" s="137"/>
      <c r="BZ14" s="137"/>
      <c r="CA14" s="137"/>
      <c r="CB14" s="137"/>
      <c r="CC14" s="137"/>
      <c r="CD14" s="137"/>
      <c r="CE14" s="137"/>
      <c r="CF14" s="137"/>
      <c r="CG14" s="137"/>
      <c r="CH14" s="137"/>
      <c r="CI14" s="137"/>
      <c r="CJ14" s="137"/>
      <c r="CK14" s="137"/>
      <c r="CL14" s="208"/>
      <c r="CM14" s="215" t="s">
        <v>374</v>
      </c>
      <c r="CN14" s="215" t="s">
        <v>375</v>
      </c>
      <c r="CO14" s="215" t="s">
        <v>376</v>
      </c>
      <c r="CP14" s="215" t="s">
        <v>377</v>
      </c>
      <c r="CQ14" s="215" t="s">
        <v>378</v>
      </c>
      <c r="CR14" s="215" t="s">
        <v>379</v>
      </c>
      <c r="CS14" s="215" t="s">
        <v>380</v>
      </c>
      <c r="CT14" s="215" t="s">
        <v>381</v>
      </c>
      <c r="CU14" s="215" t="s">
        <v>382</v>
      </c>
      <c r="CV14" s="215" t="s">
        <v>383</v>
      </c>
      <c r="CW14" s="215" t="s">
        <v>384</v>
      </c>
      <c r="CX14" s="215" t="s">
        <v>385</v>
      </c>
    </row>
    <row r="15" spans="2:102" s="162" customFormat="1" ht="13.8">
      <c r="B15" s="193"/>
      <c r="C15" s="185"/>
      <c r="D15" s="184"/>
      <c r="E15" s="177"/>
      <c r="F15" s="187"/>
      <c r="G15" s="126"/>
      <c r="H15" s="126"/>
      <c r="I15" s="126"/>
      <c r="J15" s="126"/>
      <c r="K15" s="126"/>
      <c r="L15" s="126"/>
      <c r="M15" s="187"/>
      <c r="N15" s="126"/>
      <c r="O15" s="126"/>
      <c r="P15" s="126"/>
      <c r="Q15" s="187"/>
      <c r="R15" s="126"/>
      <c r="S15" s="126"/>
      <c r="T15" s="137"/>
      <c r="U15" s="126"/>
      <c r="V15" s="126"/>
      <c r="W15" s="126"/>
      <c r="X15" s="126"/>
      <c r="Y15" s="126"/>
      <c r="Z15" s="126"/>
      <c r="AA15" s="137"/>
      <c r="AB15" s="126"/>
      <c r="AC15" s="126"/>
      <c r="AD15" s="126"/>
      <c r="AE15" s="180"/>
      <c r="AF15" s="126"/>
      <c r="AG15" s="126"/>
      <c r="AH15" s="126"/>
      <c r="AI15" s="126"/>
      <c r="AJ15" s="142" t="s">
        <v>358</v>
      </c>
      <c r="AK15" s="126"/>
      <c r="AL15" s="126"/>
      <c r="AM15" s="126"/>
      <c r="AN15" s="126"/>
      <c r="AO15" s="137"/>
      <c r="AP15" s="335">
        <v>2</v>
      </c>
      <c r="AQ15" s="129"/>
      <c r="AR15" s="129"/>
      <c r="AS15" s="336">
        <v>2</v>
      </c>
      <c r="AT15" s="129"/>
      <c r="AU15" s="129"/>
      <c r="AV15" s="152"/>
      <c r="AW15" s="152"/>
      <c r="AX15" s="126"/>
      <c r="AY15" s="126"/>
      <c r="AZ15" s="126">
        <v>2</v>
      </c>
      <c r="BA15" s="126"/>
      <c r="BB15" s="126"/>
      <c r="BC15" s="137">
        <v>2</v>
      </c>
      <c r="BD15" s="126"/>
      <c r="BE15" s="126"/>
      <c r="BF15" s="126"/>
      <c r="BG15" s="126"/>
      <c r="BH15" s="126"/>
      <c r="BI15" s="126"/>
      <c r="BJ15" s="137"/>
      <c r="BK15" s="137"/>
      <c r="BL15" s="137"/>
      <c r="BM15" s="137"/>
      <c r="BN15" s="137"/>
      <c r="BO15" s="137"/>
      <c r="BP15" s="137"/>
      <c r="BQ15" s="137">
        <v>4</v>
      </c>
      <c r="BR15" s="137"/>
      <c r="BS15" s="137"/>
      <c r="BT15" s="137"/>
      <c r="BU15" s="137"/>
      <c r="BV15" s="137"/>
      <c r="BW15" s="137"/>
      <c r="BX15" s="137"/>
      <c r="BY15" s="137"/>
      <c r="BZ15" s="137"/>
      <c r="CA15" s="137"/>
      <c r="CB15" s="137"/>
      <c r="CC15" s="137"/>
      <c r="CD15" s="137"/>
      <c r="CE15" s="137"/>
      <c r="CF15" s="137"/>
      <c r="CG15" s="137"/>
      <c r="CH15" s="137"/>
      <c r="CI15" s="137"/>
      <c r="CJ15" s="137"/>
      <c r="CK15" s="137"/>
      <c r="CL15" s="209"/>
      <c r="CM15" s="218">
        <v>4</v>
      </c>
      <c r="CN15" s="218">
        <v>4</v>
      </c>
      <c r="CO15" s="218">
        <v>4</v>
      </c>
      <c r="CP15" s="218">
        <v>4</v>
      </c>
      <c r="CQ15" s="218">
        <v>4</v>
      </c>
      <c r="CR15" s="218">
        <v>4</v>
      </c>
      <c r="CS15" s="218">
        <v>4</v>
      </c>
      <c r="CT15" s="218">
        <v>4</v>
      </c>
      <c r="CU15" s="218">
        <v>4</v>
      </c>
      <c r="CV15" s="218">
        <v>4</v>
      </c>
      <c r="CW15" s="218">
        <v>4</v>
      </c>
      <c r="CX15" s="218">
        <v>4</v>
      </c>
    </row>
    <row r="16" spans="2:102" s="158" customFormat="1" ht="41.4">
      <c r="B16" s="193" t="s">
        <v>46</v>
      </c>
      <c r="C16" s="185">
        <v>8307700002</v>
      </c>
      <c r="D16" s="184" t="s">
        <v>71</v>
      </c>
      <c r="E16" s="177" t="s">
        <v>50</v>
      </c>
      <c r="F16" s="187">
        <v>1</v>
      </c>
      <c r="G16" s="137"/>
      <c r="H16" s="137"/>
      <c r="I16" s="137"/>
      <c r="J16" s="137"/>
      <c r="K16" s="137"/>
      <c r="L16" s="137"/>
      <c r="M16" s="187">
        <v>1</v>
      </c>
      <c r="N16" s="137"/>
      <c r="O16" s="137"/>
      <c r="P16" s="137"/>
      <c r="Q16" s="187">
        <v>1</v>
      </c>
      <c r="R16" s="137"/>
      <c r="S16" s="137"/>
      <c r="T16" s="137"/>
      <c r="U16" s="137"/>
      <c r="V16" s="137"/>
      <c r="W16" s="137"/>
      <c r="X16" s="137"/>
      <c r="Y16" s="137"/>
      <c r="Z16" s="137"/>
      <c r="AA16" s="137"/>
      <c r="AB16" s="137"/>
      <c r="AC16" s="137"/>
      <c r="AD16" s="137"/>
      <c r="AE16" s="199">
        <v>2</v>
      </c>
      <c r="AF16" s="137"/>
      <c r="AG16" s="137"/>
      <c r="AH16" s="137"/>
      <c r="AI16" s="137"/>
      <c r="AJ16" s="187">
        <v>1</v>
      </c>
      <c r="AK16" s="137"/>
      <c r="AL16" s="137"/>
      <c r="AM16" s="137"/>
      <c r="AN16" s="137"/>
      <c r="AO16" s="137"/>
      <c r="AP16" s="334" t="s">
        <v>414</v>
      </c>
      <c r="AQ16" s="152"/>
      <c r="AR16" s="254"/>
      <c r="AS16" s="334" t="s">
        <v>415</v>
      </c>
      <c r="AT16" s="152"/>
      <c r="AU16" s="152"/>
      <c r="AV16" s="152"/>
      <c r="AW16" s="152"/>
      <c r="AX16" s="137"/>
      <c r="AY16" s="137"/>
      <c r="AZ16" s="251" t="s">
        <v>416</v>
      </c>
      <c r="BA16" s="137"/>
      <c r="BB16" s="137"/>
      <c r="BC16" s="251" t="s">
        <v>417</v>
      </c>
      <c r="BD16" s="137"/>
      <c r="BE16" s="137"/>
      <c r="BF16" s="137"/>
      <c r="BG16" s="137"/>
      <c r="BH16" s="137"/>
      <c r="BI16" s="137"/>
      <c r="BJ16" s="137"/>
      <c r="BK16" s="137"/>
      <c r="BL16" s="137"/>
      <c r="BM16" s="137"/>
      <c r="BN16" s="137"/>
      <c r="BO16" s="137"/>
      <c r="BP16" s="137"/>
      <c r="BQ16" s="251" t="s">
        <v>418</v>
      </c>
      <c r="BR16" s="137"/>
      <c r="BS16" s="137"/>
      <c r="BT16" s="137"/>
      <c r="BU16" s="137"/>
      <c r="BV16" s="137"/>
      <c r="BW16" s="137"/>
      <c r="BX16" s="137"/>
      <c r="BY16" s="137"/>
      <c r="BZ16" s="137"/>
      <c r="CA16" s="137"/>
      <c r="CB16" s="137"/>
      <c r="CC16" s="137"/>
      <c r="CD16" s="137"/>
      <c r="CE16" s="137"/>
      <c r="CF16" s="137"/>
      <c r="CG16" s="137"/>
      <c r="CH16" s="137"/>
      <c r="CI16" s="137"/>
      <c r="CJ16" s="137"/>
      <c r="CK16" s="137"/>
      <c r="CL16" s="208"/>
      <c r="CM16" s="215" t="s">
        <v>374</v>
      </c>
      <c r="CN16" s="215" t="s">
        <v>375</v>
      </c>
      <c r="CO16" s="215" t="s">
        <v>376</v>
      </c>
      <c r="CP16" s="215" t="s">
        <v>377</v>
      </c>
      <c r="CQ16" s="215" t="s">
        <v>378</v>
      </c>
      <c r="CR16" s="215" t="s">
        <v>379</v>
      </c>
      <c r="CS16" s="215" t="s">
        <v>380</v>
      </c>
      <c r="CT16" s="215" t="s">
        <v>381</v>
      </c>
      <c r="CU16" s="215" t="s">
        <v>382</v>
      </c>
      <c r="CV16" s="215" t="s">
        <v>383</v>
      </c>
      <c r="CW16" s="215" t="s">
        <v>384</v>
      </c>
      <c r="CX16" s="215" t="s">
        <v>385</v>
      </c>
    </row>
    <row r="17" spans="2:102" s="162" customFormat="1" ht="13.8">
      <c r="B17" s="193" t="s">
        <v>139</v>
      </c>
      <c r="C17" s="185">
        <v>1975022001</v>
      </c>
      <c r="D17" s="185" t="s">
        <v>140</v>
      </c>
      <c r="E17" s="177" t="s">
        <v>51</v>
      </c>
      <c r="F17" s="178"/>
      <c r="G17" s="178"/>
      <c r="H17" s="178"/>
      <c r="I17" s="178"/>
      <c r="J17" s="178"/>
      <c r="K17" s="178"/>
      <c r="L17" s="178"/>
      <c r="M17" s="178"/>
      <c r="N17" s="178"/>
      <c r="O17" s="178"/>
      <c r="P17" s="178"/>
      <c r="Q17" s="178"/>
      <c r="R17" s="178"/>
      <c r="S17" s="178"/>
      <c r="T17" s="178"/>
      <c r="U17" s="178"/>
      <c r="V17" s="178"/>
      <c r="W17" s="178"/>
      <c r="X17" s="178"/>
      <c r="Y17" s="178"/>
      <c r="Z17" s="178"/>
      <c r="AA17" s="178"/>
      <c r="AB17" s="178"/>
      <c r="AC17" s="178"/>
      <c r="AD17" s="178"/>
      <c r="AE17" s="178"/>
      <c r="AF17" s="178"/>
      <c r="AG17" s="178"/>
      <c r="AH17" s="178"/>
      <c r="AI17" s="178"/>
      <c r="AJ17" s="178"/>
      <c r="AK17" s="178"/>
      <c r="AL17" s="178"/>
      <c r="AM17" s="178"/>
      <c r="AN17" s="178"/>
      <c r="AO17" s="178"/>
      <c r="AP17" s="252"/>
      <c r="AQ17" s="253"/>
      <c r="AR17" s="255"/>
      <c r="AS17" s="253"/>
      <c r="AT17" s="253"/>
      <c r="AU17" s="253"/>
      <c r="AV17" s="253"/>
      <c r="AW17" s="152"/>
      <c r="AX17" s="178"/>
      <c r="AY17" s="178"/>
      <c r="AZ17" s="178"/>
      <c r="BA17" s="178"/>
      <c r="BB17" s="178"/>
      <c r="BC17" s="178"/>
      <c r="BD17" s="178"/>
      <c r="BE17" s="178"/>
      <c r="BF17" s="178"/>
      <c r="BG17" s="178"/>
      <c r="BH17" s="178"/>
      <c r="BI17" s="178"/>
      <c r="BJ17" s="137"/>
      <c r="BK17" s="137"/>
      <c r="BL17" s="137"/>
      <c r="BM17" s="137"/>
      <c r="BN17" s="137"/>
      <c r="BO17" s="137"/>
      <c r="BP17" s="137"/>
      <c r="BQ17" s="137"/>
      <c r="BR17" s="137"/>
      <c r="BS17" s="137"/>
      <c r="BT17" s="137"/>
      <c r="BU17" s="137"/>
      <c r="BV17" s="137"/>
      <c r="BW17" s="137"/>
      <c r="BX17" s="137"/>
      <c r="BY17" s="137"/>
      <c r="BZ17" s="137"/>
      <c r="CA17" s="137"/>
      <c r="CB17" s="137"/>
      <c r="CC17" s="137"/>
      <c r="CD17" s="137"/>
      <c r="CE17" s="137"/>
      <c r="CF17" s="137"/>
      <c r="CG17" s="137"/>
      <c r="CH17" s="137"/>
      <c r="CI17" s="137"/>
      <c r="CJ17" s="137"/>
      <c r="CK17" s="137"/>
      <c r="CL17" s="210"/>
      <c r="CM17" s="219"/>
      <c r="CN17" s="220"/>
      <c r="CO17" s="220"/>
      <c r="CP17" s="220"/>
      <c r="CQ17" s="220"/>
      <c r="CR17" s="220"/>
      <c r="CS17" s="220"/>
      <c r="CT17" s="220"/>
      <c r="CU17" s="220"/>
      <c r="CV17" s="220"/>
      <c r="CW17" s="220"/>
      <c r="CX17" s="221"/>
    </row>
    <row r="18" spans="2:102" s="162" customFormat="1" thickBot="1">
      <c r="B18" s="194"/>
      <c r="C18" s="195"/>
      <c r="D18" s="196"/>
      <c r="E18" s="197"/>
      <c r="F18" s="198"/>
      <c r="G18" s="131"/>
      <c r="H18" s="131"/>
      <c r="I18" s="131"/>
      <c r="J18" s="131"/>
      <c r="K18" s="131"/>
      <c r="L18" s="131"/>
      <c r="M18" s="198"/>
      <c r="N18" s="131"/>
      <c r="O18" s="131"/>
      <c r="P18" s="131"/>
      <c r="Q18" s="198"/>
      <c r="R18" s="131"/>
      <c r="S18" s="131"/>
      <c r="T18" s="138"/>
      <c r="U18" s="131"/>
      <c r="V18" s="131"/>
      <c r="W18" s="131"/>
      <c r="X18" s="131"/>
      <c r="Y18" s="131"/>
      <c r="Z18" s="131"/>
      <c r="AA18" s="138"/>
      <c r="AB18" s="131"/>
      <c r="AC18" s="131"/>
      <c r="AD18" s="131"/>
      <c r="AE18" s="181"/>
      <c r="AF18" s="131"/>
      <c r="AG18" s="131"/>
      <c r="AH18" s="131"/>
      <c r="AI18" s="131"/>
      <c r="AJ18" s="139" t="s">
        <v>358</v>
      </c>
      <c r="AK18" s="131"/>
      <c r="AL18" s="131"/>
      <c r="AM18" s="131"/>
      <c r="AN18" s="131"/>
      <c r="AO18" s="138"/>
      <c r="AP18" s="138"/>
      <c r="AQ18" s="138"/>
      <c r="AR18" s="138"/>
      <c r="AS18" s="138"/>
      <c r="AT18" s="138"/>
      <c r="AU18" s="138"/>
      <c r="AV18" s="138"/>
      <c r="AW18" s="138"/>
      <c r="AX18" s="138"/>
      <c r="AY18" s="138"/>
      <c r="AZ18" s="138"/>
      <c r="BA18" s="138"/>
      <c r="BB18" s="138"/>
      <c r="BC18" s="138"/>
      <c r="BD18" s="138"/>
      <c r="BE18" s="138"/>
      <c r="BF18" s="138"/>
      <c r="BG18" s="138"/>
      <c r="BH18" s="138"/>
      <c r="BI18" s="138"/>
      <c r="BJ18" s="138"/>
      <c r="BK18" s="138"/>
      <c r="BL18" s="138"/>
      <c r="BM18" s="138"/>
      <c r="BN18" s="138"/>
      <c r="BO18" s="138"/>
      <c r="BP18" s="138"/>
      <c r="BQ18" s="138"/>
      <c r="BR18" s="138"/>
      <c r="BS18" s="138"/>
      <c r="BT18" s="138"/>
      <c r="BU18" s="138"/>
      <c r="BV18" s="138"/>
      <c r="BW18" s="138"/>
      <c r="BX18" s="138"/>
      <c r="BY18" s="138"/>
      <c r="BZ18" s="138"/>
      <c r="CA18" s="138"/>
      <c r="CB18" s="138"/>
      <c r="CC18" s="138"/>
      <c r="CD18" s="138"/>
      <c r="CE18" s="138"/>
      <c r="CF18" s="138"/>
      <c r="CG18" s="138"/>
      <c r="CH18" s="138"/>
      <c r="CI18" s="138"/>
      <c r="CJ18" s="138"/>
      <c r="CK18" s="138"/>
      <c r="CL18" s="138"/>
      <c r="CM18" s="138"/>
      <c r="CN18" s="138"/>
      <c r="CO18" s="138"/>
      <c r="CP18" s="138"/>
      <c r="CQ18" s="138"/>
      <c r="CR18" s="138"/>
      <c r="CS18" s="138"/>
      <c r="CT18" s="138"/>
      <c r="CU18" s="138"/>
      <c r="CV18" s="138"/>
      <c r="CW18" s="138"/>
      <c r="CX18" s="138"/>
    </row>
  </sheetData>
  <mergeCells count="15">
    <mergeCell ref="F3:L3"/>
    <mergeCell ref="M3:S3"/>
    <mergeCell ref="BQ3:BW3"/>
    <mergeCell ref="CE3:CK3"/>
    <mergeCell ref="BX3:CD3"/>
    <mergeCell ref="AH3:AN3"/>
    <mergeCell ref="AO3:AU3"/>
    <mergeCell ref="AV3:BB3"/>
    <mergeCell ref="BC3:BI3"/>
    <mergeCell ref="BJ3:BP3"/>
    <mergeCell ref="CM4:CP4"/>
    <mergeCell ref="CQ4:CT4"/>
    <mergeCell ref="CU4:CX4"/>
    <mergeCell ref="T3:Z3"/>
    <mergeCell ref="AA3:AG3"/>
  </mergeCells>
  <phoneticPr fontId="32" type="noConversion"/>
  <pageMargins left="0.25" right="0.25" top="0.75" bottom="0.75" header="0.3" footer="0.3"/>
  <pageSetup paperSize="9" scale="71" fitToHeight="0" orientation="landscape" horizontalDpi="0"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1192E-3DFD-4D45-86A0-D44E2424115F}">
  <dimension ref="C3:U15"/>
  <sheetViews>
    <sheetView showGridLines="0" zoomScale="130" zoomScaleNormal="130" workbookViewId="0">
      <selection activeCell="U13" sqref="U13"/>
    </sheetView>
  </sheetViews>
  <sheetFormatPr defaultRowHeight="15.6"/>
  <cols>
    <col min="3" max="3" width="13.33203125" style="171" customWidth="1"/>
    <col min="4" max="19" width="6.5546875" style="171" hidden="1" customWidth="1"/>
    <col min="20" max="20" width="8.88671875" style="171"/>
    <col min="21" max="21" width="96.33203125" style="172" customWidth="1"/>
  </cols>
  <sheetData>
    <row r="3" spans="3:21" ht="16.2" thickBot="1">
      <c r="C3" s="175"/>
    </row>
    <row r="4" spans="3:21" ht="16.95" customHeight="1" thickBot="1">
      <c r="C4" s="1205" t="s">
        <v>240</v>
      </c>
      <c r="D4" s="1207" t="s">
        <v>331</v>
      </c>
      <c r="E4" s="1208"/>
      <c r="F4" s="1209"/>
      <c r="G4" s="1216" t="s">
        <v>1042</v>
      </c>
      <c r="H4" s="1210" t="s">
        <v>332</v>
      </c>
      <c r="I4" s="1211"/>
      <c r="J4" s="1212"/>
      <c r="K4" s="1201" t="s">
        <v>1044</v>
      </c>
      <c r="L4" s="1207" t="s">
        <v>116</v>
      </c>
      <c r="M4" s="1208"/>
      <c r="N4" s="1209"/>
      <c r="O4" s="1203" t="s">
        <v>1045</v>
      </c>
      <c r="P4" s="1213" t="s">
        <v>251</v>
      </c>
      <c r="Q4" s="1214"/>
      <c r="R4" s="1215"/>
      <c r="S4" s="1201" t="s">
        <v>1046</v>
      </c>
      <c r="T4" s="1199" t="s">
        <v>334</v>
      </c>
      <c r="U4" s="665" t="s">
        <v>90</v>
      </c>
    </row>
    <row r="5" spans="3:21" ht="16.95" customHeight="1" thickBot="1">
      <c r="C5" s="1206"/>
      <c r="D5" s="651" t="s">
        <v>290</v>
      </c>
      <c r="E5" s="652" t="s">
        <v>419</v>
      </c>
      <c r="F5" s="653" t="s">
        <v>503</v>
      </c>
      <c r="G5" s="1217"/>
      <c r="H5" s="660" t="s">
        <v>803</v>
      </c>
      <c r="I5" s="661" t="s">
        <v>804</v>
      </c>
      <c r="J5" s="662" t="s">
        <v>846</v>
      </c>
      <c r="K5" s="1202"/>
      <c r="L5" s="651" t="s">
        <v>1036</v>
      </c>
      <c r="M5" s="652" t="s">
        <v>1037</v>
      </c>
      <c r="N5" s="653" t="s">
        <v>1038</v>
      </c>
      <c r="O5" s="1204"/>
      <c r="P5" s="173" t="s">
        <v>1039</v>
      </c>
      <c r="Q5" s="174" t="s">
        <v>1040</v>
      </c>
      <c r="R5" s="657" t="s">
        <v>289</v>
      </c>
      <c r="S5" s="1202"/>
      <c r="T5" s="1200"/>
      <c r="U5" s="666"/>
    </row>
    <row r="6" spans="3:21">
      <c r="C6" s="688" t="s">
        <v>30</v>
      </c>
      <c r="D6" s="645">
        <v>17</v>
      </c>
      <c r="E6" s="646">
        <v>15</v>
      </c>
      <c r="F6" s="753">
        <v>7</v>
      </c>
      <c r="G6" s="756">
        <f t="shared" ref="G6:G11" si="0">SUM(D6:F6)</f>
        <v>39</v>
      </c>
      <c r="H6" s="673">
        <v>15</v>
      </c>
      <c r="I6" s="674">
        <v>15</v>
      </c>
      <c r="J6" s="675">
        <v>15</v>
      </c>
      <c r="K6" s="658">
        <f t="shared" ref="K6:K11" si="1">SUM(H6:J6)</f>
        <v>45</v>
      </c>
      <c r="L6" s="673">
        <v>20</v>
      </c>
      <c r="M6" s="674">
        <v>20</v>
      </c>
      <c r="N6" s="675">
        <v>20</v>
      </c>
      <c r="O6" s="686">
        <f t="shared" ref="O6:O11" si="2">SUM(L6:N6)</f>
        <v>60</v>
      </c>
      <c r="P6" s="673">
        <v>20</v>
      </c>
      <c r="Q6" s="674">
        <v>20</v>
      </c>
      <c r="R6" s="675">
        <v>20</v>
      </c>
      <c r="S6" s="663">
        <f t="shared" ref="S6:S11" si="3">SUM(P6:R6)</f>
        <v>60</v>
      </c>
      <c r="T6" s="670">
        <f t="shared" ref="T6:T11" si="4">S6+O6+K6+G6</f>
        <v>204</v>
      </c>
      <c r="U6" s="667" t="s">
        <v>333</v>
      </c>
    </row>
    <row r="7" spans="3:21">
      <c r="C7" s="689" t="s">
        <v>335</v>
      </c>
      <c r="D7" s="647">
        <v>36</v>
      </c>
      <c r="E7" s="648">
        <v>24</v>
      </c>
      <c r="F7" s="754">
        <f>34+17</f>
        <v>51</v>
      </c>
      <c r="G7" s="756">
        <f t="shared" si="0"/>
        <v>111</v>
      </c>
      <c r="H7" s="679">
        <f>18*4</f>
        <v>72</v>
      </c>
      <c r="I7" s="691">
        <f>24*4</f>
        <v>96</v>
      </c>
      <c r="J7" s="654">
        <f>24*4</f>
        <v>96</v>
      </c>
      <c r="K7" s="658">
        <f t="shared" si="1"/>
        <v>264</v>
      </c>
      <c r="L7" s="676">
        <f>12*4</f>
        <v>48</v>
      </c>
      <c r="M7" s="677">
        <f>12*4</f>
        <v>48</v>
      </c>
      <c r="N7" s="678">
        <f>6*4</f>
        <v>24</v>
      </c>
      <c r="O7" s="686">
        <f t="shared" si="2"/>
        <v>120</v>
      </c>
      <c r="P7" s="676">
        <f>6*4</f>
        <v>24</v>
      </c>
      <c r="Q7" s="677">
        <v>24</v>
      </c>
      <c r="R7" s="678">
        <v>24</v>
      </c>
      <c r="S7" s="663">
        <f t="shared" si="3"/>
        <v>72</v>
      </c>
      <c r="T7" s="670">
        <f t="shared" si="4"/>
        <v>567</v>
      </c>
      <c r="U7" s="668" t="s">
        <v>1035</v>
      </c>
    </row>
    <row r="8" spans="3:21">
      <c r="C8" s="689" t="s">
        <v>42</v>
      </c>
      <c r="D8" s="647">
        <v>1</v>
      </c>
      <c r="E8" s="648">
        <v>0</v>
      </c>
      <c r="F8" s="754">
        <v>1</v>
      </c>
      <c r="G8" s="756">
        <f t="shared" si="0"/>
        <v>2</v>
      </c>
      <c r="H8" s="679">
        <v>1</v>
      </c>
      <c r="I8" s="680">
        <v>0</v>
      </c>
      <c r="J8" s="682">
        <v>0</v>
      </c>
      <c r="K8" s="658">
        <f t="shared" si="1"/>
        <v>1</v>
      </c>
      <c r="L8" s="676">
        <v>1</v>
      </c>
      <c r="M8" s="680">
        <v>0</v>
      </c>
      <c r="N8" s="682">
        <v>0</v>
      </c>
      <c r="O8" s="686">
        <f t="shared" si="2"/>
        <v>1</v>
      </c>
      <c r="P8" s="676">
        <v>1</v>
      </c>
      <c r="Q8" s="680">
        <v>0</v>
      </c>
      <c r="R8" s="682">
        <v>0</v>
      </c>
      <c r="S8" s="663">
        <f t="shared" si="3"/>
        <v>1</v>
      </c>
      <c r="T8" s="670">
        <f t="shared" si="4"/>
        <v>5</v>
      </c>
      <c r="U8" s="668" t="s">
        <v>337</v>
      </c>
    </row>
    <row r="9" spans="3:21">
      <c r="C9" s="689" t="s">
        <v>26</v>
      </c>
      <c r="D9" s="647">
        <v>0</v>
      </c>
      <c r="E9" s="648">
        <v>0</v>
      </c>
      <c r="F9" s="754">
        <v>0</v>
      </c>
      <c r="G9" s="756">
        <f t="shared" si="0"/>
        <v>0</v>
      </c>
      <c r="H9" s="676">
        <v>1</v>
      </c>
      <c r="I9" s="680">
        <v>0</v>
      </c>
      <c r="J9" s="676">
        <v>1</v>
      </c>
      <c r="K9" s="658">
        <f t="shared" si="1"/>
        <v>2</v>
      </c>
      <c r="L9" s="676">
        <v>1</v>
      </c>
      <c r="M9" s="680">
        <v>0</v>
      </c>
      <c r="N9" s="676">
        <v>1</v>
      </c>
      <c r="O9" s="686">
        <f t="shared" si="2"/>
        <v>2</v>
      </c>
      <c r="P9" s="676">
        <v>1</v>
      </c>
      <c r="Q9" s="680">
        <v>0</v>
      </c>
      <c r="R9" s="676">
        <v>1</v>
      </c>
      <c r="S9" s="663">
        <f t="shared" si="3"/>
        <v>2</v>
      </c>
      <c r="T9" s="670">
        <f t="shared" si="4"/>
        <v>6</v>
      </c>
      <c r="U9" s="668" t="s">
        <v>338</v>
      </c>
    </row>
    <row r="10" spans="3:21">
      <c r="C10" s="689" t="s">
        <v>44</v>
      </c>
      <c r="D10" s="647">
        <v>0</v>
      </c>
      <c r="E10" s="648">
        <v>0</v>
      </c>
      <c r="F10" s="754">
        <v>0</v>
      </c>
      <c r="G10" s="756">
        <f t="shared" si="0"/>
        <v>0</v>
      </c>
      <c r="H10" s="684">
        <v>0</v>
      </c>
      <c r="I10" s="680">
        <v>0</v>
      </c>
      <c r="J10" s="682">
        <v>0</v>
      </c>
      <c r="K10" s="658">
        <f t="shared" si="1"/>
        <v>0</v>
      </c>
      <c r="L10" s="684">
        <v>0</v>
      </c>
      <c r="M10" s="680">
        <v>0</v>
      </c>
      <c r="N10" s="682">
        <v>0</v>
      </c>
      <c r="O10" s="686">
        <f t="shared" si="2"/>
        <v>0</v>
      </c>
      <c r="P10" s="684">
        <v>0</v>
      </c>
      <c r="Q10" s="680">
        <v>0</v>
      </c>
      <c r="R10" s="682">
        <v>0</v>
      </c>
      <c r="S10" s="663">
        <f t="shared" si="3"/>
        <v>0</v>
      </c>
      <c r="T10" s="670">
        <f t="shared" si="4"/>
        <v>0</v>
      </c>
      <c r="U10" s="668"/>
    </row>
    <row r="11" spans="3:21" ht="16.2" thickBot="1">
      <c r="C11" s="690" t="s">
        <v>339</v>
      </c>
      <c r="D11" s="649">
        <v>0</v>
      </c>
      <c r="E11" s="650">
        <v>0</v>
      </c>
      <c r="F11" s="755">
        <v>0</v>
      </c>
      <c r="G11" s="757">
        <f t="shared" si="0"/>
        <v>0</v>
      </c>
      <c r="H11" s="685">
        <v>0</v>
      </c>
      <c r="I11" s="681">
        <v>0</v>
      </c>
      <c r="J11" s="683">
        <v>0</v>
      </c>
      <c r="K11" s="659">
        <f t="shared" si="1"/>
        <v>0</v>
      </c>
      <c r="L11" s="685">
        <v>0</v>
      </c>
      <c r="M11" s="681">
        <v>0</v>
      </c>
      <c r="N11" s="683">
        <v>0</v>
      </c>
      <c r="O11" s="687">
        <f t="shared" si="2"/>
        <v>0</v>
      </c>
      <c r="P11" s="685">
        <v>0</v>
      </c>
      <c r="Q11" s="681">
        <v>0</v>
      </c>
      <c r="R11" s="683">
        <v>0</v>
      </c>
      <c r="S11" s="664">
        <f t="shared" si="3"/>
        <v>0</v>
      </c>
      <c r="T11" s="671">
        <f t="shared" si="4"/>
        <v>0</v>
      </c>
      <c r="U11" s="669"/>
    </row>
    <row r="12" spans="3:21" ht="16.2" thickBot="1"/>
    <row r="13" spans="3:21">
      <c r="C13" s="655" t="s">
        <v>1041</v>
      </c>
    </row>
    <row r="14" spans="3:21">
      <c r="C14" s="656" t="s">
        <v>1043</v>
      </c>
    </row>
    <row r="15" spans="3:21" ht="16.2" thickBot="1">
      <c r="C15" s="672" t="s">
        <v>231</v>
      </c>
    </row>
  </sheetData>
  <mergeCells count="10">
    <mergeCell ref="T4:T5"/>
    <mergeCell ref="K4:K5"/>
    <mergeCell ref="O4:O5"/>
    <mergeCell ref="S4:S5"/>
    <mergeCell ref="C4:C5"/>
    <mergeCell ref="D4:F4"/>
    <mergeCell ref="H4:J4"/>
    <mergeCell ref="L4:N4"/>
    <mergeCell ref="P4:R4"/>
    <mergeCell ref="G4:G5"/>
  </mergeCells>
  <pageMargins left="0.7" right="0.7" top="0.75" bottom="0.75" header="0.3" footer="0.3"/>
  <pageSetup paperSize="9" orientation="portrait" horizontalDpi="0"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BCCBA-58FE-4F7F-B7B0-B61CB74D9FC9}">
  <dimension ref="C3:U15"/>
  <sheetViews>
    <sheetView workbookViewId="0">
      <selection activeCell="H27" sqref="H27"/>
    </sheetView>
  </sheetViews>
  <sheetFormatPr defaultRowHeight="15.6"/>
  <cols>
    <col min="3" max="3" width="13.33203125" style="171" customWidth="1"/>
    <col min="4" max="19" width="6.5546875" style="171" customWidth="1"/>
    <col min="20" max="20" width="8.88671875" style="171"/>
    <col min="21" max="21" width="96.33203125" style="172" customWidth="1"/>
  </cols>
  <sheetData>
    <row r="3" spans="3:21" ht="16.2" thickBot="1">
      <c r="C3" s="175"/>
    </row>
    <row r="4" spans="3:21" ht="16.95" customHeight="1" thickBot="1">
      <c r="C4" s="1205" t="s">
        <v>240</v>
      </c>
      <c r="D4" s="1207" t="s">
        <v>331</v>
      </c>
      <c r="E4" s="1208"/>
      <c r="F4" s="1209"/>
      <c r="G4" s="1216" t="s">
        <v>1042</v>
      </c>
      <c r="H4" s="1210" t="s">
        <v>332</v>
      </c>
      <c r="I4" s="1211"/>
      <c r="J4" s="1212"/>
      <c r="K4" s="1201" t="s">
        <v>1044</v>
      </c>
      <c r="L4" s="1207" t="s">
        <v>116</v>
      </c>
      <c r="M4" s="1208"/>
      <c r="N4" s="1209"/>
      <c r="O4" s="1203" t="s">
        <v>1045</v>
      </c>
      <c r="P4" s="1213" t="s">
        <v>251</v>
      </c>
      <c r="Q4" s="1214"/>
      <c r="R4" s="1215"/>
      <c r="S4" s="1201" t="s">
        <v>1046</v>
      </c>
      <c r="T4" s="1199" t="s">
        <v>334</v>
      </c>
      <c r="U4" s="665" t="s">
        <v>90</v>
      </c>
    </row>
    <row r="5" spans="3:21" ht="16.95" customHeight="1" thickBot="1">
      <c r="C5" s="1206"/>
      <c r="D5" s="651" t="s">
        <v>290</v>
      </c>
      <c r="E5" s="652" t="s">
        <v>419</v>
      </c>
      <c r="F5" s="653" t="s">
        <v>503</v>
      </c>
      <c r="G5" s="1217"/>
      <c r="H5" s="660" t="s">
        <v>803</v>
      </c>
      <c r="I5" s="661" t="s">
        <v>804</v>
      </c>
      <c r="J5" s="662" t="s">
        <v>846</v>
      </c>
      <c r="K5" s="1202"/>
      <c r="L5" s="651" t="s">
        <v>1036</v>
      </c>
      <c r="M5" s="652" t="s">
        <v>1037</v>
      </c>
      <c r="N5" s="653" t="s">
        <v>1038</v>
      </c>
      <c r="O5" s="1204"/>
      <c r="P5" s="173" t="s">
        <v>1039</v>
      </c>
      <c r="Q5" s="174" t="s">
        <v>1040</v>
      </c>
      <c r="R5" s="657" t="s">
        <v>289</v>
      </c>
      <c r="S5" s="1202"/>
      <c r="T5" s="1200"/>
      <c r="U5" s="666"/>
    </row>
    <row r="6" spans="3:21">
      <c r="C6" s="688" t="s">
        <v>30</v>
      </c>
      <c r="D6" s="645">
        <v>17</v>
      </c>
      <c r="E6" s="646">
        <v>15</v>
      </c>
      <c r="F6" s="753">
        <v>7</v>
      </c>
      <c r="G6" s="756">
        <f t="shared" ref="G6:G11" si="0">SUM(D6:F6)</f>
        <v>39</v>
      </c>
      <c r="H6" s="673">
        <v>15</v>
      </c>
      <c r="I6" s="674">
        <v>15</v>
      </c>
      <c r="J6" s="675">
        <v>15</v>
      </c>
      <c r="K6" s="658">
        <f t="shared" ref="K6:K11" si="1">SUM(H6:J6)</f>
        <v>45</v>
      </c>
      <c r="L6" s="673">
        <v>20</v>
      </c>
      <c r="M6" s="674">
        <v>20</v>
      </c>
      <c r="N6" s="675">
        <v>20</v>
      </c>
      <c r="O6" s="686">
        <f t="shared" ref="O6:O11" si="2">SUM(L6:N6)</f>
        <v>60</v>
      </c>
      <c r="P6" s="673">
        <v>20</v>
      </c>
      <c r="Q6" s="674">
        <v>20</v>
      </c>
      <c r="R6" s="675">
        <v>20</v>
      </c>
      <c r="S6" s="663">
        <f t="shared" ref="S6:S11" si="3">SUM(P6:R6)</f>
        <v>60</v>
      </c>
      <c r="T6" s="670">
        <f t="shared" ref="T6:T11" si="4">S6+O6+K6+G6</f>
        <v>204</v>
      </c>
      <c r="U6" s="667" t="s">
        <v>333</v>
      </c>
    </row>
    <row r="7" spans="3:21">
      <c r="C7" s="689" t="s">
        <v>335</v>
      </c>
      <c r="D7" s="647">
        <v>36</v>
      </c>
      <c r="E7" s="648">
        <v>24</v>
      </c>
      <c r="F7" s="754">
        <f>34+17</f>
        <v>51</v>
      </c>
      <c r="G7" s="756">
        <f t="shared" si="0"/>
        <v>111</v>
      </c>
      <c r="H7" s="679">
        <f>18*4</f>
        <v>72</v>
      </c>
      <c r="I7" s="691">
        <f>24*4</f>
        <v>96</v>
      </c>
      <c r="J7" s="654">
        <f>24*4</f>
        <v>96</v>
      </c>
      <c r="K7" s="658">
        <f t="shared" si="1"/>
        <v>264</v>
      </c>
      <c r="L7" s="676">
        <f>12*4</f>
        <v>48</v>
      </c>
      <c r="M7" s="677">
        <f>12*4</f>
        <v>48</v>
      </c>
      <c r="N7" s="678">
        <f>6*4</f>
        <v>24</v>
      </c>
      <c r="O7" s="686">
        <f t="shared" si="2"/>
        <v>120</v>
      </c>
      <c r="P7" s="676">
        <f>6*4</f>
        <v>24</v>
      </c>
      <c r="Q7" s="677">
        <v>24</v>
      </c>
      <c r="R7" s="678">
        <v>24</v>
      </c>
      <c r="S7" s="663">
        <f t="shared" si="3"/>
        <v>72</v>
      </c>
      <c r="T7" s="670">
        <f t="shared" si="4"/>
        <v>567</v>
      </c>
      <c r="U7" s="668" t="s">
        <v>1035</v>
      </c>
    </row>
    <row r="8" spans="3:21">
      <c r="C8" s="689" t="s">
        <v>42</v>
      </c>
      <c r="D8" s="647">
        <v>1</v>
      </c>
      <c r="E8" s="648">
        <v>0</v>
      </c>
      <c r="F8" s="754">
        <v>1</v>
      </c>
      <c r="G8" s="756">
        <f t="shared" si="0"/>
        <v>2</v>
      </c>
      <c r="H8" s="679">
        <v>1</v>
      </c>
      <c r="I8" s="680">
        <v>0</v>
      </c>
      <c r="J8" s="682">
        <v>0</v>
      </c>
      <c r="K8" s="658">
        <f t="shared" si="1"/>
        <v>1</v>
      </c>
      <c r="L8" s="676">
        <v>1</v>
      </c>
      <c r="M8" s="680">
        <v>0</v>
      </c>
      <c r="N8" s="682">
        <v>0</v>
      </c>
      <c r="O8" s="686">
        <f t="shared" si="2"/>
        <v>1</v>
      </c>
      <c r="P8" s="676">
        <v>1</v>
      </c>
      <c r="Q8" s="680">
        <v>0</v>
      </c>
      <c r="R8" s="682">
        <v>0</v>
      </c>
      <c r="S8" s="663">
        <f t="shared" si="3"/>
        <v>1</v>
      </c>
      <c r="T8" s="670">
        <f t="shared" si="4"/>
        <v>5</v>
      </c>
      <c r="U8" s="668" t="s">
        <v>337</v>
      </c>
    </row>
    <row r="9" spans="3:21">
      <c r="C9" s="689" t="s">
        <v>26</v>
      </c>
      <c r="D9" s="647">
        <v>0</v>
      </c>
      <c r="E9" s="648">
        <v>0</v>
      </c>
      <c r="F9" s="754">
        <v>0</v>
      </c>
      <c r="G9" s="756">
        <f t="shared" si="0"/>
        <v>0</v>
      </c>
      <c r="H9" s="676">
        <v>1</v>
      </c>
      <c r="I9" s="680">
        <v>0</v>
      </c>
      <c r="J9" s="676">
        <v>1</v>
      </c>
      <c r="K9" s="658">
        <f t="shared" si="1"/>
        <v>2</v>
      </c>
      <c r="L9" s="676">
        <v>1</v>
      </c>
      <c r="M9" s="680">
        <v>0</v>
      </c>
      <c r="N9" s="676">
        <v>1</v>
      </c>
      <c r="O9" s="686">
        <f t="shared" si="2"/>
        <v>2</v>
      </c>
      <c r="P9" s="676">
        <v>1</v>
      </c>
      <c r="Q9" s="680">
        <v>0</v>
      </c>
      <c r="R9" s="676">
        <v>1</v>
      </c>
      <c r="S9" s="663">
        <f t="shared" si="3"/>
        <v>2</v>
      </c>
      <c r="T9" s="670">
        <f t="shared" si="4"/>
        <v>6</v>
      </c>
      <c r="U9" s="668" t="s">
        <v>338</v>
      </c>
    </row>
    <row r="10" spans="3:21">
      <c r="C10" s="689" t="s">
        <v>44</v>
      </c>
      <c r="D10" s="647">
        <v>0</v>
      </c>
      <c r="E10" s="648">
        <v>0</v>
      </c>
      <c r="F10" s="754">
        <v>0</v>
      </c>
      <c r="G10" s="756">
        <f t="shared" si="0"/>
        <v>0</v>
      </c>
      <c r="H10" s="684">
        <v>0</v>
      </c>
      <c r="I10" s="680">
        <v>0</v>
      </c>
      <c r="J10" s="682">
        <v>0</v>
      </c>
      <c r="K10" s="658">
        <f t="shared" si="1"/>
        <v>0</v>
      </c>
      <c r="L10" s="684">
        <v>0</v>
      </c>
      <c r="M10" s="680">
        <v>0</v>
      </c>
      <c r="N10" s="682">
        <v>0</v>
      </c>
      <c r="O10" s="686">
        <f t="shared" si="2"/>
        <v>0</v>
      </c>
      <c r="P10" s="684">
        <v>0</v>
      </c>
      <c r="Q10" s="680">
        <v>0</v>
      </c>
      <c r="R10" s="682">
        <v>0</v>
      </c>
      <c r="S10" s="663">
        <f t="shared" si="3"/>
        <v>0</v>
      </c>
      <c r="T10" s="670">
        <f t="shared" si="4"/>
        <v>0</v>
      </c>
      <c r="U10" s="668"/>
    </row>
    <row r="11" spans="3:21" ht="16.2" thickBot="1">
      <c r="C11" s="690" t="s">
        <v>339</v>
      </c>
      <c r="D11" s="649">
        <v>0</v>
      </c>
      <c r="E11" s="650">
        <v>0</v>
      </c>
      <c r="F11" s="755">
        <v>0</v>
      </c>
      <c r="G11" s="757">
        <f t="shared" si="0"/>
        <v>0</v>
      </c>
      <c r="H11" s="685">
        <v>0</v>
      </c>
      <c r="I11" s="681">
        <v>0</v>
      </c>
      <c r="J11" s="683">
        <v>0</v>
      </c>
      <c r="K11" s="659">
        <f t="shared" si="1"/>
        <v>0</v>
      </c>
      <c r="L11" s="685">
        <v>0</v>
      </c>
      <c r="M11" s="681">
        <v>0</v>
      </c>
      <c r="N11" s="683">
        <v>0</v>
      </c>
      <c r="O11" s="687">
        <f t="shared" si="2"/>
        <v>0</v>
      </c>
      <c r="P11" s="685">
        <v>0</v>
      </c>
      <c r="Q11" s="681">
        <v>0</v>
      </c>
      <c r="R11" s="683">
        <v>0</v>
      </c>
      <c r="S11" s="664">
        <f t="shared" si="3"/>
        <v>0</v>
      </c>
      <c r="T11" s="671">
        <f t="shared" si="4"/>
        <v>0</v>
      </c>
      <c r="U11" s="669"/>
    </row>
    <row r="12" spans="3:21" ht="16.2" thickBot="1"/>
    <row r="13" spans="3:21">
      <c r="C13" s="655" t="s">
        <v>1041</v>
      </c>
    </row>
    <row r="14" spans="3:21">
      <c r="C14" s="656" t="s">
        <v>1043</v>
      </c>
    </row>
    <row r="15" spans="3:21" ht="16.2" thickBot="1">
      <c r="C15" s="672" t="s">
        <v>231</v>
      </c>
    </row>
  </sheetData>
  <mergeCells count="10">
    <mergeCell ref="O4:O5"/>
    <mergeCell ref="P4:R4"/>
    <mergeCell ref="S4:S5"/>
    <mergeCell ref="T4:T5"/>
    <mergeCell ref="C4:C5"/>
    <mergeCell ref="D4:F4"/>
    <mergeCell ref="G4:G5"/>
    <mergeCell ref="H4:J4"/>
    <mergeCell ref="K4:K5"/>
    <mergeCell ref="L4:N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321C2-C3DC-4227-98B9-28F4CD7FE133}">
  <dimension ref="A1:M43"/>
  <sheetViews>
    <sheetView topLeftCell="A8" workbookViewId="0">
      <selection activeCell="G20" sqref="G20"/>
    </sheetView>
  </sheetViews>
  <sheetFormatPr defaultColWidth="8.88671875" defaultRowHeight="13.2"/>
  <cols>
    <col min="1" max="1" width="16.33203125" style="644" customWidth="1"/>
    <col min="2" max="2" width="10" style="644" bestFit="1" customWidth="1"/>
    <col min="3" max="3" width="13.33203125" style="644" customWidth="1"/>
    <col min="4" max="4" width="8.88671875" style="644"/>
    <col min="5" max="5" width="12" style="644" bestFit="1" customWidth="1"/>
    <col min="6" max="6" width="39" style="644" bestFit="1" customWidth="1"/>
    <col min="7" max="7" width="8.88671875" style="644"/>
    <col min="8" max="8" width="11" style="644" bestFit="1" customWidth="1"/>
    <col min="9" max="9" width="10.5546875" style="644" bestFit="1" customWidth="1"/>
    <col min="10" max="10" width="9" style="644" bestFit="1" customWidth="1"/>
    <col min="11" max="11" width="9" style="740" bestFit="1" customWidth="1"/>
    <col min="12" max="12" width="8.88671875" style="644"/>
    <col min="13" max="13" width="15.33203125" style="644" customWidth="1"/>
    <col min="14" max="16384" width="8.88671875" style="644"/>
  </cols>
  <sheetData>
    <row r="1" spans="1:13" ht="66">
      <c r="A1" s="722" t="s">
        <v>102</v>
      </c>
      <c r="B1" s="722" t="s">
        <v>103</v>
      </c>
      <c r="C1" s="722" t="s">
        <v>104</v>
      </c>
      <c r="D1" s="722" t="s">
        <v>105</v>
      </c>
      <c r="E1" s="722" t="s">
        <v>246</v>
      </c>
      <c r="F1" s="722" t="s">
        <v>61</v>
      </c>
      <c r="G1" s="723" t="s">
        <v>106</v>
      </c>
      <c r="H1" s="723" t="s">
        <v>107</v>
      </c>
      <c r="I1" s="723" t="s">
        <v>1047</v>
      </c>
      <c r="J1" s="724" t="s">
        <v>1048</v>
      </c>
      <c r="K1" s="725" t="s">
        <v>1049</v>
      </c>
      <c r="L1" s="726" t="s">
        <v>113</v>
      </c>
      <c r="M1" s="727" t="s">
        <v>220</v>
      </c>
    </row>
    <row r="2" spans="1:13">
      <c r="A2" s="728" t="s">
        <v>276</v>
      </c>
      <c r="B2" s="728">
        <v>100056031</v>
      </c>
      <c r="C2" s="728" t="s">
        <v>980</v>
      </c>
      <c r="D2" s="728" t="s">
        <v>127</v>
      </c>
      <c r="E2" s="729">
        <v>302009763</v>
      </c>
      <c r="F2" s="730" t="s">
        <v>120</v>
      </c>
      <c r="G2" s="728" t="s">
        <v>119</v>
      </c>
      <c r="H2" s="730">
        <v>4200212363</v>
      </c>
      <c r="I2" s="731">
        <v>44195</v>
      </c>
      <c r="J2" s="732">
        <v>44259</v>
      </c>
      <c r="K2" s="733">
        <v>44259</v>
      </c>
      <c r="L2" s="734" t="s">
        <v>1050</v>
      </c>
      <c r="M2" s="735"/>
    </row>
    <row r="3" spans="1:13">
      <c r="A3" s="728" t="s">
        <v>283</v>
      </c>
      <c r="B3" s="728">
        <v>100056032</v>
      </c>
      <c r="C3" s="728" t="s">
        <v>981</v>
      </c>
      <c r="D3" s="728" t="s">
        <v>127</v>
      </c>
      <c r="E3" s="729">
        <v>302009763</v>
      </c>
      <c r="F3" s="730" t="s">
        <v>120</v>
      </c>
      <c r="G3" s="728" t="s">
        <v>121</v>
      </c>
      <c r="H3" s="730">
        <v>4200212364</v>
      </c>
      <c r="I3" s="731">
        <v>44195</v>
      </c>
      <c r="J3" s="732">
        <v>44259</v>
      </c>
      <c r="K3" s="733">
        <v>44259</v>
      </c>
      <c r="L3" s="734" t="s">
        <v>1050</v>
      </c>
      <c r="M3" s="735"/>
    </row>
    <row r="4" spans="1:13">
      <c r="A4" s="728" t="s">
        <v>876</v>
      </c>
      <c r="B4" s="728">
        <v>100050818</v>
      </c>
      <c r="C4" s="728" t="s">
        <v>811</v>
      </c>
      <c r="D4" s="728" t="s">
        <v>254</v>
      </c>
      <c r="E4" s="729">
        <v>302009763</v>
      </c>
      <c r="F4" s="730" t="s">
        <v>120</v>
      </c>
      <c r="G4" s="728" t="s">
        <v>119</v>
      </c>
      <c r="H4" s="730">
        <v>4200211196</v>
      </c>
      <c r="I4" s="731">
        <v>44168</v>
      </c>
      <c r="J4" s="732">
        <v>44267</v>
      </c>
      <c r="K4" s="733">
        <v>44267</v>
      </c>
      <c r="L4" s="734" t="s">
        <v>122</v>
      </c>
      <c r="M4" s="735"/>
    </row>
    <row r="5" spans="1:13">
      <c r="A5" s="728" t="s">
        <v>877</v>
      </c>
      <c r="B5" s="728">
        <v>100050822</v>
      </c>
      <c r="C5" s="728" t="s">
        <v>812</v>
      </c>
      <c r="D5" s="728" t="s">
        <v>254</v>
      </c>
      <c r="E5" s="729">
        <v>302009763</v>
      </c>
      <c r="F5" s="730" t="s">
        <v>120</v>
      </c>
      <c r="G5" s="728" t="s">
        <v>121</v>
      </c>
      <c r="H5" s="730">
        <v>4200211198</v>
      </c>
      <c r="I5" s="731">
        <v>44168</v>
      </c>
      <c r="J5" s="732">
        <v>44267</v>
      </c>
      <c r="K5" s="733">
        <v>44267</v>
      </c>
      <c r="L5" s="734" t="s">
        <v>122</v>
      </c>
      <c r="M5" s="735"/>
    </row>
    <row r="6" spans="1:13">
      <c r="A6" s="728" t="s">
        <v>878</v>
      </c>
      <c r="B6" s="728">
        <v>100050859</v>
      </c>
      <c r="C6" s="728" t="s">
        <v>813</v>
      </c>
      <c r="D6" s="728" t="s">
        <v>254</v>
      </c>
      <c r="E6" s="729">
        <v>302009763</v>
      </c>
      <c r="F6" s="730" t="s">
        <v>120</v>
      </c>
      <c r="G6" s="728" t="s">
        <v>121</v>
      </c>
      <c r="H6" s="730">
        <v>4200211204</v>
      </c>
      <c r="I6" s="731">
        <v>44168</v>
      </c>
      <c r="J6" s="732">
        <v>44267</v>
      </c>
      <c r="K6" s="733">
        <v>44267</v>
      </c>
      <c r="L6" s="734" t="s">
        <v>122</v>
      </c>
      <c r="M6" s="735"/>
    </row>
    <row r="7" spans="1:13">
      <c r="A7" s="728" t="s">
        <v>879</v>
      </c>
      <c r="B7" s="728">
        <v>100050861</v>
      </c>
      <c r="C7" s="728" t="s">
        <v>814</v>
      </c>
      <c r="D7" s="728" t="s">
        <v>254</v>
      </c>
      <c r="E7" s="729">
        <v>302009763</v>
      </c>
      <c r="F7" s="730" t="s">
        <v>120</v>
      </c>
      <c r="G7" s="728" t="s">
        <v>119</v>
      </c>
      <c r="H7" s="730">
        <v>4200211205</v>
      </c>
      <c r="I7" s="731">
        <v>44168</v>
      </c>
      <c r="J7" s="732">
        <v>44267</v>
      </c>
      <c r="K7" s="733">
        <v>44267</v>
      </c>
      <c r="L7" s="734" t="s">
        <v>122</v>
      </c>
      <c r="M7" s="735"/>
    </row>
    <row r="8" spans="1:13">
      <c r="A8" s="728" t="s">
        <v>807</v>
      </c>
      <c r="B8" s="728">
        <v>100049940</v>
      </c>
      <c r="C8" s="728" t="s">
        <v>808</v>
      </c>
      <c r="D8" s="728" t="s">
        <v>287</v>
      </c>
      <c r="E8" s="729">
        <v>302009763</v>
      </c>
      <c r="F8" s="730" t="s">
        <v>120</v>
      </c>
      <c r="G8" s="728" t="s">
        <v>119</v>
      </c>
      <c r="H8" s="730">
        <v>4200210896</v>
      </c>
      <c r="I8" s="731">
        <v>44165</v>
      </c>
      <c r="J8" s="732">
        <v>44273</v>
      </c>
      <c r="K8" s="733">
        <v>44273</v>
      </c>
      <c r="L8" s="734" t="s">
        <v>122</v>
      </c>
      <c r="M8" s="735"/>
    </row>
    <row r="9" spans="1:13">
      <c r="A9" s="728" t="s">
        <v>809</v>
      </c>
      <c r="B9" s="728">
        <v>100049949</v>
      </c>
      <c r="C9" s="728" t="s">
        <v>810</v>
      </c>
      <c r="D9" s="728" t="s">
        <v>287</v>
      </c>
      <c r="E9" s="729">
        <v>302009764</v>
      </c>
      <c r="F9" s="730" t="s">
        <v>474</v>
      </c>
      <c r="G9" s="728" t="s">
        <v>121</v>
      </c>
      <c r="H9" s="730">
        <v>4200210898</v>
      </c>
      <c r="I9" s="731">
        <v>44165</v>
      </c>
      <c r="J9" s="732">
        <v>44273</v>
      </c>
      <c r="K9" s="733">
        <v>44273</v>
      </c>
      <c r="L9" s="734" t="s">
        <v>122</v>
      </c>
      <c r="M9" s="735"/>
    </row>
    <row r="10" spans="1:13">
      <c r="A10" s="728" t="s">
        <v>1051</v>
      </c>
      <c r="B10" s="728">
        <v>100064697</v>
      </c>
      <c r="C10" s="728" t="s">
        <v>1052</v>
      </c>
      <c r="D10" s="728" t="s">
        <v>287</v>
      </c>
      <c r="E10" s="728">
        <v>302009763</v>
      </c>
      <c r="F10" s="730" t="s">
        <v>120</v>
      </c>
      <c r="G10" s="728" t="s">
        <v>277</v>
      </c>
      <c r="H10" s="730">
        <v>4200213925</v>
      </c>
      <c r="I10" s="731">
        <v>44236</v>
      </c>
      <c r="J10" s="732">
        <v>44273</v>
      </c>
      <c r="K10" s="733">
        <v>44273</v>
      </c>
      <c r="L10" s="734" t="s">
        <v>122</v>
      </c>
      <c r="M10" s="735"/>
    </row>
    <row r="11" spans="1:13">
      <c r="A11" s="728" t="s">
        <v>1053</v>
      </c>
      <c r="B11" s="728">
        <v>100065057</v>
      </c>
      <c r="C11" s="728" t="s">
        <v>1054</v>
      </c>
      <c r="D11" s="728" t="s">
        <v>254</v>
      </c>
      <c r="E11" s="728">
        <v>302009764</v>
      </c>
      <c r="F11" s="730" t="s">
        <v>474</v>
      </c>
      <c r="G11" s="728" t="s">
        <v>121</v>
      </c>
      <c r="H11" s="730">
        <v>4200214017</v>
      </c>
      <c r="I11" s="731">
        <v>44237</v>
      </c>
      <c r="J11" s="732">
        <v>44273</v>
      </c>
      <c r="K11" s="733">
        <v>44273</v>
      </c>
      <c r="L11" s="734" t="s">
        <v>114</v>
      </c>
      <c r="M11" s="735"/>
    </row>
    <row r="12" spans="1:13">
      <c r="A12" s="728" t="s">
        <v>1055</v>
      </c>
      <c r="B12" s="728">
        <v>100065072</v>
      </c>
      <c r="C12" s="728" t="s">
        <v>1056</v>
      </c>
      <c r="D12" s="728" t="s">
        <v>254</v>
      </c>
      <c r="E12" s="728">
        <v>302009763</v>
      </c>
      <c r="F12" s="730" t="s">
        <v>120</v>
      </c>
      <c r="G12" s="728" t="s">
        <v>119</v>
      </c>
      <c r="H12" s="730">
        <v>4200214020</v>
      </c>
      <c r="I12" s="731">
        <v>44237</v>
      </c>
      <c r="J12" s="732">
        <v>44273</v>
      </c>
      <c r="K12" s="733">
        <v>44273</v>
      </c>
      <c r="L12" s="734" t="s">
        <v>114</v>
      </c>
      <c r="M12" s="735"/>
    </row>
    <row r="13" spans="1:13">
      <c r="A13" s="728" t="s">
        <v>1057</v>
      </c>
      <c r="B13" s="728">
        <v>100065064</v>
      </c>
      <c r="C13" s="728" t="s">
        <v>1058</v>
      </c>
      <c r="D13" s="728" t="s">
        <v>254</v>
      </c>
      <c r="E13" s="728">
        <v>302009763</v>
      </c>
      <c r="F13" s="730" t="s">
        <v>120</v>
      </c>
      <c r="G13" s="728" t="s">
        <v>121</v>
      </c>
      <c r="H13" s="730">
        <v>4200214018</v>
      </c>
      <c r="I13" s="731">
        <v>44237</v>
      </c>
      <c r="J13" s="732">
        <v>44273</v>
      </c>
      <c r="K13" s="733">
        <v>44273</v>
      </c>
      <c r="L13" s="734" t="s">
        <v>114</v>
      </c>
      <c r="M13" s="735"/>
    </row>
    <row r="14" spans="1:13">
      <c r="A14" s="728" t="s">
        <v>1059</v>
      </c>
      <c r="B14" s="728">
        <v>100065073</v>
      </c>
      <c r="C14" s="728" t="s">
        <v>1060</v>
      </c>
      <c r="D14" s="728" t="s">
        <v>254</v>
      </c>
      <c r="E14" s="728">
        <v>302009763</v>
      </c>
      <c r="F14" s="730" t="s">
        <v>120</v>
      </c>
      <c r="G14" s="728" t="s">
        <v>119</v>
      </c>
      <c r="H14" s="730">
        <v>4200214021</v>
      </c>
      <c r="I14" s="731">
        <v>44237</v>
      </c>
      <c r="J14" s="732">
        <v>44273</v>
      </c>
      <c r="K14" s="733">
        <v>44273</v>
      </c>
      <c r="L14" s="734" t="s">
        <v>114</v>
      </c>
      <c r="M14" s="735"/>
    </row>
    <row r="15" spans="1:13">
      <c r="A15" s="728" t="s">
        <v>1061</v>
      </c>
      <c r="B15" s="728">
        <v>100064044</v>
      </c>
      <c r="C15" s="728" t="s">
        <v>1062</v>
      </c>
      <c r="D15" s="728" t="s">
        <v>117</v>
      </c>
      <c r="E15" s="729">
        <v>302009764</v>
      </c>
      <c r="F15" s="730" t="s">
        <v>474</v>
      </c>
      <c r="G15" s="728" t="s">
        <v>121</v>
      </c>
      <c r="H15" s="730">
        <v>4200213871</v>
      </c>
      <c r="I15" s="731">
        <v>44232</v>
      </c>
      <c r="J15" s="732">
        <v>44274</v>
      </c>
      <c r="K15" s="733">
        <v>44274</v>
      </c>
      <c r="L15" s="734" t="s">
        <v>122</v>
      </c>
      <c r="M15" s="735"/>
    </row>
    <row r="16" spans="1:13">
      <c r="A16" s="728" t="s">
        <v>1063</v>
      </c>
      <c r="B16" s="728">
        <v>100064048</v>
      </c>
      <c r="C16" s="728" t="s">
        <v>1064</v>
      </c>
      <c r="D16" s="728" t="s">
        <v>117</v>
      </c>
      <c r="E16" s="729">
        <v>302009763</v>
      </c>
      <c r="F16" s="730" t="s">
        <v>120</v>
      </c>
      <c r="G16" s="728" t="s">
        <v>119</v>
      </c>
      <c r="H16" s="730">
        <v>4200213872</v>
      </c>
      <c r="I16" s="731">
        <v>44232</v>
      </c>
      <c r="J16" s="732">
        <v>44274</v>
      </c>
      <c r="K16" s="733">
        <v>44274</v>
      </c>
      <c r="L16" s="734" t="s">
        <v>122</v>
      </c>
      <c r="M16" s="735"/>
    </row>
    <row r="17" spans="1:13">
      <c r="A17" s="728" t="s">
        <v>1065</v>
      </c>
      <c r="B17" s="728">
        <v>100064052</v>
      </c>
      <c r="C17" s="728" t="s">
        <v>1066</v>
      </c>
      <c r="D17" s="728" t="s">
        <v>117</v>
      </c>
      <c r="E17" s="729">
        <v>302009763</v>
      </c>
      <c r="F17" s="730" t="s">
        <v>120</v>
      </c>
      <c r="G17" s="728" t="s">
        <v>119</v>
      </c>
      <c r="H17" s="730">
        <v>4200213873</v>
      </c>
      <c r="I17" s="731">
        <v>44232</v>
      </c>
      <c r="J17" s="732">
        <v>44280</v>
      </c>
      <c r="K17" s="733">
        <v>44280</v>
      </c>
      <c r="L17" s="734" t="s">
        <v>122</v>
      </c>
      <c r="M17" s="735"/>
    </row>
    <row r="18" spans="1:13">
      <c r="A18" s="728" t="s">
        <v>1067</v>
      </c>
      <c r="B18" s="728">
        <v>100064057</v>
      </c>
      <c r="C18" s="728" t="s">
        <v>1068</v>
      </c>
      <c r="D18" s="728" t="s">
        <v>117</v>
      </c>
      <c r="E18" s="729">
        <v>302009764</v>
      </c>
      <c r="F18" s="730" t="s">
        <v>474</v>
      </c>
      <c r="G18" s="728" t="s">
        <v>121</v>
      </c>
      <c r="H18" s="730">
        <v>4200213875</v>
      </c>
      <c r="I18" s="731">
        <v>44232</v>
      </c>
      <c r="J18" s="732">
        <v>44280</v>
      </c>
      <c r="K18" s="733">
        <v>44280</v>
      </c>
      <c r="L18" s="734" t="s">
        <v>122</v>
      </c>
      <c r="M18" s="735"/>
    </row>
    <row r="19" spans="1:13">
      <c r="A19" s="728" t="s">
        <v>1069</v>
      </c>
      <c r="B19" s="728">
        <v>100066181</v>
      </c>
      <c r="C19" s="728" t="s">
        <v>1070</v>
      </c>
      <c r="D19" s="728" t="s">
        <v>254</v>
      </c>
      <c r="E19" s="728">
        <v>302009765</v>
      </c>
      <c r="F19" s="730" t="s">
        <v>225</v>
      </c>
      <c r="G19" s="728" t="s">
        <v>121</v>
      </c>
      <c r="H19" s="730">
        <v>4200214387</v>
      </c>
      <c r="I19" s="731">
        <v>44243</v>
      </c>
      <c r="J19" s="732">
        <v>44280</v>
      </c>
      <c r="K19" s="736">
        <v>44280</v>
      </c>
      <c r="L19" s="734" t="s">
        <v>122</v>
      </c>
      <c r="M19" s="735"/>
    </row>
    <row r="20" spans="1:13">
      <c r="A20" s="728" t="s">
        <v>1071</v>
      </c>
      <c r="B20" s="728">
        <v>100066182</v>
      </c>
      <c r="C20" s="728" t="s">
        <v>1072</v>
      </c>
      <c r="D20" s="728" t="s">
        <v>254</v>
      </c>
      <c r="E20" s="728">
        <v>302009767</v>
      </c>
      <c r="F20" s="730" t="s">
        <v>1073</v>
      </c>
      <c r="G20" s="728" t="s">
        <v>121</v>
      </c>
      <c r="H20" s="730">
        <v>4200214388</v>
      </c>
      <c r="I20" s="731">
        <v>44243</v>
      </c>
      <c r="J20" s="732">
        <v>44280</v>
      </c>
      <c r="K20" s="736">
        <v>44280</v>
      </c>
      <c r="L20" s="734" t="s">
        <v>122</v>
      </c>
      <c r="M20" s="735"/>
    </row>
    <row r="21" spans="1:13">
      <c r="A21" s="728" t="s">
        <v>1074</v>
      </c>
      <c r="B21" s="728">
        <v>100066183</v>
      </c>
      <c r="C21" s="728" t="s">
        <v>1075</v>
      </c>
      <c r="D21" s="728" t="s">
        <v>254</v>
      </c>
      <c r="E21" s="728">
        <v>302009768</v>
      </c>
      <c r="F21" s="730" t="s">
        <v>1076</v>
      </c>
      <c r="G21" s="728" t="s">
        <v>119</v>
      </c>
      <c r="H21" s="730">
        <v>4200214389</v>
      </c>
      <c r="I21" s="731">
        <v>44243</v>
      </c>
      <c r="J21" s="732">
        <v>44280</v>
      </c>
      <c r="K21" s="736">
        <v>44280</v>
      </c>
      <c r="L21" s="734" t="s">
        <v>122</v>
      </c>
      <c r="M21" s="735"/>
    </row>
    <row r="22" spans="1:13">
      <c r="A22" s="728" t="s">
        <v>1077</v>
      </c>
      <c r="B22" s="728">
        <v>100064054</v>
      </c>
      <c r="C22" s="728" t="s">
        <v>1078</v>
      </c>
      <c r="D22" s="728" t="s">
        <v>117</v>
      </c>
      <c r="E22" s="729">
        <v>302009763</v>
      </c>
      <c r="F22" s="730" t="s">
        <v>120</v>
      </c>
      <c r="G22" s="728" t="s">
        <v>121</v>
      </c>
      <c r="H22" s="730">
        <v>4200213874</v>
      </c>
      <c r="I22" s="731">
        <v>44232</v>
      </c>
      <c r="J22" s="732">
        <v>44298</v>
      </c>
      <c r="K22" s="733">
        <v>44298</v>
      </c>
      <c r="L22" s="734" t="s">
        <v>122</v>
      </c>
      <c r="M22" s="735"/>
    </row>
    <row r="23" spans="1:13">
      <c r="A23" s="728" t="s">
        <v>880</v>
      </c>
      <c r="B23" s="728">
        <v>100053599</v>
      </c>
      <c r="C23" s="728" t="s">
        <v>881</v>
      </c>
      <c r="D23" s="728" t="s">
        <v>287</v>
      </c>
      <c r="E23" s="729">
        <v>302009763</v>
      </c>
      <c r="F23" s="730" t="s">
        <v>120</v>
      </c>
      <c r="G23" s="728" t="s">
        <v>119</v>
      </c>
      <c r="H23" s="730">
        <v>4200211737</v>
      </c>
      <c r="I23" s="731">
        <v>44181</v>
      </c>
      <c r="J23" s="732">
        <v>44336</v>
      </c>
      <c r="K23" s="733">
        <v>44336</v>
      </c>
      <c r="L23" s="734" t="s">
        <v>122</v>
      </c>
      <c r="M23" s="735"/>
    </row>
    <row r="24" spans="1:13">
      <c r="A24" s="728" t="s">
        <v>882</v>
      </c>
      <c r="B24" s="728">
        <v>100053601</v>
      </c>
      <c r="C24" s="728" t="s">
        <v>883</v>
      </c>
      <c r="D24" s="728" t="s">
        <v>287</v>
      </c>
      <c r="E24" s="729">
        <v>302009763</v>
      </c>
      <c r="F24" s="730" t="s">
        <v>120</v>
      </c>
      <c r="G24" s="728" t="s">
        <v>121</v>
      </c>
      <c r="H24" s="730">
        <v>4200211738</v>
      </c>
      <c r="I24" s="731">
        <v>44181</v>
      </c>
      <c r="J24" s="732">
        <v>44336</v>
      </c>
      <c r="K24" s="733">
        <v>44336</v>
      </c>
      <c r="L24" s="734" t="s">
        <v>122</v>
      </c>
      <c r="M24" s="735"/>
    </row>
    <row r="25" spans="1:13">
      <c r="A25" s="728" t="s">
        <v>1079</v>
      </c>
      <c r="B25" s="728">
        <v>100065630</v>
      </c>
      <c r="C25" s="728" t="s">
        <v>1080</v>
      </c>
      <c r="D25" s="728" t="s">
        <v>287</v>
      </c>
      <c r="E25" s="728">
        <v>302009763</v>
      </c>
      <c r="F25" s="730" t="s">
        <v>120</v>
      </c>
      <c r="G25" s="728" t="s">
        <v>277</v>
      </c>
      <c r="H25" s="730">
        <v>4200214261</v>
      </c>
      <c r="I25" s="731">
        <v>44239</v>
      </c>
      <c r="J25" s="732">
        <v>44358</v>
      </c>
      <c r="K25" s="733">
        <v>44358</v>
      </c>
      <c r="L25" s="734" t="s">
        <v>122</v>
      </c>
      <c r="M25" s="735"/>
    </row>
    <row r="26" spans="1:13">
      <c r="A26" s="728" t="s">
        <v>1081</v>
      </c>
      <c r="B26" s="728">
        <v>100065632</v>
      </c>
      <c r="C26" s="728" t="s">
        <v>1082</v>
      </c>
      <c r="D26" s="728" t="s">
        <v>287</v>
      </c>
      <c r="E26" s="728">
        <v>302009764</v>
      </c>
      <c r="F26" s="730" t="s">
        <v>474</v>
      </c>
      <c r="G26" s="728" t="s">
        <v>277</v>
      </c>
      <c r="H26" s="730">
        <v>4200214263</v>
      </c>
      <c r="I26" s="731">
        <v>44239</v>
      </c>
      <c r="J26" s="732">
        <v>44358</v>
      </c>
      <c r="K26" s="733">
        <v>44358</v>
      </c>
      <c r="L26" s="734" t="s">
        <v>122</v>
      </c>
      <c r="M26" s="735"/>
    </row>
    <row r="27" spans="1:13">
      <c r="A27" s="728" t="s">
        <v>1083</v>
      </c>
      <c r="B27" s="728">
        <v>100065631</v>
      </c>
      <c r="C27" s="728" t="s">
        <v>1084</v>
      </c>
      <c r="D27" s="728" t="s">
        <v>287</v>
      </c>
      <c r="E27" s="728">
        <v>302009763</v>
      </c>
      <c r="F27" s="730" t="s">
        <v>120</v>
      </c>
      <c r="G27" s="728" t="s">
        <v>277</v>
      </c>
      <c r="H27" s="730">
        <v>4200214262</v>
      </c>
      <c r="I27" s="731">
        <v>44239</v>
      </c>
      <c r="J27" s="732">
        <v>44421</v>
      </c>
      <c r="K27" s="733">
        <v>44421</v>
      </c>
      <c r="L27" s="734" t="s">
        <v>122</v>
      </c>
      <c r="M27" s="735"/>
    </row>
    <row r="28" spans="1:13">
      <c r="A28" s="728" t="s">
        <v>1085</v>
      </c>
      <c r="B28" s="728">
        <v>100065629</v>
      </c>
      <c r="C28" s="728" t="s">
        <v>1086</v>
      </c>
      <c r="D28" s="728" t="s">
        <v>287</v>
      </c>
      <c r="E28" s="728">
        <v>302009764</v>
      </c>
      <c r="F28" s="730" t="s">
        <v>474</v>
      </c>
      <c r="G28" s="728" t="s">
        <v>277</v>
      </c>
      <c r="H28" s="730">
        <v>4200214260</v>
      </c>
      <c r="I28" s="731">
        <v>44239</v>
      </c>
      <c r="J28" s="732">
        <v>44421</v>
      </c>
      <c r="K28" s="733">
        <v>44421</v>
      </c>
      <c r="L28" s="734" t="s">
        <v>122</v>
      </c>
      <c r="M28" s="735"/>
    </row>
    <row r="29" spans="1:13">
      <c r="A29" s="583"/>
      <c r="B29" s="583"/>
      <c r="D29" s="583"/>
      <c r="E29" s="583"/>
      <c r="G29" s="583"/>
      <c r="I29" s="583"/>
      <c r="J29" s="737"/>
      <c r="K29" s="738"/>
      <c r="L29" s="739"/>
    </row>
    <row r="30" spans="1:13">
      <c r="A30" s="583"/>
      <c r="B30" s="583"/>
      <c r="D30" s="583"/>
      <c r="E30" s="583"/>
      <c r="G30" s="583"/>
      <c r="I30" s="583"/>
      <c r="J30" s="737"/>
      <c r="K30" s="738"/>
      <c r="L30" s="739"/>
    </row>
    <row r="31" spans="1:13">
      <c r="A31" s="583"/>
      <c r="B31" s="583"/>
      <c r="D31" s="583"/>
      <c r="E31" s="583"/>
      <c r="G31" s="583"/>
      <c r="I31" s="583"/>
      <c r="J31" s="737"/>
      <c r="K31" s="738"/>
      <c r="L31" s="739"/>
    </row>
    <row r="32" spans="1:13">
      <c r="A32" s="583"/>
      <c r="B32" s="583"/>
      <c r="D32" s="583"/>
      <c r="E32" s="583"/>
      <c r="G32" s="583"/>
      <c r="I32" s="583"/>
      <c r="J32" s="737"/>
      <c r="K32" s="738"/>
      <c r="L32" s="739"/>
    </row>
    <row r="33" spans="1:12">
      <c r="A33" s="583"/>
      <c r="B33" s="583"/>
      <c r="D33" s="583"/>
      <c r="E33" s="583"/>
      <c r="G33" s="583"/>
      <c r="I33" s="583"/>
      <c r="J33" s="737"/>
      <c r="K33" s="738"/>
      <c r="L33" s="739"/>
    </row>
    <row r="34" spans="1:12">
      <c r="A34" s="583"/>
      <c r="B34" s="583"/>
      <c r="D34" s="583"/>
      <c r="E34" s="583"/>
      <c r="G34" s="583"/>
      <c r="I34" s="583"/>
      <c r="J34" s="737"/>
      <c r="K34" s="738"/>
      <c r="L34" s="739"/>
    </row>
    <row r="35" spans="1:12">
      <c r="A35" s="583"/>
      <c r="B35" s="583"/>
      <c r="D35" s="583"/>
      <c r="E35" s="583"/>
      <c r="G35" s="583"/>
      <c r="I35" s="583"/>
      <c r="J35" s="737"/>
      <c r="K35" s="738"/>
      <c r="L35" s="739"/>
    </row>
    <row r="36" spans="1:12">
      <c r="A36" s="583"/>
      <c r="B36" s="583"/>
      <c r="D36" s="583"/>
      <c r="E36" s="583"/>
      <c r="G36" s="583"/>
      <c r="I36" s="583"/>
      <c r="J36" s="737"/>
      <c r="K36" s="738"/>
      <c r="L36" s="739"/>
    </row>
    <row r="37" spans="1:12">
      <c r="A37" s="583"/>
      <c r="B37" s="583"/>
      <c r="D37" s="583"/>
      <c r="E37" s="583"/>
      <c r="G37" s="583"/>
      <c r="I37" s="583"/>
      <c r="J37" s="737"/>
      <c r="K37" s="738"/>
      <c r="L37" s="739"/>
    </row>
    <row r="38" spans="1:12">
      <c r="A38" s="583"/>
      <c r="B38" s="583"/>
      <c r="D38" s="583"/>
      <c r="E38" s="583"/>
      <c r="G38" s="583"/>
      <c r="I38" s="583"/>
      <c r="J38" s="737"/>
      <c r="K38" s="738"/>
      <c r="L38" s="739"/>
    </row>
    <row r="39" spans="1:12">
      <c r="A39" s="583"/>
      <c r="B39" s="583"/>
      <c r="D39" s="583"/>
      <c r="E39" s="583"/>
      <c r="G39" s="583"/>
      <c r="I39" s="583"/>
      <c r="J39" s="737"/>
      <c r="K39" s="738"/>
      <c r="L39" s="739"/>
    </row>
    <row r="40" spans="1:12">
      <c r="A40" s="583"/>
      <c r="B40" s="583"/>
      <c r="D40" s="583"/>
      <c r="E40" s="583"/>
      <c r="G40" s="583"/>
      <c r="I40" s="583"/>
      <c r="J40" s="737"/>
      <c r="K40" s="738"/>
      <c r="L40" s="739"/>
    </row>
    <row r="41" spans="1:12">
      <c r="A41" s="583"/>
      <c r="B41" s="583"/>
      <c r="D41" s="583"/>
      <c r="E41" s="583"/>
      <c r="G41" s="583"/>
      <c r="I41" s="583"/>
      <c r="J41" s="737"/>
      <c r="K41" s="738"/>
      <c r="L41" s="739"/>
    </row>
    <row r="42" spans="1:12">
      <c r="A42" s="583"/>
      <c r="B42" s="583"/>
      <c r="D42" s="583"/>
      <c r="E42" s="583"/>
      <c r="G42" s="583"/>
      <c r="I42" s="583"/>
      <c r="J42" s="737"/>
      <c r="K42" s="738"/>
      <c r="L42" s="739"/>
    </row>
    <row r="43" spans="1:12">
      <c r="A43" s="583"/>
      <c r="B43" s="583"/>
      <c r="D43" s="583"/>
      <c r="E43" s="583"/>
      <c r="G43" s="583"/>
      <c r="I43" s="583"/>
      <c r="J43" s="737"/>
      <c r="K43" s="738"/>
      <c r="L43" s="739"/>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6B38-43D7-4D9B-8A3F-92DCDDA00AA7}">
  <sheetPr>
    <tabColor theme="2" tint="-0.249977111117893"/>
  </sheetPr>
  <dimension ref="B2:BL17"/>
  <sheetViews>
    <sheetView showGridLines="0" zoomScale="120" zoomScaleNormal="120" workbookViewId="0">
      <selection activeCell="AE6" sqref="AE6"/>
    </sheetView>
  </sheetViews>
  <sheetFormatPr defaultColWidth="8.88671875" defaultRowHeight="14.4"/>
  <cols>
    <col min="2" max="2" width="12" customWidth="1"/>
    <col min="3" max="3" width="6.6640625" customWidth="1"/>
    <col min="4" max="11" width="6.6640625" hidden="1" customWidth="1"/>
    <col min="12" max="12" width="6.6640625" customWidth="1"/>
    <col min="13" max="19" width="6.6640625" hidden="1" customWidth="1"/>
    <col min="20" max="20" width="6.6640625" customWidth="1"/>
    <col min="21" max="31" width="5" customWidth="1"/>
    <col min="32" max="32" width="8.6640625" customWidth="1"/>
    <col min="33" max="36" width="6.33203125" customWidth="1"/>
    <col min="37" max="37" width="5.5546875" customWidth="1"/>
    <col min="38" max="40" width="6.33203125" customWidth="1"/>
    <col min="41" max="41" width="6.33203125" hidden="1" customWidth="1"/>
    <col min="42" max="42" width="6.33203125" customWidth="1"/>
    <col min="43" max="47" width="6.33203125" hidden="1" customWidth="1"/>
    <col min="49" max="49" width="8.88671875" hidden="1" customWidth="1"/>
    <col min="50" max="50" width="8.6640625" style="163" hidden="1" customWidth="1"/>
    <col min="51" max="51" width="29.6640625" customWidth="1"/>
    <col min="52" max="52" width="20.88671875" hidden="1" customWidth="1"/>
    <col min="53" max="56" width="8.88671875" hidden="1" customWidth="1"/>
    <col min="57" max="58" width="11.33203125" hidden="1" customWidth="1"/>
    <col min="59" max="64" width="8.88671875" hidden="1" customWidth="1"/>
    <col min="65" max="67" width="8.88671875" customWidth="1"/>
  </cols>
  <sheetData>
    <row r="2" spans="2:62" ht="15" thickBot="1">
      <c r="B2" s="176">
        <v>44274</v>
      </c>
    </row>
    <row r="3" spans="2:62" ht="15" customHeight="1" thickBot="1">
      <c r="B3" s="1219" t="s">
        <v>240</v>
      </c>
      <c r="C3" s="1227" t="s">
        <v>1091</v>
      </c>
      <c r="D3" s="1228"/>
      <c r="E3" s="1228"/>
      <c r="F3" s="1228"/>
      <c r="G3" s="1228"/>
      <c r="H3" s="1228"/>
      <c r="I3" s="1228"/>
      <c r="J3" s="1228"/>
      <c r="K3" s="1228"/>
      <c r="L3" s="1228"/>
      <c r="M3" s="1228"/>
      <c r="N3" s="1228"/>
      <c r="O3" s="1228"/>
      <c r="P3" s="1228"/>
      <c r="Q3" s="1228"/>
      <c r="R3" s="1228"/>
      <c r="S3" s="1228"/>
      <c r="T3" s="1228"/>
      <c r="U3" s="1229"/>
      <c r="V3" s="1229"/>
      <c r="W3" s="1229"/>
      <c r="X3" s="1229"/>
      <c r="Y3" s="1229"/>
      <c r="Z3" s="1229"/>
      <c r="AA3" s="1229"/>
      <c r="AB3" s="1229"/>
      <c r="AC3" s="1229"/>
      <c r="AD3" s="1229"/>
      <c r="AE3" s="1229"/>
      <c r="AF3" s="1230"/>
      <c r="AG3" s="1223" t="s">
        <v>805</v>
      </c>
      <c r="AH3" s="1223"/>
      <c r="AI3" s="1224"/>
      <c r="AJ3" s="1224"/>
      <c r="AK3" s="1224"/>
      <c r="AL3" s="1224"/>
      <c r="AM3" s="1224"/>
      <c r="AN3" s="1224"/>
      <c r="AO3" s="1224"/>
      <c r="AP3" s="1224"/>
      <c r="AQ3" s="1224"/>
      <c r="AR3" s="1224"/>
      <c r="AS3" s="1225"/>
      <c r="AT3" s="1225"/>
      <c r="AU3" s="1226"/>
      <c r="AV3" s="1221" t="s">
        <v>1034</v>
      </c>
      <c r="AW3" s="751" t="s">
        <v>875</v>
      </c>
      <c r="AX3" s="567" t="s">
        <v>875</v>
      </c>
      <c r="AY3" s="1218" t="s">
        <v>1096</v>
      </c>
    </row>
    <row r="4" spans="2:62" s="361" customFormat="1" ht="21" thickBot="1">
      <c r="B4" s="1220"/>
      <c r="C4" s="782" t="s">
        <v>1087</v>
      </c>
      <c r="D4" s="783">
        <v>44205</v>
      </c>
      <c r="E4" s="783">
        <v>44207</v>
      </c>
      <c r="F4" s="783">
        <v>44209</v>
      </c>
      <c r="G4" s="783">
        <v>44212</v>
      </c>
      <c r="H4" s="783">
        <v>44214</v>
      </c>
      <c r="I4" s="783">
        <v>44217</v>
      </c>
      <c r="J4" s="783">
        <v>44224</v>
      </c>
      <c r="K4" s="783">
        <v>44226</v>
      </c>
      <c r="L4" s="784" t="s">
        <v>1033</v>
      </c>
      <c r="M4" s="783">
        <v>44228</v>
      </c>
      <c r="N4" s="783">
        <v>44232</v>
      </c>
      <c r="O4" s="783">
        <v>44238</v>
      </c>
      <c r="P4" s="783">
        <v>44239</v>
      </c>
      <c r="Q4" s="783">
        <v>44245</v>
      </c>
      <c r="R4" s="783">
        <v>44251</v>
      </c>
      <c r="S4" s="783">
        <v>44254</v>
      </c>
      <c r="T4" s="802" t="s">
        <v>1088</v>
      </c>
      <c r="U4" s="808">
        <v>44256</v>
      </c>
      <c r="V4" s="808">
        <v>44259</v>
      </c>
      <c r="W4" s="808">
        <v>44264</v>
      </c>
      <c r="X4" s="808">
        <v>44266</v>
      </c>
      <c r="Y4" s="808">
        <v>44267</v>
      </c>
      <c r="Z4" s="808">
        <v>44268</v>
      </c>
      <c r="AA4" s="808">
        <v>44273</v>
      </c>
      <c r="AB4" s="808">
        <v>44272</v>
      </c>
      <c r="AC4" s="808">
        <v>44274</v>
      </c>
      <c r="AD4" s="816">
        <v>44275</v>
      </c>
      <c r="AE4" s="816">
        <v>44278</v>
      </c>
      <c r="AF4" s="809" t="s">
        <v>1101</v>
      </c>
      <c r="AG4" s="813" t="s">
        <v>1098</v>
      </c>
      <c r="AH4" s="814" t="s">
        <v>1099</v>
      </c>
      <c r="AI4" s="762" t="s">
        <v>804</v>
      </c>
      <c r="AJ4" s="763" t="s">
        <v>846</v>
      </c>
      <c r="AK4" s="763" t="s">
        <v>847</v>
      </c>
      <c r="AL4" s="763" t="s">
        <v>1089</v>
      </c>
      <c r="AM4" s="764" t="s">
        <v>1038</v>
      </c>
      <c r="AN4" s="815" t="s">
        <v>1090</v>
      </c>
      <c r="AO4" s="815" t="s">
        <v>1040</v>
      </c>
      <c r="AP4" s="764" t="s">
        <v>289</v>
      </c>
      <c r="AQ4" s="760"/>
      <c r="AR4" s="761"/>
      <c r="AS4" s="758" t="s">
        <v>1090</v>
      </c>
      <c r="AT4" s="749" t="s">
        <v>1040</v>
      </c>
      <c r="AU4" s="752" t="s">
        <v>289</v>
      </c>
      <c r="AV4" s="1222"/>
      <c r="AW4" s="765" t="s">
        <v>875</v>
      </c>
      <c r="AX4" s="744" t="s">
        <v>1092</v>
      </c>
      <c r="AY4" s="1218"/>
    </row>
    <row r="5" spans="2:62">
      <c r="B5" s="766" t="s">
        <v>30</v>
      </c>
      <c r="C5" s="767">
        <v>17</v>
      </c>
      <c r="D5" s="768"/>
      <c r="E5" s="769"/>
      <c r="F5" s="769">
        <v>4</v>
      </c>
      <c r="G5" s="769">
        <v>3</v>
      </c>
      <c r="H5" s="769"/>
      <c r="I5" s="769">
        <v>2</v>
      </c>
      <c r="J5" s="769">
        <v>4</v>
      </c>
      <c r="K5" s="769">
        <v>2</v>
      </c>
      <c r="L5" s="769">
        <f>SUM(D5:K5)</f>
        <v>15</v>
      </c>
      <c r="M5" s="769"/>
      <c r="N5" s="769"/>
      <c r="O5" s="769"/>
      <c r="P5" s="769">
        <v>3</v>
      </c>
      <c r="Q5" s="769"/>
      <c r="R5" s="769"/>
      <c r="S5" s="769">
        <v>4</v>
      </c>
      <c r="T5" s="803">
        <f>SUM(M5:S5)</f>
        <v>7</v>
      </c>
      <c r="U5" s="798"/>
      <c r="V5" s="798">
        <v>2</v>
      </c>
      <c r="W5" s="798"/>
      <c r="X5" s="798"/>
      <c r="Y5" s="798">
        <v>4</v>
      </c>
      <c r="Z5" s="798"/>
      <c r="AA5" s="798">
        <v>9</v>
      </c>
      <c r="AB5" s="798"/>
      <c r="AC5" s="798"/>
      <c r="AD5" s="811">
        <v>3</v>
      </c>
      <c r="AE5" s="811">
        <v>2</v>
      </c>
      <c r="AF5" s="811">
        <f>SUM(U5:AE5)</f>
        <v>20</v>
      </c>
      <c r="AG5" s="790">
        <v>20</v>
      </c>
      <c r="AH5" s="791">
        <f>AG5-AF5</f>
        <v>0</v>
      </c>
      <c r="AI5" s="791">
        <v>9</v>
      </c>
      <c r="AJ5" s="791">
        <v>7</v>
      </c>
      <c r="AK5" s="791">
        <v>2</v>
      </c>
      <c r="AL5" s="791">
        <v>0</v>
      </c>
      <c r="AM5" s="791">
        <v>4</v>
      </c>
      <c r="AN5" s="791">
        <v>4</v>
      </c>
      <c r="AO5" s="791"/>
      <c r="AP5" s="792">
        <v>2</v>
      </c>
      <c r="AQ5" s="812"/>
      <c r="AR5" s="810"/>
      <c r="AS5" s="770">
        <v>0</v>
      </c>
      <c r="AT5" s="771">
        <v>0</v>
      </c>
      <c r="AU5" s="772">
        <v>0</v>
      </c>
      <c r="AV5" s="798">
        <f>SUM(AH5:AP5)</f>
        <v>28</v>
      </c>
      <c r="AW5" s="773">
        <f t="shared" ref="AW5:AW13" si="0">AF5+T5+L5+C5</f>
        <v>59</v>
      </c>
      <c r="AX5" s="785"/>
      <c r="AY5" s="799" t="s">
        <v>1097</v>
      </c>
      <c r="BB5">
        <v>14</v>
      </c>
      <c r="BE5" s="557" t="s">
        <v>480</v>
      </c>
      <c r="BF5" s="551">
        <v>44135</v>
      </c>
      <c r="BG5" s="553" t="s">
        <v>514</v>
      </c>
      <c r="BI5" s="409">
        <v>18</v>
      </c>
      <c r="BJ5" s="409"/>
    </row>
    <row r="6" spans="2:62">
      <c r="B6" s="745" t="s">
        <v>38</v>
      </c>
      <c r="C6" s="748">
        <f>2+2</f>
        <v>4</v>
      </c>
      <c r="D6" s="741"/>
      <c r="E6" s="742"/>
      <c r="F6" s="742"/>
      <c r="G6" s="742">
        <v>3</v>
      </c>
      <c r="H6" s="742"/>
      <c r="I6" s="742"/>
      <c r="J6" s="742">
        <v>0</v>
      </c>
      <c r="K6" s="742"/>
      <c r="L6" s="742">
        <f>SUM(D6:K6)</f>
        <v>3</v>
      </c>
      <c r="M6" s="742"/>
      <c r="N6" s="742"/>
      <c r="O6" s="742"/>
      <c r="P6" s="742"/>
      <c r="Q6" s="742"/>
      <c r="R6" s="742"/>
      <c r="S6" s="742"/>
      <c r="T6" s="804">
        <f t="shared" ref="T6:T13" si="1">SUM(M6:S6)</f>
        <v>0</v>
      </c>
      <c r="U6" s="798"/>
      <c r="V6" s="798"/>
      <c r="W6" s="798"/>
      <c r="X6" s="798"/>
      <c r="Y6" s="798"/>
      <c r="Z6" s="798"/>
      <c r="AA6" s="798"/>
      <c r="AB6" s="798"/>
      <c r="AC6" s="798"/>
      <c r="AD6" s="811">
        <v>2</v>
      </c>
      <c r="AE6" s="811"/>
      <c r="AF6" s="811">
        <f t="shared" ref="AF6:AF13" si="2">SUM(U6:AE6)</f>
        <v>2</v>
      </c>
      <c r="AG6" s="793">
        <v>2</v>
      </c>
      <c r="AH6" s="787">
        <f t="shared" ref="AH6:AH13" si="3">AG6-AF6</f>
        <v>0</v>
      </c>
      <c r="AI6" s="787">
        <v>0</v>
      </c>
      <c r="AJ6" s="787">
        <v>0</v>
      </c>
      <c r="AK6" s="787">
        <v>0</v>
      </c>
      <c r="AL6" s="787">
        <v>0</v>
      </c>
      <c r="AM6" s="787">
        <v>0</v>
      </c>
      <c r="AN6" s="787"/>
      <c r="AO6" s="787"/>
      <c r="AP6" s="794"/>
      <c r="AQ6" s="785"/>
      <c r="AR6" s="794"/>
      <c r="AS6" s="759">
        <v>0</v>
      </c>
      <c r="AT6" s="743">
        <v>0</v>
      </c>
      <c r="AU6" s="750">
        <v>0</v>
      </c>
      <c r="AV6" s="798">
        <f t="shared" ref="AV6:AV13" si="4">SUM(AH6:AP6)</f>
        <v>0</v>
      </c>
      <c r="AW6" s="774">
        <f t="shared" si="0"/>
        <v>9</v>
      </c>
      <c r="AX6" s="785"/>
      <c r="AY6" s="800" t="s">
        <v>1093</v>
      </c>
      <c r="BB6">
        <v>7</v>
      </c>
      <c r="BC6" t="s">
        <v>477</v>
      </c>
      <c r="BE6" s="557" t="s">
        <v>481</v>
      </c>
      <c r="BF6" s="551">
        <v>44135</v>
      </c>
      <c r="BG6" s="553" t="s">
        <v>514</v>
      </c>
      <c r="BI6" s="409">
        <v>2</v>
      </c>
      <c r="BJ6" s="409"/>
    </row>
    <row r="7" spans="2:62">
      <c r="B7" s="745" t="s">
        <v>36</v>
      </c>
      <c r="C7" s="748">
        <v>12</v>
      </c>
      <c r="D7" s="741"/>
      <c r="E7" s="742"/>
      <c r="F7" s="742">
        <v>2</v>
      </c>
      <c r="G7" s="742">
        <v>1</v>
      </c>
      <c r="H7" s="742"/>
      <c r="I7" s="742">
        <v>2</v>
      </c>
      <c r="J7" s="742">
        <v>4</v>
      </c>
      <c r="K7" s="742">
        <v>1</v>
      </c>
      <c r="L7" s="742">
        <v>12</v>
      </c>
      <c r="M7" s="742"/>
      <c r="N7" s="742"/>
      <c r="O7" s="742"/>
      <c r="P7" s="742">
        <v>2</v>
      </c>
      <c r="Q7" s="742"/>
      <c r="R7" s="742"/>
      <c r="S7" s="742">
        <v>4</v>
      </c>
      <c r="T7" s="804">
        <f t="shared" si="1"/>
        <v>6</v>
      </c>
      <c r="U7" s="798"/>
      <c r="V7" s="798">
        <v>2</v>
      </c>
      <c r="W7" s="798"/>
      <c r="X7" s="798"/>
      <c r="Y7" s="798">
        <v>4</v>
      </c>
      <c r="Z7" s="798"/>
      <c r="AA7" s="798">
        <v>9</v>
      </c>
      <c r="AB7" s="798"/>
      <c r="AC7" s="798"/>
      <c r="AD7" s="811">
        <v>1</v>
      </c>
      <c r="AE7" s="811"/>
      <c r="AF7" s="811">
        <f t="shared" si="2"/>
        <v>16</v>
      </c>
      <c r="AG7" s="793">
        <v>18</v>
      </c>
      <c r="AH7" s="787">
        <f t="shared" si="3"/>
        <v>2</v>
      </c>
      <c r="AI7" s="787">
        <v>7</v>
      </c>
      <c r="AJ7" s="787">
        <v>5</v>
      </c>
      <c r="AK7" s="787">
        <v>2</v>
      </c>
      <c r="AL7" s="787">
        <v>0</v>
      </c>
      <c r="AM7" s="787">
        <v>4</v>
      </c>
      <c r="AN7" s="787">
        <v>4</v>
      </c>
      <c r="AO7" s="787"/>
      <c r="AP7" s="794">
        <v>2</v>
      </c>
      <c r="AQ7" s="785"/>
      <c r="AR7" s="794"/>
      <c r="AS7" s="759">
        <v>0</v>
      </c>
      <c r="AT7" s="743">
        <v>0</v>
      </c>
      <c r="AU7" s="750">
        <v>0</v>
      </c>
      <c r="AV7" s="798">
        <f t="shared" si="4"/>
        <v>26</v>
      </c>
      <c r="AW7" s="774">
        <f t="shared" si="0"/>
        <v>46</v>
      </c>
      <c r="AX7" s="785"/>
      <c r="AY7" s="800" t="s">
        <v>1093</v>
      </c>
      <c r="BB7">
        <v>3</v>
      </c>
      <c r="BC7" t="s">
        <v>478</v>
      </c>
      <c r="BE7" s="557" t="s">
        <v>269</v>
      </c>
      <c r="BF7" s="551">
        <v>44176</v>
      </c>
      <c r="BG7" s="553" t="s">
        <v>514</v>
      </c>
      <c r="BI7" s="409">
        <v>11</v>
      </c>
      <c r="BJ7" s="409"/>
    </row>
    <row r="8" spans="2:62">
      <c r="B8" s="745" t="s">
        <v>37</v>
      </c>
      <c r="C8" s="748">
        <f>1+2</f>
        <v>3</v>
      </c>
      <c r="D8" s="741"/>
      <c r="E8" s="742"/>
      <c r="F8" s="742">
        <v>2</v>
      </c>
      <c r="G8" s="742">
        <v>2</v>
      </c>
      <c r="H8" s="742"/>
      <c r="I8" s="742">
        <v>1</v>
      </c>
      <c r="J8" s="742">
        <v>2</v>
      </c>
      <c r="K8" s="742"/>
      <c r="L8" s="742">
        <f t="shared" ref="L8:L13" si="5">SUM(D8:K8)</f>
        <v>7</v>
      </c>
      <c r="M8" s="742"/>
      <c r="N8" s="742"/>
      <c r="O8" s="742">
        <v>1</v>
      </c>
      <c r="P8" s="742"/>
      <c r="Q8" s="742"/>
      <c r="R8" s="742"/>
      <c r="S8" s="742">
        <v>1</v>
      </c>
      <c r="T8" s="804">
        <f t="shared" si="1"/>
        <v>2</v>
      </c>
      <c r="U8" s="798"/>
      <c r="V8" s="798"/>
      <c r="W8" s="798"/>
      <c r="X8" s="798"/>
      <c r="Y8" s="798"/>
      <c r="Z8" s="798"/>
      <c r="AA8" s="798">
        <v>3</v>
      </c>
      <c r="AB8" s="798"/>
      <c r="AC8" s="798"/>
      <c r="AD8" s="811">
        <v>1</v>
      </c>
      <c r="AE8" s="811"/>
      <c r="AF8" s="811">
        <f t="shared" si="2"/>
        <v>4</v>
      </c>
      <c r="AG8" s="793">
        <v>5</v>
      </c>
      <c r="AH8" s="787">
        <f t="shared" si="3"/>
        <v>1</v>
      </c>
      <c r="AI8" s="787">
        <v>2</v>
      </c>
      <c r="AJ8" s="787">
        <v>1</v>
      </c>
      <c r="AK8" s="787">
        <v>1</v>
      </c>
      <c r="AL8" s="787">
        <v>0</v>
      </c>
      <c r="AM8" s="787">
        <v>2</v>
      </c>
      <c r="AN8" s="787">
        <v>2</v>
      </c>
      <c r="AO8" s="787"/>
      <c r="AP8" s="794">
        <v>1</v>
      </c>
      <c r="AQ8" s="785"/>
      <c r="AR8" s="794"/>
      <c r="AS8" s="759">
        <v>0</v>
      </c>
      <c r="AT8" s="743">
        <v>0</v>
      </c>
      <c r="AU8" s="750">
        <v>0</v>
      </c>
      <c r="AV8" s="798">
        <f t="shared" si="4"/>
        <v>10</v>
      </c>
      <c r="AW8" s="774">
        <f t="shared" si="0"/>
        <v>16</v>
      </c>
      <c r="AX8" s="785"/>
      <c r="AY8" s="800" t="s">
        <v>1094</v>
      </c>
      <c r="BE8" s="557" t="s">
        <v>271</v>
      </c>
      <c r="BF8" s="551">
        <v>44176</v>
      </c>
      <c r="BG8" s="553" t="s">
        <v>514</v>
      </c>
      <c r="BI8" s="409">
        <v>2</v>
      </c>
      <c r="BJ8" s="409"/>
    </row>
    <row r="9" spans="2:62">
      <c r="B9" s="745" t="s">
        <v>42</v>
      </c>
      <c r="C9" s="748">
        <v>1</v>
      </c>
      <c r="D9" s="741"/>
      <c r="E9" s="742"/>
      <c r="F9" s="742">
        <v>0</v>
      </c>
      <c r="G9" s="742">
        <v>0</v>
      </c>
      <c r="H9" s="742"/>
      <c r="I9" s="742">
        <v>0</v>
      </c>
      <c r="J9" s="742">
        <v>0</v>
      </c>
      <c r="K9" s="742">
        <v>0</v>
      </c>
      <c r="L9" s="742">
        <f t="shared" si="5"/>
        <v>0</v>
      </c>
      <c r="M9" s="742"/>
      <c r="N9" s="742"/>
      <c r="O9" s="742">
        <v>1</v>
      </c>
      <c r="P9" s="742"/>
      <c r="Q9" s="742"/>
      <c r="R9" s="742"/>
      <c r="S9" s="742"/>
      <c r="T9" s="804">
        <f t="shared" si="1"/>
        <v>1</v>
      </c>
      <c r="U9" s="798"/>
      <c r="V9" s="798"/>
      <c r="W9" s="798"/>
      <c r="X9" s="798"/>
      <c r="Y9" s="798"/>
      <c r="Z9" s="798">
        <v>1</v>
      </c>
      <c r="AA9" s="798"/>
      <c r="AB9" s="798"/>
      <c r="AC9" s="798"/>
      <c r="AD9" s="811"/>
      <c r="AE9" s="811"/>
      <c r="AF9" s="811">
        <f t="shared" si="2"/>
        <v>1</v>
      </c>
      <c r="AG9" s="793">
        <v>1</v>
      </c>
      <c r="AH9" s="787">
        <f t="shared" si="3"/>
        <v>0</v>
      </c>
      <c r="AI9" s="787">
        <v>2</v>
      </c>
      <c r="AJ9" s="787">
        <v>0</v>
      </c>
      <c r="AK9" s="787">
        <v>2</v>
      </c>
      <c r="AL9" s="787">
        <v>0</v>
      </c>
      <c r="AM9" s="787">
        <v>0</v>
      </c>
      <c r="AN9" s="787"/>
      <c r="AO9" s="787"/>
      <c r="AP9" s="794"/>
      <c r="AQ9" s="785"/>
      <c r="AR9" s="794"/>
      <c r="AS9" s="759">
        <v>0</v>
      </c>
      <c r="AT9" s="743">
        <v>0</v>
      </c>
      <c r="AU9" s="750">
        <v>0</v>
      </c>
      <c r="AV9" s="798">
        <f t="shared" si="4"/>
        <v>4</v>
      </c>
      <c r="AW9" s="774">
        <f t="shared" si="0"/>
        <v>3</v>
      </c>
      <c r="AX9" s="785"/>
      <c r="AY9" s="800" t="s">
        <v>1093</v>
      </c>
      <c r="BE9" s="558" t="s">
        <v>440</v>
      </c>
      <c r="BF9" s="551">
        <v>44182</v>
      </c>
      <c r="BG9" s="553" t="s">
        <v>514</v>
      </c>
      <c r="BI9" s="409">
        <v>1</v>
      </c>
      <c r="BJ9" s="409"/>
    </row>
    <row r="10" spans="2:62">
      <c r="B10" s="746" t="s">
        <v>26</v>
      </c>
      <c r="C10" s="748">
        <v>0</v>
      </c>
      <c r="D10" s="741"/>
      <c r="E10" s="742"/>
      <c r="F10" s="742">
        <v>0</v>
      </c>
      <c r="G10" s="742">
        <v>0</v>
      </c>
      <c r="H10" s="742"/>
      <c r="I10" s="742">
        <v>0</v>
      </c>
      <c r="J10" s="742">
        <v>0</v>
      </c>
      <c r="K10" s="742">
        <v>0</v>
      </c>
      <c r="L10" s="742">
        <f t="shared" si="5"/>
        <v>0</v>
      </c>
      <c r="M10" s="742"/>
      <c r="N10" s="742"/>
      <c r="O10" s="742"/>
      <c r="P10" s="742"/>
      <c r="Q10" s="742"/>
      <c r="R10" s="742"/>
      <c r="S10" s="742"/>
      <c r="T10" s="804">
        <f t="shared" si="1"/>
        <v>0</v>
      </c>
      <c r="U10" s="798"/>
      <c r="V10" s="798"/>
      <c r="W10" s="798"/>
      <c r="X10" s="798"/>
      <c r="Y10" s="798"/>
      <c r="Z10" s="798"/>
      <c r="AA10" s="798"/>
      <c r="AB10" s="798"/>
      <c r="AC10" s="798"/>
      <c r="AD10" s="811"/>
      <c r="AE10" s="811"/>
      <c r="AF10" s="811">
        <f t="shared" si="2"/>
        <v>0</v>
      </c>
      <c r="AG10" s="793">
        <v>1</v>
      </c>
      <c r="AH10" s="787">
        <f t="shared" si="3"/>
        <v>1</v>
      </c>
      <c r="AI10" s="787">
        <v>0</v>
      </c>
      <c r="AJ10" s="787">
        <v>0</v>
      </c>
      <c r="AK10" s="787">
        <v>0</v>
      </c>
      <c r="AL10" s="787">
        <v>0</v>
      </c>
      <c r="AM10" s="787">
        <v>0</v>
      </c>
      <c r="AN10" s="787"/>
      <c r="AO10" s="787"/>
      <c r="AP10" s="794"/>
      <c r="AQ10" s="785"/>
      <c r="AR10" s="794"/>
      <c r="AS10" s="759">
        <v>0</v>
      </c>
      <c r="AT10" s="743">
        <v>0</v>
      </c>
      <c r="AU10" s="750">
        <v>0</v>
      </c>
      <c r="AV10" s="798">
        <f t="shared" si="4"/>
        <v>1</v>
      </c>
      <c r="AW10" s="774">
        <f t="shared" si="0"/>
        <v>0</v>
      </c>
      <c r="AX10" s="785"/>
      <c r="AY10" s="800"/>
      <c r="BB10">
        <f>BB5-BB6-BB7</f>
        <v>4</v>
      </c>
      <c r="BC10" t="s">
        <v>479</v>
      </c>
      <c r="BE10" s="558" t="s">
        <v>442</v>
      </c>
      <c r="BF10" s="551">
        <v>44182</v>
      </c>
      <c r="BG10" s="553" t="s">
        <v>514</v>
      </c>
      <c r="BI10" s="409">
        <v>0</v>
      </c>
      <c r="BJ10" s="409"/>
    </row>
    <row r="11" spans="2:62">
      <c r="B11" s="746" t="s">
        <v>47</v>
      </c>
      <c r="C11" s="748">
        <v>24</v>
      </c>
      <c r="D11" s="741">
        <v>2</v>
      </c>
      <c r="E11" s="742">
        <v>2</v>
      </c>
      <c r="F11" s="742">
        <v>6</v>
      </c>
      <c r="G11" s="742"/>
      <c r="H11" s="742">
        <v>6</v>
      </c>
      <c r="I11" s="742"/>
      <c r="J11" s="742"/>
      <c r="K11" s="742"/>
      <c r="L11" s="742">
        <f t="shared" si="5"/>
        <v>16</v>
      </c>
      <c r="M11" s="742">
        <v>6</v>
      </c>
      <c r="N11" s="742">
        <v>6</v>
      </c>
      <c r="O11" s="742">
        <v>6</v>
      </c>
      <c r="P11" s="742"/>
      <c r="Q11" s="742">
        <v>7</v>
      </c>
      <c r="R11" s="742">
        <v>7</v>
      </c>
      <c r="S11" s="742">
        <v>2</v>
      </c>
      <c r="T11" s="804">
        <f t="shared" si="1"/>
        <v>34</v>
      </c>
      <c r="U11" s="798"/>
      <c r="V11" s="798">
        <v>5</v>
      </c>
      <c r="W11" s="798">
        <v>3</v>
      </c>
      <c r="X11" s="798"/>
      <c r="Y11" s="798"/>
      <c r="Z11" s="798"/>
      <c r="AA11" s="798">
        <v>3</v>
      </c>
      <c r="AB11" s="798"/>
      <c r="AC11" s="798">
        <v>2</v>
      </c>
      <c r="AD11" s="811"/>
      <c r="AE11" s="811"/>
      <c r="AF11" s="811">
        <f t="shared" si="2"/>
        <v>13</v>
      </c>
      <c r="AG11" s="793">
        <v>29</v>
      </c>
      <c r="AH11" s="787">
        <f t="shared" si="3"/>
        <v>16</v>
      </c>
      <c r="AI11" s="787">
        <f>102-16</f>
        <v>86</v>
      </c>
      <c r="AJ11" s="787">
        <v>40</v>
      </c>
      <c r="AK11" s="787">
        <v>0</v>
      </c>
      <c r="AL11" s="787">
        <v>0</v>
      </c>
      <c r="AM11" s="787">
        <v>0</v>
      </c>
      <c r="AN11" s="787"/>
      <c r="AO11" s="787"/>
      <c r="AP11" s="794"/>
      <c r="AQ11" s="785"/>
      <c r="AR11" s="794"/>
      <c r="AS11" s="759">
        <v>0</v>
      </c>
      <c r="AT11" s="743">
        <v>0</v>
      </c>
      <c r="AU11" s="750">
        <v>0</v>
      </c>
      <c r="AV11" s="798">
        <f t="shared" si="4"/>
        <v>142</v>
      </c>
      <c r="AW11" s="774">
        <f t="shared" si="0"/>
        <v>87</v>
      </c>
      <c r="AX11" s="785"/>
      <c r="AY11" s="800" t="s">
        <v>1095</v>
      </c>
      <c r="BE11" s="559" t="s">
        <v>806</v>
      </c>
      <c r="BF11" s="552">
        <v>44193</v>
      </c>
      <c r="BG11" s="553" t="s">
        <v>514</v>
      </c>
      <c r="BI11" s="409">
        <v>15</v>
      </c>
      <c r="BJ11" s="409"/>
    </row>
    <row r="12" spans="2:62">
      <c r="B12" s="746" t="s">
        <v>46</v>
      </c>
      <c r="C12" s="748">
        <v>12</v>
      </c>
      <c r="D12" s="741">
        <v>2</v>
      </c>
      <c r="E12" s="742"/>
      <c r="F12" s="742">
        <v>3</v>
      </c>
      <c r="G12" s="742"/>
      <c r="H12" s="742">
        <v>3</v>
      </c>
      <c r="I12" s="742"/>
      <c r="J12" s="742"/>
      <c r="K12" s="742"/>
      <c r="L12" s="742">
        <f t="shared" si="5"/>
        <v>8</v>
      </c>
      <c r="M12" s="742">
        <v>3</v>
      </c>
      <c r="N12" s="742">
        <v>3</v>
      </c>
      <c r="O12" s="742">
        <v>3</v>
      </c>
      <c r="P12" s="742"/>
      <c r="Q12" s="742">
        <v>4</v>
      </c>
      <c r="R12" s="742">
        <v>3</v>
      </c>
      <c r="S12" s="742">
        <v>1</v>
      </c>
      <c r="T12" s="804">
        <f t="shared" si="1"/>
        <v>17</v>
      </c>
      <c r="U12" s="798">
        <v>4</v>
      </c>
      <c r="V12" s="798">
        <v>5</v>
      </c>
      <c r="W12" s="798">
        <v>3</v>
      </c>
      <c r="X12" s="798">
        <v>5</v>
      </c>
      <c r="Y12" s="798"/>
      <c r="Z12" s="798"/>
      <c r="AA12" s="798">
        <v>2</v>
      </c>
      <c r="AB12" s="798">
        <v>4</v>
      </c>
      <c r="AC12" s="798"/>
      <c r="AD12" s="811"/>
      <c r="AE12" s="811"/>
      <c r="AF12" s="811">
        <f t="shared" si="2"/>
        <v>23</v>
      </c>
      <c r="AG12" s="793">
        <v>29</v>
      </c>
      <c r="AH12" s="787">
        <f t="shared" si="3"/>
        <v>6</v>
      </c>
      <c r="AI12" s="787">
        <f>65-6</f>
        <v>59</v>
      </c>
      <c r="AJ12" s="787">
        <v>32</v>
      </c>
      <c r="AK12" s="787">
        <v>0</v>
      </c>
      <c r="AL12" s="787">
        <v>0</v>
      </c>
      <c r="AM12" s="787">
        <v>0</v>
      </c>
      <c r="AN12" s="787"/>
      <c r="AO12" s="787"/>
      <c r="AP12" s="794"/>
      <c r="AQ12" s="785"/>
      <c r="AR12" s="794"/>
      <c r="AS12" s="759">
        <v>0</v>
      </c>
      <c r="AT12" s="743">
        <v>0</v>
      </c>
      <c r="AU12" s="750">
        <v>0</v>
      </c>
      <c r="AV12" s="798">
        <f t="shared" si="4"/>
        <v>97</v>
      </c>
      <c r="AW12" s="774">
        <f t="shared" si="0"/>
        <v>60</v>
      </c>
      <c r="AX12" s="785"/>
      <c r="AY12" s="800" t="s">
        <v>1095</v>
      </c>
      <c r="BE12" s="554" t="s">
        <v>459</v>
      </c>
      <c r="BF12" s="552">
        <v>43843</v>
      </c>
      <c r="BG12" s="553"/>
      <c r="BI12" s="409">
        <v>9</v>
      </c>
      <c r="BJ12" s="409"/>
    </row>
    <row r="13" spans="2:62" ht="15" thickBot="1">
      <c r="B13" s="747" t="s">
        <v>244</v>
      </c>
      <c r="C13" s="775">
        <v>0</v>
      </c>
      <c r="D13" s="776"/>
      <c r="E13" s="777"/>
      <c r="F13" s="777"/>
      <c r="G13" s="777"/>
      <c r="H13" s="777"/>
      <c r="I13" s="777"/>
      <c r="J13" s="777"/>
      <c r="K13" s="777"/>
      <c r="L13" s="777">
        <f t="shared" si="5"/>
        <v>0</v>
      </c>
      <c r="M13" s="777"/>
      <c r="N13" s="777"/>
      <c r="O13" s="777"/>
      <c r="P13" s="777"/>
      <c r="Q13" s="777"/>
      <c r="R13" s="777"/>
      <c r="S13" s="777"/>
      <c r="T13" s="805">
        <f t="shared" si="1"/>
        <v>0</v>
      </c>
      <c r="U13" s="798"/>
      <c r="V13" s="798"/>
      <c r="W13" s="798"/>
      <c r="X13" s="798"/>
      <c r="Y13" s="798"/>
      <c r="Z13" s="798"/>
      <c r="AA13" s="798"/>
      <c r="AB13" s="798"/>
      <c r="AC13" s="798"/>
      <c r="AD13" s="811"/>
      <c r="AE13" s="811"/>
      <c r="AF13" s="811">
        <f t="shared" si="2"/>
        <v>0</v>
      </c>
      <c r="AG13" s="795">
        <v>0</v>
      </c>
      <c r="AH13" s="796">
        <f t="shared" si="3"/>
        <v>0</v>
      </c>
      <c r="AI13" s="796">
        <v>0</v>
      </c>
      <c r="AJ13" s="796">
        <v>0</v>
      </c>
      <c r="AK13" s="796">
        <v>0</v>
      </c>
      <c r="AL13" s="796">
        <v>0</v>
      </c>
      <c r="AM13" s="796">
        <v>0</v>
      </c>
      <c r="AN13" s="796"/>
      <c r="AO13" s="796"/>
      <c r="AP13" s="797"/>
      <c r="AQ13" s="786"/>
      <c r="AR13" s="797"/>
      <c r="AS13" s="778">
        <v>0</v>
      </c>
      <c r="AT13" s="779">
        <v>0</v>
      </c>
      <c r="AU13" s="780">
        <v>0</v>
      </c>
      <c r="AV13" s="798">
        <f t="shared" si="4"/>
        <v>0</v>
      </c>
      <c r="AW13" s="781">
        <f t="shared" si="0"/>
        <v>0</v>
      </c>
      <c r="AX13" s="786"/>
      <c r="AY13" s="801"/>
      <c r="BE13" s="554" t="s">
        <v>495</v>
      </c>
      <c r="BF13" s="552">
        <v>43843</v>
      </c>
      <c r="BG13" s="553"/>
      <c r="BI13" s="407"/>
      <c r="BJ13" s="407"/>
    </row>
    <row r="14" spans="2:62" ht="15" thickBot="1">
      <c r="BE14" s="555" t="s">
        <v>465</v>
      </c>
      <c r="BF14" s="556">
        <v>43843</v>
      </c>
      <c r="BG14" s="407"/>
    </row>
    <row r="15" spans="2:62" hidden="1">
      <c r="L15" s="612"/>
      <c r="M15" s="612"/>
      <c r="N15" s="612"/>
      <c r="O15" s="612"/>
      <c r="P15" s="612"/>
      <c r="Q15" s="612"/>
      <c r="R15" s="612"/>
      <c r="S15" s="612"/>
      <c r="T15" s="612"/>
      <c r="U15" s="612"/>
      <c r="V15" s="612"/>
      <c r="W15" s="612"/>
      <c r="X15" s="612"/>
      <c r="Y15" s="612"/>
      <c r="Z15" s="612"/>
      <c r="AA15" s="612"/>
      <c r="AB15" s="612"/>
      <c r="AC15" s="612"/>
      <c r="AD15" s="612"/>
      <c r="AE15" s="612"/>
      <c r="AF15" s="612"/>
      <c r="AH15" s="612">
        <f>SUM(AI15:AK15)</f>
        <v>102</v>
      </c>
      <c r="AI15" s="58">
        <v>24</v>
      </c>
      <c r="AJ15" s="807">
        <v>38</v>
      </c>
      <c r="AK15" s="807">
        <v>40</v>
      </c>
      <c r="AL15" s="806">
        <v>32</v>
      </c>
      <c r="AM15" s="806">
        <v>8</v>
      </c>
      <c r="AN15">
        <f>SUM(AI15:AM15)</f>
        <v>142</v>
      </c>
      <c r="BI15">
        <f>5*34.75</f>
        <v>173.75</v>
      </c>
    </row>
    <row r="16" spans="2:62" hidden="1">
      <c r="L16" s="612"/>
      <c r="M16" s="612"/>
      <c r="N16" s="612"/>
      <c r="O16" s="612"/>
      <c r="P16" s="612"/>
      <c r="Q16" s="612"/>
      <c r="R16" s="612"/>
      <c r="S16" s="612"/>
      <c r="T16" s="612"/>
      <c r="U16" s="612"/>
      <c r="V16" s="612"/>
      <c r="W16" s="612"/>
      <c r="X16" s="612"/>
      <c r="Y16" s="612"/>
      <c r="Z16" s="612"/>
      <c r="AA16" s="612"/>
      <c r="AB16" s="612"/>
      <c r="AC16" s="612"/>
      <c r="AD16" s="612"/>
      <c r="AE16" s="612"/>
      <c r="AF16" s="612"/>
      <c r="AH16" s="612">
        <f>SUM(AI16:AK16)</f>
        <v>65</v>
      </c>
      <c r="AI16" s="807">
        <v>1</v>
      </c>
      <c r="AJ16" s="807">
        <v>24</v>
      </c>
      <c r="AK16" s="807">
        <v>40</v>
      </c>
      <c r="AL16" s="806">
        <v>32</v>
      </c>
      <c r="AM16" s="59"/>
      <c r="AN16">
        <f>SUM(AI16:AM16)</f>
        <v>97</v>
      </c>
    </row>
    <row r="17" spans="35:39" hidden="1">
      <c r="AI17" s="58" t="s">
        <v>1100</v>
      </c>
      <c r="AJ17" s="58" t="s">
        <v>1100</v>
      </c>
      <c r="AK17" s="58" t="s">
        <v>1100</v>
      </c>
      <c r="AL17" s="59" t="s">
        <v>846</v>
      </c>
      <c r="AM17" s="59" t="s">
        <v>846</v>
      </c>
    </row>
  </sheetData>
  <mergeCells count="5">
    <mergeCell ref="AY3:AY4"/>
    <mergeCell ref="B3:B4"/>
    <mergeCell ref="AV3:AV4"/>
    <mergeCell ref="AG3:AU3"/>
    <mergeCell ref="C3:AF3"/>
  </mergeCells>
  <pageMargins left="0.7" right="0.7" top="0.75" bottom="0.75" header="0.3" footer="0.3"/>
  <pageSetup paperSize="9" orientation="portrait" horizontalDpi="0"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41940-64E8-46B5-BC5D-F59A4463E895}">
  <dimension ref="A1:J38"/>
  <sheetViews>
    <sheetView workbookViewId="0">
      <selection activeCell="B15" sqref="B15"/>
    </sheetView>
  </sheetViews>
  <sheetFormatPr defaultColWidth="9.109375" defaultRowHeight="14.4"/>
  <cols>
    <col min="1" max="1" width="3.6640625" bestFit="1" customWidth="1"/>
    <col min="2" max="2" width="10" bestFit="1" customWidth="1"/>
    <col min="3" max="3" width="33" bestFit="1" customWidth="1"/>
    <col min="5" max="5" width="10" bestFit="1" customWidth="1"/>
    <col min="6" max="6" width="12.6640625" customWidth="1"/>
    <col min="7" max="7" width="10.5546875" bestFit="1" customWidth="1"/>
    <col min="9" max="9" width="11.5546875" customWidth="1"/>
    <col min="10" max="10" width="34.33203125" bestFit="1" customWidth="1"/>
  </cols>
  <sheetData>
    <row r="1" spans="1:10">
      <c r="A1" s="1233" t="s">
        <v>848</v>
      </c>
      <c r="B1" s="1233"/>
      <c r="C1" s="1233"/>
      <c r="D1" s="1233" t="s">
        <v>849</v>
      </c>
      <c r="E1" s="1233"/>
      <c r="F1" s="1233"/>
      <c r="H1" s="1233" t="s">
        <v>850</v>
      </c>
      <c r="I1" s="1233"/>
      <c r="J1" s="1233"/>
    </row>
    <row r="2" spans="1:10">
      <c r="A2" s="542" t="s">
        <v>851</v>
      </c>
      <c r="B2" s="542" t="s">
        <v>852</v>
      </c>
      <c r="C2" s="542" t="s">
        <v>572</v>
      </c>
      <c r="D2" s="542" t="s">
        <v>851</v>
      </c>
      <c r="E2" s="542" t="s">
        <v>852</v>
      </c>
      <c r="F2" s="542" t="s">
        <v>572</v>
      </c>
      <c r="H2" s="542" t="s">
        <v>851</v>
      </c>
      <c r="I2" s="542" t="s">
        <v>852</v>
      </c>
      <c r="J2" s="542" t="s">
        <v>572</v>
      </c>
    </row>
    <row r="3" spans="1:10" ht="15" customHeight="1">
      <c r="A3" s="272" t="s">
        <v>853</v>
      </c>
      <c r="B3" s="313">
        <v>302009763</v>
      </c>
      <c r="C3" s="543" t="s">
        <v>854</v>
      </c>
      <c r="D3" s="1234">
        <v>1</v>
      </c>
      <c r="E3" s="313">
        <v>302009770</v>
      </c>
      <c r="F3" s="543" t="s">
        <v>855</v>
      </c>
      <c r="H3" s="1234">
        <v>1</v>
      </c>
      <c r="I3" s="313">
        <v>302009772</v>
      </c>
      <c r="J3" s="543" t="s">
        <v>856</v>
      </c>
    </row>
    <row r="4" spans="1:10" ht="15.75" customHeight="1">
      <c r="A4" s="1234">
        <v>1</v>
      </c>
      <c r="B4" s="544">
        <v>8337800001</v>
      </c>
      <c r="C4" s="544" t="s">
        <v>857</v>
      </c>
      <c r="D4" s="1234"/>
      <c r="E4" s="544">
        <v>8330201001</v>
      </c>
      <c r="F4" s="544" t="s">
        <v>858</v>
      </c>
      <c r="H4" s="1234"/>
      <c r="I4" s="303">
        <v>100006503</v>
      </c>
      <c r="J4" s="545" t="s">
        <v>859</v>
      </c>
    </row>
    <row r="5" spans="1:10" ht="15.75" customHeight="1">
      <c r="A5" s="1234"/>
      <c r="B5" s="544">
        <v>8338390001</v>
      </c>
      <c r="C5" s="544" t="s">
        <v>860</v>
      </c>
      <c r="D5" s="1234"/>
      <c r="E5" s="544">
        <v>8352955001</v>
      </c>
      <c r="F5" s="544" t="s">
        <v>861</v>
      </c>
      <c r="H5" s="1234"/>
      <c r="I5" s="303">
        <v>100006504</v>
      </c>
      <c r="J5" s="545" t="s">
        <v>862</v>
      </c>
    </row>
    <row r="6" spans="1:10" ht="15.75" customHeight="1">
      <c r="A6" s="1234"/>
      <c r="B6" s="544">
        <v>8332104901</v>
      </c>
      <c r="C6" s="544" t="s">
        <v>863</v>
      </c>
      <c r="D6" s="546"/>
      <c r="E6" s="547"/>
      <c r="F6" s="547"/>
      <c r="H6" s="1234"/>
      <c r="I6" s="303">
        <v>100006511</v>
      </c>
      <c r="J6" s="545" t="s">
        <v>864</v>
      </c>
    </row>
    <row r="7" spans="1:10">
      <c r="A7" s="272" t="s">
        <v>853</v>
      </c>
      <c r="B7" s="313">
        <v>302009764</v>
      </c>
      <c r="C7" s="543" t="s">
        <v>865</v>
      </c>
      <c r="H7" s="1234"/>
      <c r="I7" s="303"/>
      <c r="J7" s="545"/>
    </row>
    <row r="8" spans="1:10">
      <c r="A8" s="1234">
        <v>2</v>
      </c>
      <c r="B8" s="544" t="s">
        <v>852</v>
      </c>
      <c r="C8" s="544" t="s">
        <v>857</v>
      </c>
      <c r="H8" s="1234"/>
      <c r="I8" s="303"/>
      <c r="J8" s="545"/>
    </row>
    <row r="9" spans="1:10">
      <c r="A9" s="1234"/>
      <c r="B9" s="544">
        <v>8338390001</v>
      </c>
      <c r="C9" s="544" t="s">
        <v>860</v>
      </c>
      <c r="H9" s="1234"/>
      <c r="I9" s="303"/>
      <c r="J9" s="545"/>
    </row>
    <row r="10" spans="1:10">
      <c r="A10" s="1234"/>
      <c r="B10" s="544">
        <v>8335499901</v>
      </c>
      <c r="C10" s="544" t="s">
        <v>866</v>
      </c>
      <c r="H10" s="1234"/>
      <c r="I10" s="303"/>
      <c r="J10" s="545"/>
    </row>
    <row r="11" spans="1:10">
      <c r="A11" s="1234"/>
      <c r="B11" s="544">
        <v>8332104901</v>
      </c>
      <c r="C11" s="544" t="s">
        <v>863</v>
      </c>
    </row>
    <row r="12" spans="1:10">
      <c r="A12" s="272" t="s">
        <v>853</v>
      </c>
      <c r="B12" s="313">
        <v>302009765</v>
      </c>
      <c r="C12" s="543" t="s">
        <v>867</v>
      </c>
    </row>
    <row r="13" spans="1:10">
      <c r="A13" s="1234">
        <v>3</v>
      </c>
      <c r="B13" s="544">
        <v>8337800001</v>
      </c>
      <c r="C13" s="544" t="s">
        <v>857</v>
      </c>
    </row>
    <row r="14" spans="1:10">
      <c r="A14" s="1234"/>
      <c r="B14" s="544">
        <v>8338390001</v>
      </c>
      <c r="C14" s="544" t="s">
        <v>860</v>
      </c>
    </row>
    <row r="15" spans="1:10">
      <c r="A15" s="272" t="s">
        <v>853</v>
      </c>
      <c r="B15" s="313">
        <v>302009766</v>
      </c>
      <c r="C15" s="543" t="s">
        <v>868</v>
      </c>
    </row>
    <row r="16" spans="1:10">
      <c r="A16" s="1234">
        <v>4</v>
      </c>
      <c r="B16" s="544">
        <v>8337800001</v>
      </c>
      <c r="C16" s="544" t="s">
        <v>857</v>
      </c>
    </row>
    <row r="17" spans="1:3">
      <c r="A17" s="1234"/>
      <c r="B17" s="544">
        <v>8333454901</v>
      </c>
      <c r="C17" s="544" t="s">
        <v>869</v>
      </c>
    </row>
    <row r="18" spans="1:3">
      <c r="A18" s="1234"/>
      <c r="B18" s="544">
        <v>8338390001</v>
      </c>
      <c r="C18" s="544" t="s">
        <v>860</v>
      </c>
    </row>
    <row r="19" spans="1:3">
      <c r="A19" s="272" t="s">
        <v>853</v>
      </c>
      <c r="B19" s="313">
        <v>302009767</v>
      </c>
      <c r="C19" s="543" t="s">
        <v>870</v>
      </c>
    </row>
    <row r="20" spans="1:3">
      <c r="A20" s="1234">
        <v>5</v>
      </c>
      <c r="B20" s="544">
        <v>8337800001</v>
      </c>
      <c r="C20" s="544" t="s">
        <v>857</v>
      </c>
    </row>
    <row r="21" spans="1:3">
      <c r="A21" s="1234"/>
      <c r="B21" s="544">
        <v>8333454901</v>
      </c>
      <c r="C21" s="544" t="s">
        <v>869</v>
      </c>
    </row>
    <row r="22" spans="1:3">
      <c r="A22" s="1234"/>
      <c r="B22" s="544">
        <v>8338390001</v>
      </c>
      <c r="C22" s="544" t="s">
        <v>860</v>
      </c>
    </row>
    <row r="23" spans="1:3">
      <c r="A23" s="1234"/>
      <c r="B23" s="544">
        <v>8335499901</v>
      </c>
      <c r="C23" s="544" t="s">
        <v>866</v>
      </c>
    </row>
    <row r="24" spans="1:3">
      <c r="A24" s="272" t="s">
        <v>853</v>
      </c>
      <c r="B24" s="313">
        <v>302009768</v>
      </c>
      <c r="C24" s="543" t="s">
        <v>871</v>
      </c>
    </row>
    <row r="25" spans="1:3">
      <c r="A25" s="1234">
        <v>6</v>
      </c>
      <c r="B25" s="544">
        <v>8337800001</v>
      </c>
      <c r="C25" s="544" t="s">
        <v>857</v>
      </c>
    </row>
    <row r="26" spans="1:3">
      <c r="A26" s="1234"/>
      <c r="B26" s="544">
        <v>8333454901</v>
      </c>
      <c r="C26" s="544" t="s">
        <v>869</v>
      </c>
    </row>
    <row r="27" spans="1:3">
      <c r="A27" s="1234"/>
      <c r="B27" s="544">
        <v>8338390001</v>
      </c>
      <c r="C27" s="544" t="s">
        <v>860</v>
      </c>
    </row>
    <row r="28" spans="1:3">
      <c r="A28" s="1234"/>
      <c r="B28" s="544">
        <v>8332104901</v>
      </c>
      <c r="C28" s="544" t="s">
        <v>863</v>
      </c>
    </row>
    <row r="29" spans="1:3">
      <c r="A29" s="272" t="s">
        <v>853</v>
      </c>
      <c r="B29" s="313">
        <v>302009769</v>
      </c>
      <c r="C29" s="543" t="s">
        <v>872</v>
      </c>
    </row>
    <row r="30" spans="1:3">
      <c r="A30" s="1234">
        <v>7</v>
      </c>
      <c r="B30" s="544">
        <v>8337800001</v>
      </c>
      <c r="C30" s="544" t="s">
        <v>857</v>
      </c>
    </row>
    <row r="31" spans="1:3">
      <c r="A31" s="1234"/>
      <c r="B31" s="544">
        <v>8338390001</v>
      </c>
      <c r="C31" s="544" t="s">
        <v>860</v>
      </c>
    </row>
    <row r="32" spans="1:3">
      <c r="A32" s="1234"/>
      <c r="B32" s="544">
        <v>8335499901</v>
      </c>
      <c r="C32" s="544" t="s">
        <v>866</v>
      </c>
    </row>
    <row r="33" spans="1:7">
      <c r="A33" s="272" t="s">
        <v>853</v>
      </c>
      <c r="B33" s="313">
        <v>302027911</v>
      </c>
      <c r="C33" s="543" t="s">
        <v>873</v>
      </c>
      <c r="D33" s="64">
        <v>57558.54</v>
      </c>
      <c r="E33" s="548">
        <f>SUM(E34:E38)</f>
        <v>57558.54</v>
      </c>
      <c r="G33" t="s">
        <v>874</v>
      </c>
    </row>
    <row r="34" spans="1:7" ht="15" customHeight="1">
      <c r="A34" s="1231">
        <v>8</v>
      </c>
      <c r="B34" s="544">
        <v>8337800001</v>
      </c>
      <c r="C34" s="544" t="s">
        <v>857</v>
      </c>
      <c r="D34" s="549">
        <v>37864.35</v>
      </c>
      <c r="E34" s="548">
        <v>37864.35</v>
      </c>
      <c r="F34" s="548">
        <v>41925.29</v>
      </c>
      <c r="G34" s="550">
        <f>F34-D34</f>
        <v>4060.9400000000023</v>
      </c>
    </row>
    <row r="35" spans="1:7" ht="15" customHeight="1">
      <c r="A35" s="1232"/>
      <c r="B35" s="544">
        <v>8338390001</v>
      </c>
      <c r="C35" s="544" t="s">
        <v>860</v>
      </c>
      <c r="D35" s="64">
        <v>781.92</v>
      </c>
      <c r="E35">
        <v>781.92</v>
      </c>
    </row>
    <row r="36" spans="1:7" ht="15" customHeight="1">
      <c r="A36" s="1232"/>
      <c r="B36" s="544">
        <v>8333454901</v>
      </c>
      <c r="C36" s="544" t="s">
        <v>869</v>
      </c>
      <c r="D36" s="64">
        <v>15410.01</v>
      </c>
      <c r="E36" s="548">
        <v>15410.01</v>
      </c>
    </row>
    <row r="37" spans="1:7">
      <c r="A37" s="1232"/>
      <c r="B37" s="544">
        <v>8332104901</v>
      </c>
      <c r="C37" s="544" t="s">
        <v>863</v>
      </c>
      <c r="D37" s="64">
        <v>1806.12</v>
      </c>
      <c r="E37" s="548">
        <v>1806.12</v>
      </c>
    </row>
    <row r="38" spans="1:7">
      <c r="A38" s="1232"/>
      <c r="B38" s="544">
        <v>8335499901</v>
      </c>
      <c r="C38" s="544" t="s">
        <v>866</v>
      </c>
      <c r="D38" s="64">
        <v>1696.14</v>
      </c>
      <c r="E38" s="548">
        <v>1696.14</v>
      </c>
    </row>
  </sheetData>
  <mergeCells count="13">
    <mergeCell ref="A34:A38"/>
    <mergeCell ref="A1:C1"/>
    <mergeCell ref="D1:F1"/>
    <mergeCell ref="H1:J1"/>
    <mergeCell ref="D3:D5"/>
    <mergeCell ref="H3:H10"/>
    <mergeCell ref="A4:A6"/>
    <mergeCell ref="A8:A11"/>
    <mergeCell ref="A13:A14"/>
    <mergeCell ref="A16:A18"/>
    <mergeCell ref="A20:A23"/>
    <mergeCell ref="A25:A28"/>
    <mergeCell ref="A30:A3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13"/>
  <sheetViews>
    <sheetView zoomScaleNormal="100" workbookViewId="0">
      <pane xSplit="2" ySplit="10" topLeftCell="C11" activePane="bottomRight" state="frozen"/>
      <selection pane="topRight" activeCell="C1" sqref="C1"/>
      <selection pane="bottomLeft" activeCell="A4" sqref="A4"/>
      <selection pane="bottomRight" activeCell="F22" sqref="F22"/>
    </sheetView>
  </sheetViews>
  <sheetFormatPr defaultRowHeight="14.4"/>
  <cols>
    <col min="2" max="2" width="10.33203125" customWidth="1"/>
    <col min="3" max="23" width="10.44140625" customWidth="1"/>
  </cols>
  <sheetData>
    <row r="1" spans="2:23">
      <c r="B1" s="64" t="s">
        <v>100</v>
      </c>
    </row>
    <row r="2" spans="2:23">
      <c r="B2" s="59"/>
      <c r="C2" t="s">
        <v>98</v>
      </c>
    </row>
    <row r="3" spans="2:23">
      <c r="B3" s="58"/>
      <c r="C3" t="s">
        <v>99</v>
      </c>
    </row>
    <row r="4" spans="2:23">
      <c r="B4" s="60"/>
      <c r="C4" t="s">
        <v>2</v>
      </c>
    </row>
    <row r="6" spans="2:23" ht="18">
      <c r="B6" s="63" t="s">
        <v>101</v>
      </c>
    </row>
    <row r="7" spans="2:23" ht="15" thickBot="1"/>
    <row r="8" spans="2:23" ht="15" thickBot="1">
      <c r="B8" s="1235" t="s">
        <v>22</v>
      </c>
      <c r="C8" s="1253" t="str">
        <f>+"WK"&amp;" "&amp;WEEKNUM(C10)</f>
        <v>WK 24</v>
      </c>
      <c r="D8" s="1253"/>
      <c r="E8" s="1253"/>
      <c r="F8" s="1253"/>
      <c r="G8" s="1253"/>
      <c r="H8" s="1253"/>
      <c r="I8" s="1254"/>
      <c r="J8" s="1255" t="str">
        <f>+"WK"&amp;" "&amp;WEEKNUM(J10)</f>
        <v>WK 25</v>
      </c>
      <c r="K8" s="1253"/>
      <c r="L8" s="1253"/>
      <c r="M8" s="1253"/>
      <c r="N8" s="1253"/>
      <c r="O8" s="1253"/>
      <c r="P8" s="1254"/>
      <c r="Q8" s="1255" t="str">
        <f>+"WK"&amp;" "&amp;WEEKNUM(Q10)</f>
        <v>WK 26</v>
      </c>
      <c r="R8" s="1253"/>
      <c r="S8" s="1253"/>
      <c r="T8" s="1253"/>
      <c r="U8" s="1253"/>
      <c r="V8" s="1253"/>
      <c r="W8" s="1254"/>
    </row>
    <row r="9" spans="2:23" ht="15" thickBot="1">
      <c r="B9" s="1236"/>
      <c r="C9" s="57" t="s">
        <v>91</v>
      </c>
      <c r="D9" s="55" t="s">
        <v>92</v>
      </c>
      <c r="E9" s="55" t="s">
        <v>93</v>
      </c>
      <c r="F9" s="55" t="s">
        <v>94</v>
      </c>
      <c r="G9" s="55" t="s">
        <v>95</v>
      </c>
      <c r="H9" s="55" t="s">
        <v>96</v>
      </c>
      <c r="I9" s="56" t="s">
        <v>97</v>
      </c>
      <c r="J9" s="57" t="s">
        <v>91</v>
      </c>
      <c r="K9" s="55" t="s">
        <v>92</v>
      </c>
      <c r="L9" s="55" t="s">
        <v>93</v>
      </c>
      <c r="M9" s="55" t="s">
        <v>94</v>
      </c>
      <c r="N9" s="55" t="s">
        <v>95</v>
      </c>
      <c r="O9" s="55" t="s">
        <v>96</v>
      </c>
      <c r="P9" s="56" t="s">
        <v>97</v>
      </c>
      <c r="Q9" s="57" t="s">
        <v>91</v>
      </c>
      <c r="R9" s="55" t="s">
        <v>92</v>
      </c>
      <c r="S9" s="55" t="s">
        <v>93</v>
      </c>
      <c r="T9" s="55" t="s">
        <v>94</v>
      </c>
      <c r="U9" s="55" t="s">
        <v>95</v>
      </c>
      <c r="V9" s="55" t="s">
        <v>96</v>
      </c>
      <c r="W9" s="56" t="s">
        <v>97</v>
      </c>
    </row>
    <row r="10" spans="2:23" ht="15" thickBot="1">
      <c r="B10" s="1237"/>
      <c r="C10" s="54">
        <v>43626</v>
      </c>
      <c r="D10" s="54">
        <v>43627</v>
      </c>
      <c r="E10" s="54">
        <v>43628</v>
      </c>
      <c r="F10" s="54">
        <v>43629</v>
      </c>
      <c r="G10" s="54">
        <v>43630</v>
      </c>
      <c r="H10" s="54">
        <v>43631</v>
      </c>
      <c r="I10" s="54">
        <v>43632</v>
      </c>
      <c r="J10" s="54">
        <v>43633</v>
      </c>
      <c r="K10" s="54">
        <v>43634</v>
      </c>
      <c r="L10" s="54">
        <v>43635</v>
      </c>
      <c r="M10" s="54">
        <v>43636</v>
      </c>
      <c r="N10" s="54">
        <v>43637</v>
      </c>
      <c r="O10" s="54">
        <v>43638</v>
      </c>
      <c r="P10" s="54">
        <v>43639</v>
      </c>
      <c r="Q10" s="54">
        <v>43640</v>
      </c>
      <c r="R10" s="54">
        <v>43641</v>
      </c>
      <c r="S10" s="54">
        <v>43642</v>
      </c>
      <c r="T10" s="54">
        <v>43643</v>
      </c>
      <c r="U10" s="54">
        <v>43644</v>
      </c>
      <c r="V10" s="54">
        <v>43645</v>
      </c>
      <c r="W10" s="54">
        <v>43646</v>
      </c>
    </row>
    <row r="11" spans="2:23" s="21" customFormat="1" ht="18.600000000000001" customHeight="1" thickBot="1">
      <c r="B11" s="61" t="s">
        <v>30</v>
      </c>
      <c r="C11" s="1244" t="s">
        <v>83</v>
      </c>
      <c r="D11" s="1245"/>
      <c r="E11" s="1246"/>
      <c r="F11" s="1247" t="s">
        <v>84</v>
      </c>
      <c r="G11" s="1248"/>
      <c r="H11" s="1248"/>
      <c r="I11" s="1248"/>
      <c r="J11" s="1248"/>
      <c r="K11" s="1248"/>
      <c r="L11" s="1249"/>
      <c r="M11" s="1250" t="s">
        <v>85</v>
      </c>
      <c r="N11" s="1251"/>
      <c r="O11" s="1251"/>
      <c r="P11" s="1251"/>
      <c r="Q11" s="1251"/>
      <c r="R11" s="1251"/>
      <c r="S11" s="1252"/>
      <c r="T11" s="1250" t="s">
        <v>86</v>
      </c>
      <c r="U11" s="1251"/>
      <c r="V11" s="1251"/>
      <c r="W11" s="1252"/>
    </row>
    <row r="12" spans="2:23" s="1" customFormat="1" ht="18.600000000000001" customHeight="1" thickBot="1">
      <c r="B12" s="61" t="s">
        <v>26</v>
      </c>
      <c r="C12" s="1248" t="s">
        <v>27</v>
      </c>
      <c r="D12" s="1248"/>
      <c r="E12" s="1248"/>
      <c r="F12" s="1248"/>
      <c r="G12" s="1248"/>
      <c r="H12" s="1248"/>
      <c r="I12" s="1249"/>
      <c r="J12" s="1250" t="s">
        <v>28</v>
      </c>
      <c r="K12" s="1251"/>
      <c r="L12" s="1251"/>
      <c r="M12" s="1251"/>
      <c r="N12" s="1251"/>
      <c r="O12" s="1251"/>
      <c r="P12" s="1252"/>
      <c r="Q12" s="1250" t="s">
        <v>29</v>
      </c>
      <c r="R12" s="1251"/>
      <c r="S12" s="1251"/>
      <c r="T12" s="1251"/>
      <c r="U12" s="1251"/>
      <c r="V12" s="1251"/>
      <c r="W12" s="1252"/>
    </row>
    <row r="13" spans="2:23" ht="18.600000000000001" customHeight="1" thickBot="1">
      <c r="B13" s="62" t="s">
        <v>44</v>
      </c>
      <c r="C13" s="1238" t="s">
        <v>52</v>
      </c>
      <c r="D13" s="1239"/>
      <c r="E13" s="1239"/>
      <c r="F13" s="1239"/>
      <c r="G13" s="1239"/>
      <c r="H13" s="1239"/>
      <c r="I13" s="1240"/>
      <c r="J13" s="1241" t="s">
        <v>53</v>
      </c>
      <c r="K13" s="1242"/>
      <c r="L13" s="1242"/>
      <c r="M13" s="1242"/>
      <c r="N13" s="1242"/>
      <c r="O13" s="1242"/>
      <c r="P13" s="1243"/>
      <c r="Q13" s="1241" t="s">
        <v>54</v>
      </c>
      <c r="R13" s="1242"/>
      <c r="S13" s="1242"/>
      <c r="T13" s="1242"/>
      <c r="U13" s="1242"/>
      <c r="V13" s="1242"/>
      <c r="W13" s="1243"/>
    </row>
  </sheetData>
  <mergeCells count="14">
    <mergeCell ref="B8:B10"/>
    <mergeCell ref="C13:I13"/>
    <mergeCell ref="J13:P13"/>
    <mergeCell ref="Q13:W13"/>
    <mergeCell ref="C11:E11"/>
    <mergeCell ref="F11:L11"/>
    <mergeCell ref="M11:S11"/>
    <mergeCell ref="T11:W11"/>
    <mergeCell ref="C12:I12"/>
    <mergeCell ref="J12:P12"/>
    <mergeCell ref="Q12:W12"/>
    <mergeCell ref="C8:I8"/>
    <mergeCell ref="J8:P8"/>
    <mergeCell ref="Q8:W8"/>
  </mergeCells>
  <pageMargins left="0.7" right="0.7" top="0.75" bottom="0.75" header="0.3" footer="0.3"/>
  <pageSetup paperSize="9" scale="43" orientation="portrait" horizontalDpi="0" verticalDpi="0" r:id="rId1"/>
  <colBreaks count="1" manualBreakCount="1">
    <brk id="22" max="1048575"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Q16"/>
  <sheetViews>
    <sheetView workbookViewId="0">
      <selection activeCell="O31" sqref="O31"/>
    </sheetView>
  </sheetViews>
  <sheetFormatPr defaultRowHeight="14.4"/>
  <cols>
    <col min="6" max="6" width="23.5546875" bestFit="1" customWidth="1"/>
    <col min="7" max="7" width="11.33203125" customWidth="1"/>
    <col min="8" max="8" width="9.44140625" customWidth="1"/>
    <col min="9" max="12" width="9.109375" customWidth="1"/>
    <col min="15" max="15" width="9.44140625" customWidth="1"/>
    <col min="16" max="16" width="9.109375" customWidth="1"/>
  </cols>
  <sheetData>
    <row r="1" spans="1:17" ht="20.399999999999999">
      <c r="A1" s="1272" t="s">
        <v>194</v>
      </c>
      <c r="B1" s="1266" t="s">
        <v>102</v>
      </c>
      <c r="C1" s="1266" t="s">
        <v>103</v>
      </c>
      <c r="D1" s="1266" t="s">
        <v>104</v>
      </c>
      <c r="E1" s="1266" t="s">
        <v>105</v>
      </c>
      <c r="F1" s="1270" t="s">
        <v>61</v>
      </c>
      <c r="G1" s="1262" t="s">
        <v>106</v>
      </c>
      <c r="H1" s="1264" t="s">
        <v>107</v>
      </c>
      <c r="I1" s="1262" t="s">
        <v>116</v>
      </c>
      <c r="J1" s="1266" t="s">
        <v>108</v>
      </c>
      <c r="K1" s="1266" t="s">
        <v>109</v>
      </c>
      <c r="L1" s="1268" t="s">
        <v>110</v>
      </c>
      <c r="M1" s="102" t="s">
        <v>195</v>
      </c>
      <c r="N1" s="103" t="s">
        <v>111</v>
      </c>
      <c r="O1" s="1256" t="s">
        <v>112</v>
      </c>
      <c r="P1" s="1258" t="s">
        <v>196</v>
      </c>
      <c r="Q1" s="1260" t="s">
        <v>113</v>
      </c>
    </row>
    <row r="2" spans="1:17" ht="15" thickBot="1">
      <c r="A2" s="1273"/>
      <c r="B2" s="1267"/>
      <c r="C2" s="1267"/>
      <c r="D2" s="1267"/>
      <c r="E2" s="1267"/>
      <c r="F2" s="1271"/>
      <c r="G2" s="1263"/>
      <c r="H2" s="1265"/>
      <c r="I2" s="1263"/>
      <c r="J2" s="1267"/>
      <c r="K2" s="1267"/>
      <c r="L2" s="1269"/>
      <c r="M2" s="104">
        <v>43634</v>
      </c>
      <c r="N2" s="105"/>
      <c r="O2" s="1257"/>
      <c r="P2" s="1259"/>
      <c r="Q2" s="1261"/>
    </row>
    <row r="3" spans="1:17" ht="15" hidden="1" thickBot="1">
      <c r="A3" s="90">
        <v>475</v>
      </c>
      <c r="B3" s="91" t="s">
        <v>126</v>
      </c>
      <c r="C3" s="91">
        <v>285872</v>
      </c>
      <c r="D3" s="91">
        <v>56266</v>
      </c>
      <c r="E3" s="91" t="s">
        <v>127</v>
      </c>
      <c r="F3" s="92" t="s">
        <v>120</v>
      </c>
      <c r="G3" s="91" t="s">
        <v>119</v>
      </c>
      <c r="H3" s="93">
        <v>4200182245</v>
      </c>
      <c r="I3" s="94" t="s">
        <v>116</v>
      </c>
      <c r="J3" s="95">
        <v>43608</v>
      </c>
      <c r="K3" s="91" t="s">
        <v>197</v>
      </c>
      <c r="L3" s="96">
        <v>29</v>
      </c>
      <c r="M3" s="97">
        <v>43664</v>
      </c>
      <c r="N3" s="97"/>
      <c r="O3" s="98" t="s">
        <v>62</v>
      </c>
      <c r="P3" s="99">
        <v>43765</v>
      </c>
      <c r="Q3" s="100" t="s">
        <v>114</v>
      </c>
    </row>
    <row r="4" spans="1:17" ht="15" hidden="1" thickBot="1">
      <c r="A4" s="90">
        <v>476</v>
      </c>
      <c r="B4" s="91" t="s">
        <v>128</v>
      </c>
      <c r="C4" s="91">
        <v>285874</v>
      </c>
      <c r="D4" s="91">
        <v>56269</v>
      </c>
      <c r="E4" s="91" t="s">
        <v>127</v>
      </c>
      <c r="F4" s="92" t="s">
        <v>120</v>
      </c>
      <c r="G4" s="91" t="s">
        <v>121</v>
      </c>
      <c r="H4" s="93">
        <v>4200182246</v>
      </c>
      <c r="I4" s="94" t="s">
        <v>116</v>
      </c>
      <c r="J4" s="95">
        <v>43608</v>
      </c>
      <c r="K4" s="91" t="s">
        <v>197</v>
      </c>
      <c r="L4" s="96">
        <v>29</v>
      </c>
      <c r="M4" s="97">
        <v>43664</v>
      </c>
      <c r="N4" s="97"/>
      <c r="O4" s="98" t="s">
        <v>62</v>
      </c>
      <c r="P4" s="99">
        <v>43765</v>
      </c>
      <c r="Q4" s="100" t="s">
        <v>114</v>
      </c>
    </row>
    <row r="5" spans="1:17" ht="15" hidden="1" thickBot="1">
      <c r="A5" s="90">
        <v>490</v>
      </c>
      <c r="B5" s="91" t="s">
        <v>129</v>
      </c>
      <c r="C5" s="91">
        <v>286107</v>
      </c>
      <c r="D5" s="91">
        <v>56724</v>
      </c>
      <c r="E5" s="91" t="s">
        <v>124</v>
      </c>
      <c r="F5" s="92" t="s">
        <v>120</v>
      </c>
      <c r="G5" s="91" t="s">
        <v>119</v>
      </c>
      <c r="H5" s="93">
        <v>4200182843</v>
      </c>
      <c r="I5" s="94" t="s">
        <v>116</v>
      </c>
      <c r="J5" s="95">
        <v>43629</v>
      </c>
      <c r="K5" s="91" t="s">
        <v>198</v>
      </c>
      <c r="L5" s="96">
        <v>29</v>
      </c>
      <c r="M5" s="97">
        <v>43664</v>
      </c>
      <c r="N5" s="97"/>
      <c r="O5" s="98" t="s">
        <v>62</v>
      </c>
      <c r="P5" s="99">
        <v>43765</v>
      </c>
      <c r="Q5" s="100" t="s">
        <v>114</v>
      </c>
    </row>
    <row r="6" spans="1:17" ht="15" hidden="1" thickBot="1">
      <c r="A6" s="90">
        <v>492</v>
      </c>
      <c r="B6" s="91" t="s">
        <v>131</v>
      </c>
      <c r="C6" s="91">
        <v>286373</v>
      </c>
      <c r="D6" s="91">
        <v>56959</v>
      </c>
      <c r="E6" s="91" t="s">
        <v>124</v>
      </c>
      <c r="F6" s="92" t="s">
        <v>123</v>
      </c>
      <c r="G6" s="91" t="s">
        <v>119</v>
      </c>
      <c r="H6" s="93">
        <v>4200183268</v>
      </c>
      <c r="I6" s="94" t="s">
        <v>116</v>
      </c>
      <c r="J6" s="95">
        <v>43636</v>
      </c>
      <c r="K6" s="91" t="s">
        <v>199</v>
      </c>
      <c r="L6" s="96">
        <v>29</v>
      </c>
      <c r="M6" s="97">
        <v>43664</v>
      </c>
      <c r="N6" s="97"/>
      <c r="O6" s="98" t="s">
        <v>62</v>
      </c>
      <c r="P6" s="99">
        <v>43761</v>
      </c>
      <c r="Q6" s="100" t="s">
        <v>114</v>
      </c>
    </row>
    <row r="7" spans="1:17" ht="15" hidden="1" thickBot="1">
      <c r="A7" s="90">
        <v>491</v>
      </c>
      <c r="B7" s="91" t="s">
        <v>130</v>
      </c>
      <c r="C7" s="91">
        <v>286108</v>
      </c>
      <c r="D7" s="91">
        <v>56725</v>
      </c>
      <c r="E7" s="91" t="s">
        <v>124</v>
      </c>
      <c r="F7" s="92" t="s">
        <v>120</v>
      </c>
      <c r="G7" s="91" t="s">
        <v>121</v>
      </c>
      <c r="H7" s="93">
        <v>4200182845</v>
      </c>
      <c r="I7" s="94" t="s">
        <v>116</v>
      </c>
      <c r="J7" s="95">
        <v>43629</v>
      </c>
      <c r="K7" s="91" t="s">
        <v>198</v>
      </c>
      <c r="L7" s="96">
        <v>29</v>
      </c>
      <c r="M7" s="97">
        <v>43664</v>
      </c>
      <c r="N7" s="97"/>
      <c r="O7" s="98" t="s">
        <v>62</v>
      </c>
      <c r="P7" s="99">
        <v>43765</v>
      </c>
      <c r="Q7" s="100" t="s">
        <v>114</v>
      </c>
    </row>
    <row r="8" spans="1:17" ht="15" hidden="1" thickBot="1">
      <c r="A8" s="90">
        <v>493</v>
      </c>
      <c r="B8" s="91" t="s">
        <v>132</v>
      </c>
      <c r="C8" s="91">
        <v>286375</v>
      </c>
      <c r="D8" s="91">
        <v>56989</v>
      </c>
      <c r="E8" s="91" t="s">
        <v>124</v>
      </c>
      <c r="F8" s="92" t="s">
        <v>120</v>
      </c>
      <c r="G8" s="91" t="s">
        <v>121</v>
      </c>
      <c r="H8" s="93">
        <v>4200183269</v>
      </c>
      <c r="I8" s="94" t="s">
        <v>116</v>
      </c>
      <c r="J8" s="95">
        <v>43636</v>
      </c>
      <c r="K8" s="91" t="s">
        <v>199</v>
      </c>
      <c r="L8" s="96">
        <v>30</v>
      </c>
      <c r="M8" s="97">
        <v>43669</v>
      </c>
      <c r="N8" s="97"/>
      <c r="O8" s="98" t="s">
        <v>62</v>
      </c>
      <c r="P8" s="99">
        <v>43759</v>
      </c>
      <c r="Q8" s="100" t="s">
        <v>114</v>
      </c>
    </row>
    <row r="9" spans="1:17" ht="15" thickBot="1">
      <c r="A9" s="90">
        <v>500</v>
      </c>
      <c r="B9" s="91" t="s">
        <v>166</v>
      </c>
      <c r="C9" s="91">
        <v>288027</v>
      </c>
      <c r="D9" s="91">
        <v>61291</v>
      </c>
      <c r="E9" s="91" t="s">
        <v>117</v>
      </c>
      <c r="F9" s="92" t="s">
        <v>118</v>
      </c>
      <c r="G9" s="91" t="s">
        <v>121</v>
      </c>
      <c r="H9" s="93">
        <v>4200185799</v>
      </c>
      <c r="I9" s="94" t="s">
        <v>116</v>
      </c>
      <c r="J9" s="95">
        <v>43679</v>
      </c>
      <c r="K9" s="91" t="s">
        <v>200</v>
      </c>
      <c r="L9" s="96">
        <v>30</v>
      </c>
      <c r="M9" s="97">
        <v>43671</v>
      </c>
      <c r="N9" s="97"/>
      <c r="O9" s="98" t="s">
        <v>62</v>
      </c>
      <c r="P9" s="99">
        <v>43730</v>
      </c>
      <c r="Q9" s="100" t="s">
        <v>114</v>
      </c>
    </row>
    <row r="10" spans="1:17" ht="15" thickBot="1">
      <c r="A10" s="90">
        <v>501</v>
      </c>
      <c r="B10" s="91" t="s">
        <v>167</v>
      </c>
      <c r="C10" s="91">
        <v>288028</v>
      </c>
      <c r="D10" s="91">
        <v>61107</v>
      </c>
      <c r="E10" s="91" t="s">
        <v>117</v>
      </c>
      <c r="F10" s="92" t="s">
        <v>168</v>
      </c>
      <c r="G10" s="91" t="s">
        <v>119</v>
      </c>
      <c r="H10" s="93">
        <v>4200185800</v>
      </c>
      <c r="I10" s="94" t="s">
        <v>116</v>
      </c>
      <c r="J10" s="95">
        <v>43679</v>
      </c>
      <c r="K10" s="91" t="s">
        <v>200</v>
      </c>
      <c r="L10" s="96">
        <v>30</v>
      </c>
      <c r="M10" s="97">
        <v>43671</v>
      </c>
      <c r="N10" s="97"/>
      <c r="O10" s="98" t="s">
        <v>62</v>
      </c>
      <c r="P10" s="99">
        <v>43730</v>
      </c>
      <c r="Q10" s="100" t="s">
        <v>114</v>
      </c>
    </row>
    <row r="11" spans="1:17" ht="15" thickBot="1">
      <c r="A11" s="90">
        <v>502</v>
      </c>
      <c r="B11" s="91" t="s">
        <v>186</v>
      </c>
      <c r="C11" s="91">
        <v>288490</v>
      </c>
      <c r="D11" s="91">
        <v>62079</v>
      </c>
      <c r="E11" s="91" t="s">
        <v>124</v>
      </c>
      <c r="F11" s="92" t="s">
        <v>191</v>
      </c>
      <c r="G11" s="91" t="s">
        <v>121</v>
      </c>
      <c r="H11" s="93">
        <v>4200186211</v>
      </c>
      <c r="I11" s="94" t="s">
        <v>116</v>
      </c>
      <c r="J11" s="95">
        <v>43685</v>
      </c>
      <c r="K11" s="91" t="s">
        <v>201</v>
      </c>
      <c r="L11" s="96">
        <v>32</v>
      </c>
      <c r="M11" s="97">
        <v>43685</v>
      </c>
      <c r="N11" s="97"/>
      <c r="O11" s="98" t="s">
        <v>62</v>
      </c>
      <c r="P11" s="99">
        <v>43727</v>
      </c>
      <c r="Q11" s="100" t="s">
        <v>122</v>
      </c>
    </row>
    <row r="12" spans="1:17" ht="15" thickBot="1">
      <c r="A12" s="90">
        <v>503</v>
      </c>
      <c r="B12" s="91" t="s">
        <v>202</v>
      </c>
      <c r="C12" s="91">
        <v>288491</v>
      </c>
      <c r="D12" s="91">
        <v>62121</v>
      </c>
      <c r="E12" s="91" t="s">
        <v>124</v>
      </c>
      <c r="F12" s="92" t="s">
        <v>191</v>
      </c>
      <c r="G12" s="91" t="s">
        <v>119</v>
      </c>
      <c r="H12" s="93">
        <v>4200186212</v>
      </c>
      <c r="I12" s="94" t="s">
        <v>116</v>
      </c>
      <c r="J12" s="95">
        <v>43685</v>
      </c>
      <c r="K12" s="91" t="s">
        <v>201</v>
      </c>
      <c r="L12" s="96">
        <v>32</v>
      </c>
      <c r="M12" s="97">
        <v>43685</v>
      </c>
      <c r="N12" s="97"/>
      <c r="O12" s="98" t="s">
        <v>62</v>
      </c>
      <c r="P12" s="99">
        <v>43727</v>
      </c>
      <c r="Q12" s="100" t="s">
        <v>122</v>
      </c>
    </row>
    <row r="13" spans="1:17" ht="15" thickBot="1">
      <c r="A13" s="90">
        <v>504</v>
      </c>
      <c r="B13" s="91" t="s">
        <v>187</v>
      </c>
      <c r="C13" s="91">
        <v>288488</v>
      </c>
      <c r="D13" s="91">
        <v>62015</v>
      </c>
      <c r="E13" s="91" t="s">
        <v>124</v>
      </c>
      <c r="F13" s="92" t="s">
        <v>120</v>
      </c>
      <c r="G13" s="91" t="s">
        <v>119</v>
      </c>
      <c r="H13" s="93">
        <v>4200186205</v>
      </c>
      <c r="I13" s="94" t="s">
        <v>116</v>
      </c>
      <c r="J13" s="95">
        <v>43685</v>
      </c>
      <c r="K13" s="91" t="s">
        <v>201</v>
      </c>
      <c r="L13" s="96">
        <v>32</v>
      </c>
      <c r="M13" s="97">
        <v>43685</v>
      </c>
      <c r="N13" s="97"/>
      <c r="O13" s="98" t="s">
        <v>62</v>
      </c>
      <c r="P13" s="99">
        <v>43739</v>
      </c>
      <c r="Q13" s="100" t="s">
        <v>114</v>
      </c>
    </row>
    <row r="14" spans="1:17">
      <c r="A14" s="90">
        <v>505</v>
      </c>
      <c r="B14" s="91" t="s">
        <v>188</v>
      </c>
      <c r="C14" s="91">
        <v>288489</v>
      </c>
      <c r="D14" s="91">
        <v>62052</v>
      </c>
      <c r="E14" s="91" t="s">
        <v>124</v>
      </c>
      <c r="F14" s="92" t="s">
        <v>125</v>
      </c>
      <c r="G14" s="91" t="s">
        <v>121</v>
      </c>
      <c r="H14" s="93">
        <v>4200186206</v>
      </c>
      <c r="I14" s="94" t="s">
        <v>116</v>
      </c>
      <c r="J14" s="95">
        <v>43685</v>
      </c>
      <c r="K14" s="91" t="s">
        <v>201</v>
      </c>
      <c r="L14" s="96">
        <v>32</v>
      </c>
      <c r="M14" s="97">
        <v>43685</v>
      </c>
      <c r="N14" s="97"/>
      <c r="O14" s="98" t="s">
        <v>62</v>
      </c>
      <c r="P14" s="99">
        <v>43739</v>
      </c>
      <c r="Q14" s="101" t="s">
        <v>114</v>
      </c>
    </row>
    <row r="15" spans="1:17" hidden="1">
      <c r="A15" s="106">
        <v>506</v>
      </c>
      <c r="B15" s="107" t="s">
        <v>189</v>
      </c>
      <c r="C15" s="107">
        <v>288821</v>
      </c>
      <c r="D15" s="107">
        <v>62566</v>
      </c>
      <c r="E15" s="107" t="s">
        <v>117</v>
      </c>
      <c r="F15" s="108" t="s">
        <v>120</v>
      </c>
      <c r="G15" s="107" t="s">
        <v>121</v>
      </c>
      <c r="H15" s="109">
        <v>4200186835</v>
      </c>
      <c r="I15" s="110" t="s">
        <v>116</v>
      </c>
      <c r="J15" s="111">
        <v>43692</v>
      </c>
      <c r="K15" s="107" t="s">
        <v>203</v>
      </c>
      <c r="L15" s="112">
        <v>34</v>
      </c>
      <c r="M15" s="113">
        <v>43699</v>
      </c>
      <c r="N15" s="114">
        <v>43713</v>
      </c>
      <c r="O15" s="98" t="s">
        <v>62</v>
      </c>
      <c r="P15" s="99">
        <v>43716</v>
      </c>
      <c r="Q15" s="124" t="s">
        <v>122</v>
      </c>
    </row>
    <row r="16" spans="1:17" ht="15" hidden="1" thickBot="1">
      <c r="A16" s="115">
        <v>507</v>
      </c>
      <c r="B16" s="116" t="s">
        <v>190</v>
      </c>
      <c r="C16" s="116">
        <v>288822</v>
      </c>
      <c r="D16" s="116">
        <v>62576</v>
      </c>
      <c r="E16" s="116" t="s">
        <v>117</v>
      </c>
      <c r="F16" s="117" t="s">
        <v>123</v>
      </c>
      <c r="G16" s="116" t="s">
        <v>119</v>
      </c>
      <c r="H16" s="118">
        <v>4200186836</v>
      </c>
      <c r="I16" s="119" t="s">
        <v>116</v>
      </c>
      <c r="J16" s="120">
        <v>43692</v>
      </c>
      <c r="K16" s="116" t="s">
        <v>203</v>
      </c>
      <c r="L16" s="121">
        <v>34</v>
      </c>
      <c r="M16" s="122">
        <v>43699</v>
      </c>
      <c r="N16" s="123">
        <v>43713</v>
      </c>
      <c r="O16" s="98" t="s">
        <v>62</v>
      </c>
      <c r="P16" s="99">
        <v>43716</v>
      </c>
      <c r="Q16" s="125" t="s">
        <v>122</v>
      </c>
    </row>
  </sheetData>
  <autoFilter ref="A2:Q16" xr:uid="{00000000-0009-0000-0000-000005000000}">
    <filterColumn colId="15">
      <filters>
        <dateGroupItem year="2019" month="9" day="19" dateTimeGrouping="day"/>
        <dateGroupItem year="2019" month="9" day="22" dateTimeGrouping="day"/>
        <dateGroupItem year="2019" month="10" day="1" dateTimeGrouping="day"/>
      </filters>
    </filterColumn>
  </autoFilter>
  <mergeCells count="15">
    <mergeCell ref="F1:F2"/>
    <mergeCell ref="A1:A2"/>
    <mergeCell ref="B1:B2"/>
    <mergeCell ref="C1:C2"/>
    <mergeCell ref="D1:D2"/>
    <mergeCell ref="E1:E2"/>
    <mergeCell ref="O1:O2"/>
    <mergeCell ref="P1:P2"/>
    <mergeCell ref="Q1:Q2"/>
    <mergeCell ref="G1:G2"/>
    <mergeCell ref="H1:H2"/>
    <mergeCell ref="I1:I2"/>
    <mergeCell ref="J1:J2"/>
    <mergeCell ref="K1:K2"/>
    <mergeCell ref="L1:L2"/>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5"/>
  <sheetViews>
    <sheetView workbookViewId="0">
      <selection activeCell="B26" sqref="B26"/>
    </sheetView>
  </sheetViews>
  <sheetFormatPr defaultRowHeight="14.4"/>
  <cols>
    <col min="1" max="1" width="24" customWidth="1"/>
    <col min="2" max="2" width="42.6640625" customWidth="1"/>
    <col min="3" max="3" width="29.6640625" bestFit="1" customWidth="1"/>
  </cols>
  <sheetData>
    <row r="1" spans="1:3">
      <c r="A1" s="86" t="s">
        <v>157</v>
      </c>
      <c r="B1" t="s">
        <v>165</v>
      </c>
    </row>
    <row r="3" spans="1:3">
      <c r="A3" s="86" t="s">
        <v>154</v>
      </c>
      <c r="B3" s="86" t="s">
        <v>156</v>
      </c>
      <c r="C3" t="s">
        <v>164</v>
      </c>
    </row>
    <row r="4" spans="1:3">
      <c r="A4" s="87" t="s">
        <v>158</v>
      </c>
      <c r="B4" s="87" t="s">
        <v>159</v>
      </c>
      <c r="C4">
        <v>1</v>
      </c>
    </row>
    <row r="5" spans="1:3">
      <c r="A5" s="87" t="s">
        <v>70</v>
      </c>
      <c r="B5" s="87" t="s">
        <v>49</v>
      </c>
      <c r="C5">
        <v>8</v>
      </c>
    </row>
    <row r="6" spans="1:3">
      <c r="A6" s="87" t="s">
        <v>69</v>
      </c>
      <c r="B6" s="87" t="s">
        <v>48</v>
      </c>
      <c r="C6">
        <v>1</v>
      </c>
    </row>
    <row r="7" spans="1:3">
      <c r="A7" s="87" t="s">
        <v>66</v>
      </c>
      <c r="B7" s="87" t="s">
        <v>40</v>
      </c>
      <c r="C7">
        <v>1</v>
      </c>
    </row>
    <row r="8" spans="1:3">
      <c r="A8" s="87" t="s">
        <v>64</v>
      </c>
      <c r="B8" s="87" t="s">
        <v>31</v>
      </c>
      <c r="C8">
        <v>8</v>
      </c>
    </row>
    <row r="9" spans="1:3">
      <c r="A9" s="87" t="s">
        <v>65</v>
      </c>
      <c r="B9" s="87" t="s">
        <v>39</v>
      </c>
      <c r="C9">
        <v>7</v>
      </c>
    </row>
    <row r="10" spans="1:3">
      <c r="A10" s="87" t="s">
        <v>72</v>
      </c>
      <c r="B10" s="87" t="s">
        <v>51</v>
      </c>
      <c r="C10">
        <v>15</v>
      </c>
    </row>
    <row r="11" spans="1:3">
      <c r="A11" s="87" t="s">
        <v>71</v>
      </c>
      <c r="B11" s="87" t="s">
        <v>50</v>
      </c>
      <c r="C11">
        <v>9</v>
      </c>
    </row>
    <row r="12" spans="1:3">
      <c r="A12" s="87" t="s">
        <v>160</v>
      </c>
      <c r="B12" s="87" t="s">
        <v>161</v>
      </c>
      <c r="C12">
        <v>2</v>
      </c>
    </row>
    <row r="13" spans="1:3">
      <c r="A13" s="87" t="s">
        <v>162</v>
      </c>
      <c r="B13" s="87" t="s">
        <v>163</v>
      </c>
      <c r="C13">
        <v>3</v>
      </c>
    </row>
    <row r="14" spans="1:3">
      <c r="A14" s="87" t="s">
        <v>152</v>
      </c>
      <c r="B14" s="87" t="s">
        <v>153</v>
      </c>
      <c r="C14">
        <v>8</v>
      </c>
    </row>
    <row r="15" spans="1:3">
      <c r="A15" s="87" t="s">
        <v>155</v>
      </c>
      <c r="C15">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6</vt:i4>
      </vt:variant>
    </vt:vector>
  </HeadingPairs>
  <TitlesOfParts>
    <vt:vector size="42" baseType="lpstr">
      <vt:lpstr>Details</vt:lpstr>
      <vt:lpstr>MASTER SCHEDULE</vt:lpstr>
      <vt:lpstr>Plan vs. Actual-October</vt:lpstr>
      <vt:lpstr>Plan vs. Actual-August</vt:lpstr>
      <vt:lpstr>Plan vs. Actual-Jul</vt:lpstr>
      <vt:lpstr>Plan vs. Actual-Jun</vt:lpstr>
      <vt:lpstr>JLP Slot Plan</vt:lpstr>
      <vt:lpstr>Actual Build</vt:lpstr>
      <vt:lpstr>Wk 04 Issues</vt:lpstr>
      <vt:lpstr>Spares Open PO</vt:lpstr>
      <vt:lpstr>PNP Ramp UP</vt:lpstr>
      <vt:lpstr>Problematic</vt:lpstr>
      <vt:lpstr>LLT Parts</vt:lpstr>
      <vt:lpstr>Slot Plan NOv 12</vt:lpstr>
      <vt:lpstr>Slot Plan Nov 9</vt:lpstr>
      <vt:lpstr>slot Plan Nov 5</vt:lpstr>
      <vt:lpstr>SUMMARY</vt:lpstr>
      <vt:lpstr>JTP Slot Plan</vt:lpstr>
      <vt:lpstr>PNP Shipment</vt:lpstr>
      <vt:lpstr>OLB Slot Plan</vt:lpstr>
      <vt:lpstr>REvision</vt:lpstr>
      <vt:lpstr>PnP</vt:lpstr>
      <vt:lpstr>Issue</vt:lpstr>
      <vt:lpstr>Slot Plan</vt:lpstr>
      <vt:lpstr>PnP PO</vt:lpstr>
      <vt:lpstr>Sheet4</vt:lpstr>
      <vt:lpstr>budget</vt:lpstr>
      <vt:lpstr>SHIP PLAN</vt:lpstr>
      <vt:lpstr>fORECAST</vt:lpstr>
      <vt:lpstr>Sheet6</vt:lpstr>
      <vt:lpstr> Feb 25 Slot Plan</vt:lpstr>
      <vt:lpstr>Summary of Open PO</vt:lpstr>
      <vt:lpstr>CONFIG</vt:lpstr>
      <vt:lpstr>Sheet1</vt:lpstr>
      <vt:lpstr>Sheet2</vt:lpstr>
      <vt:lpstr>Sheet5</vt:lpstr>
      <vt:lpstr>Details!Print_Area</vt:lpstr>
      <vt:lpstr>'Plan vs. Actual-August'!Print_Area</vt:lpstr>
      <vt:lpstr>'Plan vs. Actual-Jul'!Print_Area</vt:lpstr>
      <vt:lpstr>Details!Print_Titles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2023-07-10T09:30:23Z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