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night\virtualenv\tourresults\"/>
    </mc:Choice>
  </mc:AlternateContent>
  <xr:revisionPtr revIDLastSave="0" documentId="13_ncr:1_{FEC7A9FE-B888-4166-ABED-31DCC73B52B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verall" sheetId="2" r:id="rId1"/>
    <sheet name="Final" sheetId="4" r:id="rId2"/>
    <sheet name="Master" sheetId="3" r:id="rId3"/>
    <sheet name="tour_result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A112" i="2"/>
  <c r="D112" i="2" s="1" a="1"/>
  <c r="D112" i="2" s="1"/>
  <c r="B112" i="2"/>
  <c r="C112" i="2"/>
  <c r="G112" i="2" a="1"/>
  <c r="G112" i="2" s="1"/>
  <c r="I112" i="2" a="1"/>
  <c r="I112" i="2" s="1"/>
  <c r="A113" i="2"/>
  <c r="D113" i="2" s="1" a="1"/>
  <c r="D113" i="2" s="1"/>
  <c r="B113" i="2"/>
  <c r="C113" i="2"/>
  <c r="G113" i="2" a="1"/>
  <c r="G113" i="2" s="1"/>
  <c r="I113" i="2" a="1"/>
  <c r="I113" i="2" s="1"/>
  <c r="J113" i="2" a="1"/>
  <c r="J113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2" i="2" a="1"/>
  <c r="J2" i="2" s="1"/>
  <c r="I2" i="2" a="1"/>
  <c r="I2" i="2" s="1"/>
  <c r="A110" i="2"/>
  <c r="B110" i="2"/>
  <c r="C110" i="2"/>
  <c r="A111" i="2"/>
  <c r="B111" i="2"/>
  <c r="C111" i="2"/>
  <c r="I111" i="2" a="1"/>
  <c r="I111" i="2" s="1"/>
  <c r="A104" i="2"/>
  <c r="B104" i="2"/>
  <c r="C104" i="2"/>
  <c r="A105" i="2"/>
  <c r="B105" i="2"/>
  <c r="C105" i="2"/>
  <c r="A106" i="2"/>
  <c r="I106" i="2" s="1" a="1"/>
  <c r="I106" i="2" s="1"/>
  <c r="B106" i="2"/>
  <c r="C106" i="2"/>
  <c r="A107" i="2"/>
  <c r="B107" i="2"/>
  <c r="C107" i="2"/>
  <c r="A108" i="2"/>
  <c r="B108" i="2"/>
  <c r="C108" i="2"/>
  <c r="A109" i="2"/>
  <c r="B109" i="2"/>
  <c r="C109" i="2"/>
  <c r="P3" i="4"/>
  <c r="B102" i="2"/>
  <c r="C102" i="2"/>
  <c r="B103" i="2"/>
  <c r="C103" i="2"/>
  <c r="A102" i="2"/>
  <c r="G102" i="2" s="1" a="1"/>
  <c r="G102" i="2" s="1"/>
  <c r="A103" i="2"/>
  <c r="I103" i="2" s="1" a="1"/>
  <c r="I103" i="2" s="1"/>
  <c r="A3" i="2"/>
  <c r="I3" i="2" s="1" a="1"/>
  <c r="I3" i="2" s="1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G8" i="2" s="1" a="1"/>
  <c r="G8" i="2" s="1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I13" i="2" s="1" a="1"/>
  <c r="I13" i="2" s="1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I23" i="2" s="1" a="1"/>
  <c r="I23" i="2" s="1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G32" i="2" s="1" a="1"/>
  <c r="G32" i="2" s="1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I46" i="2" s="1" a="1"/>
  <c r="I46" i="2" s="1"/>
  <c r="B46" i="2"/>
  <c r="C46" i="2"/>
  <c r="A47" i="2"/>
  <c r="B47" i="2"/>
  <c r="C47" i="2"/>
  <c r="A48" i="2"/>
  <c r="B48" i="2"/>
  <c r="C48" i="2"/>
  <c r="A49" i="2"/>
  <c r="B49" i="2"/>
  <c r="C49" i="2"/>
  <c r="A50" i="2"/>
  <c r="I50" i="2" s="1" a="1"/>
  <c r="I50" i="2" s="1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G57" i="2" s="1" a="1"/>
  <c r="G57" i="2" s="1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I66" i="2" s="1" a="1"/>
  <c r="I66" i="2" s="1"/>
  <c r="B66" i="2"/>
  <c r="C66" i="2"/>
  <c r="A67" i="2"/>
  <c r="I67" i="2" s="1" a="1"/>
  <c r="I67" i="2" s="1"/>
  <c r="B67" i="2"/>
  <c r="C67" i="2"/>
  <c r="A68" i="2"/>
  <c r="B68" i="2"/>
  <c r="C68" i="2"/>
  <c r="A69" i="2"/>
  <c r="B69" i="2"/>
  <c r="C69" i="2"/>
  <c r="A70" i="2"/>
  <c r="B70" i="2"/>
  <c r="C70" i="2"/>
  <c r="A71" i="2"/>
  <c r="G71" i="2" s="1" a="1"/>
  <c r="G71" i="2" s="1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G79" i="2" s="1" a="1"/>
  <c r="G79" i="2" s="1"/>
  <c r="B79" i="2"/>
  <c r="C79" i="2"/>
  <c r="A80" i="2"/>
  <c r="B80" i="2"/>
  <c r="C80" i="2"/>
  <c r="A81" i="2"/>
  <c r="I81" i="2" s="1" a="1"/>
  <c r="I81" i="2" s="1"/>
  <c r="B81" i="2"/>
  <c r="C81" i="2"/>
  <c r="A82" i="2"/>
  <c r="B82" i="2"/>
  <c r="C82" i="2"/>
  <c r="A83" i="2"/>
  <c r="B83" i="2"/>
  <c r="C83" i="2"/>
  <c r="A84" i="2"/>
  <c r="B84" i="2"/>
  <c r="C84" i="2"/>
  <c r="A85" i="2"/>
  <c r="I85" i="2" s="1" a="1"/>
  <c r="I85" i="2" s="1"/>
  <c r="B85" i="2"/>
  <c r="C85" i="2"/>
  <c r="A86" i="2"/>
  <c r="B86" i="2"/>
  <c r="C86" i="2"/>
  <c r="A87" i="2"/>
  <c r="G87" i="2" s="1" a="1"/>
  <c r="G87" i="2" s="1"/>
  <c r="B87" i="2"/>
  <c r="C87" i="2"/>
  <c r="A88" i="2"/>
  <c r="H88" i="2" s="1" a="1"/>
  <c r="H88" i="2" s="1"/>
  <c r="B88" i="2"/>
  <c r="C88" i="2"/>
  <c r="A89" i="2"/>
  <c r="G89" i="2" s="1" a="1"/>
  <c r="G89" i="2" s="1"/>
  <c r="B89" i="2"/>
  <c r="C89" i="2"/>
  <c r="A90" i="2"/>
  <c r="I90" i="2" s="1" a="1"/>
  <c r="I90" i="2" s="1"/>
  <c r="B90" i="2"/>
  <c r="C90" i="2"/>
  <c r="A91" i="2"/>
  <c r="B91" i="2"/>
  <c r="C91" i="2"/>
  <c r="A92" i="2"/>
  <c r="I92" i="2" s="1" a="1"/>
  <c r="I92" i="2" s="1"/>
  <c r="B92" i="2"/>
  <c r="C92" i="2"/>
  <c r="A93" i="2"/>
  <c r="B93" i="2"/>
  <c r="C93" i="2"/>
  <c r="A94" i="2"/>
  <c r="B94" i="2"/>
  <c r="C94" i="2"/>
  <c r="A95" i="2"/>
  <c r="G95" i="2" s="1" a="1"/>
  <c r="G95" i="2" s="1"/>
  <c r="B95" i="2"/>
  <c r="C95" i="2"/>
  <c r="A96" i="2"/>
  <c r="B96" i="2"/>
  <c r="C96" i="2"/>
  <c r="A97" i="2"/>
  <c r="I97" i="2" s="1" a="1"/>
  <c r="I97" i="2" s="1"/>
  <c r="B97" i="2"/>
  <c r="C97" i="2"/>
  <c r="A98" i="2"/>
  <c r="I98" i="2" s="1" a="1"/>
  <c r="I98" i="2" s="1"/>
  <c r="B98" i="2"/>
  <c r="C98" i="2"/>
  <c r="A99" i="2"/>
  <c r="I99" i="2" s="1" a="1"/>
  <c r="I99" i="2" s="1"/>
  <c r="B99" i="2"/>
  <c r="C99" i="2"/>
  <c r="A100" i="2"/>
  <c r="B100" i="2"/>
  <c r="C100" i="2"/>
  <c r="A101" i="2"/>
  <c r="B101" i="2"/>
  <c r="C101" i="2"/>
  <c r="C2" i="2"/>
  <c r="B2" i="2"/>
  <c r="A2" i="2"/>
  <c r="D1" i="2"/>
  <c r="E1" i="2" s="1"/>
  <c r="E99" i="2" s="1" a="1"/>
  <c r="E99" i="2" s="1"/>
  <c r="J112" i="2" l="1" a="1"/>
  <c r="J112" i="2" s="1"/>
  <c r="H113" i="2" a="1"/>
  <c r="H113" i="2" s="1"/>
  <c r="E112" i="2" a="1"/>
  <c r="E112" i="2" s="1"/>
  <c r="H112" i="2" a="1"/>
  <c r="H112" i="2" s="1"/>
  <c r="E113" i="2" a="1"/>
  <c r="E113" i="2" s="1"/>
  <c r="D110" i="2" a="1"/>
  <c r="D110" i="2" s="1"/>
  <c r="H109" i="2" a="1"/>
  <c r="H109" i="2" s="1"/>
  <c r="I100" i="2" a="1"/>
  <c r="I100" i="2" s="1"/>
  <c r="G111" i="2" a="1"/>
  <c r="G111" i="2" s="1"/>
  <c r="D108" i="2" a="1"/>
  <c r="D108" i="2" s="1"/>
  <c r="I108" i="2" a="1"/>
  <c r="I108" i="2" s="1"/>
  <c r="H108" i="2" a="1"/>
  <c r="H108" i="2" s="1"/>
  <c r="D107" i="2" a="1"/>
  <c r="D107" i="2" s="1"/>
  <c r="I109" i="2" a="1"/>
  <c r="I109" i="2" s="1"/>
  <c r="I82" i="2" a="1"/>
  <c r="I82" i="2" s="1"/>
  <c r="D104" i="2" a="1"/>
  <c r="D104" i="2" s="1"/>
  <c r="I110" i="2" a="1"/>
  <c r="I110" i="2" s="1"/>
  <c r="D109" i="2" a="1"/>
  <c r="D109" i="2" s="1"/>
  <c r="H110" i="2" a="1"/>
  <c r="H110" i="2" s="1"/>
  <c r="G106" i="2" a="1"/>
  <c r="G106" i="2" s="1"/>
  <c r="H111" i="2" a="1"/>
  <c r="H111" i="2" s="1"/>
  <c r="G110" i="2" a="1"/>
  <c r="G110" i="2" s="1"/>
  <c r="I107" i="2" a="1"/>
  <c r="I107" i="2" s="1"/>
  <c r="I84" i="2" a="1"/>
  <c r="I84" i="2" s="1"/>
  <c r="G109" i="2" a="1"/>
  <c r="G109" i="2" s="1"/>
  <c r="D111" i="2" a="1"/>
  <c r="D111" i="2" s="1"/>
  <c r="P5" i="4"/>
  <c r="P4" i="4"/>
  <c r="P8" i="4"/>
  <c r="E111" i="2" a="1"/>
  <c r="E111" i="2" s="1"/>
  <c r="E110" i="2" a="1"/>
  <c r="E110" i="2" s="1"/>
  <c r="E106" i="2" a="1"/>
  <c r="E106" i="2" s="1"/>
  <c r="H107" i="2" a="1"/>
  <c r="H107" i="2" s="1"/>
  <c r="I105" i="2" a="1"/>
  <c r="I105" i="2" s="1"/>
  <c r="E105" i="2" a="1"/>
  <c r="E105" i="2" s="1"/>
  <c r="G108" i="2" a="1"/>
  <c r="G108" i="2" s="1"/>
  <c r="H106" i="2" a="1"/>
  <c r="H106" i="2" s="1"/>
  <c r="D106" i="2" a="1"/>
  <c r="D106" i="2" s="1"/>
  <c r="I104" i="2" a="1"/>
  <c r="I104" i="2" s="1"/>
  <c r="E104" i="2" a="1"/>
  <c r="E104" i="2" s="1"/>
  <c r="G107" i="2" a="1"/>
  <c r="G107" i="2" s="1"/>
  <c r="H105" i="2" a="1"/>
  <c r="H105" i="2" s="1"/>
  <c r="D105" i="2" a="1"/>
  <c r="D105" i="2" s="1"/>
  <c r="H104" i="2" a="1"/>
  <c r="H104" i="2" s="1"/>
  <c r="E109" i="2" a="1"/>
  <c r="E109" i="2" s="1"/>
  <c r="G105" i="2" a="1"/>
  <c r="G105" i="2" s="1"/>
  <c r="E108" i="2" a="1"/>
  <c r="E108" i="2" s="1"/>
  <c r="G104" i="2" a="1"/>
  <c r="G104" i="2" s="1"/>
  <c r="E107" i="2" a="1"/>
  <c r="E107" i="2" s="1"/>
  <c r="I76" i="2" a="1"/>
  <c r="I76" i="2" s="1"/>
  <c r="I68" i="2" a="1"/>
  <c r="I68" i="2" s="1"/>
  <c r="I60" i="2" a="1"/>
  <c r="I60" i="2" s="1"/>
  <c r="I20" i="2" a="1"/>
  <c r="I20" i="2" s="1"/>
  <c r="I52" i="2" a="1"/>
  <c r="I52" i="2" s="1"/>
  <c r="I36" i="2" a="1"/>
  <c r="I36" i="2" s="1"/>
  <c r="I89" i="2" a="1"/>
  <c r="I89" i="2" s="1"/>
  <c r="I12" i="2" a="1"/>
  <c r="I12" i="2" s="1"/>
  <c r="I28" i="2" a="1"/>
  <c r="I28" i="2" s="1"/>
  <c r="I44" i="2" a="1"/>
  <c r="I44" i="2" s="1"/>
  <c r="G81" i="2" a="1"/>
  <c r="G81" i="2" s="1"/>
  <c r="I73" i="2" a="1"/>
  <c r="I73" i="2" s="1"/>
  <c r="I65" i="2" a="1"/>
  <c r="I65" i="2" s="1"/>
  <c r="I57" i="2" a="1"/>
  <c r="I57" i="2" s="1"/>
  <c r="I49" i="2" a="1"/>
  <c r="I49" i="2" s="1"/>
  <c r="I41" i="2" a="1"/>
  <c r="I41" i="2" s="1"/>
  <c r="I33" i="2" a="1"/>
  <c r="I33" i="2" s="1"/>
  <c r="I25" i="2" a="1"/>
  <c r="I25" i="2" s="1"/>
  <c r="I17" i="2" a="1"/>
  <c r="I17" i="2" s="1"/>
  <c r="I96" i="2" a="1"/>
  <c r="I96" i="2" s="1"/>
  <c r="I64" i="2" a="1"/>
  <c r="I64" i="2" s="1"/>
  <c r="I56" i="2" a="1"/>
  <c r="I56" i="2" s="1"/>
  <c r="I48" i="2" a="1"/>
  <c r="I48" i="2" s="1"/>
  <c r="I40" i="2" a="1"/>
  <c r="I40" i="2" s="1"/>
  <c r="I32" i="2" a="1"/>
  <c r="I32" i="2" s="1"/>
  <c r="I24" i="2" a="1"/>
  <c r="I24" i="2" s="1"/>
  <c r="I16" i="2" a="1"/>
  <c r="I16" i="2" s="1"/>
  <c r="I9" i="2" a="1"/>
  <c r="I9" i="2" s="1"/>
  <c r="I5" i="2" a="1"/>
  <c r="I5" i="2" s="1"/>
  <c r="D97" i="2" a="1"/>
  <c r="D97" i="2" s="1"/>
  <c r="H77" i="2" a="1"/>
  <c r="H77" i="2" s="1"/>
  <c r="I95" i="2" a="1"/>
  <c r="I95" i="2" s="1"/>
  <c r="I87" i="2" a="1"/>
  <c r="I87" i="2" s="1"/>
  <c r="I79" i="2" a="1"/>
  <c r="I79" i="2" s="1"/>
  <c r="I71" i="2" a="1"/>
  <c r="I71" i="2" s="1"/>
  <c r="I63" i="2" a="1"/>
  <c r="I63" i="2" s="1"/>
  <c r="I55" i="2" a="1"/>
  <c r="I55" i="2" s="1"/>
  <c r="I47" i="2" a="1"/>
  <c r="I47" i="2" s="1"/>
  <c r="I39" i="2" a="1"/>
  <c r="I39" i="2" s="1"/>
  <c r="I31" i="2" a="1"/>
  <c r="I31" i="2" s="1"/>
  <c r="I15" i="2" a="1"/>
  <c r="I15" i="2" s="1"/>
  <c r="I88" i="2" a="1"/>
  <c r="I88" i="2" s="1"/>
  <c r="I94" i="2" a="1"/>
  <c r="I94" i="2" s="1"/>
  <c r="I70" i="2" a="1"/>
  <c r="I70" i="2" s="1"/>
  <c r="I54" i="2" a="1"/>
  <c r="I54" i="2" s="1"/>
  <c r="I38" i="2" a="1"/>
  <c r="I38" i="2" s="1"/>
  <c r="I30" i="2" a="1"/>
  <c r="I30" i="2" s="1"/>
  <c r="I22" i="2" a="1"/>
  <c r="I22" i="2" s="1"/>
  <c r="I14" i="2" a="1"/>
  <c r="I14" i="2" s="1"/>
  <c r="I8" i="2" a="1"/>
  <c r="I8" i="2" s="1"/>
  <c r="I4" i="2" a="1"/>
  <c r="I4" i="2" s="1"/>
  <c r="I80" i="2" a="1"/>
  <c r="I80" i="2" s="1"/>
  <c r="I86" i="2" a="1"/>
  <c r="I86" i="2" s="1"/>
  <c r="I62" i="2" a="1"/>
  <c r="I62" i="2" s="1"/>
  <c r="I101" i="2" a="1"/>
  <c r="I101" i="2" s="1"/>
  <c r="I77" i="2" a="1"/>
  <c r="I77" i="2" s="1"/>
  <c r="I61" i="2" a="1"/>
  <c r="I61" i="2" s="1"/>
  <c r="I45" i="2" a="1"/>
  <c r="I45" i="2" s="1"/>
  <c r="I29" i="2" a="1"/>
  <c r="I29" i="2" s="1"/>
  <c r="I21" i="2" a="1"/>
  <c r="I21" i="2" s="1"/>
  <c r="I72" i="2" a="1"/>
  <c r="I72" i="2" s="1"/>
  <c r="I102" i="2" a="1"/>
  <c r="I102" i="2" s="1"/>
  <c r="I78" i="2" a="1"/>
  <c r="I78" i="2" s="1"/>
  <c r="H70" i="2" a="1"/>
  <c r="H70" i="2" s="1"/>
  <c r="I93" i="2" a="1"/>
  <c r="I93" i="2" s="1"/>
  <c r="I69" i="2" a="1"/>
  <c r="I69" i="2" s="1"/>
  <c r="I53" i="2" a="1"/>
  <c r="I53" i="2" s="1"/>
  <c r="I37" i="2" a="1"/>
  <c r="I37" i="2" s="1"/>
  <c r="I7" i="2" a="1"/>
  <c r="I7" i="2" s="1"/>
  <c r="I91" i="2" a="1"/>
  <c r="I91" i="2" s="1"/>
  <c r="I83" i="2" a="1"/>
  <c r="I83" i="2" s="1"/>
  <c r="I75" i="2" a="1"/>
  <c r="I75" i="2" s="1"/>
  <c r="I59" i="2" a="1"/>
  <c r="I59" i="2" s="1"/>
  <c r="I51" i="2" a="1"/>
  <c r="I51" i="2" s="1"/>
  <c r="I43" i="2" a="1"/>
  <c r="I43" i="2" s="1"/>
  <c r="I35" i="2" a="1"/>
  <c r="I35" i="2" s="1"/>
  <c r="I27" i="2" a="1"/>
  <c r="I27" i="2" s="1"/>
  <c r="I19" i="2" a="1"/>
  <c r="I19" i="2" s="1"/>
  <c r="I11" i="2" a="1"/>
  <c r="I11" i="2" s="1"/>
  <c r="I74" i="2" a="1"/>
  <c r="I74" i="2" s="1"/>
  <c r="I58" i="2" a="1"/>
  <c r="I58" i="2" s="1"/>
  <c r="I42" i="2" a="1"/>
  <c r="I42" i="2" s="1"/>
  <c r="I34" i="2" a="1"/>
  <c r="I34" i="2" s="1"/>
  <c r="I26" i="2" a="1"/>
  <c r="I26" i="2" s="1"/>
  <c r="I18" i="2" a="1"/>
  <c r="I18" i="2" s="1"/>
  <c r="I10" i="2" a="1"/>
  <c r="I10" i="2" s="1"/>
  <c r="I6" i="2" a="1"/>
  <c r="I6" i="2" s="1"/>
  <c r="D101" i="2" a="1"/>
  <c r="D101" i="2" s="1"/>
  <c r="D98" i="2" a="1"/>
  <c r="D98" i="2" s="1"/>
  <c r="D103" i="2" a="1"/>
  <c r="D103" i="2" s="1"/>
  <c r="H100" i="2" a="1"/>
  <c r="H100" i="2" s="1"/>
  <c r="D102" i="2" a="1"/>
  <c r="D102" i="2" s="1"/>
  <c r="H65" i="2" a="1"/>
  <c r="H65" i="2" s="1"/>
  <c r="H94" i="2" a="1"/>
  <c r="H94" i="2" s="1"/>
  <c r="D99" i="2" a="1"/>
  <c r="D99" i="2" s="1"/>
  <c r="D96" i="2" a="1"/>
  <c r="D96" i="2" s="1"/>
  <c r="H102" i="2" a="1"/>
  <c r="H102" i="2" s="1"/>
  <c r="G100" i="2" a="1"/>
  <c r="G100" i="2" s="1"/>
  <c r="H97" i="2" a="1"/>
  <c r="H97" i="2" s="1"/>
  <c r="D95" i="2" a="1"/>
  <c r="D95" i="2" s="1"/>
  <c r="G44" i="2" a="1"/>
  <c r="G44" i="2" s="1"/>
  <c r="G97" i="2" a="1"/>
  <c r="G97" i="2" s="1"/>
  <c r="D100" i="2" a="1"/>
  <c r="D100" i="2" s="1"/>
  <c r="E102" i="2" a="1"/>
  <c r="E102" i="2" s="1"/>
  <c r="H99" i="2" a="1"/>
  <c r="H99" i="2" s="1"/>
  <c r="G99" i="2" a="1"/>
  <c r="G99" i="2" s="1"/>
  <c r="H96" i="2" a="1"/>
  <c r="H96" i="2" s="1"/>
  <c r="H101" i="2" a="1"/>
  <c r="H101" i="2" s="1"/>
  <c r="G96" i="2" a="1"/>
  <c r="G96" i="2" s="1"/>
  <c r="H103" i="2" a="1"/>
  <c r="H103" i="2" s="1"/>
  <c r="G101" i="2" a="1"/>
  <c r="G101" i="2" s="1"/>
  <c r="H98" i="2" a="1"/>
  <c r="H98" i="2" s="1"/>
  <c r="G103" i="2" a="1"/>
  <c r="G103" i="2" s="1"/>
  <c r="G98" i="2" a="1"/>
  <c r="G98" i="2" s="1"/>
  <c r="H95" i="2" a="1"/>
  <c r="H95" i="2" s="1"/>
  <c r="P6" i="4"/>
  <c r="P7" i="4"/>
  <c r="E98" i="2" a="1"/>
  <c r="E98" i="2" s="1"/>
  <c r="E100" i="2" a="1"/>
  <c r="E100" i="2" s="1"/>
  <c r="E96" i="2" a="1"/>
  <c r="E96" i="2" s="1"/>
  <c r="E101" i="2" a="1"/>
  <c r="E101" i="2" s="1"/>
  <c r="E97" i="2" a="1"/>
  <c r="E97" i="2" s="1"/>
  <c r="E95" i="2" a="1"/>
  <c r="E95" i="2" s="1"/>
  <c r="E103" i="2" a="1"/>
  <c r="E103" i="2" s="1"/>
  <c r="H82" i="2" a="1"/>
  <c r="H82" i="2" s="1"/>
  <c r="H66" i="2" a="1"/>
  <c r="H66" i="2" s="1"/>
  <c r="G34" i="2" a="1"/>
  <c r="G34" i="2" s="1"/>
  <c r="H55" i="2" a="1"/>
  <c r="H55" i="2" s="1"/>
  <c r="H86" i="2" a="1"/>
  <c r="H86" i="2" s="1"/>
  <c r="H91" i="2" a="1"/>
  <c r="H91" i="2" s="1"/>
  <c r="H83" i="2" a="1"/>
  <c r="H83" i="2" s="1"/>
  <c r="G28" i="2" a="1"/>
  <c r="G28" i="2" s="1"/>
  <c r="G27" i="2" a="1"/>
  <c r="G27" i="2" s="1"/>
  <c r="H78" i="2" a="1"/>
  <c r="H78" i="2" s="1"/>
  <c r="H59" i="2" a="1"/>
  <c r="H59" i="2" s="1"/>
  <c r="H36" i="2" a="1"/>
  <c r="H36" i="2" s="1"/>
  <c r="G15" i="2" a="1"/>
  <c r="G15" i="2" s="1"/>
  <c r="H2" i="2" a="1"/>
  <c r="H2" i="2" s="1"/>
  <c r="G93" i="2" a="1"/>
  <c r="G93" i="2" s="1"/>
  <c r="H47" i="2" a="1"/>
  <c r="H47" i="2" s="1"/>
  <c r="G40" i="2" a="1"/>
  <c r="G40" i="2" s="1"/>
  <c r="H80" i="2" a="1"/>
  <c r="H80" i="2" s="1"/>
  <c r="H56" i="2" a="1"/>
  <c r="H56" i="2" s="1"/>
  <c r="G91" i="2" a="1"/>
  <c r="G91" i="2" s="1"/>
  <c r="H85" i="2" a="1"/>
  <c r="H85" i="2" s="1"/>
  <c r="H69" i="2" a="1"/>
  <c r="H69" i="2" s="1"/>
  <c r="H53" i="2" a="1"/>
  <c r="H53" i="2" s="1"/>
  <c r="H37" i="2" a="1"/>
  <c r="H37" i="2" s="1"/>
  <c r="H14" i="2" a="1"/>
  <c r="H14" i="2" s="1"/>
  <c r="G94" i="2" a="1"/>
  <c r="G94" i="2" s="1"/>
  <c r="H42" i="2" a="1"/>
  <c r="H42" i="2" s="1"/>
  <c r="H39" i="2" a="1"/>
  <c r="H39" i="2" s="1"/>
  <c r="H24" i="2" a="1"/>
  <c r="H24" i="2" s="1"/>
  <c r="H16" i="2" a="1"/>
  <c r="H16" i="2" s="1"/>
  <c r="H8" i="2" a="1"/>
  <c r="H8" i="2" s="1"/>
  <c r="H90" i="2" a="1"/>
  <c r="H90" i="2" s="1"/>
  <c r="H63" i="2" a="1"/>
  <c r="H63" i="2" s="1"/>
  <c r="H84" i="2" a="1"/>
  <c r="H84" i="2" s="1"/>
  <c r="H60" i="2" a="1"/>
  <c r="H60" i="2" s="1"/>
  <c r="H52" i="2" a="1"/>
  <c r="H52" i="2" s="1"/>
  <c r="H21" i="2" a="1"/>
  <c r="H21" i="2" s="1"/>
  <c r="H5" i="2" a="1"/>
  <c r="H5" i="2" s="1"/>
  <c r="H92" i="2" a="1"/>
  <c r="H92" i="2" s="1"/>
  <c r="H76" i="2" a="1"/>
  <c r="H76" i="2" s="1"/>
  <c r="H68" i="2" a="1"/>
  <c r="H68" i="2" s="1"/>
  <c r="H13" i="2" a="1"/>
  <c r="H13" i="2" s="1"/>
  <c r="H74" i="2" a="1"/>
  <c r="H74" i="2" s="1"/>
  <c r="H62" i="2" a="1"/>
  <c r="H62" i="2" s="1"/>
  <c r="H54" i="2" a="1"/>
  <c r="H54" i="2" s="1"/>
  <c r="H46" i="2" a="1"/>
  <c r="H46" i="2" s="1"/>
  <c r="H38" i="2" a="1"/>
  <c r="H38" i="2" s="1"/>
  <c r="H31" i="2" a="1"/>
  <c r="H31" i="2" s="1"/>
  <c r="H23" i="2" a="1"/>
  <c r="H23" i="2" s="1"/>
  <c r="H15" i="2" a="1"/>
  <c r="H15" i="2" s="1"/>
  <c r="H7" i="2" a="1"/>
  <c r="H7" i="2" s="1"/>
  <c r="H67" i="2" a="1"/>
  <c r="H67" i="2" s="1"/>
  <c r="H51" i="2" a="1"/>
  <c r="H51" i="2" s="1"/>
  <c r="H43" i="2" a="1"/>
  <c r="H43" i="2" s="1"/>
  <c r="H28" i="2" a="1"/>
  <c r="H28" i="2" s="1"/>
  <c r="H20" i="2" a="1"/>
  <c r="H20" i="2" s="1"/>
  <c r="H12" i="2" a="1"/>
  <c r="H12" i="2" s="1"/>
  <c r="H4" i="2" a="1"/>
  <c r="H4" i="2" s="1"/>
  <c r="H72" i="2" a="1"/>
  <c r="H72" i="2" s="1"/>
  <c r="H48" i="2" a="1"/>
  <c r="H48" i="2" s="1"/>
  <c r="H40" i="2" a="1"/>
  <c r="H40" i="2" s="1"/>
  <c r="G33" i="2" a="1"/>
  <c r="G33" i="2" s="1"/>
  <c r="H25" i="2" a="1"/>
  <c r="H25" i="2" s="1"/>
  <c r="H17" i="2" a="1"/>
  <c r="H17" i="2" s="1"/>
  <c r="H89" i="2" a="1"/>
  <c r="H89" i="2" s="1"/>
  <c r="H58" i="2" a="1"/>
  <c r="H58" i="2" s="1"/>
  <c r="H75" i="2" a="1"/>
  <c r="H75" i="2" s="1"/>
  <c r="H64" i="2" a="1"/>
  <c r="H64" i="2" s="1"/>
  <c r="H61" i="2" a="1"/>
  <c r="H61" i="2" s="1"/>
  <c r="H45" i="2" a="1"/>
  <c r="H45" i="2" s="1"/>
  <c r="H30" i="2" a="1"/>
  <c r="H30" i="2" s="1"/>
  <c r="H22" i="2" a="1"/>
  <c r="H22" i="2" s="1"/>
  <c r="H50" i="2" a="1"/>
  <c r="H50" i="2" s="1"/>
  <c r="H27" i="2" a="1"/>
  <c r="H27" i="2" s="1"/>
  <c r="H19" i="2" a="1"/>
  <c r="H19" i="2" s="1"/>
  <c r="H11" i="2" a="1"/>
  <c r="H11" i="2" s="1"/>
  <c r="H3" i="2" a="1"/>
  <c r="H3" i="2" s="1"/>
  <c r="H49" i="2" a="1"/>
  <c r="H49" i="2" s="1"/>
  <c r="H18" i="2" a="1"/>
  <c r="H18" i="2" s="1"/>
  <c r="H10" i="2" a="1"/>
  <c r="H10" i="2" s="1"/>
  <c r="H73" i="2" a="1"/>
  <c r="H73" i="2" s="1"/>
  <c r="H26" i="2" a="1"/>
  <c r="H26" i="2" s="1"/>
  <c r="H33" i="2" a="1"/>
  <c r="H33" i="2" s="1"/>
  <c r="H9" i="2" a="1"/>
  <c r="H9" i="2" s="1"/>
  <c r="H35" i="2" a="1"/>
  <c r="H35" i="2" s="1"/>
  <c r="H57" i="2" a="1"/>
  <c r="H57" i="2" s="1"/>
  <c r="H87" i="2" a="1"/>
  <c r="H87" i="2" s="1"/>
  <c r="H79" i="2" a="1"/>
  <c r="H79" i="2" s="1"/>
  <c r="H71" i="2" a="1"/>
  <c r="H71" i="2" s="1"/>
  <c r="H32" i="2" a="1"/>
  <c r="H32" i="2" s="1"/>
  <c r="H81" i="2" a="1"/>
  <c r="H81" i="2" s="1"/>
  <c r="H41" i="2" a="1"/>
  <c r="H41" i="2" s="1"/>
  <c r="G29" i="2" a="1"/>
  <c r="G29" i="2" s="1"/>
  <c r="H34" i="2" a="1"/>
  <c r="H34" i="2" s="1"/>
  <c r="H93" i="2" a="1"/>
  <c r="H93" i="2" s="1"/>
  <c r="H6" i="2" a="1"/>
  <c r="H6" i="2" s="1"/>
  <c r="G35" i="2" a="1"/>
  <c r="G35" i="2" s="1"/>
  <c r="H44" i="2" a="1"/>
  <c r="H44" i="2" s="1"/>
  <c r="H29" i="2" a="1"/>
  <c r="H29" i="2" s="1"/>
  <c r="D2" i="2" a="1"/>
  <c r="D2" i="2" s="1"/>
  <c r="G45" i="2" a="1"/>
  <c r="G45" i="2" s="1"/>
  <c r="D21" i="2" a="1"/>
  <c r="D21" i="2" s="1"/>
  <c r="G30" i="2" a="1"/>
  <c r="G30" i="2" s="1"/>
  <c r="G43" i="2" a="1"/>
  <c r="G43" i="2" s="1"/>
  <c r="D47" i="2" a="1"/>
  <c r="D47" i="2" s="1"/>
  <c r="G31" i="2" a="1"/>
  <c r="G31" i="2" s="1"/>
  <c r="D72" i="2" a="1"/>
  <c r="D72" i="2" s="1"/>
  <c r="G36" i="2" a="1"/>
  <c r="G36" i="2" s="1"/>
  <c r="D54" i="2" a="1"/>
  <c r="D54" i="2" s="1"/>
  <c r="D69" i="2" a="1"/>
  <c r="D69" i="2" s="1"/>
  <c r="G17" i="2" a="1"/>
  <c r="G17" i="2" s="1"/>
  <c r="D6" i="2" a="1"/>
  <c r="D6" i="2" s="1"/>
  <c r="D14" i="2" a="1"/>
  <c r="D14" i="2" s="1"/>
  <c r="G24" i="2" a="1"/>
  <c r="G24" i="2" s="1"/>
  <c r="D85" i="2" a="1"/>
  <c r="D85" i="2" s="1"/>
  <c r="D77" i="2" a="1"/>
  <c r="D77" i="2" s="1"/>
  <c r="D61" i="2" a="1"/>
  <c r="D61" i="2" s="1"/>
  <c r="D53" i="2" a="1"/>
  <c r="D53" i="2" s="1"/>
  <c r="G61" i="2" a="1"/>
  <c r="G61" i="2" s="1"/>
  <c r="D84" i="2" a="1"/>
  <c r="D84" i="2" s="1"/>
  <c r="D76" i="2" a="1"/>
  <c r="D76" i="2" s="1"/>
  <c r="D68" i="2" a="1"/>
  <c r="D68" i="2" s="1"/>
  <c r="D60" i="2" a="1"/>
  <c r="D60" i="2" s="1"/>
  <c r="D52" i="2" a="1"/>
  <c r="D52" i="2" s="1"/>
  <c r="D83" i="2" a="1"/>
  <c r="D83" i="2" s="1"/>
  <c r="D75" i="2" a="1"/>
  <c r="D75" i="2" s="1"/>
  <c r="D67" i="2" a="1"/>
  <c r="D67" i="2" s="1"/>
  <c r="D59" i="2" a="1"/>
  <c r="D59" i="2" s="1"/>
  <c r="D51" i="2" a="1"/>
  <c r="D51" i="2" s="1"/>
  <c r="G77" i="2" a="1"/>
  <c r="G77" i="2" s="1"/>
  <c r="G67" i="2" a="1"/>
  <c r="G67" i="2" s="1"/>
  <c r="D90" i="2" a="1"/>
  <c r="D90" i="2" s="1"/>
  <c r="D82" i="2" a="1"/>
  <c r="D82" i="2" s="1"/>
  <c r="D74" i="2" a="1"/>
  <c r="D74" i="2" s="1"/>
  <c r="D66" i="2" a="1"/>
  <c r="D66" i="2" s="1"/>
  <c r="D58" i="2" a="1"/>
  <c r="D58" i="2" s="1"/>
  <c r="D50" i="2" a="1"/>
  <c r="D50" i="2" s="1"/>
  <c r="G53" i="2" a="1"/>
  <c r="G53" i="2" s="1"/>
  <c r="D81" i="2" a="1"/>
  <c r="D81" i="2" s="1"/>
  <c r="D73" i="2" a="1"/>
  <c r="D73" i="2" s="1"/>
  <c r="D65" i="2" a="1"/>
  <c r="D65" i="2" s="1"/>
  <c r="D57" i="2" a="1"/>
  <c r="D57" i="2" s="1"/>
  <c r="D49" i="2" a="1"/>
  <c r="D49" i="2" s="1"/>
  <c r="D94" i="2" a="1"/>
  <c r="D94" i="2" s="1"/>
  <c r="G83" i="2" a="1"/>
  <c r="G83" i="2" s="1"/>
  <c r="G73" i="2" a="1"/>
  <c r="G73" i="2" s="1"/>
  <c r="D88" i="2" a="1"/>
  <c r="D88" i="2" s="1"/>
  <c r="D80" i="2" a="1"/>
  <c r="D80" i="2" s="1"/>
  <c r="D64" i="2" a="1"/>
  <c r="D64" i="2" s="1"/>
  <c r="D56" i="2" a="1"/>
  <c r="D56" i="2" s="1"/>
  <c r="D48" i="2" a="1"/>
  <c r="D48" i="2" s="1"/>
  <c r="G69" i="2" a="1"/>
  <c r="G69" i="2" s="1"/>
  <c r="G59" i="2" a="1"/>
  <c r="G59" i="2" s="1"/>
  <c r="G25" i="2" a="1"/>
  <c r="G25" i="2" s="1"/>
  <c r="G9" i="2" a="1"/>
  <c r="G9" i="2" s="1"/>
  <c r="D63" i="2" a="1"/>
  <c r="D63" i="2" s="1"/>
  <c r="D55" i="2" a="1"/>
  <c r="D55" i="2" s="1"/>
  <c r="D92" i="2" a="1"/>
  <c r="D92" i="2" s="1"/>
  <c r="D93" i="2" a="1"/>
  <c r="D93" i="2" s="1"/>
  <c r="D86" i="2" a="1"/>
  <c r="D86" i="2" s="1"/>
  <c r="D78" i="2" a="1"/>
  <c r="D78" i="2" s="1"/>
  <c r="D70" i="2" a="1"/>
  <c r="D70" i="2" s="1"/>
  <c r="D62" i="2" a="1"/>
  <c r="D62" i="2" s="1"/>
  <c r="G85" i="2" a="1"/>
  <c r="G85" i="2" s="1"/>
  <c r="G75" i="2" a="1"/>
  <c r="G75" i="2" s="1"/>
  <c r="G65" i="2" a="1"/>
  <c r="G65" i="2" s="1"/>
  <c r="G63" i="2" a="1"/>
  <c r="G63" i="2" s="1"/>
  <c r="G55" i="2" a="1"/>
  <c r="G55" i="2" s="1"/>
  <c r="G51" i="2" a="1"/>
  <c r="G51" i="2" s="1"/>
  <c r="G49" i="2" a="1"/>
  <c r="G49" i="2" s="1"/>
  <c r="G37" i="2" a="1"/>
  <c r="G37" i="2" s="1"/>
  <c r="G22" i="2" a="1"/>
  <c r="G22" i="2" s="1"/>
  <c r="D87" i="2" a="1"/>
  <c r="D87" i="2" s="1"/>
  <c r="D79" i="2" a="1"/>
  <c r="D79" i="2" s="1"/>
  <c r="D71" i="2" a="1"/>
  <c r="D71" i="2" s="1"/>
  <c r="G19" i="2" a="1"/>
  <c r="G19" i="2" s="1"/>
  <c r="G11" i="2" a="1"/>
  <c r="G11" i="2" s="1"/>
  <c r="G3" i="2" a="1"/>
  <c r="G3" i="2" s="1"/>
  <c r="G21" i="2" a="1"/>
  <c r="G21" i="2" s="1"/>
  <c r="G47" i="2" a="1"/>
  <c r="G47" i="2" s="1"/>
  <c r="G16" i="2" a="1"/>
  <c r="G16" i="2" s="1"/>
  <c r="G2" i="2" a="1"/>
  <c r="G2" i="2" s="1"/>
  <c r="E47" i="2" a="1"/>
  <c r="E47" i="2" s="1"/>
  <c r="G92" i="2" a="1"/>
  <c r="G92" i="2" s="1"/>
  <c r="G90" i="2" a="1"/>
  <c r="G90" i="2" s="1"/>
  <c r="G88" i="2" a="1"/>
  <c r="G88" i="2" s="1"/>
  <c r="D89" i="2" a="1"/>
  <c r="D89" i="2" s="1"/>
  <c r="G39" i="2" a="1"/>
  <c r="G39" i="2" s="1"/>
  <c r="E88" i="2" a="1"/>
  <c r="E88" i="2" s="1"/>
  <c r="G86" i="2" a="1"/>
  <c r="G86" i="2" s="1"/>
  <c r="G84" i="2" a="1"/>
  <c r="G84" i="2" s="1"/>
  <c r="G82" i="2" a="1"/>
  <c r="G82" i="2" s="1"/>
  <c r="G80" i="2" a="1"/>
  <c r="G80" i="2" s="1"/>
  <c r="G78" i="2" a="1"/>
  <c r="G78" i="2" s="1"/>
  <c r="G76" i="2" a="1"/>
  <c r="G76" i="2" s="1"/>
  <c r="G74" i="2" a="1"/>
  <c r="G74" i="2" s="1"/>
  <c r="G72" i="2" a="1"/>
  <c r="G72" i="2" s="1"/>
  <c r="G70" i="2" a="1"/>
  <c r="G70" i="2" s="1"/>
  <c r="G68" i="2" a="1"/>
  <c r="G68" i="2" s="1"/>
  <c r="G66" i="2" a="1"/>
  <c r="G66" i="2" s="1"/>
  <c r="G64" i="2" a="1"/>
  <c r="G64" i="2" s="1"/>
  <c r="G62" i="2" a="1"/>
  <c r="G62" i="2" s="1"/>
  <c r="G60" i="2" a="1"/>
  <c r="G60" i="2" s="1"/>
  <c r="G58" i="2" a="1"/>
  <c r="G58" i="2" s="1"/>
  <c r="G56" i="2" a="1"/>
  <c r="G56" i="2" s="1"/>
  <c r="G54" i="2" a="1"/>
  <c r="G54" i="2" s="1"/>
  <c r="G52" i="2" a="1"/>
  <c r="G52" i="2" s="1"/>
  <c r="G50" i="2" a="1"/>
  <c r="G50" i="2" s="1"/>
  <c r="G48" i="2" a="1"/>
  <c r="G48" i="2" s="1"/>
  <c r="D91" i="2" a="1"/>
  <c r="D91" i="2" s="1"/>
  <c r="G18" i="2" a="1"/>
  <c r="G18" i="2" s="1"/>
  <c r="G10" i="2" a="1"/>
  <c r="G10" i="2" s="1"/>
  <c r="G41" i="2" a="1"/>
  <c r="G41" i="2" s="1"/>
  <c r="G26" i="2" a="1"/>
  <c r="G26" i="2" s="1"/>
  <c r="G23" i="2" a="1"/>
  <c r="G23" i="2" s="1"/>
  <c r="G7" i="2" a="1"/>
  <c r="G7" i="2" s="1"/>
  <c r="G20" i="2" a="1"/>
  <c r="G20" i="2" s="1"/>
  <c r="G12" i="2" a="1"/>
  <c r="G12" i="2" s="1"/>
  <c r="G4" i="2" a="1"/>
  <c r="G4" i="2" s="1"/>
  <c r="E87" i="2" a="1"/>
  <c r="E87" i="2" s="1"/>
  <c r="E79" i="2" a="1"/>
  <c r="E79" i="2" s="1"/>
  <c r="E71" i="2" a="1"/>
  <c r="E71" i="2" s="1"/>
  <c r="E63" i="2" a="1"/>
  <c r="E63" i="2" s="1"/>
  <c r="E90" i="2" a="1"/>
  <c r="E90" i="2" s="1"/>
  <c r="E82" i="2" a="1"/>
  <c r="E82" i="2" s="1"/>
  <c r="E74" i="2" a="1"/>
  <c r="E74" i="2" s="1"/>
  <c r="E66" i="2" a="1"/>
  <c r="E66" i="2" s="1"/>
  <c r="E58" i="2" a="1"/>
  <c r="E58" i="2" s="1"/>
  <c r="E93" i="2" a="1"/>
  <c r="E93" i="2" s="1"/>
  <c r="E85" i="2" a="1"/>
  <c r="E85" i="2" s="1"/>
  <c r="E77" i="2" a="1"/>
  <c r="E77" i="2" s="1"/>
  <c r="E69" i="2" a="1"/>
  <c r="E69" i="2" s="1"/>
  <c r="E61" i="2" a="1"/>
  <c r="E61" i="2" s="1"/>
  <c r="E80" i="2" a="1"/>
  <c r="E80" i="2" s="1"/>
  <c r="E72" i="2" a="1"/>
  <c r="E72" i="2" s="1"/>
  <c r="E64" i="2" a="1"/>
  <c r="E64" i="2" s="1"/>
  <c r="E56" i="2" a="1"/>
  <c r="E56" i="2" s="1"/>
  <c r="E91" i="2" a="1"/>
  <c r="E91" i="2" s="1"/>
  <c r="E83" i="2" a="1"/>
  <c r="E83" i="2" s="1"/>
  <c r="E75" i="2" a="1"/>
  <c r="E75" i="2" s="1"/>
  <c r="E67" i="2" a="1"/>
  <c r="E67" i="2" s="1"/>
  <c r="E59" i="2" a="1"/>
  <c r="E59" i="2" s="1"/>
  <c r="E94" i="2" a="1"/>
  <c r="E94" i="2" s="1"/>
  <c r="E86" i="2" a="1"/>
  <c r="E86" i="2" s="1"/>
  <c r="E78" i="2" a="1"/>
  <c r="E78" i="2" s="1"/>
  <c r="E70" i="2" a="1"/>
  <c r="E70" i="2" s="1"/>
  <c r="E62" i="2" a="1"/>
  <c r="E62" i="2" s="1"/>
  <c r="E89" i="2" a="1"/>
  <c r="E89" i="2" s="1"/>
  <c r="E81" i="2" a="1"/>
  <c r="E81" i="2" s="1"/>
  <c r="E73" i="2" a="1"/>
  <c r="E73" i="2" s="1"/>
  <c r="E65" i="2" a="1"/>
  <c r="E65" i="2" s="1"/>
  <c r="E57" i="2" a="1"/>
  <c r="E57" i="2" s="1"/>
  <c r="E92" i="2" a="1"/>
  <c r="E92" i="2" s="1"/>
  <c r="E84" i="2" a="1"/>
  <c r="E84" i="2" s="1"/>
  <c r="E76" i="2" a="1"/>
  <c r="E76" i="2" s="1"/>
  <c r="E68" i="2" a="1"/>
  <c r="E68" i="2" s="1"/>
  <c r="E60" i="2" a="1"/>
  <c r="E60" i="2" s="1"/>
  <c r="F1" i="2"/>
  <c r="F112" i="2" s="1" a="1"/>
  <c r="F112" i="2" s="1"/>
  <c r="E48" i="2" a="1"/>
  <c r="E48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G14" i="2" a="1"/>
  <c r="G14" i="2" s="1"/>
  <c r="G6" i="2" a="1"/>
  <c r="G6" i="2" s="1"/>
  <c r="D42" i="2" a="1"/>
  <c r="D42" i="2" s="1"/>
  <c r="G13" i="2" a="1"/>
  <c r="G13" i="2" s="1"/>
  <c r="G5" i="2" a="1"/>
  <c r="G5" i="2" s="1"/>
  <c r="D38" i="2" a="1"/>
  <c r="D38" i="2" s="1"/>
  <c r="D46" i="2" a="1"/>
  <c r="D46" i="2" s="1"/>
  <c r="G46" i="2" a="1"/>
  <c r="G46" i="2" s="1"/>
  <c r="G42" i="2" a="1"/>
  <c r="G42" i="2" s="1"/>
  <c r="G38" i="2" a="1"/>
  <c r="G38" i="2" s="1"/>
  <c r="D31" i="2" a="1"/>
  <c r="D31" i="2" s="1"/>
  <c r="D36" i="2" a="1"/>
  <c r="D36" i="2" s="1"/>
  <c r="D29" i="2" a="1"/>
  <c r="D29" i="2" s="1"/>
  <c r="D11" i="2" a="1"/>
  <c r="D11" i="2" s="1"/>
  <c r="D4" i="2" a="1"/>
  <c r="D4" i="2" s="1"/>
  <c r="D43" i="2" a="1"/>
  <c r="D43" i="2" s="1"/>
  <c r="D40" i="2" a="1"/>
  <c r="D40" i="2" s="1"/>
  <c r="D33" i="2" a="1"/>
  <c r="D33" i="2" s="1"/>
  <c r="D26" i="2" a="1"/>
  <c r="D26" i="2" s="1"/>
  <c r="D16" i="2" a="1"/>
  <c r="D16" i="2" s="1"/>
  <c r="D8" i="2" a="1"/>
  <c r="D8" i="2" s="1"/>
  <c r="D45" i="2" a="1"/>
  <c r="D45" i="2" s="1"/>
  <c r="D37" i="2" a="1"/>
  <c r="D37" i="2" s="1"/>
  <c r="D30" i="2" a="1"/>
  <c r="D30" i="2" s="1"/>
  <c r="D25" i="2" a="1"/>
  <c r="D25" i="2" s="1"/>
  <c r="D20" i="2" a="1"/>
  <c r="D20" i="2" s="1"/>
  <c r="D13" i="2" a="1"/>
  <c r="D13" i="2" s="1"/>
  <c r="D35" i="2" a="1"/>
  <c r="D35" i="2" s="1"/>
  <c r="D28" i="2" a="1"/>
  <c r="D28" i="2" s="1"/>
  <c r="D23" i="2" a="1"/>
  <c r="D23" i="2" s="1"/>
  <c r="D18" i="2" a="1"/>
  <c r="D18" i="2" s="1"/>
  <c r="D10" i="2" a="1"/>
  <c r="D10" i="2" s="1"/>
  <c r="D39" i="2" a="1"/>
  <c r="D39" i="2" s="1"/>
  <c r="D32" i="2" a="1"/>
  <c r="D32" i="2" s="1"/>
  <c r="D15" i="2" a="1"/>
  <c r="D15" i="2" s="1"/>
  <c r="D7" i="2" a="1"/>
  <c r="D7" i="2" s="1"/>
  <c r="D44" i="2" a="1"/>
  <c r="D44" i="2" s="1"/>
  <c r="D24" i="2" a="1"/>
  <c r="D24" i="2" s="1"/>
  <c r="D19" i="2" a="1"/>
  <c r="D19" i="2" s="1"/>
  <c r="D12" i="2" a="1"/>
  <c r="D12" i="2" s="1"/>
  <c r="D5" i="2" a="1"/>
  <c r="D5" i="2" s="1"/>
  <c r="D41" i="2" a="1"/>
  <c r="D41" i="2" s="1"/>
  <c r="D34" i="2" a="1"/>
  <c r="D34" i="2" s="1"/>
  <c r="D27" i="2" a="1"/>
  <c r="D27" i="2" s="1"/>
  <c r="D22" i="2" a="1"/>
  <c r="D22" i="2" s="1"/>
  <c r="D17" i="2" a="1"/>
  <c r="D17" i="2" s="1"/>
  <c r="D9" i="2" a="1"/>
  <c r="D9" i="2" s="1"/>
  <c r="D3" i="2" a="1"/>
  <c r="D3" i="2" s="1"/>
  <c r="E46" i="2" a="1"/>
  <c r="E46" i="2" s="1"/>
  <c r="E42" i="2" a="1"/>
  <c r="E42" i="2" s="1"/>
  <c r="E35" i="2" a="1"/>
  <c r="E35" i="2" s="1"/>
  <c r="E28" i="2" a="1"/>
  <c r="E28" i="2" s="1"/>
  <c r="E23" i="2" a="1"/>
  <c r="E23" i="2" s="1"/>
  <c r="E43" i="2" a="1"/>
  <c r="E43" i="2" s="1"/>
  <c r="E39" i="2" a="1"/>
  <c r="E39" i="2" s="1"/>
  <c r="E36" i="2" a="1"/>
  <c r="E36" i="2" s="1"/>
  <c r="E29" i="2" a="1"/>
  <c r="E29" i="2" s="1"/>
  <c r="E32" i="2" a="1"/>
  <c r="E32" i="2" s="1"/>
  <c r="E15" i="2" a="1"/>
  <c r="E15" i="2" s="1"/>
  <c r="E11" i="2" a="1"/>
  <c r="E11" i="2" s="1"/>
  <c r="E7" i="2" a="1"/>
  <c r="E7" i="2" s="1"/>
  <c r="E4" i="2" a="1"/>
  <c r="E4" i="2" s="1"/>
  <c r="F27" i="2" a="1"/>
  <c r="F27" i="2" s="1"/>
  <c r="E26" i="2" a="1"/>
  <c r="E26" i="2" s="1"/>
  <c r="E5" i="2" a="1"/>
  <c r="E5" i="2" s="1"/>
  <c r="F3" i="2" a="1"/>
  <c r="F3" i="2" s="1"/>
  <c r="E44" i="2" a="1"/>
  <c r="E44" i="2" s="1"/>
  <c r="F41" i="2" a="1"/>
  <c r="F41" i="2" s="1"/>
  <c r="E40" i="2" a="1"/>
  <c r="E40" i="2" s="1"/>
  <c r="E33" i="2" a="1"/>
  <c r="E33" i="2" s="1"/>
  <c r="F25" i="2" a="1"/>
  <c r="F25" i="2" s="1"/>
  <c r="E24" i="2" a="1"/>
  <c r="E24" i="2" s="1"/>
  <c r="E19" i="2" a="1"/>
  <c r="E19" i="2" s="1"/>
  <c r="E16" i="2" a="1"/>
  <c r="E16" i="2" s="1"/>
  <c r="E12" i="2" a="1"/>
  <c r="E12" i="2" s="1"/>
  <c r="E8" i="2" a="1"/>
  <c r="E8" i="2" s="1"/>
  <c r="E2" i="2" a="1"/>
  <c r="E2" i="2" s="1"/>
  <c r="E45" i="2" a="1"/>
  <c r="E45" i="2" s="1"/>
  <c r="F38" i="2" a="1"/>
  <c r="F38" i="2" s="1"/>
  <c r="E37" i="2" a="1"/>
  <c r="E37" i="2" s="1"/>
  <c r="F35" i="2" a="1"/>
  <c r="F35" i="2" s="1"/>
  <c r="E34" i="2" a="1"/>
  <c r="E34" i="2" s="1"/>
  <c r="E27" i="2" a="1"/>
  <c r="E27" i="2" s="1"/>
  <c r="E22" i="2" a="1"/>
  <c r="E22" i="2" s="1"/>
  <c r="F14" i="2" a="1"/>
  <c r="F14" i="2" s="1"/>
  <c r="F10" i="2" a="1"/>
  <c r="F10" i="2" s="1"/>
  <c r="F6" i="2" a="1"/>
  <c r="F6" i="2" s="1"/>
  <c r="E3" i="2" a="1"/>
  <c r="E3" i="2" s="1"/>
  <c r="E41" i="2" a="1"/>
  <c r="E41" i="2" s="1"/>
  <c r="F31" i="2" a="1"/>
  <c r="F31" i="2" s="1"/>
  <c r="E30" i="2" a="1"/>
  <c r="E30" i="2" s="1"/>
  <c r="E25" i="2" a="1"/>
  <c r="E25" i="2" s="1"/>
  <c r="E20" i="2" a="1"/>
  <c r="E20" i="2" s="1"/>
  <c r="E17" i="2" a="1"/>
  <c r="E17" i="2" s="1"/>
  <c r="E13" i="2" a="1"/>
  <c r="E13" i="2" s="1"/>
  <c r="E9" i="2" a="1"/>
  <c r="E9" i="2" s="1"/>
  <c r="F39" i="2" a="1"/>
  <c r="F39" i="2" s="1"/>
  <c r="E38" i="2" a="1"/>
  <c r="E38" i="2" s="1"/>
  <c r="E31" i="2" a="1"/>
  <c r="E31" i="2" s="1"/>
  <c r="E21" i="2" a="1"/>
  <c r="E21" i="2" s="1"/>
  <c r="E18" i="2" a="1"/>
  <c r="E18" i="2" s="1"/>
  <c r="E14" i="2" a="1"/>
  <c r="E14" i="2" s="1"/>
  <c r="E10" i="2" a="1"/>
  <c r="E10" i="2" s="1"/>
  <c r="E6" i="2" a="1"/>
  <c r="E6" i="2" s="1"/>
  <c r="F9" i="2" l="1" a="1"/>
  <c r="F9" i="2" s="1"/>
  <c r="F33" i="2" a="1"/>
  <c r="F33" i="2" s="1"/>
  <c r="F44" i="2" a="1"/>
  <c r="F44" i="2" s="1"/>
  <c r="F36" i="2" a="1"/>
  <c r="F36" i="2" s="1"/>
  <c r="F4" i="2" a="1"/>
  <c r="F4" i="2" s="1"/>
  <c r="F37" i="2" a="1"/>
  <c r="F37" i="2" s="1"/>
  <c r="F5" i="2" a="1"/>
  <c r="F5" i="2" s="1"/>
  <c r="F19" i="2" a="1"/>
  <c r="F19" i="2" s="1"/>
  <c r="F32" i="2" a="1"/>
  <c r="F32" i="2" s="1"/>
  <c r="K32" i="2" s="1"/>
  <c r="F28" i="2" a="1"/>
  <c r="F28" i="2" s="1"/>
  <c r="F18" i="2" a="1"/>
  <c r="F18" i="2" s="1"/>
  <c r="F30" i="2" a="1"/>
  <c r="F30" i="2" s="1"/>
  <c r="L30" i="2" s="1"/>
  <c r="F13" i="2" a="1"/>
  <c r="F13" i="2" s="1"/>
  <c r="L13" i="2" s="1"/>
  <c r="F2" i="2" a="1"/>
  <c r="F2" i="2" s="1"/>
  <c r="K2" i="2" s="1"/>
  <c r="F21" i="2" a="1"/>
  <c r="F21" i="2" s="1"/>
  <c r="L21" i="2" s="1"/>
  <c r="F22" i="2" a="1"/>
  <c r="F22" i="2" s="1"/>
  <c r="L22" i="2" s="1"/>
  <c r="F24" i="2" a="1"/>
  <c r="F24" i="2" s="1"/>
  <c r="L24" i="2" s="1"/>
  <c r="F43" i="2" a="1"/>
  <c r="F43" i="2" s="1"/>
  <c r="K43" i="2" s="1"/>
  <c r="L6" i="2"/>
  <c r="K6" i="2"/>
  <c r="L10" i="2"/>
  <c r="K10" i="2"/>
  <c r="L14" i="2"/>
  <c r="K14" i="2"/>
  <c r="L18" i="2"/>
  <c r="K18" i="2"/>
  <c r="L31" i="2"/>
  <c r="K31" i="2"/>
  <c r="L38" i="2"/>
  <c r="K38" i="2"/>
  <c r="L9" i="2"/>
  <c r="K9" i="2"/>
  <c r="L25" i="2"/>
  <c r="K25" i="2"/>
  <c r="L41" i="2"/>
  <c r="K41" i="2"/>
  <c r="L3" i="2"/>
  <c r="K3" i="2"/>
  <c r="L27" i="2"/>
  <c r="K27" i="2"/>
  <c r="L37" i="2"/>
  <c r="K37" i="2"/>
  <c r="L19" i="2"/>
  <c r="K19" i="2"/>
  <c r="L33" i="2"/>
  <c r="K33" i="2"/>
  <c r="L44" i="2"/>
  <c r="K44" i="2"/>
  <c r="L5" i="2"/>
  <c r="K5" i="2"/>
  <c r="L4" i="2"/>
  <c r="K4" i="2"/>
  <c r="L32" i="2"/>
  <c r="L36" i="2"/>
  <c r="K36" i="2"/>
  <c r="L39" i="2"/>
  <c r="K39" i="2"/>
  <c r="L28" i="2"/>
  <c r="K28" i="2"/>
  <c r="L35" i="2"/>
  <c r="K35" i="2"/>
  <c r="L112" i="2"/>
  <c r="K112" i="2"/>
  <c r="F8" i="2" a="1"/>
  <c r="F8" i="2" s="1"/>
  <c r="L8" i="2" s="1"/>
  <c r="F113" i="2" a="1"/>
  <c r="F113" i="2" s="1"/>
  <c r="F111" i="2" a="1"/>
  <c r="F111" i="2" s="1"/>
  <c r="K111" i="2" s="1"/>
  <c r="F110" i="2" a="1"/>
  <c r="F110" i="2" s="1"/>
  <c r="L110" i="2" s="1"/>
  <c r="F105" i="2" a="1"/>
  <c r="F105" i="2" s="1"/>
  <c r="L105" i="2" s="1"/>
  <c r="F108" i="2" a="1"/>
  <c r="F108" i="2" s="1"/>
  <c r="L108" i="2" s="1"/>
  <c r="F29" i="2" a="1"/>
  <c r="F29" i="2" s="1"/>
  <c r="K29" i="2" s="1"/>
  <c r="F106" i="2" a="1"/>
  <c r="F106" i="2" s="1"/>
  <c r="L106" i="2" s="1"/>
  <c r="F107" i="2" a="1"/>
  <c r="F107" i="2" s="1"/>
  <c r="L107" i="2" s="1"/>
  <c r="F109" i="2" a="1"/>
  <c r="F109" i="2" s="1"/>
  <c r="L109" i="2" s="1"/>
  <c r="F104" i="2" a="1"/>
  <c r="F104" i="2" s="1"/>
  <c r="K104" i="2" s="1"/>
  <c r="F20" i="2" a="1"/>
  <c r="F20" i="2" s="1"/>
  <c r="L20" i="2" s="1"/>
  <c r="F26" i="2" a="1"/>
  <c r="F26" i="2" s="1"/>
  <c r="L26" i="2" s="1"/>
  <c r="F11" i="2" a="1"/>
  <c r="F11" i="2" s="1"/>
  <c r="L11" i="2" s="1"/>
  <c r="F15" i="2" a="1"/>
  <c r="F15" i="2" s="1"/>
  <c r="L15" i="2" s="1"/>
  <c r="F45" i="2" a="1"/>
  <c r="F45" i="2" s="1"/>
  <c r="K45" i="2" s="1"/>
  <c r="F7" i="2" a="1"/>
  <c r="F7" i="2" s="1"/>
  <c r="K7" i="2" s="1"/>
  <c r="F42" i="2" a="1"/>
  <c r="F42" i="2" s="1"/>
  <c r="L42" i="2" s="1"/>
  <c r="F23" i="2" a="1"/>
  <c r="F23" i="2" s="1"/>
  <c r="K23" i="2" s="1"/>
  <c r="F34" i="2" a="1"/>
  <c r="F34" i="2" s="1"/>
  <c r="L34" i="2" s="1"/>
  <c r="F17" i="2" a="1"/>
  <c r="F17" i="2" s="1"/>
  <c r="L17" i="2" s="1"/>
  <c r="F12" i="2" a="1"/>
  <c r="F12" i="2" s="1"/>
  <c r="L12" i="2" s="1"/>
  <c r="F40" i="2" a="1"/>
  <c r="F40" i="2" s="1"/>
  <c r="L40" i="2" s="1"/>
  <c r="F46" i="2" a="1"/>
  <c r="F46" i="2" s="1"/>
  <c r="K46" i="2" s="1"/>
  <c r="F16" i="2" a="1"/>
  <c r="F16" i="2" s="1"/>
  <c r="L16" i="2" s="1"/>
  <c r="F98" i="2" a="1"/>
  <c r="F98" i="2" s="1"/>
  <c r="L98" i="2" s="1"/>
  <c r="F103" i="2" a="1"/>
  <c r="F103" i="2" s="1"/>
  <c r="L103" i="2" s="1"/>
  <c r="F97" i="2" a="1"/>
  <c r="F97" i="2" s="1"/>
  <c r="L97" i="2" s="1"/>
  <c r="F95" i="2" a="1"/>
  <c r="F95" i="2" s="1"/>
  <c r="L95" i="2" s="1"/>
  <c r="F99" i="2" a="1"/>
  <c r="F99" i="2" s="1"/>
  <c r="F101" i="2" a="1"/>
  <c r="F101" i="2" s="1"/>
  <c r="K101" i="2" s="1"/>
  <c r="F100" i="2" a="1"/>
  <c r="F100" i="2" s="1"/>
  <c r="L100" i="2" s="1"/>
  <c r="F96" i="2" a="1"/>
  <c r="F96" i="2" s="1"/>
  <c r="L96" i="2" s="1"/>
  <c r="F102" i="2" a="1"/>
  <c r="F102" i="2" s="1"/>
  <c r="K102" i="2" s="1"/>
  <c r="F48" i="2" a="1"/>
  <c r="F48" i="2" s="1"/>
  <c r="K48" i="2" s="1"/>
  <c r="F49" i="2" a="1"/>
  <c r="F49" i="2" s="1"/>
  <c r="L49" i="2" s="1"/>
  <c r="F51" i="2" a="1"/>
  <c r="F51" i="2" s="1"/>
  <c r="L51" i="2" s="1"/>
  <c r="F53" i="2" a="1"/>
  <c r="F53" i="2" s="1"/>
  <c r="L53" i="2" s="1"/>
  <c r="F55" i="2" a="1"/>
  <c r="F55" i="2" s="1"/>
  <c r="L55" i="2" s="1"/>
  <c r="F57" i="2" a="1"/>
  <c r="F57" i="2" s="1"/>
  <c r="L57" i="2" s="1"/>
  <c r="F59" i="2" a="1"/>
  <c r="F59" i="2" s="1"/>
  <c r="K59" i="2" s="1"/>
  <c r="F61" i="2" a="1"/>
  <c r="F61" i="2" s="1"/>
  <c r="L61" i="2" s="1"/>
  <c r="F63" i="2" a="1"/>
  <c r="F63" i="2" s="1"/>
  <c r="L63" i="2" s="1"/>
  <c r="F65" i="2" a="1"/>
  <c r="F65" i="2" s="1"/>
  <c r="L65" i="2" s="1"/>
  <c r="F67" i="2" a="1"/>
  <c r="F67" i="2" s="1"/>
  <c r="L67" i="2" s="1"/>
  <c r="F69" i="2" a="1"/>
  <c r="F69" i="2" s="1"/>
  <c r="L69" i="2" s="1"/>
  <c r="F71" i="2" a="1"/>
  <c r="F71" i="2" s="1"/>
  <c r="K71" i="2" s="1"/>
  <c r="F73" i="2" a="1"/>
  <c r="F73" i="2" s="1"/>
  <c r="K73" i="2" s="1"/>
  <c r="F75" i="2" a="1"/>
  <c r="F75" i="2" s="1"/>
  <c r="L75" i="2" s="1"/>
  <c r="F77" i="2" a="1"/>
  <c r="F77" i="2" s="1"/>
  <c r="L77" i="2" s="1"/>
  <c r="F79" i="2" a="1"/>
  <c r="F79" i="2" s="1"/>
  <c r="L79" i="2" s="1"/>
  <c r="F81" i="2" a="1"/>
  <c r="F81" i="2" s="1"/>
  <c r="L81" i="2" s="1"/>
  <c r="F83" i="2" a="1"/>
  <c r="F83" i="2" s="1"/>
  <c r="L83" i="2" s="1"/>
  <c r="F85" i="2" a="1"/>
  <c r="F85" i="2" s="1"/>
  <c r="K85" i="2" s="1"/>
  <c r="F87" i="2" a="1"/>
  <c r="F87" i="2" s="1"/>
  <c r="L87" i="2" s="1"/>
  <c r="F89" i="2" a="1"/>
  <c r="F89" i="2" s="1"/>
  <c r="L89" i="2" s="1"/>
  <c r="F91" i="2" a="1"/>
  <c r="F91" i="2" s="1"/>
  <c r="K91" i="2" s="1"/>
  <c r="F72" i="2" a="1"/>
  <c r="F72" i="2" s="1"/>
  <c r="L72" i="2" s="1"/>
  <c r="F76" i="2" a="1"/>
  <c r="F76" i="2" s="1"/>
  <c r="L76" i="2" s="1"/>
  <c r="F80" i="2" a="1"/>
  <c r="F80" i="2" s="1"/>
  <c r="K80" i="2" s="1"/>
  <c r="F82" i="2" a="1"/>
  <c r="F82" i="2" s="1"/>
  <c r="L82" i="2" s="1"/>
  <c r="F86" i="2" a="1"/>
  <c r="F86" i="2" s="1"/>
  <c r="L86" i="2" s="1"/>
  <c r="F90" i="2" a="1"/>
  <c r="F90" i="2" s="1"/>
  <c r="L90" i="2" s="1"/>
  <c r="F50" i="2" a="1"/>
  <c r="F50" i="2" s="1"/>
  <c r="L50" i="2" s="1"/>
  <c r="F52" i="2" a="1"/>
  <c r="F52" i="2" s="1"/>
  <c r="K52" i="2" s="1"/>
  <c r="F54" i="2" a="1"/>
  <c r="F54" i="2" s="1"/>
  <c r="L54" i="2" s="1"/>
  <c r="F56" i="2" a="1"/>
  <c r="F56" i="2" s="1"/>
  <c r="L56" i="2" s="1"/>
  <c r="F58" i="2" a="1"/>
  <c r="F58" i="2" s="1"/>
  <c r="L58" i="2" s="1"/>
  <c r="F60" i="2" a="1"/>
  <c r="F60" i="2" s="1"/>
  <c r="L60" i="2" s="1"/>
  <c r="F62" i="2" a="1"/>
  <c r="F62" i="2" s="1"/>
  <c r="L62" i="2" s="1"/>
  <c r="F64" i="2" a="1"/>
  <c r="F64" i="2" s="1"/>
  <c r="L64" i="2" s="1"/>
  <c r="F66" i="2" a="1"/>
  <c r="F66" i="2" s="1"/>
  <c r="L66" i="2" s="1"/>
  <c r="F68" i="2" a="1"/>
  <c r="F68" i="2" s="1"/>
  <c r="L68" i="2" s="1"/>
  <c r="F70" i="2" a="1"/>
  <c r="F70" i="2" s="1"/>
  <c r="K70" i="2" s="1"/>
  <c r="F74" i="2" a="1"/>
  <c r="F74" i="2" s="1"/>
  <c r="K74" i="2" s="1"/>
  <c r="F78" i="2" a="1"/>
  <c r="F78" i="2" s="1"/>
  <c r="L78" i="2" s="1"/>
  <c r="F84" i="2" a="1"/>
  <c r="F84" i="2" s="1"/>
  <c r="K84" i="2" s="1"/>
  <c r="F88" i="2" a="1"/>
  <c r="F88" i="2" s="1"/>
  <c r="L88" i="2" s="1"/>
  <c r="F92" i="2" a="1"/>
  <c r="F92" i="2" s="1"/>
  <c r="L92" i="2" s="1"/>
  <c r="F93" i="2" a="1"/>
  <c r="F93" i="2" s="1"/>
  <c r="L93" i="2" s="1"/>
  <c r="F47" i="2" a="1"/>
  <c r="F47" i="2" s="1"/>
  <c r="K47" i="2" s="1"/>
  <c r="F94" i="2" a="1"/>
  <c r="F94" i="2" s="1"/>
  <c r="L94" i="2" s="1"/>
  <c r="K30" i="2" l="1"/>
  <c r="L2" i="2"/>
  <c r="L43" i="2"/>
  <c r="K13" i="2"/>
  <c r="K21" i="2"/>
  <c r="K24" i="2"/>
  <c r="K22" i="2"/>
  <c r="L111" i="2"/>
  <c r="L104" i="2"/>
  <c r="L102" i="2"/>
  <c r="L101" i="2"/>
  <c r="L47" i="2"/>
  <c r="L71" i="2"/>
  <c r="L74" i="2"/>
  <c r="L85" i="2"/>
  <c r="L80" i="2"/>
  <c r="L91" i="2"/>
  <c r="L59" i="2"/>
  <c r="L70" i="2"/>
  <c r="L73" i="2"/>
  <c r="L84" i="2"/>
  <c r="L48" i="2"/>
  <c r="L52" i="2"/>
  <c r="L46" i="2"/>
  <c r="L23" i="2"/>
  <c r="L29" i="2"/>
  <c r="L7" i="2"/>
  <c r="L45" i="2"/>
  <c r="K110" i="2"/>
  <c r="K109" i="2"/>
  <c r="K98" i="2"/>
  <c r="K97" i="2"/>
  <c r="K88" i="2"/>
  <c r="K63" i="2"/>
  <c r="K66" i="2"/>
  <c r="K77" i="2"/>
  <c r="K72" i="2"/>
  <c r="K83" i="2"/>
  <c r="K94" i="2"/>
  <c r="K62" i="2"/>
  <c r="K65" i="2"/>
  <c r="K76" i="2"/>
  <c r="K55" i="2"/>
  <c r="K51" i="2"/>
  <c r="K42" i="2"/>
  <c r="K40" i="2"/>
  <c r="K16" i="2"/>
  <c r="K20" i="2"/>
  <c r="K106" i="2"/>
  <c r="K108" i="2"/>
  <c r="K100" i="2"/>
  <c r="K95" i="2"/>
  <c r="K87" i="2"/>
  <c r="K90" i="2"/>
  <c r="K58" i="2"/>
  <c r="K69" i="2"/>
  <c r="K64" i="2"/>
  <c r="K75" i="2"/>
  <c r="K86" i="2"/>
  <c r="K89" i="2"/>
  <c r="K57" i="2"/>
  <c r="K68" i="2"/>
  <c r="K54" i="2"/>
  <c r="K50" i="2"/>
  <c r="K15" i="2"/>
  <c r="K26" i="2"/>
  <c r="K12" i="2"/>
  <c r="K34" i="2"/>
  <c r="K17" i="2"/>
  <c r="K105" i="2"/>
  <c r="K107" i="2"/>
  <c r="K96" i="2"/>
  <c r="K103" i="2"/>
  <c r="K79" i="2"/>
  <c r="K82" i="2"/>
  <c r="K93" i="2"/>
  <c r="K61" i="2"/>
  <c r="K56" i="2"/>
  <c r="K67" i="2"/>
  <c r="K78" i="2"/>
  <c r="K81" i="2"/>
  <c r="K92" i="2"/>
  <c r="K60" i="2"/>
  <c r="K53" i="2"/>
  <c r="K49" i="2"/>
  <c r="K11" i="2"/>
  <c r="K8" i="2"/>
  <c r="K99" i="2"/>
  <c r="L99" i="2"/>
  <c r="L113" i="2"/>
  <c r="K1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<sst xmlns="http://schemas.openxmlformats.org/spreadsheetml/2006/main" count="1453" uniqueCount="340">
  <si>
    <t>Placing</t>
  </si>
  <si>
    <t>Sail_No</t>
  </si>
  <si>
    <t>Club</t>
  </si>
  <si>
    <t>Helm</t>
  </si>
  <si>
    <t>Crew</t>
  </si>
  <si>
    <t>Event</t>
  </si>
  <si>
    <t>Bartley</t>
  </si>
  <si>
    <t>Sam Knight</t>
  </si>
  <si>
    <t>Chris Bownes</t>
  </si>
  <si>
    <t>Winters</t>
  </si>
  <si>
    <t>Bassenthwaite</t>
  </si>
  <si>
    <t>Chris Pickles</t>
  </si>
  <si>
    <t>Matt Sharman</t>
  </si>
  <si>
    <t>LLSC</t>
  </si>
  <si>
    <t>Dave Exley</t>
  </si>
  <si>
    <t>West Riding</t>
  </si>
  <si>
    <t>Hamish Gledhill</t>
  </si>
  <si>
    <t>Ross Southwell</t>
  </si>
  <si>
    <t>Richard Catchpole</t>
  </si>
  <si>
    <t>Gary Coop</t>
  </si>
  <si>
    <t>Alex Alcock</t>
  </si>
  <si>
    <t>Alistair Coates</t>
  </si>
  <si>
    <t>Sam Watson</t>
  </si>
  <si>
    <t>Geoff Edwards</t>
  </si>
  <si>
    <t>Notts County Sc</t>
  </si>
  <si>
    <t>Ross Ryan</t>
  </si>
  <si>
    <t>Oliver Ryan Moore</t>
  </si>
  <si>
    <t>Charlie Exley</t>
  </si>
  <si>
    <t>Caroline Exley</t>
  </si>
  <si>
    <t>Stuart Halman</t>
  </si>
  <si>
    <t>Anna Walsh</t>
  </si>
  <si>
    <t>Mark Dingsdale</t>
  </si>
  <si>
    <t>Ness Evans</t>
  </si>
  <si>
    <t>Martin Spencer</t>
  </si>
  <si>
    <t>Paul Heath</t>
  </si>
  <si>
    <t>Louise Mckeand</t>
  </si>
  <si>
    <t>Sean Ratcliffe</t>
  </si>
  <si>
    <t>West Lancs</t>
  </si>
  <si>
    <t>Chris Jones</t>
  </si>
  <si>
    <t>Ewan McHenry</t>
  </si>
  <si>
    <t>Steve Dawson</t>
  </si>
  <si>
    <t>Nik James</t>
  </si>
  <si>
    <t>Julian Mecklenburgh</t>
  </si>
  <si>
    <t>Claudio Mecklenburgh</t>
  </si>
  <si>
    <t>Beaver SC</t>
  </si>
  <si>
    <t>Ollie Groves</t>
  </si>
  <si>
    <t>Esther Parkhurst</t>
  </si>
  <si>
    <t>Sprints</t>
  </si>
  <si>
    <t>Chichester yacht club</t>
  </si>
  <si>
    <t>Mike Sims</t>
  </si>
  <si>
    <t>Jack Holden</t>
  </si>
  <si>
    <t>Llandegfedd SC</t>
  </si>
  <si>
    <t>Tom Halhead</t>
  </si>
  <si>
    <t>Paul Hilliar</t>
  </si>
  <si>
    <t>Dalgety Bay Sailing Club</t>
  </si>
  <si>
    <t>Jamie Calder</t>
  </si>
  <si>
    <t>Keith Bedborough</t>
  </si>
  <si>
    <t>Queen Mary SC</t>
  </si>
  <si>
    <t>Christopher Eames</t>
  </si>
  <si>
    <t>Rachel Tilley</t>
  </si>
  <si>
    <t>West Riding Sailing Club</t>
  </si>
  <si>
    <t>Chichester Yacht Club</t>
  </si>
  <si>
    <t>Sam Pickering</t>
  </si>
  <si>
    <t>Emily Heath</t>
  </si>
  <si>
    <t>Bartley SC</t>
  </si>
  <si>
    <t>Nantwhich &amp; Borders SC</t>
  </si>
  <si>
    <t>Rutland SC</t>
  </si>
  <si>
    <t>Steve Restall</t>
  </si>
  <si>
    <t>Chris Stubbs</t>
  </si>
  <si>
    <t>Jamie Morgan</t>
  </si>
  <si>
    <t>Jack Munnelly</t>
  </si>
  <si>
    <t>Liam Vass</t>
  </si>
  <si>
    <t>Notts County sailing Club</t>
  </si>
  <si>
    <t>Beaver Sailing Club</t>
  </si>
  <si>
    <t>Neil Parkhurst</t>
  </si>
  <si>
    <t>Nick Eaves</t>
  </si>
  <si>
    <t>Greg Pace</t>
  </si>
  <si>
    <t>Matt Sheahan</t>
  </si>
  <si>
    <t>Ellie Sheahan</t>
  </si>
  <si>
    <t>Notts County</t>
  </si>
  <si>
    <t>John Hobson</t>
  </si>
  <si>
    <t>Rebecca Ogden</t>
  </si>
  <si>
    <t>Notts County Sailing Club</t>
  </si>
  <si>
    <t>Paul Reynolds</t>
  </si>
  <si>
    <t>Matthew Reynolds</t>
  </si>
  <si>
    <t>Summers</t>
  </si>
  <si>
    <t>QMSC</t>
  </si>
  <si>
    <t>Netley</t>
  </si>
  <si>
    <t>James Stewart</t>
  </si>
  <si>
    <t>Sam Parker</t>
  </si>
  <si>
    <t>None</t>
  </si>
  <si>
    <t>Steve Wilson</t>
  </si>
  <si>
    <t>Becky Wilson</t>
  </si>
  <si>
    <t>Chichester YC</t>
  </si>
  <si>
    <t>Lee on Solent SC</t>
  </si>
  <si>
    <t>Neil Bevington</t>
  </si>
  <si>
    <t>Alan Skeens</t>
  </si>
  <si>
    <t>Pevensey Bay SC</t>
  </si>
  <si>
    <t>Chris Webber</t>
  </si>
  <si>
    <t>Nicola Webber</t>
  </si>
  <si>
    <t>Parkstone YC</t>
  </si>
  <si>
    <t>Martin Powell</t>
  </si>
  <si>
    <t>Arun Powell</t>
  </si>
  <si>
    <t>Andy Jefferies</t>
  </si>
  <si>
    <t>Allyson Jefferies</t>
  </si>
  <si>
    <t>Lymington Town SC</t>
  </si>
  <si>
    <t>Howard Farbrother</t>
  </si>
  <si>
    <t>Louise Hoskin</t>
  </si>
  <si>
    <t>Budworth</t>
  </si>
  <si>
    <t>Downs SC</t>
  </si>
  <si>
    <t>Kevin Podger</t>
  </si>
  <si>
    <t>Heather Chipperfield</t>
  </si>
  <si>
    <t>Eastbourne Sovereign SC</t>
  </si>
  <si>
    <t>Mick Whitmore</t>
  </si>
  <si>
    <t>Sarah Whitmore</t>
  </si>
  <si>
    <t>HISC</t>
  </si>
  <si>
    <t>Clive Everest</t>
  </si>
  <si>
    <t>Helen Everest</t>
  </si>
  <si>
    <t>Steve Broomfield</t>
  </si>
  <si>
    <t>Jenni Lewis</t>
  </si>
  <si>
    <t>Locks SC</t>
  </si>
  <si>
    <t>Geoffrey Holden</t>
  </si>
  <si>
    <t>Bernice Holden</t>
  </si>
  <si>
    <t>Warsash SC</t>
  </si>
  <si>
    <t>Notts County SC</t>
  </si>
  <si>
    <t>RORC</t>
  </si>
  <si>
    <t>Matt Sargent</t>
  </si>
  <si>
    <t>Chris Brown</t>
  </si>
  <si>
    <t>James Alsop</t>
  </si>
  <si>
    <t>Simon Edwards</t>
  </si>
  <si>
    <t>Andy Powell</t>
  </si>
  <si>
    <t>Chris Rolfe</t>
  </si>
  <si>
    <t>Grant Shoebridge</t>
  </si>
  <si>
    <t>Richard Watney</t>
  </si>
  <si>
    <t>Max Tosetti</t>
  </si>
  <si>
    <t>Jitka Zenatova</t>
  </si>
  <si>
    <t>Total</t>
  </si>
  <si>
    <t>Net</t>
  </si>
  <si>
    <t>Edd Whitehead</t>
  </si>
  <si>
    <t>Ben Whaley</t>
  </si>
  <si>
    <t>Roger Gilbert</t>
  </si>
  <si>
    <t>Phil Murray</t>
  </si>
  <si>
    <t>Neil Schofield</t>
  </si>
  <si>
    <t>Tynemouth SC</t>
  </si>
  <si>
    <t>Nicki Webber</t>
  </si>
  <si>
    <t>Lymington Town Sailing Club</t>
  </si>
  <si>
    <t>Budworth SC</t>
  </si>
  <si>
    <t>Netley Sailing Club</t>
  </si>
  <si>
    <t>Richard Cain</t>
  </si>
  <si>
    <t>Barney Dearsly</t>
  </si>
  <si>
    <t>Starcross Yacht Club</t>
  </si>
  <si>
    <t>Jacob Ainsworth</t>
  </si>
  <si>
    <t>Kayleigh Roberts</t>
  </si>
  <si>
    <t>Tynemouth sc</t>
  </si>
  <si>
    <t>Lee on Solent Sailing Club</t>
  </si>
  <si>
    <t>Steve Norbury</t>
  </si>
  <si>
    <t>Andy Hill</t>
  </si>
  <si>
    <t>Steven Broomfield</t>
  </si>
  <si>
    <t>Paul Cullen</t>
  </si>
  <si>
    <t>Weirwood Sailing Club</t>
  </si>
  <si>
    <t>Paul Bartlett</t>
  </si>
  <si>
    <t>Greg Bartlett</t>
  </si>
  <si>
    <t>Mike Saul</t>
  </si>
  <si>
    <t>Oliver Kent</t>
  </si>
  <si>
    <t>yorkshire Dales</t>
  </si>
  <si>
    <t>Alex Oyston</t>
  </si>
  <si>
    <t>Philip Cowans</t>
  </si>
  <si>
    <t>Tynemouth Sailing Club</t>
  </si>
  <si>
    <t>Chris Larr</t>
  </si>
  <si>
    <t>Abigail Larr</t>
  </si>
  <si>
    <t>Draycote Water Sailing Club</t>
  </si>
  <si>
    <t>Tom Purdon</t>
  </si>
  <si>
    <t>Sam Purdon</t>
  </si>
  <si>
    <t>Strangford Lough Yacht Club</t>
  </si>
  <si>
    <t>Garry Knott</t>
  </si>
  <si>
    <t>Amy Hinsliff-smith</t>
  </si>
  <si>
    <t>NCSC</t>
  </si>
  <si>
    <t>Simon Kitchen</t>
  </si>
  <si>
    <t>Abbi Hooper</t>
  </si>
  <si>
    <t>Grafham Water SC</t>
  </si>
  <si>
    <t>Oliver Ryan-Moore</t>
  </si>
  <si>
    <t>David Swift</t>
  </si>
  <si>
    <t>Rob Burgess</t>
  </si>
  <si>
    <t>John Cooper</t>
  </si>
  <si>
    <t>Becci Wigley</t>
  </si>
  <si>
    <t>Leigh and Lowton sc</t>
  </si>
  <si>
    <t>Jeremy Stephens</t>
  </si>
  <si>
    <t>Thomas Kliskey</t>
  </si>
  <si>
    <t>PZSC</t>
  </si>
  <si>
    <t>Justin Smith</t>
  </si>
  <si>
    <t>Sarah Batchelor</t>
  </si>
  <si>
    <t>Tim Le Couilliard</t>
  </si>
  <si>
    <t>James Le Couilliard</t>
  </si>
  <si>
    <t>King George Sailing Club</t>
  </si>
  <si>
    <t>Alex Zamaria</t>
  </si>
  <si>
    <t>Rob Staines</t>
  </si>
  <si>
    <t>Saltash SC</t>
  </si>
  <si>
    <t>Christopher Spencer</t>
  </si>
  <si>
    <t>Edward Smith</t>
  </si>
  <si>
    <t>Hooe Point Sailing Club</t>
  </si>
  <si>
    <t>Geoff Holden</t>
  </si>
  <si>
    <t>Locks Sailing Club</t>
  </si>
  <si>
    <t>William Findlay</t>
  </si>
  <si>
    <t>Peter Gilmore</t>
  </si>
  <si>
    <t>Strangford Sailing Club</t>
  </si>
  <si>
    <t>Andy Ritchie</t>
  </si>
  <si>
    <t>Malc Ritchie</t>
  </si>
  <si>
    <t>Hykeham SC</t>
  </si>
  <si>
    <t>Nick Daniels</t>
  </si>
  <si>
    <t>Mark Aitken</t>
  </si>
  <si>
    <t>Carl Whitehead</t>
  </si>
  <si>
    <t>Carol Milner</t>
  </si>
  <si>
    <t>Filey S.C</t>
  </si>
  <si>
    <t>Gareth Griffiths</t>
  </si>
  <si>
    <t>Ian Peace</t>
  </si>
  <si>
    <t>Island Barn</t>
  </si>
  <si>
    <t>Tim Stickley</t>
  </si>
  <si>
    <t>Florence Kerr</t>
  </si>
  <si>
    <t>Ben Martin</t>
  </si>
  <si>
    <t>Darren Cushley</t>
  </si>
  <si>
    <t>RUYC / Strangford Lough YC</t>
  </si>
  <si>
    <t>Jonty Challis</t>
  </si>
  <si>
    <t>Nic Allen</t>
  </si>
  <si>
    <t>Lee on Solent</t>
  </si>
  <si>
    <t>Paul McMeekin</t>
  </si>
  <si>
    <t>Jane McMeekin</t>
  </si>
  <si>
    <t>Peter Greig</t>
  </si>
  <si>
    <t>Mike Greig</t>
  </si>
  <si>
    <t>Mounts Bay Sailing Club</t>
  </si>
  <si>
    <t>James Logan</t>
  </si>
  <si>
    <t>Philippa Logan</t>
  </si>
  <si>
    <t>Bruce Mills</t>
  </si>
  <si>
    <t>Andrea Jarman</t>
  </si>
  <si>
    <t>Andy powell</t>
  </si>
  <si>
    <t>warsash</t>
  </si>
  <si>
    <t>Simon Mathews</t>
  </si>
  <si>
    <t>Jack Fussey</t>
  </si>
  <si>
    <t>Lancing SC</t>
  </si>
  <si>
    <t>Ken Twemlow</t>
  </si>
  <si>
    <t>Goiz-Eder Aspe-Juaristi</t>
  </si>
  <si>
    <t>John Woolcock</t>
  </si>
  <si>
    <t>Gemma ORourke</t>
  </si>
  <si>
    <t>Conor Mcveigh</t>
  </si>
  <si>
    <t>Laurence McVeigh</t>
  </si>
  <si>
    <t>Strangford sailing club</t>
  </si>
  <si>
    <t>David Stockton</t>
  </si>
  <si>
    <t>Anna Warren</t>
  </si>
  <si>
    <t>Wimbleball</t>
  </si>
  <si>
    <t>Andrew Bray</t>
  </si>
  <si>
    <t>Sarah Bevington</t>
  </si>
  <si>
    <t>Lee On The Solent Sailing Club (LOSSC)</t>
  </si>
  <si>
    <t>James Bowman</t>
  </si>
  <si>
    <t>Andrew Gladstone</t>
  </si>
  <si>
    <t>Dennis Watson</t>
  </si>
  <si>
    <t>Nikita Watson</t>
  </si>
  <si>
    <t>Lee-on-the-Solent SC (LOSSC)</t>
  </si>
  <si>
    <t>John Gabbie</t>
  </si>
  <si>
    <t>Erin Gabbie</t>
  </si>
  <si>
    <t>Mostyn Evans</t>
  </si>
  <si>
    <t>Phil Davies</t>
  </si>
  <si>
    <t>Mounts Bay SC</t>
  </si>
  <si>
    <t>Mike Grant</t>
  </si>
  <si>
    <t>Alan Birse</t>
  </si>
  <si>
    <t>Largs</t>
  </si>
  <si>
    <t>Martin Hart</t>
  </si>
  <si>
    <t>Moira Hart</t>
  </si>
  <si>
    <t>Matt Green</t>
  </si>
  <si>
    <t>Sharn Ward</t>
  </si>
  <si>
    <t>Nationals</t>
  </si>
  <si>
    <t>Jamie Calder/Roger Gilbert</t>
  </si>
  <si>
    <t>Louise Hoskin/Jack Munnelly</t>
  </si>
  <si>
    <t>Bassenthwaite SC</t>
  </si>
  <si>
    <t>Gary Knott</t>
  </si>
  <si>
    <t>Amy Hinslff-Smith</t>
  </si>
  <si>
    <t>West Riding SC</t>
  </si>
  <si>
    <t>Liam Willis</t>
  </si>
  <si>
    <t>Julie Willis</t>
  </si>
  <si>
    <t>Not declared</t>
  </si>
  <si>
    <t>Jonathn Lye</t>
  </si>
  <si>
    <t>Milly Latham</t>
  </si>
  <si>
    <t>Yorkshire Dales SC</t>
  </si>
  <si>
    <t>Paula Kent</t>
  </si>
  <si>
    <t>Alan Elkington</t>
  </si>
  <si>
    <t>Stephanie Gunn</t>
  </si>
  <si>
    <t>Ripon SC</t>
  </si>
  <si>
    <t>Ben Williamson</t>
  </si>
  <si>
    <t>Zach Williamson</t>
  </si>
  <si>
    <t>Alastair Rimmer</t>
  </si>
  <si>
    <t>Leigh and Lowton SC</t>
  </si>
  <si>
    <t>Victoria Manifold</t>
  </si>
  <si>
    <t>Chris Huffer</t>
  </si>
  <si>
    <t>Cathy Reynolds</t>
  </si>
  <si>
    <t>Filey SC</t>
  </si>
  <si>
    <t>Tim Harrison</t>
  </si>
  <si>
    <t>Tor Harrison</t>
  </si>
  <si>
    <t>Neil Chadborn</t>
  </si>
  <si>
    <t>Lucy Chadborn</t>
  </si>
  <si>
    <t>Niall Houston</t>
  </si>
  <si>
    <t>George Zavos</t>
  </si>
  <si>
    <t>Northerns</t>
  </si>
  <si>
    <t>Caroline Exley/Victoria Manifold</t>
  </si>
  <si>
    <t>Oliver Kent/Paula Kent</t>
  </si>
  <si>
    <t>Events</t>
  </si>
  <si>
    <t>Column1</t>
  </si>
  <si>
    <t>4 events</t>
  </si>
  <si>
    <t>3 events</t>
  </si>
  <si>
    <t>2 events</t>
  </si>
  <si>
    <t>Nick Craig</t>
  </si>
  <si>
    <t>Tobytastic Lewis</t>
  </si>
  <si>
    <t>Frensham/Burfield SC</t>
  </si>
  <si>
    <t>Leigh &amp; Lowton SC</t>
  </si>
  <si>
    <t>Jon Heissig</t>
  </si>
  <si>
    <t>Nicky Griffin</t>
  </si>
  <si>
    <t>Llangorse SC</t>
  </si>
  <si>
    <t>Chris Massey</t>
  </si>
  <si>
    <t>Charlotte Graham</t>
  </si>
  <si>
    <t>Hollingworth Lake SC</t>
  </si>
  <si>
    <t>Richard Gray</t>
  </si>
  <si>
    <t>Jon Dyas</t>
  </si>
  <si>
    <t>Martin Penty</t>
  </si>
  <si>
    <t>Archie Burton</t>
  </si>
  <si>
    <t>David Nicklin</t>
  </si>
  <si>
    <t>Anne Nicklin</t>
  </si>
  <si>
    <t>Bassenthwaite SC/Southport SC</t>
  </si>
  <si>
    <t>Matt Godbold</t>
  </si>
  <si>
    <t>Richard Turner</t>
  </si>
  <si>
    <t>Branchaster Staite SC</t>
  </si>
  <si>
    <t>Andrew Hunt</t>
  </si>
  <si>
    <t>Matt Hunt</t>
  </si>
  <si>
    <t>Inlands</t>
  </si>
  <si>
    <t>Ethan Dawson/Ciaran McKettrick</t>
  </si>
  <si>
    <t>Ian Parkhurst/Seb Parkhurst-Tully/Richard Hanby</t>
  </si>
  <si>
    <t>Anna-Louise Glendenning/Oliver Davenport</t>
  </si>
  <si>
    <t>Nigel Hall/Alistair Coates</t>
  </si>
  <si>
    <t>6 events</t>
  </si>
  <si>
    <t>5 events</t>
  </si>
  <si>
    <t>EOS</t>
  </si>
  <si>
    <t>Richard Hanby</t>
  </si>
  <si>
    <t>Gemma Hanby</t>
  </si>
  <si>
    <t>Harvey 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</si>
</sst>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0" xfId="0" applyFill="1" applyBorder="1"/>
    <xf numFmtId="0" fontId="0" fillId="0" borderId="25" xfId="0" applyBorder="1"/>
    <xf numFmtId="0" fontId="0" fillId="33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33" borderId="32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539D6-D4D2-47B9-8D9C-DB84AC85D422}" name="Table2" displayName="Table2" ref="A1:M113" totalsRowShown="0" headerRowBorderDxfId="14" tableBorderDxfId="13">
  <autoFilter ref="A1:M113" xr:uid="{D0E539D6-D4D2-47B9-8D9C-DB84AC85D422}"/>
  <sortState xmlns:xlrd2="http://schemas.microsoft.com/office/spreadsheetml/2017/richdata2" ref="A2:M113">
    <sortCondition ref="L2:L113"/>
    <sortCondition ref="J2:J113"/>
  </sortState>
  <tableColumns count="13">
    <tableColumn id="1" xr3:uid="{1099C140-983A-44C5-AE28-05E7731D7DD7}" name="Helm" dataDxfId="12"/>
    <tableColumn id="2" xr3:uid="{3F44E3A3-84A3-41C3-862C-0582AC1A4FD1}" name="Crew" dataDxfId="11"/>
    <tableColumn id="3" xr3:uid="{D18F8D18-2F2B-4A42-A9BC-3FF5FCF98225}" name="Club" dataDxfId="10"/>
    <tableColumn id="4" xr3:uid="{97D808A4-9484-4DC6-9851-DA5C7F5E4755}" name="Winters" dataDxfId="7"/>
    <tableColumn id="5" xr3:uid="{8F6E48F9-75AE-4881-8C7D-734313E1FE42}" name="Sprints" dataDxfId="6"/>
    <tableColumn id="6" xr3:uid="{03B29C8F-6811-444A-9C91-C8F3DC6FF599}" name="Summers" dataDxfId="5"/>
    <tableColumn id="7" xr3:uid="{B6EFCB17-CC16-449B-82A3-4FDBBB415B3D}" name="Nationals" dataDxfId="4"/>
    <tableColumn id="8" xr3:uid="{5E7C5861-202C-42A9-A51C-604F6F00016D}" name="Northerns" dataDxfId="3"/>
    <tableColumn id="12" xr3:uid="{EDE32B00-96DD-4D83-BFDC-89558E821F50}" name="Inlands" dataDxfId="2"/>
    <tableColumn id="13" xr3:uid="{52A5BE22-D9BF-4A37-93FE-F990CAF94602}" name="EOS" dataDxfId="1"/>
    <tableColumn id="9" xr3:uid="{9137C039-5E3D-4779-911B-100C4D7F5368}" name="Total" dataDxfId="9"/>
    <tableColumn id="10" xr3:uid="{92DCE2A9-64DF-4495-98A9-635AF310DD42}" name="Net" dataDxfId="0"/>
    <tableColumn id="11" xr3:uid="{5ABAE54E-469E-4F91-88C5-214398E41FD4}" name="Column1" dataDxfId="8">
      <calculatedColumnFormula>COUNTIF(Table2[[#This Row],[Winters]:[EOS]],"&lt;&gt;"&amp;MAX(Table2[Winters]))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topLeftCell="A94" workbookViewId="0">
      <selection sqref="A1:L113"/>
    </sheetView>
  </sheetViews>
  <sheetFormatPr defaultRowHeight="14.5" x14ac:dyDescent="0.35"/>
  <cols>
    <col min="1" max="1" width="11.453125" bestFit="1" customWidth="1"/>
    <col min="2" max="2" width="12.81640625" bestFit="1" customWidth="1"/>
    <col min="3" max="3" width="13.453125" bestFit="1" customWidth="1"/>
    <col min="8" max="8" width="9.54296875" bestFit="1" customWidth="1"/>
    <col min="9" max="10" width="9.54296875" customWidth="1"/>
  </cols>
  <sheetData>
    <row r="1" spans="1:12" x14ac:dyDescent="0.35">
      <c r="A1" t="s">
        <v>3</v>
      </c>
      <c r="B1" t="s">
        <v>4</v>
      </c>
      <c r="C1" t="s">
        <v>2</v>
      </c>
      <c r="D1" t="str">
        <f>Master!A1</f>
        <v>Winters</v>
      </c>
      <c r="E1" t="str">
        <f ca="1">OFFSET(Master!$A$1,COUNTA($D$1:D$1),)</f>
        <v>Sprints</v>
      </c>
      <c r="F1" t="str">
        <f ca="1">OFFSET(Master!$A$1,COUNTA($D$1:E$1),)</f>
        <v>Summers</v>
      </c>
      <c r="G1" t="s">
        <v>268</v>
      </c>
      <c r="H1" t="s">
        <v>299</v>
      </c>
      <c r="I1" t="s">
        <v>329</v>
      </c>
      <c r="J1" t="s">
        <v>336</v>
      </c>
      <c r="K1" t="s">
        <v>136</v>
      </c>
      <c r="L1" t="s">
        <v>137</v>
      </c>
    </row>
    <row r="2" spans="1:12" x14ac:dyDescent="0.35">
      <c r="A2" t="str">
        <f>Master!D1</f>
        <v>Richard Cain</v>
      </c>
      <c r="B2" t="str">
        <f>Master!E1</f>
        <v>Barney Dearsly</v>
      </c>
      <c r="C2" t="str">
        <f>Master!C1</f>
        <v>Starcross Yacht Club</v>
      </c>
      <c r="D2" cm="1">
        <f t="array" ref="D2">IFERROR(INDEX(tour_results!$A:$A,MATCH(1,(Overall!$A2 = tour_results!$D:$D)*(Overall!D$1=tour_results!$F:$F),0)),COUNTA($A:$A))</f>
        <v>113</v>
      </c>
      <c r="E2" cm="1">
        <f t="array" aca="1" ref="E2" ca="1">IFERROR(INDEX(tour_results!$A:$A,MATCH(1,(Overall!$A2 = tour_results!$D:$D)*(Overall!E$1=tour_results!$F:$F),0)),COUNTA($A:$A))</f>
        <v>113</v>
      </c>
      <c r="F2" cm="1">
        <f t="array" aca="1" ref="F2" ca="1">IFERROR(INDEX(tour_results!$A:$A,MATCH(1,(Overall!$A2 = tour_results!$D:$D)*(Overall!F$1=tour_results!$F:$F),0)),COUNTA($A:$A))</f>
        <v>113</v>
      </c>
      <c r="G2" cm="1">
        <f t="array" ref="G2">IFERROR(INDEX(tour_results!$A:$A,MATCH(1,(Overall!$A2 = tour_results!$D:$D)*(Overall!G$1=tour_results!$F:$F),0)),COUNTA($A:$A))</f>
        <v>12</v>
      </c>
      <c r="H2" cm="1">
        <f t="array" ref="H2">IFERROR(INDEX(tour_results!$A:$A,MATCH(1,(Overall!$A2 = tour_results!$D:$D)*(Overall!H$1=tour_results!$F:$F),0)),COUNTA($A:$A))</f>
        <v>113</v>
      </c>
      <c r="I2" cm="1">
        <f t="array" ref="I2">IFERROR(INDEX(tour_results!$A:$A,MATCH(1,(Overall!$A2 = tour_results!$D:$D)*(Overall!I$1=tour_results!$F:$F),0)),COUNTA($A:$A))</f>
        <v>113</v>
      </c>
      <c r="J2" cm="1">
        <f t="array" ref="J2">IFERROR(INDEX(tour_results!$A:$A,MATCH(1,(Overall!$A2 = tour_results!$D:$D)*(Overall!J$1=tour_results!$F:$F),0)),COUNTA($A:$A))</f>
        <v>113</v>
      </c>
      <c r="K2">
        <f ca="1">SUM(D2:J2)</f>
        <v>690</v>
      </c>
      <c r="L2">
        <f ca="1">SUM(SMALL(D2:J2,1),SMALL(D2:J2,2),SMALL(D2:J2,3),SMALL(D2:J2,4))</f>
        <v>351</v>
      </c>
    </row>
    <row r="3" spans="1:12" x14ac:dyDescent="0.35">
      <c r="A3" t="str">
        <f>Master!D2</f>
        <v>Alastair Rimmer</v>
      </c>
      <c r="B3" t="str">
        <f>Master!E2</f>
        <v>Ethan Dawson/Ciaran McKettrick</v>
      </c>
      <c r="C3" t="str">
        <f>Master!C2</f>
        <v>Bassenthwaite SC</v>
      </c>
      <c r="D3" cm="1">
        <f t="array" ref="D3">IFERROR(INDEX(tour_results!$A:$A,MATCH(1,(Overall!$A3 = tour_results!$D:$D)*(Overall!D$1=tour_results!$F:$F),0)),COUNTA($A:$A))</f>
        <v>113</v>
      </c>
      <c r="E3" cm="1">
        <f t="array" aca="1" ref="E3" ca="1">IFERROR(INDEX(tour_results!$A:$A,MATCH(1,(Overall!$A3 = tour_results!$D:$D)*(Overall!E$1=tour_results!$F:$F),0)),COUNTA($A:$A))</f>
        <v>113</v>
      </c>
      <c r="F3" cm="1">
        <f t="array" aca="1" ref="F3" ca="1">IFERROR(INDEX(tour_results!$A:$A,MATCH(1,(Overall!$A3 = tour_results!$D:$D)*(Overall!F$1=tour_results!$F:$F),0)),COUNTA($A:$A))</f>
        <v>113</v>
      </c>
      <c r="G3" cm="1">
        <f t="array" ref="G3">IFERROR(INDEX(tour_results!$A:$A,MATCH(1,(Overall!$A3 = tour_results!$D:$D)*(Overall!G$1=tour_results!$F:$F),0)),COUNTA($A:$A))</f>
        <v>113</v>
      </c>
      <c r="H3" cm="1">
        <f t="array" ref="H3">IFERROR(INDEX(tour_results!$A:$A,MATCH(1,(Overall!$A3 = tour_results!$D:$D)*(Overall!H$1=tour_results!$F:$F),0)),COUNTA($A:$A))</f>
        <v>11</v>
      </c>
      <c r="I3" cm="1">
        <f t="array" ref="I3">IFERROR(INDEX(tour_results!$A:$A,MATCH(1,(Overall!$A3 = tour_results!$D:$D)*(Overall!I$1=tour_results!$F:$F),0)),COUNTA($A:$A))</f>
        <v>19</v>
      </c>
      <c r="J3" cm="1">
        <f t="array" ref="J3">IFERROR(INDEX(tour_results!$A:$A,MATCH(1,(Overall!$A3 = tour_results!$D:$D)*(Overall!J$1=tour_results!$F:$F),0)),COUNTA($A:$A))</f>
        <v>12</v>
      </c>
      <c r="K3">
        <f t="shared" ref="K3:K66" ca="1" si="0">SUM(D3:J3)</f>
        <v>494</v>
      </c>
      <c r="L3">
        <f t="shared" ref="L3:L66" ca="1" si="1">SUM(SMALL(D3:J3,1),SMALL(D3:J3,2),SMALL(D3:J3,3),SMALL(D3:J3,4))</f>
        <v>155</v>
      </c>
    </row>
    <row r="4" spans="1:12" x14ac:dyDescent="0.35">
      <c r="A4" t="str">
        <f>Master!D3</f>
        <v>Alex Zamaria</v>
      </c>
      <c r="B4" t="str">
        <f>Master!E3</f>
        <v>Rob Staines</v>
      </c>
      <c r="C4" t="str">
        <f>Master!C3</f>
        <v>Saltash SC</v>
      </c>
      <c r="D4" cm="1">
        <f t="array" ref="D4">IFERROR(INDEX(tour_results!$A:$A,MATCH(1,(Overall!$A4 = tour_results!$D:$D)*(Overall!D$1=tour_results!$F:$F),0)),COUNTA($A:$A))</f>
        <v>113</v>
      </c>
      <c r="E4" cm="1">
        <f t="array" aca="1" ref="E4" ca="1">IFERROR(INDEX(tour_results!$A:$A,MATCH(1,(Overall!$A4 = tour_results!$D:$D)*(Overall!E$1=tour_results!$F:$F),0)),COUNTA($A:$A))</f>
        <v>113</v>
      </c>
      <c r="F4" cm="1">
        <f t="array" aca="1" ref="F4" ca="1">IFERROR(INDEX(tour_results!$A:$A,MATCH(1,(Overall!$A4 = tour_results!$D:$D)*(Overall!F$1=tour_results!$F:$F),0)),COUNTA($A:$A))</f>
        <v>113</v>
      </c>
      <c r="G4" cm="1">
        <f t="array" ref="G4">IFERROR(INDEX(tour_results!$A:$A,MATCH(1,(Overall!$A4 = tour_results!$D:$D)*(Overall!G$1=tour_results!$F:$F),0)),COUNTA($A:$A))</f>
        <v>36</v>
      </c>
      <c r="H4" cm="1">
        <f t="array" ref="H4">IFERROR(INDEX(tour_results!$A:$A,MATCH(1,(Overall!$A4 = tour_results!$D:$D)*(Overall!H$1=tour_results!$F:$F),0)),COUNTA($A:$A))</f>
        <v>113</v>
      </c>
      <c r="I4" cm="1">
        <f t="array" ref="I4">IFERROR(INDEX(tour_results!$A:$A,MATCH(1,(Overall!$A4 = tour_results!$D:$D)*(Overall!I$1=tour_results!$F:$F),0)),COUNTA($A:$A))</f>
        <v>113</v>
      </c>
      <c r="J4" cm="1">
        <f t="array" ref="J4">IFERROR(INDEX(tour_results!$A:$A,MATCH(1,(Overall!$A4 = tour_results!$D:$D)*(Overall!J$1=tour_results!$F:$F),0)),COUNTA($A:$A))</f>
        <v>113</v>
      </c>
      <c r="K4">
        <f t="shared" ca="1" si="0"/>
        <v>714</v>
      </c>
      <c r="L4">
        <f t="shared" ca="1" si="1"/>
        <v>375</v>
      </c>
    </row>
    <row r="5" spans="1:12" x14ac:dyDescent="0.35">
      <c r="A5" t="str">
        <f>Master!D4</f>
        <v>Tim Stickley</v>
      </c>
      <c r="B5" t="str">
        <f>Master!E4</f>
        <v>Florence Kerr</v>
      </c>
      <c r="C5" t="str">
        <f>Master!C4</f>
        <v>Lymington Town SC</v>
      </c>
      <c r="D5" cm="1">
        <f t="array" ref="D5">IFERROR(INDEX(tour_results!$A:$A,MATCH(1,(Overall!$A5 = tour_results!$D:$D)*(Overall!D$1=tour_results!$F:$F),0)),COUNTA($A:$A))</f>
        <v>113</v>
      </c>
      <c r="E5" cm="1">
        <f t="array" aca="1" ref="E5" ca="1">IFERROR(INDEX(tour_results!$A:$A,MATCH(1,(Overall!$A5 = tour_results!$D:$D)*(Overall!E$1=tour_results!$F:$F),0)),COUNTA($A:$A))</f>
        <v>113</v>
      </c>
      <c r="F5" cm="1">
        <f t="array" aca="1" ref="F5" ca="1">IFERROR(INDEX(tour_results!$A:$A,MATCH(1,(Overall!$A5 = tour_results!$D:$D)*(Overall!F$1=tour_results!$F:$F),0)),COUNTA($A:$A))</f>
        <v>113</v>
      </c>
      <c r="G5" cm="1">
        <f t="array" ref="G5">IFERROR(INDEX(tour_results!$A:$A,MATCH(1,(Overall!$A5 = tour_results!$D:$D)*(Overall!G$1=tour_results!$F:$F),0)),COUNTA($A:$A))</f>
        <v>46</v>
      </c>
      <c r="H5" cm="1">
        <f t="array" ref="H5">IFERROR(INDEX(tour_results!$A:$A,MATCH(1,(Overall!$A5 = tour_results!$D:$D)*(Overall!H$1=tour_results!$F:$F),0)),COUNTA($A:$A))</f>
        <v>113</v>
      </c>
      <c r="I5" cm="1">
        <f t="array" ref="I5">IFERROR(INDEX(tour_results!$A:$A,MATCH(1,(Overall!$A5 = tour_results!$D:$D)*(Overall!I$1=tour_results!$F:$F),0)),COUNTA($A:$A))</f>
        <v>113</v>
      </c>
      <c r="J5" cm="1">
        <f t="array" ref="J5">IFERROR(INDEX(tour_results!$A:$A,MATCH(1,(Overall!$A5 = tour_results!$D:$D)*(Overall!J$1=tour_results!$F:$F),0)),COUNTA($A:$A))</f>
        <v>113</v>
      </c>
      <c r="K5">
        <f t="shared" ca="1" si="0"/>
        <v>724</v>
      </c>
      <c r="L5">
        <f t="shared" ca="1" si="1"/>
        <v>385</v>
      </c>
    </row>
    <row r="6" spans="1:12" x14ac:dyDescent="0.35">
      <c r="A6" t="str">
        <f>Master!D5</f>
        <v>Mostyn Evans</v>
      </c>
      <c r="B6" t="str">
        <f>Master!E5</f>
        <v>Phil Davies</v>
      </c>
      <c r="C6" t="str">
        <f>Master!C5</f>
        <v>Mounts Bay SC</v>
      </c>
      <c r="D6" cm="1">
        <f t="array" ref="D6">IFERROR(INDEX(tour_results!$A:$A,MATCH(1,(Overall!$A6 = tour_results!$D:$D)*(Overall!D$1=tour_results!$F:$F),0)),COUNTA($A:$A))</f>
        <v>113</v>
      </c>
      <c r="E6" cm="1">
        <f t="array" aca="1" ref="E6" ca="1">IFERROR(INDEX(tour_results!$A:$A,MATCH(1,(Overall!$A6 = tour_results!$D:$D)*(Overall!E$1=tour_results!$F:$F),0)),COUNTA($A:$A))</f>
        <v>113</v>
      </c>
      <c r="F6" cm="1">
        <f t="array" aca="1" ref="F6" ca="1">IFERROR(INDEX(tour_results!$A:$A,MATCH(1,(Overall!$A6 = tour_results!$D:$D)*(Overall!F$1=tour_results!$F:$F),0)),COUNTA($A:$A))</f>
        <v>113</v>
      </c>
      <c r="G6" cm="1">
        <f t="array" ref="G6">IFERROR(INDEX(tour_results!$A:$A,MATCH(1,(Overall!$A6 = tour_results!$D:$D)*(Overall!G$1=tour_results!$F:$F),0)),COUNTA($A:$A))</f>
        <v>65</v>
      </c>
      <c r="H6" cm="1">
        <f t="array" ref="H6">IFERROR(INDEX(tour_results!$A:$A,MATCH(1,(Overall!$A6 = tour_results!$D:$D)*(Overall!H$1=tour_results!$F:$F),0)),COUNTA($A:$A))</f>
        <v>113</v>
      </c>
      <c r="I6" cm="1">
        <f t="array" ref="I6">IFERROR(INDEX(tour_results!$A:$A,MATCH(1,(Overall!$A6 = tour_results!$D:$D)*(Overall!I$1=tour_results!$F:$F),0)),COUNTA($A:$A))</f>
        <v>113</v>
      </c>
      <c r="J6" cm="1">
        <f t="array" ref="J6">IFERROR(INDEX(tour_results!$A:$A,MATCH(1,(Overall!$A6 = tour_results!$D:$D)*(Overall!J$1=tour_results!$F:$F),0)),COUNTA($A:$A))</f>
        <v>113</v>
      </c>
      <c r="K6">
        <f t="shared" ca="1" si="0"/>
        <v>743</v>
      </c>
      <c r="L6">
        <f t="shared" ca="1" si="1"/>
        <v>404</v>
      </c>
    </row>
    <row r="7" spans="1:12" x14ac:dyDescent="0.35">
      <c r="A7" t="str">
        <f>Master!D6</f>
        <v>Jeremy Stephens</v>
      </c>
      <c r="B7" t="str">
        <f>Master!E6</f>
        <v>Thomas Kliskey</v>
      </c>
      <c r="C7" t="str">
        <f>Master!C6</f>
        <v>PZSC</v>
      </c>
      <c r="D7" cm="1">
        <f t="array" ref="D7">IFERROR(INDEX(tour_results!$A:$A,MATCH(1,(Overall!$A7 = tour_results!$D:$D)*(Overall!D$1=tour_results!$F:$F),0)),COUNTA($A:$A))</f>
        <v>113</v>
      </c>
      <c r="E7" cm="1">
        <f t="array" aca="1" ref="E7" ca="1">IFERROR(INDEX(tour_results!$A:$A,MATCH(1,(Overall!$A7 = tour_results!$D:$D)*(Overall!E$1=tour_results!$F:$F),0)),COUNTA($A:$A))</f>
        <v>113</v>
      </c>
      <c r="F7" cm="1">
        <f t="array" aca="1" ref="F7" ca="1">IFERROR(INDEX(tour_results!$A:$A,MATCH(1,(Overall!$A7 = tour_results!$D:$D)*(Overall!F$1=tour_results!$F:$F),0)),COUNTA($A:$A))</f>
        <v>113</v>
      </c>
      <c r="G7" cm="1">
        <f t="array" ref="G7">IFERROR(INDEX(tour_results!$A:$A,MATCH(1,(Overall!$A7 = tour_results!$D:$D)*(Overall!G$1=tour_results!$F:$F),0)),COUNTA($A:$A))</f>
        <v>33</v>
      </c>
      <c r="H7" cm="1">
        <f t="array" ref="H7">IFERROR(INDEX(tour_results!$A:$A,MATCH(1,(Overall!$A7 = tour_results!$D:$D)*(Overall!H$1=tour_results!$F:$F),0)),COUNTA($A:$A))</f>
        <v>113</v>
      </c>
      <c r="I7" cm="1">
        <f t="array" ref="I7">IFERROR(INDEX(tour_results!$A:$A,MATCH(1,(Overall!$A7 = tour_results!$D:$D)*(Overall!I$1=tour_results!$F:$F),0)),COUNTA($A:$A))</f>
        <v>113</v>
      </c>
      <c r="J7" cm="1">
        <f t="array" ref="J7">IFERROR(INDEX(tour_results!$A:$A,MATCH(1,(Overall!$A7 = tour_results!$D:$D)*(Overall!J$1=tour_results!$F:$F),0)),COUNTA($A:$A))</f>
        <v>113</v>
      </c>
      <c r="K7">
        <f t="shared" ca="1" si="0"/>
        <v>711</v>
      </c>
      <c r="L7">
        <f t="shared" ca="1" si="1"/>
        <v>372</v>
      </c>
    </row>
    <row r="8" spans="1:12" x14ac:dyDescent="0.35">
      <c r="A8" t="str">
        <f>Master!D7</f>
        <v>Paul McMeekin</v>
      </c>
      <c r="B8" t="str">
        <f>Master!E7</f>
        <v>Jane McMeekin</v>
      </c>
      <c r="C8" t="str">
        <f>Master!C7</f>
        <v>Strangford Sailing Club</v>
      </c>
      <c r="D8" cm="1">
        <f t="array" ref="D8">IFERROR(INDEX(tour_results!$A:$A,MATCH(1,(Overall!$A8 = tour_results!$D:$D)*(Overall!D$1=tour_results!$F:$F),0)),COUNTA($A:$A))</f>
        <v>113</v>
      </c>
      <c r="E8" cm="1">
        <f t="array" aca="1" ref="E8" ca="1">IFERROR(INDEX(tour_results!$A:$A,MATCH(1,(Overall!$A8 = tour_results!$D:$D)*(Overall!E$1=tour_results!$F:$F),0)),COUNTA($A:$A))</f>
        <v>113</v>
      </c>
      <c r="F8" cm="1">
        <f t="array" aca="1" ref="F8" ca="1">IFERROR(INDEX(tour_results!$A:$A,MATCH(1,(Overall!$A8 = tour_results!$D:$D)*(Overall!F$1=tour_results!$F:$F),0)),COUNTA($A:$A))</f>
        <v>113</v>
      </c>
      <c r="G8" cm="1">
        <f t="array" ref="G8">IFERROR(INDEX(tour_results!$A:$A,MATCH(1,(Overall!$A8 = tour_results!$D:$D)*(Overall!G$1=tour_results!$F:$F),0)),COUNTA($A:$A))</f>
        <v>49</v>
      </c>
      <c r="H8" cm="1">
        <f t="array" ref="H8">IFERROR(INDEX(tour_results!$A:$A,MATCH(1,(Overall!$A8 = tour_results!$D:$D)*(Overall!H$1=tour_results!$F:$F),0)),COUNTA($A:$A))</f>
        <v>113</v>
      </c>
      <c r="I8" cm="1">
        <f t="array" ref="I8">IFERROR(INDEX(tour_results!$A:$A,MATCH(1,(Overall!$A8 = tour_results!$D:$D)*(Overall!I$1=tour_results!$F:$F),0)),COUNTA($A:$A))</f>
        <v>113</v>
      </c>
      <c r="J8" cm="1">
        <f t="array" ref="J8">IFERROR(INDEX(tour_results!$A:$A,MATCH(1,(Overall!$A8 = tour_results!$D:$D)*(Overall!J$1=tour_results!$F:$F),0)),COUNTA($A:$A))</f>
        <v>113</v>
      </c>
      <c r="K8">
        <f t="shared" ca="1" si="0"/>
        <v>727</v>
      </c>
      <c r="L8">
        <f t="shared" ca="1" si="1"/>
        <v>388</v>
      </c>
    </row>
    <row r="9" spans="1:12" x14ac:dyDescent="0.35">
      <c r="A9" t="str">
        <f>Master!D8</f>
        <v>Chris Larr</v>
      </c>
      <c r="B9" t="str">
        <f>Master!E8</f>
        <v>Abigail Larr</v>
      </c>
      <c r="C9" t="str">
        <f>Master!C8</f>
        <v>Draycote Water Sailing Club</v>
      </c>
      <c r="D9" cm="1">
        <f t="array" ref="D9">IFERROR(INDEX(tour_results!$A:$A,MATCH(1,(Overall!$A9 = tour_results!$D:$D)*(Overall!D$1=tour_results!$F:$F),0)),COUNTA($A:$A))</f>
        <v>113</v>
      </c>
      <c r="E9" cm="1">
        <f t="array" aca="1" ref="E9" ca="1">IFERROR(INDEX(tour_results!$A:$A,MATCH(1,(Overall!$A9 = tour_results!$D:$D)*(Overall!E$1=tour_results!$F:$F),0)),COUNTA($A:$A))</f>
        <v>113</v>
      </c>
      <c r="F9" cm="1">
        <f t="array" aca="1" ref="F9" ca="1">IFERROR(INDEX(tour_results!$A:$A,MATCH(1,(Overall!$A9 = tour_results!$D:$D)*(Overall!F$1=tour_results!$F:$F),0)),COUNTA($A:$A))</f>
        <v>113</v>
      </c>
      <c r="G9" cm="1">
        <f t="array" ref="G9">IFERROR(INDEX(tour_results!$A:$A,MATCH(1,(Overall!$A9 = tour_results!$D:$D)*(Overall!G$1=tour_results!$F:$F),0)),COUNTA($A:$A))</f>
        <v>23</v>
      </c>
      <c r="H9" cm="1">
        <f t="array" ref="H9">IFERROR(INDEX(tour_results!$A:$A,MATCH(1,(Overall!$A9 = tour_results!$D:$D)*(Overall!H$1=tour_results!$F:$F),0)),COUNTA($A:$A))</f>
        <v>113</v>
      </c>
      <c r="I9" cm="1">
        <f t="array" ref="I9">IFERROR(INDEX(tour_results!$A:$A,MATCH(1,(Overall!$A9 = tour_results!$D:$D)*(Overall!I$1=tour_results!$F:$F),0)),COUNTA($A:$A))</f>
        <v>113</v>
      </c>
      <c r="J9" cm="1">
        <f t="array" ref="J9">IFERROR(INDEX(tour_results!$A:$A,MATCH(1,(Overall!$A9 = tour_results!$D:$D)*(Overall!J$1=tour_results!$F:$F),0)),COUNTA($A:$A))</f>
        <v>113</v>
      </c>
      <c r="K9">
        <f t="shared" ca="1" si="0"/>
        <v>701</v>
      </c>
      <c r="L9">
        <f t="shared" ca="1" si="1"/>
        <v>362</v>
      </c>
    </row>
    <row r="10" spans="1:12" x14ac:dyDescent="0.35">
      <c r="A10" t="str">
        <f>Master!D9</f>
        <v>Conor Mcveigh</v>
      </c>
      <c r="B10" t="str">
        <f>Master!E9</f>
        <v>Laurence McVeigh</v>
      </c>
      <c r="C10" t="str">
        <f>Master!C9</f>
        <v>Strangford sailing club</v>
      </c>
      <c r="D10" cm="1">
        <f t="array" ref="D10">IFERROR(INDEX(tour_results!$A:$A,MATCH(1,(Overall!$A10 = tour_results!$D:$D)*(Overall!D$1=tour_results!$F:$F),0)),COUNTA($A:$A))</f>
        <v>113</v>
      </c>
      <c r="E10" cm="1">
        <f t="array" aca="1" ref="E10" ca="1">IFERROR(INDEX(tour_results!$A:$A,MATCH(1,(Overall!$A10 = tour_results!$D:$D)*(Overall!E$1=tour_results!$F:$F),0)),COUNTA($A:$A))</f>
        <v>113</v>
      </c>
      <c r="F10" cm="1">
        <f t="array" aca="1" ref="F10" ca="1">IFERROR(INDEX(tour_results!$A:$A,MATCH(1,(Overall!$A10 = tour_results!$D:$D)*(Overall!F$1=tour_results!$F:$F),0)),COUNTA($A:$A))</f>
        <v>113</v>
      </c>
      <c r="G10" cm="1">
        <f t="array" ref="G10">IFERROR(INDEX(tour_results!$A:$A,MATCH(1,(Overall!$A10 = tour_results!$D:$D)*(Overall!G$1=tour_results!$F:$F),0)),COUNTA($A:$A))</f>
        <v>58</v>
      </c>
      <c r="H10" cm="1">
        <f t="array" ref="H10">IFERROR(INDEX(tour_results!$A:$A,MATCH(1,(Overall!$A10 = tour_results!$D:$D)*(Overall!H$1=tour_results!$F:$F),0)),COUNTA($A:$A))</f>
        <v>113</v>
      </c>
      <c r="I10" cm="1">
        <f t="array" ref="I10">IFERROR(INDEX(tour_results!$A:$A,MATCH(1,(Overall!$A10 = tour_results!$D:$D)*(Overall!I$1=tour_results!$F:$F),0)),COUNTA($A:$A))</f>
        <v>113</v>
      </c>
      <c r="J10" cm="1">
        <f t="array" ref="J10">IFERROR(INDEX(tour_results!$A:$A,MATCH(1,(Overall!$A10 = tour_results!$D:$D)*(Overall!J$1=tour_results!$F:$F),0)),COUNTA($A:$A))</f>
        <v>113</v>
      </c>
      <c r="K10">
        <f t="shared" ca="1" si="0"/>
        <v>736</v>
      </c>
      <c r="L10">
        <f t="shared" ca="1" si="1"/>
        <v>397</v>
      </c>
    </row>
    <row r="11" spans="1:12" x14ac:dyDescent="0.35">
      <c r="A11" t="str">
        <f>Master!D10</f>
        <v>Matt Sargent</v>
      </c>
      <c r="B11" t="str">
        <f>Master!E10</f>
        <v>Chris Brown</v>
      </c>
      <c r="C11" t="str">
        <f>Master!C10</f>
        <v>RORC</v>
      </c>
      <c r="D11" cm="1">
        <f t="array" ref="D11">IFERROR(INDEX(tour_results!$A:$A,MATCH(1,(Overall!$A11 = tour_results!$D:$D)*(Overall!D$1=tour_results!$F:$F),0)),COUNTA($A:$A))</f>
        <v>113</v>
      </c>
      <c r="E11" cm="1">
        <f t="array" aca="1" ref="E11" ca="1">IFERROR(INDEX(tour_results!$A:$A,MATCH(1,(Overall!$A11 = tour_results!$D:$D)*(Overall!E$1=tour_results!$F:$F),0)),COUNTA($A:$A))</f>
        <v>113</v>
      </c>
      <c r="F11" cm="1">
        <f t="array" aca="1" ref="F11" ca="1">IFERROR(INDEX(tour_results!$A:$A,MATCH(1,(Overall!$A11 = tour_results!$D:$D)*(Overall!F$1=tour_results!$F:$F),0)),COUNTA($A:$A))</f>
        <v>22</v>
      </c>
      <c r="G11" cm="1">
        <f t="array" ref="G11">IFERROR(INDEX(tour_results!$A:$A,MATCH(1,(Overall!$A11 = tour_results!$D:$D)*(Overall!G$1=tour_results!$F:$F),0)),COUNTA($A:$A))</f>
        <v>113</v>
      </c>
      <c r="H11" cm="1">
        <f t="array" ref="H11">IFERROR(INDEX(tour_results!$A:$A,MATCH(1,(Overall!$A11 = tour_results!$D:$D)*(Overall!H$1=tour_results!$F:$F),0)),COUNTA($A:$A))</f>
        <v>113</v>
      </c>
      <c r="I11" cm="1">
        <f t="array" ref="I11">IFERROR(INDEX(tour_results!$A:$A,MATCH(1,(Overall!$A11 = tour_results!$D:$D)*(Overall!I$1=tour_results!$F:$F),0)),COUNTA($A:$A))</f>
        <v>113</v>
      </c>
      <c r="J11" cm="1">
        <f t="array" ref="J11">IFERROR(INDEX(tour_results!$A:$A,MATCH(1,(Overall!$A11 = tour_results!$D:$D)*(Overall!J$1=tour_results!$F:$F),0)),COUNTA($A:$A))</f>
        <v>113</v>
      </c>
      <c r="K11">
        <f t="shared" ca="1" si="0"/>
        <v>700</v>
      </c>
      <c r="L11">
        <f t="shared" ca="1" si="1"/>
        <v>361</v>
      </c>
    </row>
    <row r="12" spans="1:12" x14ac:dyDescent="0.35">
      <c r="A12" t="str">
        <f>Master!D11</f>
        <v>William Findlay</v>
      </c>
      <c r="B12" t="str">
        <f>Master!E11</f>
        <v>Peter Gilmore</v>
      </c>
      <c r="C12" t="str">
        <f>Master!C11</f>
        <v>Strangford Sailing Club</v>
      </c>
      <c r="D12" cm="1">
        <f t="array" ref="D12">IFERROR(INDEX(tour_results!$A:$A,MATCH(1,(Overall!$A12 = tour_results!$D:$D)*(Overall!D$1=tour_results!$F:$F),0)),COUNTA($A:$A))</f>
        <v>113</v>
      </c>
      <c r="E12" cm="1">
        <f t="array" aca="1" ref="E12" ca="1">IFERROR(INDEX(tour_results!$A:$A,MATCH(1,(Overall!$A12 = tour_results!$D:$D)*(Overall!E$1=tour_results!$F:$F),0)),COUNTA($A:$A))</f>
        <v>113</v>
      </c>
      <c r="F12" cm="1">
        <f t="array" aca="1" ref="F12" ca="1">IFERROR(INDEX(tour_results!$A:$A,MATCH(1,(Overall!$A12 = tour_results!$D:$D)*(Overall!F$1=tour_results!$F:$F),0)),COUNTA($A:$A))</f>
        <v>113</v>
      </c>
      <c r="G12" cm="1">
        <f t="array" ref="G12">IFERROR(INDEX(tour_results!$A:$A,MATCH(1,(Overall!$A12 = tour_results!$D:$D)*(Overall!G$1=tour_results!$F:$F),0)),COUNTA($A:$A))</f>
        <v>39</v>
      </c>
      <c r="H12" cm="1">
        <f t="array" ref="H12">IFERROR(INDEX(tour_results!$A:$A,MATCH(1,(Overall!$A12 = tour_results!$D:$D)*(Overall!H$1=tour_results!$F:$F),0)),COUNTA($A:$A))</f>
        <v>113</v>
      </c>
      <c r="I12" cm="1">
        <f t="array" ref="I12">IFERROR(INDEX(tour_results!$A:$A,MATCH(1,(Overall!$A12 = tour_results!$D:$D)*(Overall!I$1=tour_results!$F:$F),0)),COUNTA($A:$A))</f>
        <v>113</v>
      </c>
      <c r="J12" cm="1">
        <f t="array" ref="J12">IFERROR(INDEX(tour_results!$A:$A,MATCH(1,(Overall!$A12 = tour_results!$D:$D)*(Overall!J$1=tour_results!$F:$F),0)),COUNTA($A:$A))</f>
        <v>113</v>
      </c>
      <c r="K12">
        <f t="shared" ca="1" si="0"/>
        <v>717</v>
      </c>
      <c r="L12">
        <f t="shared" ca="1" si="1"/>
        <v>378</v>
      </c>
    </row>
    <row r="13" spans="1:12" x14ac:dyDescent="0.35">
      <c r="A13" t="str">
        <f>Master!D12</f>
        <v>Tim Le Couilliard</v>
      </c>
      <c r="B13" t="str">
        <f>Master!E12</f>
        <v>James Le Couilliard</v>
      </c>
      <c r="C13" t="str">
        <f>Master!C12</f>
        <v>King George Sailing Club</v>
      </c>
      <c r="D13" cm="1">
        <f t="array" ref="D13">IFERROR(INDEX(tour_results!$A:$A,MATCH(1,(Overall!$A13 = tour_results!$D:$D)*(Overall!D$1=tour_results!$F:$F),0)),COUNTA($A:$A))</f>
        <v>113</v>
      </c>
      <c r="E13" cm="1">
        <f t="array" aca="1" ref="E13" ca="1">IFERROR(INDEX(tour_results!$A:$A,MATCH(1,(Overall!$A13 = tour_results!$D:$D)*(Overall!E$1=tour_results!$F:$F),0)),COUNTA($A:$A))</f>
        <v>113</v>
      </c>
      <c r="F13" cm="1">
        <f t="array" aca="1" ref="F13" ca="1">IFERROR(INDEX(tour_results!$A:$A,MATCH(1,(Overall!$A13 = tour_results!$D:$D)*(Overall!F$1=tour_results!$F:$F),0)),COUNTA($A:$A))</f>
        <v>113</v>
      </c>
      <c r="G13" cm="1">
        <f t="array" ref="G13">IFERROR(INDEX(tour_results!$A:$A,MATCH(1,(Overall!$A13 = tour_results!$D:$D)*(Overall!G$1=tour_results!$F:$F),0)),COUNTA($A:$A))</f>
        <v>35</v>
      </c>
      <c r="H13" cm="1">
        <f t="array" ref="H13">IFERROR(INDEX(tour_results!$A:$A,MATCH(1,(Overall!$A13 = tour_results!$D:$D)*(Overall!H$1=tour_results!$F:$F),0)),COUNTA($A:$A))</f>
        <v>113</v>
      </c>
      <c r="I13" cm="1">
        <f t="array" ref="I13">IFERROR(INDEX(tour_results!$A:$A,MATCH(1,(Overall!$A13 = tour_results!$D:$D)*(Overall!I$1=tour_results!$F:$F),0)),COUNTA($A:$A))</f>
        <v>20</v>
      </c>
      <c r="J13" cm="1">
        <f t="array" ref="J13">IFERROR(INDEX(tour_results!$A:$A,MATCH(1,(Overall!$A13 = tour_results!$D:$D)*(Overall!J$1=tour_results!$F:$F),0)),COUNTA($A:$A))</f>
        <v>15</v>
      </c>
      <c r="K13">
        <f t="shared" ca="1" si="0"/>
        <v>522</v>
      </c>
      <c r="L13">
        <f t="shared" ca="1" si="1"/>
        <v>183</v>
      </c>
    </row>
    <row r="14" spans="1:12" x14ac:dyDescent="0.35">
      <c r="A14" t="str">
        <f>Master!D13</f>
        <v>Jonathn Lye</v>
      </c>
      <c r="B14" t="str">
        <f>Master!E13</f>
        <v>Milly Latham</v>
      </c>
      <c r="C14" t="str">
        <f>Master!C13</f>
        <v>Not declared</v>
      </c>
      <c r="D14" cm="1">
        <f t="array" ref="D14">IFERROR(INDEX(tour_results!$A:$A,MATCH(1,(Overall!$A14 = tour_results!$D:$D)*(Overall!D$1=tour_results!$F:$F),0)),COUNTA($A:$A))</f>
        <v>113</v>
      </c>
      <c r="E14" cm="1">
        <f t="array" aca="1" ref="E14" ca="1">IFERROR(INDEX(tour_results!$A:$A,MATCH(1,(Overall!$A14 = tour_results!$D:$D)*(Overall!E$1=tour_results!$F:$F),0)),COUNTA($A:$A))</f>
        <v>113</v>
      </c>
      <c r="F14" cm="1">
        <f t="array" aca="1" ref="F14" ca="1">IFERROR(INDEX(tour_results!$A:$A,MATCH(1,(Overall!$A14 = tour_results!$D:$D)*(Overall!F$1=tour_results!$F:$F),0)),COUNTA($A:$A))</f>
        <v>113</v>
      </c>
      <c r="G14" cm="1">
        <f t="array" ref="G14">IFERROR(INDEX(tour_results!$A:$A,MATCH(1,(Overall!$A14 = tour_results!$D:$D)*(Overall!G$1=tour_results!$F:$F),0)),COUNTA($A:$A))</f>
        <v>113</v>
      </c>
      <c r="H14" cm="1">
        <f t="array" ref="H14">IFERROR(INDEX(tour_results!$A:$A,MATCH(1,(Overall!$A14 = tour_results!$D:$D)*(Overall!H$1=tour_results!$F:$F),0)),COUNTA($A:$A))</f>
        <v>7</v>
      </c>
      <c r="I14" cm="1">
        <f t="array" ref="I14">IFERROR(INDEX(tour_results!$A:$A,MATCH(1,(Overall!$A14 = tour_results!$D:$D)*(Overall!I$1=tour_results!$F:$F),0)),COUNTA($A:$A))</f>
        <v>113</v>
      </c>
      <c r="J14" cm="1">
        <f t="array" ref="J14">IFERROR(INDEX(tour_results!$A:$A,MATCH(1,(Overall!$A14 = tour_results!$D:$D)*(Overall!J$1=tour_results!$F:$F),0)),COUNTA($A:$A))</f>
        <v>113</v>
      </c>
      <c r="K14">
        <f t="shared" ca="1" si="0"/>
        <v>685</v>
      </c>
      <c r="L14">
        <f t="shared" ca="1" si="1"/>
        <v>346</v>
      </c>
    </row>
    <row r="15" spans="1:12" x14ac:dyDescent="0.35">
      <c r="A15" t="str">
        <f>Master!D14</f>
        <v>Alan Elkington</v>
      </c>
      <c r="B15" t="str">
        <f>Master!E14</f>
        <v>Stephanie Gunn</v>
      </c>
      <c r="C15" t="str">
        <f>Master!C14</f>
        <v>NCSC</v>
      </c>
      <c r="D15" cm="1">
        <f t="array" ref="D15">IFERROR(INDEX(tour_results!$A:$A,MATCH(1,(Overall!$A15 = tour_results!$D:$D)*(Overall!D$1=tour_results!$F:$F),0)),COUNTA($A:$A))</f>
        <v>113</v>
      </c>
      <c r="E15" cm="1">
        <f t="array" aca="1" ref="E15" ca="1">IFERROR(INDEX(tour_results!$A:$A,MATCH(1,(Overall!$A15 = tour_results!$D:$D)*(Overall!E$1=tour_results!$F:$F),0)),COUNTA($A:$A))</f>
        <v>113</v>
      </c>
      <c r="F15" cm="1">
        <f t="array" aca="1" ref="F15" ca="1">IFERROR(INDEX(tour_results!$A:$A,MATCH(1,(Overall!$A15 = tour_results!$D:$D)*(Overall!F$1=tour_results!$F:$F),0)),COUNTA($A:$A))</f>
        <v>113</v>
      </c>
      <c r="G15" cm="1">
        <f t="array" ref="G15">IFERROR(INDEX(tour_results!$A:$A,MATCH(1,(Overall!$A15 = tour_results!$D:$D)*(Overall!G$1=tour_results!$F:$F),0)),COUNTA($A:$A))</f>
        <v>113</v>
      </c>
      <c r="H15" cm="1">
        <f t="array" ref="H15">IFERROR(INDEX(tour_results!$A:$A,MATCH(1,(Overall!$A15 = tour_results!$D:$D)*(Overall!H$1=tour_results!$F:$F),0)),COUNTA($A:$A))</f>
        <v>9</v>
      </c>
      <c r="I15" cm="1">
        <f t="array" ref="I15">IFERROR(INDEX(tour_results!$A:$A,MATCH(1,(Overall!$A15 = tour_results!$D:$D)*(Overall!I$1=tour_results!$F:$F),0)),COUNTA($A:$A))</f>
        <v>113</v>
      </c>
      <c r="J15" cm="1">
        <f t="array" ref="J15">IFERROR(INDEX(tour_results!$A:$A,MATCH(1,(Overall!$A15 = tour_results!$D:$D)*(Overall!J$1=tour_results!$F:$F),0)),COUNTA($A:$A))</f>
        <v>113</v>
      </c>
      <c r="K15">
        <f t="shared" ca="1" si="0"/>
        <v>687</v>
      </c>
      <c r="L15">
        <f t="shared" ca="1" si="1"/>
        <v>348</v>
      </c>
    </row>
    <row r="16" spans="1:12" x14ac:dyDescent="0.35">
      <c r="A16" t="str">
        <f>Master!D15</f>
        <v>Simon Kitchen</v>
      </c>
      <c r="B16" t="str">
        <f>Master!E15</f>
        <v>Abbi Hooper</v>
      </c>
      <c r="C16" t="str">
        <f>Master!C15</f>
        <v>Grafham Water SC</v>
      </c>
      <c r="D16" cm="1">
        <f t="array" ref="D16">IFERROR(INDEX(tour_results!$A:$A,MATCH(1,(Overall!$A16 = tour_results!$D:$D)*(Overall!D$1=tour_results!$F:$F),0)),COUNTA($A:$A))</f>
        <v>113</v>
      </c>
      <c r="E16" cm="1">
        <f t="array" aca="1" ref="E16" ca="1">IFERROR(INDEX(tour_results!$A:$A,MATCH(1,(Overall!$A16 = tour_results!$D:$D)*(Overall!E$1=tour_results!$F:$F),0)),COUNTA($A:$A))</f>
        <v>113</v>
      </c>
      <c r="F16" cm="1">
        <f t="array" aca="1" ref="F16" ca="1">IFERROR(INDEX(tour_results!$A:$A,MATCH(1,(Overall!$A16 = tour_results!$D:$D)*(Overall!F$1=tour_results!$F:$F),0)),COUNTA($A:$A))</f>
        <v>113</v>
      </c>
      <c r="G16" cm="1">
        <f t="array" ref="G16">IFERROR(INDEX(tour_results!$A:$A,MATCH(1,(Overall!$A16 = tour_results!$D:$D)*(Overall!G$1=tour_results!$F:$F),0)),COUNTA($A:$A))</f>
        <v>27</v>
      </c>
      <c r="H16" cm="1">
        <f t="array" ref="H16">IFERROR(INDEX(tour_results!$A:$A,MATCH(1,(Overall!$A16 = tour_results!$D:$D)*(Overall!H$1=tour_results!$F:$F),0)),COUNTA($A:$A))</f>
        <v>113</v>
      </c>
      <c r="I16" cm="1">
        <f t="array" ref="I16">IFERROR(INDEX(tour_results!$A:$A,MATCH(1,(Overall!$A16 = tour_results!$D:$D)*(Overall!I$1=tour_results!$F:$F),0)),COUNTA($A:$A))</f>
        <v>113</v>
      </c>
      <c r="J16" cm="1">
        <f t="array" ref="J16">IFERROR(INDEX(tour_results!$A:$A,MATCH(1,(Overall!$A16 = tour_results!$D:$D)*(Overall!J$1=tour_results!$F:$F),0)),COUNTA($A:$A))</f>
        <v>113</v>
      </c>
      <c r="K16">
        <f t="shared" ca="1" si="0"/>
        <v>705</v>
      </c>
      <c r="L16">
        <f t="shared" ca="1" si="1"/>
        <v>366</v>
      </c>
    </row>
    <row r="17" spans="1:12" x14ac:dyDescent="0.35">
      <c r="A17" t="str">
        <f>Master!D16</f>
        <v>Tom Purdon</v>
      </c>
      <c r="B17" t="str">
        <f>Master!E16</f>
        <v>Sam Purdon</v>
      </c>
      <c r="C17" t="str">
        <f>Master!C16</f>
        <v>Strangford Lough Yacht Club</v>
      </c>
      <c r="D17" cm="1">
        <f t="array" ref="D17">IFERROR(INDEX(tour_results!$A:$A,MATCH(1,(Overall!$A17 = tour_results!$D:$D)*(Overall!D$1=tour_results!$F:$F),0)),COUNTA($A:$A))</f>
        <v>113</v>
      </c>
      <c r="E17" cm="1">
        <f t="array" aca="1" ref="E17" ca="1">IFERROR(INDEX(tour_results!$A:$A,MATCH(1,(Overall!$A17 = tour_results!$D:$D)*(Overall!E$1=tour_results!$F:$F),0)),COUNTA($A:$A))</f>
        <v>113</v>
      </c>
      <c r="F17" cm="1">
        <f t="array" aca="1" ref="F17" ca="1">IFERROR(INDEX(tour_results!$A:$A,MATCH(1,(Overall!$A17 = tour_results!$D:$D)*(Overall!F$1=tour_results!$F:$F),0)),COUNTA($A:$A))</f>
        <v>113</v>
      </c>
      <c r="G17" cm="1">
        <f t="array" ref="G17">IFERROR(INDEX(tour_results!$A:$A,MATCH(1,(Overall!$A17 = tour_results!$D:$D)*(Overall!G$1=tour_results!$F:$F),0)),COUNTA($A:$A))</f>
        <v>24</v>
      </c>
      <c r="H17" cm="1">
        <f t="array" ref="H17">IFERROR(INDEX(tour_results!$A:$A,MATCH(1,(Overall!$A17 = tour_results!$D:$D)*(Overall!H$1=tour_results!$F:$F),0)),COUNTA($A:$A))</f>
        <v>113</v>
      </c>
      <c r="I17" cm="1">
        <f t="array" ref="I17">IFERROR(INDEX(tour_results!$A:$A,MATCH(1,(Overall!$A17 = tour_results!$D:$D)*(Overall!I$1=tour_results!$F:$F),0)),COUNTA($A:$A))</f>
        <v>113</v>
      </c>
      <c r="J17" cm="1">
        <f t="array" ref="J17">IFERROR(INDEX(tour_results!$A:$A,MATCH(1,(Overall!$A17 = tour_results!$D:$D)*(Overall!J$1=tour_results!$F:$F),0)),COUNTA($A:$A))</f>
        <v>113</v>
      </c>
      <c r="K17">
        <f t="shared" ca="1" si="0"/>
        <v>702</v>
      </c>
      <c r="L17">
        <f t="shared" ca="1" si="1"/>
        <v>363</v>
      </c>
    </row>
    <row r="18" spans="1:12" x14ac:dyDescent="0.35">
      <c r="A18" t="str">
        <f>Master!D17</f>
        <v>Tim Harrison</v>
      </c>
      <c r="B18" t="str">
        <f>Master!E17</f>
        <v>Tor Harrison</v>
      </c>
      <c r="C18" t="str">
        <f>Master!C17</f>
        <v>NCSC</v>
      </c>
      <c r="D18" cm="1">
        <f t="array" ref="D18">IFERROR(INDEX(tour_results!$A:$A,MATCH(1,(Overall!$A18 = tour_results!$D:$D)*(Overall!D$1=tour_results!$F:$F),0)),COUNTA($A:$A))</f>
        <v>113</v>
      </c>
      <c r="E18" cm="1">
        <f t="array" aca="1" ref="E18" ca="1">IFERROR(INDEX(tour_results!$A:$A,MATCH(1,(Overall!$A18 = tour_results!$D:$D)*(Overall!E$1=tour_results!$F:$F),0)),COUNTA($A:$A))</f>
        <v>113</v>
      </c>
      <c r="F18" cm="1">
        <f t="array" aca="1" ref="F18" ca="1">IFERROR(INDEX(tour_results!$A:$A,MATCH(1,(Overall!$A18 = tour_results!$D:$D)*(Overall!F$1=tour_results!$F:$F),0)),COUNTA($A:$A))</f>
        <v>113</v>
      </c>
      <c r="G18" cm="1">
        <f t="array" ref="G18">IFERROR(INDEX(tour_results!$A:$A,MATCH(1,(Overall!$A18 = tour_results!$D:$D)*(Overall!G$1=tour_results!$F:$F),0)),COUNTA($A:$A))</f>
        <v>113</v>
      </c>
      <c r="H18" cm="1">
        <f t="array" ref="H18">IFERROR(INDEX(tour_results!$A:$A,MATCH(1,(Overall!$A18 = tour_results!$D:$D)*(Overall!H$1=tour_results!$F:$F),0)),COUNTA($A:$A))</f>
        <v>17</v>
      </c>
      <c r="I18" cm="1">
        <f t="array" ref="I18">IFERROR(INDEX(tour_results!$A:$A,MATCH(1,(Overall!$A18 = tour_results!$D:$D)*(Overall!I$1=tour_results!$F:$F),0)),COUNTA($A:$A))</f>
        <v>113</v>
      </c>
      <c r="J18" cm="1">
        <f t="array" ref="J18">IFERROR(INDEX(tour_results!$A:$A,MATCH(1,(Overall!$A18 = tour_results!$D:$D)*(Overall!J$1=tour_results!$F:$F),0)),COUNTA($A:$A))</f>
        <v>113</v>
      </c>
      <c r="K18">
        <f t="shared" ca="1" si="0"/>
        <v>695</v>
      </c>
      <c r="L18">
        <f t="shared" ca="1" si="1"/>
        <v>356</v>
      </c>
    </row>
    <row r="19" spans="1:12" x14ac:dyDescent="0.35">
      <c r="A19" t="str">
        <f>Master!D18</f>
        <v>John Gabbie</v>
      </c>
      <c r="B19" t="str">
        <f>Master!E18</f>
        <v>Erin Gabbie</v>
      </c>
      <c r="C19" t="str">
        <f>Master!C18</f>
        <v>Strangford Sailing Club</v>
      </c>
      <c r="D19" cm="1">
        <f t="array" ref="D19">IFERROR(INDEX(tour_results!$A:$A,MATCH(1,(Overall!$A19 = tour_results!$D:$D)*(Overall!D$1=tour_results!$F:$F),0)),COUNTA($A:$A))</f>
        <v>113</v>
      </c>
      <c r="E19" cm="1">
        <f t="array" aca="1" ref="E19" ca="1">IFERROR(INDEX(tour_results!$A:$A,MATCH(1,(Overall!$A19 = tour_results!$D:$D)*(Overall!E$1=tour_results!$F:$F),0)),COUNTA($A:$A))</f>
        <v>113</v>
      </c>
      <c r="F19" cm="1">
        <f t="array" aca="1" ref="F19" ca="1">IFERROR(INDEX(tour_results!$A:$A,MATCH(1,(Overall!$A19 = tour_results!$D:$D)*(Overall!F$1=tour_results!$F:$F),0)),COUNTA($A:$A))</f>
        <v>113</v>
      </c>
      <c r="G19" cm="1">
        <f t="array" ref="G19">IFERROR(INDEX(tour_results!$A:$A,MATCH(1,(Overall!$A19 = tour_results!$D:$D)*(Overall!G$1=tour_results!$F:$F),0)),COUNTA($A:$A))</f>
        <v>64</v>
      </c>
      <c r="H19" cm="1">
        <f t="array" ref="H19">IFERROR(INDEX(tour_results!$A:$A,MATCH(1,(Overall!$A19 = tour_results!$D:$D)*(Overall!H$1=tour_results!$F:$F),0)),COUNTA($A:$A))</f>
        <v>113</v>
      </c>
      <c r="I19" cm="1">
        <f t="array" ref="I19">IFERROR(INDEX(tour_results!$A:$A,MATCH(1,(Overall!$A19 = tour_results!$D:$D)*(Overall!I$1=tour_results!$F:$F),0)),COUNTA($A:$A))</f>
        <v>113</v>
      </c>
      <c r="J19" cm="1">
        <f t="array" ref="J19">IFERROR(INDEX(tour_results!$A:$A,MATCH(1,(Overall!$A19 = tour_results!$D:$D)*(Overall!J$1=tour_results!$F:$F),0)),COUNTA($A:$A))</f>
        <v>113</v>
      </c>
      <c r="K19">
        <f t="shared" ca="1" si="0"/>
        <v>742</v>
      </c>
      <c r="L19">
        <f t="shared" ca="1" si="1"/>
        <v>403</v>
      </c>
    </row>
    <row r="20" spans="1:12" x14ac:dyDescent="0.35">
      <c r="A20" t="str">
        <f>Master!D19</f>
        <v>Chris Jones</v>
      </c>
      <c r="B20" t="str">
        <f>Master!E19</f>
        <v>Ewan McHenry</v>
      </c>
      <c r="C20" t="str">
        <f>Master!C19</f>
        <v>West Lancs</v>
      </c>
      <c r="D20" cm="1">
        <f t="array" ref="D20">IFERROR(INDEX(tour_results!$A:$A,MATCH(1,(Overall!$A20 = tour_results!$D:$D)*(Overall!D$1=tour_results!$F:$F),0)),COUNTA($A:$A))</f>
        <v>14</v>
      </c>
      <c r="E20" cm="1">
        <f t="array" aca="1" ref="E20" ca="1">IFERROR(INDEX(tour_results!$A:$A,MATCH(1,(Overall!$A20 = tour_results!$D:$D)*(Overall!E$1=tour_results!$F:$F),0)),COUNTA($A:$A))</f>
        <v>113</v>
      </c>
      <c r="F20" cm="1">
        <f t="array" aca="1" ref="F20" ca="1">IFERROR(INDEX(tour_results!$A:$A,MATCH(1,(Overall!$A20 = tour_results!$D:$D)*(Overall!F$1=tour_results!$F:$F),0)),COUNTA($A:$A))</f>
        <v>113</v>
      </c>
      <c r="G20" cm="1">
        <f t="array" ref="G20">IFERROR(INDEX(tour_results!$A:$A,MATCH(1,(Overall!$A20 = tour_results!$D:$D)*(Overall!G$1=tour_results!$F:$F),0)),COUNTA($A:$A))</f>
        <v>113</v>
      </c>
      <c r="H20" cm="1">
        <f t="array" ref="H20">IFERROR(INDEX(tour_results!$A:$A,MATCH(1,(Overall!$A20 = tour_results!$D:$D)*(Overall!H$1=tour_results!$F:$F),0)),COUNTA($A:$A))</f>
        <v>113</v>
      </c>
      <c r="I20" cm="1">
        <f t="array" ref="I20">IFERROR(INDEX(tour_results!$A:$A,MATCH(1,(Overall!$A20 = tour_results!$D:$D)*(Overall!I$1=tour_results!$F:$F),0)),COUNTA($A:$A))</f>
        <v>113</v>
      </c>
      <c r="J20" cm="1">
        <f t="array" ref="J20">IFERROR(INDEX(tour_results!$A:$A,MATCH(1,(Overall!$A20 = tour_results!$D:$D)*(Overall!J$1=tour_results!$F:$F),0)),COUNTA($A:$A))</f>
        <v>113</v>
      </c>
      <c r="K20">
        <f t="shared" ca="1" si="0"/>
        <v>692</v>
      </c>
      <c r="L20">
        <f t="shared" ca="1" si="1"/>
        <v>353</v>
      </c>
    </row>
    <row r="21" spans="1:12" x14ac:dyDescent="0.35">
      <c r="A21" t="str">
        <f>Master!D20</f>
        <v>Ben Martin</v>
      </c>
      <c r="B21" t="str">
        <f>Master!E20</f>
        <v>Darren Cushley</v>
      </c>
      <c r="C21" t="str">
        <f>Master!C20</f>
        <v>RUYC / Strangford Lough YC</v>
      </c>
      <c r="D21" cm="1">
        <f t="array" ref="D21">IFERROR(INDEX(tour_results!$A:$A,MATCH(1,(Overall!$A21 = tour_results!$D:$D)*(Overall!D$1=tour_results!$F:$F),0)),COUNTA($A:$A))</f>
        <v>113</v>
      </c>
      <c r="E21" cm="1">
        <f t="array" aca="1" ref="E21" ca="1">IFERROR(INDEX(tour_results!$A:$A,MATCH(1,(Overall!$A21 = tour_results!$D:$D)*(Overall!E$1=tour_results!$F:$F),0)),COUNTA($A:$A))</f>
        <v>113</v>
      </c>
      <c r="F21" cm="1">
        <f t="array" aca="1" ref="F21" ca="1">IFERROR(INDEX(tour_results!$A:$A,MATCH(1,(Overall!$A21 = tour_results!$D:$D)*(Overall!F$1=tour_results!$F:$F),0)),COUNTA($A:$A))</f>
        <v>113</v>
      </c>
      <c r="G21" cm="1">
        <f t="array" ref="G21">IFERROR(INDEX(tour_results!$A:$A,MATCH(1,(Overall!$A21 = tour_results!$D:$D)*(Overall!G$1=tour_results!$F:$F),0)),COUNTA($A:$A))</f>
        <v>47</v>
      </c>
      <c r="H21" cm="1">
        <f t="array" ref="H21">IFERROR(INDEX(tour_results!$A:$A,MATCH(1,(Overall!$A21 = tour_results!$D:$D)*(Overall!H$1=tour_results!$F:$F),0)),COUNTA($A:$A))</f>
        <v>113</v>
      </c>
      <c r="I21" cm="1">
        <f t="array" ref="I21">IFERROR(INDEX(tour_results!$A:$A,MATCH(1,(Overall!$A21 = tour_results!$D:$D)*(Overall!I$1=tour_results!$F:$F),0)),COUNTA($A:$A))</f>
        <v>113</v>
      </c>
      <c r="J21" cm="1">
        <f t="array" ref="J21">IFERROR(INDEX(tour_results!$A:$A,MATCH(1,(Overall!$A21 = tour_results!$D:$D)*(Overall!J$1=tour_results!$F:$F),0)),COUNTA($A:$A))</f>
        <v>113</v>
      </c>
      <c r="K21">
        <f t="shared" ca="1" si="0"/>
        <v>725</v>
      </c>
      <c r="L21">
        <f t="shared" ca="1" si="1"/>
        <v>386</v>
      </c>
    </row>
    <row r="22" spans="1:12" x14ac:dyDescent="0.35">
      <c r="A22" t="str">
        <f>Master!D21</f>
        <v>Christopher Spencer</v>
      </c>
      <c r="B22" t="str">
        <f>Master!E21</f>
        <v>Edward Smith</v>
      </c>
      <c r="C22" t="str">
        <f>Master!C21</f>
        <v>Hooe Point Sailing Club</v>
      </c>
      <c r="D22" cm="1">
        <f t="array" ref="D22">IFERROR(INDEX(tour_results!$A:$A,MATCH(1,(Overall!$A22 = tour_results!$D:$D)*(Overall!D$1=tour_results!$F:$F),0)),COUNTA($A:$A))</f>
        <v>113</v>
      </c>
      <c r="E22" cm="1">
        <f t="array" aca="1" ref="E22" ca="1">IFERROR(INDEX(tour_results!$A:$A,MATCH(1,(Overall!$A22 = tour_results!$D:$D)*(Overall!E$1=tour_results!$F:$F),0)),COUNTA($A:$A))</f>
        <v>113</v>
      </c>
      <c r="F22" cm="1">
        <f t="array" aca="1" ref="F22" ca="1">IFERROR(INDEX(tour_results!$A:$A,MATCH(1,(Overall!$A22 = tour_results!$D:$D)*(Overall!F$1=tour_results!$F:$F),0)),COUNTA($A:$A))</f>
        <v>113</v>
      </c>
      <c r="G22" cm="1">
        <f t="array" ref="G22">IFERROR(INDEX(tour_results!$A:$A,MATCH(1,(Overall!$A22 = tour_results!$D:$D)*(Overall!G$1=tour_results!$F:$F),0)),COUNTA($A:$A))</f>
        <v>37</v>
      </c>
      <c r="H22" cm="1">
        <f t="array" ref="H22">IFERROR(INDEX(tour_results!$A:$A,MATCH(1,(Overall!$A22 = tour_results!$D:$D)*(Overall!H$1=tour_results!$F:$F),0)),COUNTA($A:$A))</f>
        <v>113</v>
      </c>
      <c r="I22" cm="1">
        <f t="array" ref="I22">IFERROR(INDEX(tour_results!$A:$A,MATCH(1,(Overall!$A22 = tour_results!$D:$D)*(Overall!I$1=tour_results!$F:$F),0)),COUNTA($A:$A))</f>
        <v>113</v>
      </c>
      <c r="J22" cm="1">
        <f t="array" ref="J22">IFERROR(INDEX(tour_results!$A:$A,MATCH(1,(Overall!$A22 = tour_results!$D:$D)*(Overall!J$1=tour_results!$F:$F),0)),COUNTA($A:$A))</f>
        <v>113</v>
      </c>
      <c r="K22">
        <f t="shared" ca="1" si="0"/>
        <v>715</v>
      </c>
      <c r="L22">
        <f t="shared" ca="1" si="1"/>
        <v>376</v>
      </c>
    </row>
    <row r="23" spans="1:12" x14ac:dyDescent="0.35">
      <c r="A23" t="str">
        <f>Master!D22</f>
        <v>Steve Restall</v>
      </c>
      <c r="B23" t="str">
        <f>Master!E22</f>
        <v>Chris Stubbs</v>
      </c>
      <c r="C23" t="str">
        <f>Master!C22</f>
        <v>Downs SC</v>
      </c>
      <c r="D23" cm="1">
        <f t="array" ref="D23">IFERROR(INDEX(tour_results!$A:$A,MATCH(1,(Overall!$A23 = tour_results!$D:$D)*(Overall!D$1=tour_results!$F:$F),0)),COUNTA($A:$A))</f>
        <v>113</v>
      </c>
      <c r="E23" cm="1">
        <f t="array" aca="1" ref="E23" ca="1">IFERROR(INDEX(tour_results!$A:$A,MATCH(1,(Overall!$A23 = tour_results!$D:$D)*(Overall!E$1=tour_results!$F:$F),0)),COUNTA($A:$A))</f>
        <v>10</v>
      </c>
      <c r="F23" cm="1">
        <f t="array" aca="1" ref="F23" ca="1">IFERROR(INDEX(tour_results!$A:$A,MATCH(1,(Overall!$A23 = tour_results!$D:$D)*(Overall!F$1=tour_results!$F:$F),0)),COUNTA($A:$A))</f>
        <v>14</v>
      </c>
      <c r="G23" cm="1">
        <f t="array" ref="G23">IFERROR(INDEX(tour_results!$A:$A,MATCH(1,(Overall!$A23 = tour_results!$D:$D)*(Overall!G$1=tour_results!$F:$F),0)),COUNTA($A:$A))</f>
        <v>22</v>
      </c>
      <c r="H23" cm="1">
        <f t="array" ref="H23">IFERROR(INDEX(tour_results!$A:$A,MATCH(1,(Overall!$A23 = tour_results!$D:$D)*(Overall!H$1=tour_results!$F:$F),0)),COUNTA($A:$A))</f>
        <v>113</v>
      </c>
      <c r="I23" cm="1">
        <f t="array" ref="I23">IFERROR(INDEX(tour_results!$A:$A,MATCH(1,(Overall!$A23 = tour_results!$D:$D)*(Overall!I$1=tour_results!$F:$F),0)),COUNTA($A:$A))</f>
        <v>17</v>
      </c>
      <c r="J23" cm="1">
        <f t="array" ref="J23">IFERROR(INDEX(tour_results!$A:$A,MATCH(1,(Overall!$A23 = tour_results!$D:$D)*(Overall!J$1=tour_results!$F:$F),0)),COUNTA($A:$A))</f>
        <v>113</v>
      </c>
      <c r="K23">
        <f t="shared" ca="1" si="0"/>
        <v>402</v>
      </c>
      <c r="L23">
        <f t="shared" ca="1" si="1"/>
        <v>63</v>
      </c>
    </row>
    <row r="24" spans="1:12" x14ac:dyDescent="0.35">
      <c r="A24" t="str">
        <f>Master!D23</f>
        <v>Louise Mckeand</v>
      </c>
      <c r="B24" t="str">
        <f>Master!E23</f>
        <v>Sean Ratcliffe</v>
      </c>
      <c r="C24" t="str">
        <f>Master!C23</f>
        <v>LLSC</v>
      </c>
      <c r="D24" cm="1">
        <f t="array" ref="D24">IFERROR(INDEX(tour_results!$A:$A,MATCH(1,(Overall!$A24 = tour_results!$D:$D)*(Overall!D$1=tour_results!$F:$F),0)),COUNTA($A:$A))</f>
        <v>13</v>
      </c>
      <c r="E24" cm="1">
        <f t="array" aca="1" ref="E24" ca="1">IFERROR(INDEX(tour_results!$A:$A,MATCH(1,(Overall!$A24 = tour_results!$D:$D)*(Overall!E$1=tour_results!$F:$F),0)),COUNTA($A:$A))</f>
        <v>113</v>
      </c>
      <c r="F24" cm="1">
        <f t="array" aca="1" ref="F24" ca="1">IFERROR(INDEX(tour_results!$A:$A,MATCH(1,(Overall!$A24 = tour_results!$D:$D)*(Overall!F$1=tour_results!$F:$F),0)),COUNTA($A:$A))</f>
        <v>113</v>
      </c>
      <c r="G24" cm="1">
        <f t="array" ref="G24">IFERROR(INDEX(tour_results!$A:$A,MATCH(1,(Overall!$A24 = tour_results!$D:$D)*(Overall!G$1=tour_results!$F:$F),0)),COUNTA($A:$A))</f>
        <v>113</v>
      </c>
      <c r="H24" cm="1">
        <f t="array" ref="H24">IFERROR(INDEX(tour_results!$A:$A,MATCH(1,(Overall!$A24 = tour_results!$D:$D)*(Overall!H$1=tour_results!$F:$F),0)),COUNTA($A:$A))</f>
        <v>113</v>
      </c>
      <c r="I24" cm="1">
        <f t="array" ref="I24">IFERROR(INDEX(tour_results!$A:$A,MATCH(1,(Overall!$A24 = tour_results!$D:$D)*(Overall!I$1=tour_results!$F:$F),0)),COUNTA($A:$A))</f>
        <v>113</v>
      </c>
      <c r="J24" cm="1">
        <f t="array" ref="J24">IFERROR(INDEX(tour_results!$A:$A,MATCH(1,(Overall!$A24 = tour_results!$D:$D)*(Overall!J$1=tour_results!$F:$F),0)),COUNTA($A:$A))</f>
        <v>113</v>
      </c>
      <c r="K24">
        <f t="shared" ca="1" si="0"/>
        <v>691</v>
      </c>
      <c r="L24">
        <f t="shared" ca="1" si="1"/>
        <v>352</v>
      </c>
    </row>
    <row r="25" spans="1:12" x14ac:dyDescent="0.35">
      <c r="A25" t="str">
        <f>Master!D24</f>
        <v>Jack Munnelly</v>
      </c>
      <c r="B25" t="str">
        <f>Master!E24</f>
        <v>Liam Vass</v>
      </c>
      <c r="C25" t="str">
        <f>Master!C24</f>
        <v>Chichester Yacht Club</v>
      </c>
      <c r="D25" cm="1">
        <f t="array" ref="D25">IFERROR(INDEX(tour_results!$A:$A,MATCH(1,(Overall!$A25 = tour_results!$D:$D)*(Overall!D$1=tour_results!$F:$F),0)),COUNTA($A:$A))</f>
        <v>113</v>
      </c>
      <c r="E25" cm="1">
        <f t="array" aca="1" ref="E25" ca="1">IFERROR(INDEX(tour_results!$A:$A,MATCH(1,(Overall!$A25 = tour_results!$D:$D)*(Overall!E$1=tour_results!$F:$F),0)),COUNTA($A:$A))</f>
        <v>12</v>
      </c>
      <c r="F25" cm="1">
        <f t="array" aca="1" ref="F25" ca="1">IFERROR(INDEX(tour_results!$A:$A,MATCH(1,(Overall!$A25 = tour_results!$D:$D)*(Overall!F$1=tour_results!$F:$F),0)),COUNTA($A:$A))</f>
        <v>113</v>
      </c>
      <c r="G25" cm="1">
        <f t="array" ref="G25">IFERROR(INDEX(tour_results!$A:$A,MATCH(1,(Overall!$A25 = tour_results!$D:$D)*(Overall!G$1=tour_results!$F:$F),0)),COUNTA($A:$A))</f>
        <v>113</v>
      </c>
      <c r="H25" cm="1">
        <f t="array" ref="H25">IFERROR(INDEX(tour_results!$A:$A,MATCH(1,(Overall!$A25 = tour_results!$D:$D)*(Overall!H$1=tour_results!$F:$F),0)),COUNTA($A:$A))</f>
        <v>113</v>
      </c>
      <c r="I25" cm="1">
        <f t="array" ref="I25">IFERROR(INDEX(tour_results!$A:$A,MATCH(1,(Overall!$A25 = tour_results!$D:$D)*(Overall!I$1=tour_results!$F:$F),0)),COUNTA($A:$A))</f>
        <v>113</v>
      </c>
      <c r="J25" cm="1">
        <f t="array" ref="J25">IFERROR(INDEX(tour_results!$A:$A,MATCH(1,(Overall!$A25 = tour_results!$D:$D)*(Overall!J$1=tour_results!$F:$F),0)),COUNTA($A:$A))</f>
        <v>113</v>
      </c>
      <c r="K25">
        <f t="shared" ca="1" si="0"/>
        <v>690</v>
      </c>
      <c r="L25">
        <f t="shared" ca="1" si="1"/>
        <v>351</v>
      </c>
    </row>
    <row r="26" spans="1:12" x14ac:dyDescent="0.35">
      <c r="A26" t="str">
        <f>Master!D25</f>
        <v>Matt Green</v>
      </c>
      <c r="B26" t="str">
        <f>Master!E25</f>
        <v>Sharn Ward</v>
      </c>
      <c r="C26" t="str">
        <f>Master!C25</f>
        <v>Mounts Bay SC</v>
      </c>
      <c r="D26" cm="1">
        <f t="array" ref="D26">IFERROR(INDEX(tour_results!$A:$A,MATCH(1,(Overall!$A26 = tour_results!$D:$D)*(Overall!D$1=tour_results!$F:$F),0)),COUNTA($A:$A))</f>
        <v>113</v>
      </c>
      <c r="E26" cm="1">
        <f t="array" aca="1" ref="E26" ca="1">IFERROR(INDEX(tour_results!$A:$A,MATCH(1,(Overall!$A26 = tour_results!$D:$D)*(Overall!E$1=tour_results!$F:$F),0)),COUNTA($A:$A))</f>
        <v>113</v>
      </c>
      <c r="F26" cm="1">
        <f t="array" aca="1" ref="F26" ca="1">IFERROR(INDEX(tour_results!$A:$A,MATCH(1,(Overall!$A26 = tour_results!$D:$D)*(Overall!F$1=tour_results!$F:$F),0)),COUNTA($A:$A))</f>
        <v>113</v>
      </c>
      <c r="G26" cm="1">
        <f t="array" ref="G26">IFERROR(INDEX(tour_results!$A:$A,MATCH(1,(Overall!$A26 = tour_results!$D:$D)*(Overall!G$1=tour_results!$F:$F),0)),COUNTA($A:$A))</f>
        <v>68</v>
      </c>
      <c r="H26" cm="1">
        <f t="array" ref="H26">IFERROR(INDEX(tour_results!$A:$A,MATCH(1,(Overall!$A26 = tour_results!$D:$D)*(Overall!H$1=tour_results!$F:$F),0)),COUNTA($A:$A))</f>
        <v>113</v>
      </c>
      <c r="I26" cm="1">
        <f t="array" ref="I26">IFERROR(INDEX(tour_results!$A:$A,MATCH(1,(Overall!$A26 = tour_results!$D:$D)*(Overall!I$1=tour_results!$F:$F),0)),COUNTA($A:$A))</f>
        <v>113</v>
      </c>
      <c r="J26" cm="1">
        <f t="array" ref="J26">IFERROR(INDEX(tour_results!$A:$A,MATCH(1,(Overall!$A26 = tour_results!$D:$D)*(Overall!J$1=tour_results!$F:$F),0)),COUNTA($A:$A))</f>
        <v>113</v>
      </c>
      <c r="K26">
        <f t="shared" ca="1" si="0"/>
        <v>746</v>
      </c>
      <c r="L26">
        <f t="shared" ca="1" si="1"/>
        <v>407</v>
      </c>
    </row>
    <row r="27" spans="1:12" x14ac:dyDescent="0.35">
      <c r="A27" t="str">
        <f>Master!D26</f>
        <v>Niall Houston</v>
      </c>
      <c r="B27" t="str">
        <f>Master!E26</f>
        <v>George Zavos</v>
      </c>
      <c r="C27" t="str">
        <f>Master!C26</f>
        <v>HISC</v>
      </c>
      <c r="D27" cm="1">
        <f t="array" ref="D27">IFERROR(INDEX(tour_results!$A:$A,MATCH(1,(Overall!$A27 = tour_results!$D:$D)*(Overall!D$1=tour_results!$F:$F),0)),COUNTA($A:$A))</f>
        <v>113</v>
      </c>
      <c r="E27" cm="1">
        <f t="array" aca="1" ref="E27" ca="1">IFERROR(INDEX(tour_results!$A:$A,MATCH(1,(Overall!$A27 = tour_results!$D:$D)*(Overall!E$1=tour_results!$F:$F),0)),COUNTA($A:$A))</f>
        <v>113</v>
      </c>
      <c r="F27" cm="1">
        <f t="array" aca="1" ref="F27" ca="1">IFERROR(INDEX(tour_results!$A:$A,MATCH(1,(Overall!$A27 = tour_results!$D:$D)*(Overall!F$1=tour_results!$F:$F),0)),COUNTA($A:$A))</f>
        <v>113</v>
      </c>
      <c r="G27" cm="1">
        <f t="array" ref="G27">IFERROR(INDEX(tour_results!$A:$A,MATCH(1,(Overall!$A27 = tour_results!$D:$D)*(Overall!G$1=tour_results!$F:$F),0)),COUNTA($A:$A))</f>
        <v>113</v>
      </c>
      <c r="H27" cm="1">
        <f t="array" ref="H27">IFERROR(INDEX(tour_results!$A:$A,MATCH(1,(Overall!$A27 = tour_results!$D:$D)*(Overall!H$1=tour_results!$F:$F),0)),COUNTA($A:$A))</f>
        <v>20</v>
      </c>
      <c r="I27" cm="1">
        <f t="array" ref="I27">IFERROR(INDEX(tour_results!$A:$A,MATCH(1,(Overall!$A27 = tour_results!$D:$D)*(Overall!I$1=tour_results!$F:$F),0)),COUNTA($A:$A))</f>
        <v>113</v>
      </c>
      <c r="J27" cm="1">
        <f t="array" ref="J27">IFERROR(INDEX(tour_results!$A:$A,MATCH(1,(Overall!$A27 = tour_results!$D:$D)*(Overall!J$1=tour_results!$F:$F),0)),COUNTA($A:$A))</f>
        <v>113</v>
      </c>
      <c r="K27">
        <f t="shared" ca="1" si="0"/>
        <v>698</v>
      </c>
      <c r="L27">
        <f t="shared" ca="1" si="1"/>
        <v>359</v>
      </c>
    </row>
    <row r="28" spans="1:12" x14ac:dyDescent="0.35">
      <c r="A28" t="str">
        <f>Master!D27</f>
        <v>Sam Pickering</v>
      </c>
      <c r="B28" t="str">
        <f>Master!E27</f>
        <v>Emily Heath</v>
      </c>
      <c r="C28" t="str">
        <f>Master!C27</f>
        <v>Chichester Yacht Club</v>
      </c>
      <c r="D28" cm="1">
        <f t="array" ref="D28">IFERROR(INDEX(tour_results!$A:$A,MATCH(1,(Overall!$A28 = tour_results!$D:$D)*(Overall!D$1=tour_results!$F:$F),0)),COUNTA($A:$A))</f>
        <v>113</v>
      </c>
      <c r="E28" cm="1">
        <f t="array" aca="1" ref="E28" ca="1">IFERROR(INDEX(tour_results!$A:$A,MATCH(1,(Overall!$A28 = tour_results!$D:$D)*(Overall!E$1=tour_results!$F:$F),0)),COUNTA($A:$A))</f>
        <v>7</v>
      </c>
      <c r="F28" cm="1">
        <f t="array" aca="1" ref="F28" ca="1">IFERROR(INDEX(tour_results!$A:$A,MATCH(1,(Overall!$A28 = tour_results!$D:$D)*(Overall!F$1=tour_results!$F:$F),0)),COUNTA($A:$A))</f>
        <v>7</v>
      </c>
      <c r="G28" cm="1">
        <f t="array" ref="G28">IFERROR(INDEX(tour_results!$A:$A,MATCH(1,(Overall!$A28 = tour_results!$D:$D)*(Overall!G$1=tour_results!$F:$F),0)),COUNTA($A:$A))</f>
        <v>113</v>
      </c>
      <c r="H28" cm="1">
        <f t="array" ref="H28">IFERROR(INDEX(tour_results!$A:$A,MATCH(1,(Overall!$A28 = tour_results!$D:$D)*(Overall!H$1=tour_results!$F:$F),0)),COUNTA($A:$A))</f>
        <v>113</v>
      </c>
      <c r="I28" cm="1">
        <f t="array" ref="I28">IFERROR(INDEX(tour_results!$A:$A,MATCH(1,(Overall!$A28 = tour_results!$D:$D)*(Overall!I$1=tour_results!$F:$F),0)),COUNTA($A:$A))</f>
        <v>113</v>
      </c>
      <c r="J28" cm="1">
        <f t="array" ref="J28">IFERROR(INDEX(tour_results!$A:$A,MATCH(1,(Overall!$A28 = tour_results!$D:$D)*(Overall!J$1=tour_results!$F:$F),0)),COUNTA($A:$A))</f>
        <v>113</v>
      </c>
      <c r="K28">
        <f t="shared" ca="1" si="0"/>
        <v>579</v>
      </c>
      <c r="L28">
        <f t="shared" ca="1" si="1"/>
        <v>240</v>
      </c>
    </row>
    <row r="29" spans="1:12" x14ac:dyDescent="0.35">
      <c r="A29" t="str">
        <f>Master!D28</f>
        <v>Paul Cullen</v>
      </c>
      <c r="B29" t="str">
        <f>Master!E28</f>
        <v>Matt Sargent</v>
      </c>
      <c r="C29" t="str">
        <f>Master!C28</f>
        <v>Weirwood Sailing Club</v>
      </c>
      <c r="D29" cm="1">
        <f t="array" ref="D29">IFERROR(INDEX(tour_results!$A:$A,MATCH(1,(Overall!$A29 = tour_results!$D:$D)*(Overall!D$1=tour_results!$F:$F),0)),COUNTA($A:$A))</f>
        <v>113</v>
      </c>
      <c r="E29" cm="1">
        <f t="array" aca="1" ref="E29" ca="1">IFERROR(INDEX(tour_results!$A:$A,MATCH(1,(Overall!$A29 = tour_results!$D:$D)*(Overall!E$1=tour_results!$F:$F),0)),COUNTA($A:$A))</f>
        <v>113</v>
      </c>
      <c r="F29" cm="1">
        <f t="array" aca="1" ref="F29" ca="1">IFERROR(INDEX(tour_results!$A:$A,MATCH(1,(Overall!$A29 = tour_results!$D:$D)*(Overall!F$1=tour_results!$F:$F),0)),COUNTA($A:$A))</f>
        <v>113</v>
      </c>
      <c r="G29" cm="1">
        <f t="array" ref="G29">IFERROR(INDEX(tour_results!$A:$A,MATCH(1,(Overall!$A29 = tour_results!$D:$D)*(Overall!G$1=tour_results!$F:$F),0)),COUNTA($A:$A))</f>
        <v>18</v>
      </c>
      <c r="H29" cm="1">
        <f t="array" ref="H29">IFERROR(INDEX(tour_results!$A:$A,MATCH(1,(Overall!$A29 = tour_results!$D:$D)*(Overall!H$1=tour_results!$F:$F),0)),COUNTA($A:$A))</f>
        <v>113</v>
      </c>
      <c r="I29" cm="1">
        <f t="array" ref="I29">IFERROR(INDEX(tour_results!$A:$A,MATCH(1,(Overall!$A29 = tour_results!$D:$D)*(Overall!I$1=tour_results!$F:$F),0)),COUNTA($A:$A))</f>
        <v>113</v>
      </c>
      <c r="J29" cm="1">
        <f t="array" ref="J29">IFERROR(INDEX(tour_results!$A:$A,MATCH(1,(Overall!$A29 = tour_results!$D:$D)*(Overall!J$1=tour_results!$F:$F),0)),COUNTA($A:$A))</f>
        <v>113</v>
      </c>
      <c r="K29">
        <f t="shared" ca="1" si="0"/>
        <v>696</v>
      </c>
      <c r="L29">
        <f t="shared" ca="1" si="1"/>
        <v>357</v>
      </c>
    </row>
    <row r="30" spans="1:12" x14ac:dyDescent="0.35">
      <c r="A30" t="str">
        <f>Master!D29</f>
        <v>David Stockton</v>
      </c>
      <c r="B30" t="str">
        <f>Master!E29</f>
        <v>Anna Warren</v>
      </c>
      <c r="C30" t="str">
        <f>Master!C29</f>
        <v>Wimbleball</v>
      </c>
      <c r="D30" cm="1">
        <f t="array" ref="D30">IFERROR(INDEX(tour_results!$A:$A,MATCH(1,(Overall!$A30 = tour_results!$D:$D)*(Overall!D$1=tour_results!$F:$F),0)),COUNTA($A:$A))</f>
        <v>113</v>
      </c>
      <c r="E30" cm="1">
        <f t="array" aca="1" ref="E30" ca="1">IFERROR(INDEX(tour_results!$A:$A,MATCH(1,(Overall!$A30 = tour_results!$D:$D)*(Overall!E$1=tour_results!$F:$F),0)),COUNTA($A:$A))</f>
        <v>113</v>
      </c>
      <c r="F30" cm="1">
        <f t="array" aca="1" ref="F30" ca="1">IFERROR(INDEX(tour_results!$A:$A,MATCH(1,(Overall!$A30 = tour_results!$D:$D)*(Overall!F$1=tour_results!$F:$F),0)),COUNTA($A:$A))</f>
        <v>113</v>
      </c>
      <c r="G30" cm="1">
        <f t="array" ref="G30">IFERROR(INDEX(tour_results!$A:$A,MATCH(1,(Overall!$A30 = tour_results!$D:$D)*(Overall!G$1=tour_results!$F:$F),0)),COUNTA($A:$A))</f>
        <v>59</v>
      </c>
      <c r="H30" cm="1">
        <f t="array" ref="H30">IFERROR(INDEX(tour_results!$A:$A,MATCH(1,(Overall!$A30 = tour_results!$D:$D)*(Overall!H$1=tour_results!$F:$F),0)),COUNTA($A:$A))</f>
        <v>113</v>
      </c>
      <c r="I30" cm="1">
        <f t="array" ref="I30">IFERROR(INDEX(tour_results!$A:$A,MATCH(1,(Overall!$A30 = tour_results!$D:$D)*(Overall!I$1=tour_results!$F:$F),0)),COUNTA($A:$A))</f>
        <v>113</v>
      </c>
      <c r="J30" cm="1">
        <f t="array" ref="J30">IFERROR(INDEX(tour_results!$A:$A,MATCH(1,(Overall!$A30 = tour_results!$D:$D)*(Overall!J$1=tour_results!$F:$F),0)),COUNTA($A:$A))</f>
        <v>113</v>
      </c>
      <c r="K30">
        <f t="shared" ca="1" si="0"/>
        <v>737</v>
      </c>
      <c r="L30">
        <f t="shared" ca="1" si="1"/>
        <v>398</v>
      </c>
    </row>
    <row r="31" spans="1:12" x14ac:dyDescent="0.35">
      <c r="A31" t="str">
        <f>Master!D30</f>
        <v>Peter Greig</v>
      </c>
      <c r="B31" t="str">
        <f>Master!E30</f>
        <v>Mike Greig</v>
      </c>
      <c r="C31" t="str">
        <f>Master!C30</f>
        <v>Mounts Bay Sailing Club</v>
      </c>
      <c r="D31" cm="1">
        <f t="array" ref="D31">IFERROR(INDEX(tour_results!$A:$A,MATCH(1,(Overall!$A31 = tour_results!$D:$D)*(Overall!D$1=tour_results!$F:$F),0)),COUNTA($A:$A))</f>
        <v>113</v>
      </c>
      <c r="E31" cm="1">
        <f t="array" aca="1" ref="E31" ca="1">IFERROR(INDEX(tour_results!$A:$A,MATCH(1,(Overall!$A31 = tour_results!$D:$D)*(Overall!E$1=tour_results!$F:$F),0)),COUNTA($A:$A))</f>
        <v>113</v>
      </c>
      <c r="F31" cm="1">
        <f t="array" aca="1" ref="F31" ca="1">IFERROR(INDEX(tour_results!$A:$A,MATCH(1,(Overall!$A31 = tour_results!$D:$D)*(Overall!F$1=tour_results!$F:$F),0)),COUNTA($A:$A))</f>
        <v>113</v>
      </c>
      <c r="G31" cm="1">
        <f t="array" ref="G31">IFERROR(INDEX(tour_results!$A:$A,MATCH(1,(Overall!$A31 = tour_results!$D:$D)*(Overall!G$1=tour_results!$F:$F),0)),COUNTA($A:$A))</f>
        <v>50</v>
      </c>
      <c r="H31" cm="1">
        <f t="array" ref="H31">IFERROR(INDEX(tour_results!$A:$A,MATCH(1,(Overall!$A31 = tour_results!$D:$D)*(Overall!H$1=tour_results!$F:$F),0)),COUNTA($A:$A))</f>
        <v>113</v>
      </c>
      <c r="I31" cm="1">
        <f t="array" ref="I31">IFERROR(INDEX(tour_results!$A:$A,MATCH(1,(Overall!$A31 = tour_results!$D:$D)*(Overall!I$1=tour_results!$F:$F),0)),COUNTA($A:$A))</f>
        <v>113</v>
      </c>
      <c r="J31" cm="1">
        <f t="array" ref="J31">IFERROR(INDEX(tour_results!$A:$A,MATCH(1,(Overall!$A31 = tour_results!$D:$D)*(Overall!J$1=tour_results!$F:$F),0)),COUNTA($A:$A))</f>
        <v>113</v>
      </c>
      <c r="K31">
        <f t="shared" ca="1" si="0"/>
        <v>728</v>
      </c>
      <c r="L31">
        <f t="shared" ca="1" si="1"/>
        <v>389</v>
      </c>
    </row>
    <row r="32" spans="1:12" x14ac:dyDescent="0.35">
      <c r="A32" t="str">
        <f>Master!D31</f>
        <v>James Bowman</v>
      </c>
      <c r="B32" t="str">
        <f>Master!E31</f>
        <v>Andrew Gladstone</v>
      </c>
      <c r="C32" t="str">
        <f>Master!C31</f>
        <v>Starcross Yacht Club</v>
      </c>
      <c r="D32" cm="1">
        <f t="array" ref="D32">IFERROR(INDEX(tour_results!$A:$A,MATCH(1,(Overall!$A32 = tour_results!$D:$D)*(Overall!D$1=tour_results!$F:$F),0)),COUNTA($A:$A))</f>
        <v>113</v>
      </c>
      <c r="E32" cm="1">
        <f t="array" aca="1" ref="E32" ca="1">IFERROR(INDEX(tour_results!$A:$A,MATCH(1,(Overall!$A32 = tour_results!$D:$D)*(Overall!E$1=tour_results!$F:$F),0)),COUNTA($A:$A))</f>
        <v>113</v>
      </c>
      <c r="F32" cm="1">
        <f t="array" aca="1" ref="F32" ca="1">IFERROR(INDEX(tour_results!$A:$A,MATCH(1,(Overall!$A32 = tour_results!$D:$D)*(Overall!F$1=tour_results!$F:$F),0)),COUNTA($A:$A))</f>
        <v>113</v>
      </c>
      <c r="G32" cm="1">
        <f t="array" ref="G32">IFERROR(INDEX(tour_results!$A:$A,MATCH(1,(Overall!$A32 = tour_results!$D:$D)*(Overall!G$1=tour_results!$F:$F),0)),COUNTA($A:$A))</f>
        <v>62</v>
      </c>
      <c r="H32" cm="1">
        <f t="array" ref="H32">IFERROR(INDEX(tour_results!$A:$A,MATCH(1,(Overall!$A32 = tour_results!$D:$D)*(Overall!H$1=tour_results!$F:$F),0)),COUNTA($A:$A))</f>
        <v>113</v>
      </c>
      <c r="I32" cm="1">
        <f t="array" ref="I32">IFERROR(INDEX(tour_results!$A:$A,MATCH(1,(Overall!$A32 = tour_results!$D:$D)*(Overall!I$1=tour_results!$F:$F),0)),COUNTA($A:$A))</f>
        <v>113</v>
      </c>
      <c r="J32" cm="1">
        <f t="array" ref="J32">IFERROR(INDEX(tour_results!$A:$A,MATCH(1,(Overall!$A32 = tour_results!$D:$D)*(Overall!J$1=tour_results!$F:$F),0)),COUNTA($A:$A))</f>
        <v>113</v>
      </c>
      <c r="K32">
        <f t="shared" ca="1" si="0"/>
        <v>740</v>
      </c>
      <c r="L32">
        <f t="shared" ca="1" si="1"/>
        <v>401</v>
      </c>
    </row>
    <row r="33" spans="1:12" x14ac:dyDescent="0.35">
      <c r="A33" t="str">
        <f>Master!D32</f>
        <v>Mike Grant</v>
      </c>
      <c r="B33" t="str">
        <f>Master!E32</f>
        <v>Alan Birse</v>
      </c>
      <c r="C33" t="str">
        <f>Master!C32</f>
        <v>Largs</v>
      </c>
      <c r="D33" cm="1">
        <f t="array" ref="D33">IFERROR(INDEX(tour_results!$A:$A,MATCH(1,(Overall!$A33 = tour_results!$D:$D)*(Overall!D$1=tour_results!$F:$F),0)),COUNTA($A:$A))</f>
        <v>113</v>
      </c>
      <c r="E33" cm="1">
        <f t="array" aca="1" ref="E33" ca="1">IFERROR(INDEX(tour_results!$A:$A,MATCH(1,(Overall!$A33 = tour_results!$D:$D)*(Overall!E$1=tour_results!$F:$F),0)),COUNTA($A:$A))</f>
        <v>113</v>
      </c>
      <c r="F33" cm="1">
        <f t="array" aca="1" ref="F33" ca="1">IFERROR(INDEX(tour_results!$A:$A,MATCH(1,(Overall!$A33 = tour_results!$D:$D)*(Overall!F$1=tour_results!$F:$F),0)),COUNTA($A:$A))</f>
        <v>113</v>
      </c>
      <c r="G33" cm="1">
        <f t="array" ref="G33">IFERROR(INDEX(tour_results!$A:$A,MATCH(1,(Overall!$A33 = tour_results!$D:$D)*(Overall!G$1=tour_results!$F:$F),0)),COUNTA($A:$A))</f>
        <v>66</v>
      </c>
      <c r="H33" cm="1">
        <f t="array" ref="H33">IFERROR(INDEX(tour_results!$A:$A,MATCH(1,(Overall!$A33 = tour_results!$D:$D)*(Overall!H$1=tour_results!$F:$F),0)),COUNTA($A:$A))</f>
        <v>113</v>
      </c>
      <c r="I33" cm="1">
        <f t="array" ref="I33">IFERROR(INDEX(tour_results!$A:$A,MATCH(1,(Overall!$A33 = tour_results!$D:$D)*(Overall!I$1=tour_results!$F:$F),0)),COUNTA($A:$A))</f>
        <v>113</v>
      </c>
      <c r="J33" cm="1">
        <f t="array" ref="J33">IFERROR(INDEX(tour_results!$A:$A,MATCH(1,(Overall!$A33 = tour_results!$D:$D)*(Overall!J$1=tour_results!$F:$F),0)),COUNTA($A:$A))</f>
        <v>113</v>
      </c>
      <c r="K33">
        <f t="shared" ca="1" si="0"/>
        <v>744</v>
      </c>
      <c r="L33">
        <f t="shared" ca="1" si="1"/>
        <v>405</v>
      </c>
    </row>
    <row r="34" spans="1:12" x14ac:dyDescent="0.35">
      <c r="A34" t="str">
        <f>Master!D33</f>
        <v>Julian Mecklenburgh</v>
      </c>
      <c r="B34" t="str">
        <f>Master!E33</f>
        <v>Claudio Mecklenburgh</v>
      </c>
      <c r="C34" t="str">
        <f>Master!C33</f>
        <v>LLSC</v>
      </c>
      <c r="D34" cm="1">
        <f t="array" ref="D34">IFERROR(INDEX(tour_results!$A:$A,MATCH(1,(Overall!$A34 = tour_results!$D:$D)*(Overall!D$1=tour_results!$F:$F),0)),COUNTA($A:$A))</f>
        <v>16</v>
      </c>
      <c r="E34" cm="1">
        <f t="array" aca="1" ref="E34" ca="1">IFERROR(INDEX(tour_results!$A:$A,MATCH(1,(Overall!$A34 = tour_results!$D:$D)*(Overall!E$1=tour_results!$F:$F),0)),COUNTA($A:$A))</f>
        <v>113</v>
      </c>
      <c r="F34" cm="1">
        <f t="array" aca="1" ref="F34" ca="1">IFERROR(INDEX(tour_results!$A:$A,MATCH(1,(Overall!$A34 = tour_results!$D:$D)*(Overall!F$1=tour_results!$F:$F),0)),COUNTA($A:$A))</f>
        <v>113</v>
      </c>
      <c r="G34" cm="1">
        <f t="array" ref="G34">IFERROR(INDEX(tour_results!$A:$A,MATCH(1,(Overall!$A34 = tour_results!$D:$D)*(Overall!G$1=tour_results!$F:$F),0)),COUNTA($A:$A))</f>
        <v>113</v>
      </c>
      <c r="H34" cm="1">
        <f t="array" ref="H34">IFERROR(INDEX(tour_results!$A:$A,MATCH(1,(Overall!$A34 = tour_results!$D:$D)*(Overall!H$1=tour_results!$F:$F),0)),COUNTA($A:$A))</f>
        <v>113</v>
      </c>
      <c r="I34" cm="1">
        <f t="array" ref="I34">IFERROR(INDEX(tour_results!$A:$A,MATCH(1,(Overall!$A34 = tour_results!$D:$D)*(Overall!I$1=tour_results!$F:$F),0)),COUNTA($A:$A))</f>
        <v>113</v>
      </c>
      <c r="J34" cm="1">
        <f t="array" ref="J34">IFERROR(INDEX(tour_results!$A:$A,MATCH(1,(Overall!$A34 = tour_results!$D:$D)*(Overall!J$1=tour_results!$F:$F),0)),COUNTA($A:$A))</f>
        <v>113</v>
      </c>
      <c r="K34">
        <f t="shared" ca="1" si="0"/>
        <v>694</v>
      </c>
      <c r="L34">
        <f t="shared" ca="1" si="1"/>
        <v>355</v>
      </c>
    </row>
    <row r="35" spans="1:12" x14ac:dyDescent="0.35">
      <c r="A35" t="str">
        <f>Master!D34</f>
        <v>Grant Shoebridge</v>
      </c>
      <c r="B35" t="str">
        <f>Master!E34</f>
        <v>Richard Watney</v>
      </c>
      <c r="C35" t="str">
        <f>Master!C34</f>
        <v>HISC</v>
      </c>
      <c r="D35" cm="1">
        <f t="array" ref="D35">IFERROR(INDEX(tour_results!$A:$A,MATCH(1,(Overall!$A35 = tour_results!$D:$D)*(Overall!D$1=tour_results!$F:$F),0)),COUNTA($A:$A))</f>
        <v>113</v>
      </c>
      <c r="E35" cm="1">
        <f t="array" aca="1" ref="E35" ca="1">IFERROR(INDEX(tour_results!$A:$A,MATCH(1,(Overall!$A35 = tour_results!$D:$D)*(Overall!E$1=tour_results!$F:$F),0)),COUNTA($A:$A))</f>
        <v>113</v>
      </c>
      <c r="F35" cm="1">
        <f t="array" aca="1" ref="F35" ca="1">IFERROR(INDEX(tour_results!$A:$A,MATCH(1,(Overall!$A35 = tour_results!$D:$D)*(Overall!F$1=tour_results!$F:$F),0)),COUNTA($A:$A))</f>
        <v>25</v>
      </c>
      <c r="G35" cm="1">
        <f t="array" ref="G35">IFERROR(INDEX(tour_results!$A:$A,MATCH(1,(Overall!$A35 = tour_results!$D:$D)*(Overall!G$1=tour_results!$F:$F),0)),COUNTA($A:$A))</f>
        <v>113</v>
      </c>
      <c r="H35" cm="1">
        <f t="array" ref="H35">IFERROR(INDEX(tour_results!$A:$A,MATCH(1,(Overall!$A35 = tour_results!$D:$D)*(Overall!H$1=tour_results!$F:$F),0)),COUNTA($A:$A))</f>
        <v>113</v>
      </c>
      <c r="I35" cm="1">
        <f t="array" ref="I35">IFERROR(INDEX(tour_results!$A:$A,MATCH(1,(Overall!$A35 = tour_results!$D:$D)*(Overall!I$1=tour_results!$F:$F),0)),COUNTA($A:$A))</f>
        <v>113</v>
      </c>
      <c r="J35" cm="1">
        <f t="array" ref="J35">IFERROR(INDEX(tour_results!$A:$A,MATCH(1,(Overall!$A35 = tour_results!$D:$D)*(Overall!J$1=tour_results!$F:$F),0)),COUNTA($A:$A))</f>
        <v>113</v>
      </c>
      <c r="K35">
        <f t="shared" ca="1" si="0"/>
        <v>703</v>
      </c>
      <c r="L35">
        <f t="shared" ca="1" si="1"/>
        <v>364</v>
      </c>
    </row>
    <row r="36" spans="1:12" x14ac:dyDescent="0.35">
      <c r="A36" t="str">
        <f>Master!D35</f>
        <v>Richard Watney</v>
      </c>
      <c r="B36" t="str">
        <f>Master!E35</f>
        <v>Grant Shoebridge</v>
      </c>
      <c r="C36" t="str">
        <f>Master!C35</f>
        <v>HISC</v>
      </c>
      <c r="D36" cm="1">
        <f t="array" ref="D36">IFERROR(INDEX(tour_results!$A:$A,MATCH(1,(Overall!$A36 = tour_results!$D:$D)*(Overall!D$1=tour_results!$F:$F),0)),COUNTA($A:$A))</f>
        <v>113</v>
      </c>
      <c r="E36" cm="1">
        <f t="array" aca="1" ref="E36" ca="1">IFERROR(INDEX(tour_results!$A:$A,MATCH(1,(Overall!$A36 = tour_results!$D:$D)*(Overall!E$1=tour_results!$F:$F),0)),COUNTA($A:$A))</f>
        <v>113</v>
      </c>
      <c r="F36" cm="1">
        <f t="array" aca="1" ref="F36" ca="1">IFERROR(INDEX(tour_results!$A:$A,MATCH(1,(Overall!$A36 = tour_results!$D:$D)*(Overall!F$1=tour_results!$F:$F),0)),COUNTA($A:$A))</f>
        <v>113</v>
      </c>
      <c r="G36" cm="1">
        <f t="array" ref="G36">IFERROR(INDEX(tour_results!$A:$A,MATCH(1,(Overall!$A36 = tour_results!$D:$D)*(Overall!G$1=tour_results!$F:$F),0)),COUNTA($A:$A))</f>
        <v>57</v>
      </c>
      <c r="H36" cm="1">
        <f t="array" ref="H36">IFERROR(INDEX(tour_results!$A:$A,MATCH(1,(Overall!$A36 = tour_results!$D:$D)*(Overall!H$1=tour_results!$F:$F),0)),COUNTA($A:$A))</f>
        <v>113</v>
      </c>
      <c r="I36" cm="1">
        <f t="array" ref="I36">IFERROR(INDEX(tour_results!$A:$A,MATCH(1,(Overall!$A36 = tour_results!$D:$D)*(Overall!I$1=tour_results!$F:$F),0)),COUNTA($A:$A))</f>
        <v>113</v>
      </c>
      <c r="J36" cm="1">
        <f t="array" ref="J36">IFERROR(INDEX(tour_results!$A:$A,MATCH(1,(Overall!$A36 = tour_results!$D:$D)*(Overall!J$1=tour_results!$F:$F),0)),COUNTA($A:$A))</f>
        <v>113</v>
      </c>
      <c r="K36">
        <f t="shared" ca="1" si="0"/>
        <v>735</v>
      </c>
      <c r="L36">
        <f t="shared" ca="1" si="1"/>
        <v>396</v>
      </c>
    </row>
    <row r="37" spans="1:12" x14ac:dyDescent="0.35">
      <c r="A37" t="str">
        <f>Master!D36</f>
        <v>James Logan</v>
      </c>
      <c r="B37" t="str">
        <f>Master!E36</f>
        <v>Philippa Logan</v>
      </c>
      <c r="C37" t="str">
        <f>Master!C36</f>
        <v>NCSC</v>
      </c>
      <c r="D37" cm="1">
        <f t="array" ref="D37">IFERROR(INDEX(tour_results!$A:$A,MATCH(1,(Overall!$A37 = tour_results!$D:$D)*(Overall!D$1=tour_results!$F:$F),0)),COUNTA($A:$A))</f>
        <v>113</v>
      </c>
      <c r="E37" cm="1">
        <f t="array" aca="1" ref="E37" ca="1">IFERROR(INDEX(tour_results!$A:$A,MATCH(1,(Overall!$A37 = tour_results!$D:$D)*(Overall!E$1=tour_results!$F:$F),0)),COUNTA($A:$A))</f>
        <v>113</v>
      </c>
      <c r="F37" cm="1">
        <f t="array" aca="1" ref="F37" ca="1">IFERROR(INDEX(tour_results!$A:$A,MATCH(1,(Overall!$A37 = tour_results!$D:$D)*(Overall!F$1=tour_results!$F:$F),0)),COUNTA($A:$A))</f>
        <v>113</v>
      </c>
      <c r="G37" cm="1">
        <f t="array" ref="G37">IFERROR(INDEX(tour_results!$A:$A,MATCH(1,(Overall!$A37 = tour_results!$D:$D)*(Overall!G$1=tour_results!$F:$F),0)),COUNTA($A:$A))</f>
        <v>51</v>
      </c>
      <c r="H37" cm="1">
        <f t="array" ref="H37">IFERROR(INDEX(tour_results!$A:$A,MATCH(1,(Overall!$A37 = tour_results!$D:$D)*(Overall!H$1=tour_results!$F:$F),0)),COUNTA($A:$A))</f>
        <v>12</v>
      </c>
      <c r="I37" cm="1">
        <f t="array" ref="I37">IFERROR(INDEX(tour_results!$A:$A,MATCH(1,(Overall!$A37 = tour_results!$D:$D)*(Overall!I$1=tour_results!$F:$F),0)),COUNTA($A:$A))</f>
        <v>113</v>
      </c>
      <c r="J37" cm="1">
        <f t="array" ref="J37">IFERROR(INDEX(tour_results!$A:$A,MATCH(1,(Overall!$A37 = tour_results!$D:$D)*(Overall!J$1=tour_results!$F:$F),0)),COUNTA($A:$A))</f>
        <v>113</v>
      </c>
      <c r="K37">
        <f t="shared" ca="1" si="0"/>
        <v>628</v>
      </c>
      <c r="L37">
        <f t="shared" ca="1" si="1"/>
        <v>289</v>
      </c>
    </row>
    <row r="38" spans="1:12" x14ac:dyDescent="0.35">
      <c r="A38" t="str">
        <f>Master!D37</f>
        <v>Max Tosetti</v>
      </c>
      <c r="B38" t="str">
        <f>Master!E37</f>
        <v>Jitka Zenatova</v>
      </c>
      <c r="C38" t="str">
        <f>Master!C37</f>
        <v>QMSC</v>
      </c>
      <c r="D38" cm="1">
        <f t="array" ref="D38">IFERROR(INDEX(tour_results!$A:$A,MATCH(1,(Overall!$A38 = tour_results!$D:$D)*(Overall!D$1=tour_results!$F:$F),0)),COUNTA($A:$A))</f>
        <v>113</v>
      </c>
      <c r="E38" cm="1">
        <f t="array" aca="1" ref="E38" ca="1">IFERROR(INDEX(tour_results!$A:$A,MATCH(1,(Overall!$A38 = tour_results!$D:$D)*(Overall!E$1=tour_results!$F:$F),0)),COUNTA($A:$A))</f>
        <v>113</v>
      </c>
      <c r="F38" cm="1">
        <f t="array" aca="1" ref="F38" ca="1">IFERROR(INDEX(tour_results!$A:$A,MATCH(1,(Overall!$A38 = tour_results!$D:$D)*(Overall!F$1=tour_results!$F:$F),0)),COUNTA($A:$A))</f>
        <v>26</v>
      </c>
      <c r="G38" cm="1">
        <f t="array" ref="G38">IFERROR(INDEX(tour_results!$A:$A,MATCH(1,(Overall!$A38 = tour_results!$D:$D)*(Overall!G$1=tour_results!$F:$F),0)),COUNTA($A:$A))</f>
        <v>113</v>
      </c>
      <c r="H38" cm="1">
        <f t="array" ref="H38">IFERROR(INDEX(tour_results!$A:$A,MATCH(1,(Overall!$A38 = tour_results!$D:$D)*(Overall!H$1=tour_results!$F:$F),0)),COUNTA($A:$A))</f>
        <v>113</v>
      </c>
      <c r="I38" cm="1">
        <f t="array" ref="I38">IFERROR(INDEX(tour_results!$A:$A,MATCH(1,(Overall!$A38 = tour_results!$D:$D)*(Overall!I$1=tour_results!$F:$F),0)),COUNTA($A:$A))</f>
        <v>113</v>
      </c>
      <c r="J38" cm="1">
        <f t="array" ref="J38">IFERROR(INDEX(tour_results!$A:$A,MATCH(1,(Overall!$A38 = tour_results!$D:$D)*(Overall!J$1=tour_results!$F:$F),0)),COUNTA($A:$A))</f>
        <v>113</v>
      </c>
      <c r="K38">
        <f t="shared" ca="1" si="0"/>
        <v>704</v>
      </c>
      <c r="L38">
        <f t="shared" ca="1" si="1"/>
        <v>365</v>
      </c>
    </row>
    <row r="39" spans="1:12" x14ac:dyDescent="0.35">
      <c r="A39" t="str">
        <f>Master!D38</f>
        <v>John Woolcock</v>
      </c>
      <c r="B39" t="str">
        <f>Master!E38</f>
        <v>Gemma ORourke</v>
      </c>
      <c r="C39" t="str">
        <f>Master!C38</f>
        <v>Mounts Bay Sailing Club</v>
      </c>
      <c r="D39" cm="1">
        <f t="array" ref="D39">IFERROR(INDEX(tour_results!$A:$A,MATCH(1,(Overall!$A39 = tour_results!$D:$D)*(Overall!D$1=tour_results!$F:$F),0)),COUNTA($A:$A))</f>
        <v>113</v>
      </c>
      <c r="E39" cm="1">
        <f t="array" aca="1" ref="E39" ca="1">IFERROR(INDEX(tour_results!$A:$A,MATCH(1,(Overall!$A39 = tour_results!$D:$D)*(Overall!E$1=tour_results!$F:$F),0)),COUNTA($A:$A))</f>
        <v>113</v>
      </c>
      <c r="F39" cm="1">
        <f t="array" aca="1" ref="F39" ca="1">IFERROR(INDEX(tour_results!$A:$A,MATCH(1,(Overall!$A39 = tour_results!$D:$D)*(Overall!F$1=tour_results!$F:$F),0)),COUNTA($A:$A))</f>
        <v>113</v>
      </c>
      <c r="G39" cm="1">
        <f t="array" ref="G39">IFERROR(INDEX(tour_results!$A:$A,MATCH(1,(Overall!$A39 = tour_results!$D:$D)*(Overall!G$1=tour_results!$F:$F),0)),COUNTA($A:$A))</f>
        <v>56</v>
      </c>
      <c r="H39" cm="1">
        <f t="array" ref="H39">IFERROR(INDEX(tour_results!$A:$A,MATCH(1,(Overall!$A39 = tour_results!$D:$D)*(Overall!H$1=tour_results!$F:$F),0)),COUNTA($A:$A))</f>
        <v>113</v>
      </c>
      <c r="I39" cm="1">
        <f t="array" ref="I39">IFERROR(INDEX(tour_results!$A:$A,MATCH(1,(Overall!$A39 = tour_results!$D:$D)*(Overall!I$1=tour_results!$F:$F),0)),COUNTA($A:$A))</f>
        <v>113</v>
      </c>
      <c r="J39" cm="1">
        <f t="array" ref="J39">IFERROR(INDEX(tour_results!$A:$A,MATCH(1,(Overall!$A39 = tour_results!$D:$D)*(Overall!J$1=tour_results!$F:$F),0)),COUNTA($A:$A))</f>
        <v>113</v>
      </c>
      <c r="K39">
        <f t="shared" ca="1" si="0"/>
        <v>734</v>
      </c>
      <c r="L39">
        <f t="shared" ca="1" si="1"/>
        <v>395</v>
      </c>
    </row>
    <row r="40" spans="1:12" x14ac:dyDescent="0.35">
      <c r="A40" t="str">
        <f>Master!D39</f>
        <v>Neil Chadborn</v>
      </c>
      <c r="B40" t="str">
        <f>Master!E39</f>
        <v>Lucy Chadborn</v>
      </c>
      <c r="C40" t="str">
        <f>Master!C39</f>
        <v>NCSC</v>
      </c>
      <c r="D40" cm="1">
        <f t="array" ref="D40">IFERROR(INDEX(tour_results!$A:$A,MATCH(1,(Overall!$A40 = tour_results!$D:$D)*(Overall!D$1=tour_results!$F:$F),0)),COUNTA($A:$A))</f>
        <v>113</v>
      </c>
      <c r="E40" cm="1">
        <f t="array" aca="1" ref="E40" ca="1">IFERROR(INDEX(tour_results!$A:$A,MATCH(1,(Overall!$A40 = tour_results!$D:$D)*(Overall!E$1=tour_results!$F:$F),0)),COUNTA($A:$A))</f>
        <v>113</v>
      </c>
      <c r="F40" cm="1">
        <f t="array" aca="1" ref="F40" ca="1">IFERROR(INDEX(tour_results!$A:$A,MATCH(1,(Overall!$A40 = tour_results!$D:$D)*(Overall!F$1=tour_results!$F:$F),0)),COUNTA($A:$A))</f>
        <v>113</v>
      </c>
      <c r="G40" cm="1">
        <f t="array" ref="G40">IFERROR(INDEX(tour_results!$A:$A,MATCH(1,(Overall!$A40 = tour_results!$D:$D)*(Overall!G$1=tour_results!$F:$F),0)),COUNTA($A:$A))</f>
        <v>113</v>
      </c>
      <c r="H40" cm="1">
        <f t="array" ref="H40">IFERROR(INDEX(tour_results!$A:$A,MATCH(1,(Overall!$A40 = tour_results!$D:$D)*(Overall!H$1=tour_results!$F:$F),0)),COUNTA($A:$A))</f>
        <v>19</v>
      </c>
      <c r="I40" cm="1">
        <f t="array" ref="I40">IFERROR(INDEX(tour_results!$A:$A,MATCH(1,(Overall!$A40 = tour_results!$D:$D)*(Overall!I$1=tour_results!$F:$F),0)),COUNTA($A:$A))</f>
        <v>113</v>
      </c>
      <c r="J40" cm="1">
        <f t="array" ref="J40">IFERROR(INDEX(tour_results!$A:$A,MATCH(1,(Overall!$A40 = tour_results!$D:$D)*(Overall!J$1=tour_results!$F:$F),0)),COUNTA($A:$A))</f>
        <v>113</v>
      </c>
      <c r="K40">
        <f t="shared" ca="1" si="0"/>
        <v>697</v>
      </c>
      <c r="L40">
        <f t="shared" ca="1" si="1"/>
        <v>358</v>
      </c>
    </row>
    <row r="41" spans="1:12" x14ac:dyDescent="0.35">
      <c r="A41" t="str">
        <f>Master!D40</f>
        <v>Paul Reynolds</v>
      </c>
      <c r="B41" t="str">
        <f>Master!E40</f>
        <v>Matthew Reynolds</v>
      </c>
      <c r="C41" t="str">
        <f>Master!C40</f>
        <v>Notts County Sailing Club</v>
      </c>
      <c r="D41" cm="1">
        <f t="array" ref="D41">IFERROR(INDEX(tour_results!$A:$A,MATCH(1,(Overall!$A41 = tour_results!$D:$D)*(Overall!D$1=tour_results!$F:$F),0)),COUNTA($A:$A))</f>
        <v>113</v>
      </c>
      <c r="E41" cm="1">
        <f t="array" aca="1" ref="E41" ca="1">IFERROR(INDEX(tour_results!$A:$A,MATCH(1,(Overall!$A41 = tour_results!$D:$D)*(Overall!E$1=tour_results!$F:$F),0)),COUNTA($A:$A))</f>
        <v>18</v>
      </c>
      <c r="F41" cm="1">
        <f t="array" aca="1" ref="F41" ca="1">IFERROR(INDEX(tour_results!$A:$A,MATCH(1,(Overall!$A41 = tour_results!$D:$D)*(Overall!F$1=tour_results!$F:$F),0)),COUNTA($A:$A))</f>
        <v>113</v>
      </c>
      <c r="G41" cm="1">
        <f t="array" ref="G41">IFERROR(INDEX(tour_results!$A:$A,MATCH(1,(Overall!$A41 = tour_results!$D:$D)*(Overall!G$1=tour_results!$F:$F),0)),COUNTA($A:$A))</f>
        <v>113</v>
      </c>
      <c r="H41" cm="1">
        <f t="array" ref="H41">IFERROR(INDEX(tour_results!$A:$A,MATCH(1,(Overall!$A41 = tour_results!$D:$D)*(Overall!H$1=tour_results!$F:$F),0)),COUNTA($A:$A))</f>
        <v>113</v>
      </c>
      <c r="I41" cm="1">
        <f t="array" ref="I41">IFERROR(INDEX(tour_results!$A:$A,MATCH(1,(Overall!$A41 = tour_results!$D:$D)*(Overall!I$1=tour_results!$F:$F),0)),COUNTA($A:$A))</f>
        <v>113</v>
      </c>
      <c r="J41" cm="1">
        <f t="array" ref="J41">IFERROR(INDEX(tour_results!$A:$A,MATCH(1,(Overall!$A41 = tour_results!$D:$D)*(Overall!J$1=tour_results!$F:$F),0)),COUNTA($A:$A))</f>
        <v>113</v>
      </c>
      <c r="K41">
        <f t="shared" ca="1" si="0"/>
        <v>696</v>
      </c>
      <c r="L41">
        <f t="shared" ca="1" si="1"/>
        <v>357</v>
      </c>
    </row>
    <row r="42" spans="1:12" x14ac:dyDescent="0.35">
      <c r="A42" t="str">
        <f>Master!D41</f>
        <v>Mike Saul</v>
      </c>
      <c r="B42" t="str">
        <f>Master!E41</f>
        <v>Oliver Kent/Paula Kent</v>
      </c>
      <c r="C42" t="str">
        <f>Master!C41</f>
        <v>yorkshire Dales</v>
      </c>
      <c r="D42" cm="1">
        <f t="array" ref="D42">IFERROR(INDEX(tour_results!$A:$A,MATCH(1,(Overall!$A42 = tour_results!$D:$D)*(Overall!D$1=tour_results!$F:$F),0)),COUNTA($A:$A))</f>
        <v>113</v>
      </c>
      <c r="E42" cm="1">
        <f t="array" aca="1" ref="E42" ca="1">IFERROR(INDEX(tour_results!$A:$A,MATCH(1,(Overall!$A42 = tour_results!$D:$D)*(Overall!E$1=tour_results!$F:$F),0)),COUNTA($A:$A))</f>
        <v>113</v>
      </c>
      <c r="F42" cm="1">
        <f t="array" aca="1" ref="F42" ca="1">IFERROR(INDEX(tour_results!$A:$A,MATCH(1,(Overall!$A42 = tour_results!$D:$D)*(Overall!F$1=tour_results!$F:$F),0)),COUNTA($A:$A))</f>
        <v>113</v>
      </c>
      <c r="G42" cm="1">
        <f t="array" ref="G42">IFERROR(INDEX(tour_results!$A:$A,MATCH(1,(Overall!$A42 = tour_results!$D:$D)*(Overall!G$1=tour_results!$F:$F),0)),COUNTA($A:$A))</f>
        <v>20</v>
      </c>
      <c r="H42" cm="1">
        <f t="array" ref="H42">IFERROR(INDEX(tour_results!$A:$A,MATCH(1,(Overall!$A42 = tour_results!$D:$D)*(Overall!H$1=tour_results!$F:$F),0)),COUNTA($A:$A))</f>
        <v>8</v>
      </c>
      <c r="I42" cm="1">
        <f t="array" ref="I42">IFERROR(INDEX(tour_results!$A:$A,MATCH(1,(Overall!$A42 = tour_results!$D:$D)*(Overall!I$1=tour_results!$F:$F),0)),COUNTA($A:$A))</f>
        <v>113</v>
      </c>
      <c r="J42" cm="1">
        <f t="array" ref="J42">IFERROR(INDEX(tour_results!$A:$A,MATCH(1,(Overall!$A42 = tour_results!$D:$D)*(Overall!J$1=tour_results!$F:$F),0)),COUNTA($A:$A))</f>
        <v>113</v>
      </c>
      <c r="K42">
        <f t="shared" ca="1" si="0"/>
        <v>593</v>
      </c>
      <c r="L42">
        <f t="shared" ca="1" si="1"/>
        <v>254</v>
      </c>
    </row>
    <row r="43" spans="1:12" x14ac:dyDescent="0.35">
      <c r="A43" t="str">
        <f>Master!D42</f>
        <v>Ross Ryan</v>
      </c>
      <c r="B43" t="str">
        <f>Master!E42</f>
        <v>Oliver Ryan-Moore</v>
      </c>
      <c r="C43" t="str">
        <f>Master!C42</f>
        <v>Notts County SC</v>
      </c>
      <c r="D43" cm="1">
        <f t="array" ref="D43">IFERROR(INDEX(tour_results!$A:$A,MATCH(1,(Overall!$A43 = tour_results!$D:$D)*(Overall!D$1=tour_results!$F:$F),0)),COUNTA($A:$A))</f>
        <v>8</v>
      </c>
      <c r="E43" cm="1">
        <f t="array" aca="1" ref="E43" ca="1">IFERROR(INDEX(tour_results!$A:$A,MATCH(1,(Overall!$A43 = tour_results!$D:$D)*(Overall!E$1=tour_results!$F:$F),0)),COUNTA($A:$A))</f>
        <v>13</v>
      </c>
      <c r="F43" cm="1">
        <f t="array" aca="1" ref="F43" ca="1">IFERROR(INDEX(tour_results!$A:$A,MATCH(1,(Overall!$A43 = tour_results!$D:$D)*(Overall!F$1=tour_results!$F:$F),0)),COUNTA($A:$A))</f>
        <v>113</v>
      </c>
      <c r="G43" cm="1">
        <f t="array" ref="G43">IFERROR(INDEX(tour_results!$A:$A,MATCH(1,(Overall!$A43 = tour_results!$D:$D)*(Overall!G$1=tour_results!$F:$F),0)),COUNTA($A:$A))</f>
        <v>28</v>
      </c>
      <c r="H43" cm="1">
        <f t="array" ref="H43">IFERROR(INDEX(tour_results!$A:$A,MATCH(1,(Overall!$A43 = tour_results!$D:$D)*(Overall!H$1=tour_results!$F:$F),0)),COUNTA($A:$A))</f>
        <v>113</v>
      </c>
      <c r="I43" cm="1">
        <f t="array" ref="I43">IFERROR(INDEX(tour_results!$A:$A,MATCH(1,(Overall!$A43 = tour_results!$D:$D)*(Overall!I$1=tour_results!$F:$F),0)),COUNTA($A:$A))</f>
        <v>113</v>
      </c>
      <c r="J43" cm="1">
        <f t="array" ref="J43">IFERROR(INDEX(tour_results!$A:$A,MATCH(1,(Overall!$A43 = tour_results!$D:$D)*(Overall!J$1=tour_results!$F:$F),0)),COUNTA($A:$A))</f>
        <v>113</v>
      </c>
      <c r="K43">
        <f t="shared" ca="1" si="0"/>
        <v>501</v>
      </c>
      <c r="L43">
        <f t="shared" ca="1" si="1"/>
        <v>162</v>
      </c>
    </row>
    <row r="44" spans="1:12" x14ac:dyDescent="0.35">
      <c r="A44" t="str">
        <f>Master!D43</f>
        <v>Chris Huffer</v>
      </c>
      <c r="B44" t="str">
        <f>Master!E43</f>
        <v>Cathy Reynolds</v>
      </c>
      <c r="C44" t="str">
        <f>Master!C43</f>
        <v>NCSC</v>
      </c>
      <c r="D44" cm="1">
        <f t="array" ref="D44">IFERROR(INDEX(tour_results!$A:$A,MATCH(1,(Overall!$A44 = tour_results!$D:$D)*(Overall!D$1=tour_results!$F:$F),0)),COUNTA($A:$A))</f>
        <v>113</v>
      </c>
      <c r="E44" cm="1">
        <f t="array" aca="1" ref="E44" ca="1">IFERROR(INDEX(tour_results!$A:$A,MATCH(1,(Overall!$A44 = tour_results!$D:$D)*(Overall!E$1=tour_results!$F:$F),0)),COUNTA($A:$A))</f>
        <v>113</v>
      </c>
      <c r="F44" cm="1">
        <f t="array" aca="1" ref="F44" ca="1">IFERROR(INDEX(tour_results!$A:$A,MATCH(1,(Overall!$A44 = tour_results!$D:$D)*(Overall!F$1=tour_results!$F:$F),0)),COUNTA($A:$A))</f>
        <v>113</v>
      </c>
      <c r="G44" cm="1">
        <f t="array" ref="G44">IFERROR(INDEX(tour_results!$A:$A,MATCH(1,(Overall!$A44 = tour_results!$D:$D)*(Overall!G$1=tour_results!$F:$F),0)),COUNTA($A:$A))</f>
        <v>113</v>
      </c>
      <c r="H44" cm="1">
        <f t="array" ref="H44">IFERROR(INDEX(tour_results!$A:$A,MATCH(1,(Overall!$A44 = tour_results!$D:$D)*(Overall!H$1=tour_results!$F:$F),0)),COUNTA($A:$A))</f>
        <v>15</v>
      </c>
      <c r="I44" cm="1">
        <f t="array" ref="I44">IFERROR(INDEX(tour_results!$A:$A,MATCH(1,(Overall!$A44 = tour_results!$D:$D)*(Overall!I$1=tour_results!$F:$F),0)),COUNTA($A:$A))</f>
        <v>113</v>
      </c>
      <c r="J44" cm="1">
        <f t="array" ref="J44">IFERROR(INDEX(tour_results!$A:$A,MATCH(1,(Overall!$A44 = tour_results!$D:$D)*(Overall!J$1=tour_results!$F:$F),0)),COUNTA($A:$A))</f>
        <v>113</v>
      </c>
      <c r="K44">
        <f t="shared" ca="1" si="0"/>
        <v>693</v>
      </c>
      <c r="L44">
        <f t="shared" ca="1" si="1"/>
        <v>354</v>
      </c>
    </row>
    <row r="45" spans="1:12" x14ac:dyDescent="0.35">
      <c r="A45" t="str">
        <f>Master!D44</f>
        <v>Alex Alcock</v>
      </c>
      <c r="B45" t="str">
        <f>Master!E44</f>
        <v>Alistair Coates</v>
      </c>
      <c r="C45" t="str">
        <f>Master!C44</f>
        <v>LLSC</v>
      </c>
      <c r="D45" cm="1">
        <f t="array" ref="D45">IFERROR(INDEX(tour_results!$A:$A,MATCH(1,(Overall!$A45 = tour_results!$D:$D)*(Overall!D$1=tour_results!$F:$F),0)),COUNTA($A:$A))</f>
        <v>6</v>
      </c>
      <c r="E45" cm="1">
        <f t="array" aca="1" ref="E45" ca="1">IFERROR(INDEX(tour_results!$A:$A,MATCH(1,(Overall!$A45 = tour_results!$D:$D)*(Overall!E$1=tour_results!$F:$F),0)),COUNTA($A:$A))</f>
        <v>113</v>
      </c>
      <c r="F45" cm="1">
        <f t="array" aca="1" ref="F45" ca="1">IFERROR(INDEX(tour_results!$A:$A,MATCH(1,(Overall!$A45 = tour_results!$D:$D)*(Overall!F$1=tour_results!$F:$F),0)),COUNTA($A:$A))</f>
        <v>113</v>
      </c>
      <c r="G45" cm="1">
        <f t="array" ref="G45">IFERROR(INDEX(tour_results!$A:$A,MATCH(1,(Overall!$A45 = tour_results!$D:$D)*(Overall!G$1=tour_results!$F:$F),0)),COUNTA($A:$A))</f>
        <v>113</v>
      </c>
      <c r="H45" cm="1">
        <f t="array" ref="H45">IFERROR(INDEX(tour_results!$A:$A,MATCH(1,(Overall!$A45 = tour_results!$D:$D)*(Overall!H$1=tour_results!$F:$F),0)),COUNTA($A:$A))</f>
        <v>113</v>
      </c>
      <c r="I45" cm="1">
        <f t="array" ref="I45">IFERROR(INDEX(tour_results!$A:$A,MATCH(1,(Overall!$A45 = tour_results!$D:$D)*(Overall!I$1=tour_results!$F:$F),0)),COUNTA($A:$A))</f>
        <v>113</v>
      </c>
      <c r="J45" cm="1">
        <f t="array" ref="J45">IFERROR(INDEX(tour_results!$A:$A,MATCH(1,(Overall!$A45 = tour_results!$D:$D)*(Overall!J$1=tour_results!$F:$F),0)),COUNTA($A:$A))</f>
        <v>113</v>
      </c>
      <c r="K45">
        <f t="shared" ca="1" si="0"/>
        <v>684</v>
      </c>
      <c r="L45">
        <f t="shared" ca="1" si="1"/>
        <v>345</v>
      </c>
    </row>
    <row r="46" spans="1:12" x14ac:dyDescent="0.35">
      <c r="A46" t="str">
        <f>Master!D45</f>
        <v>Sam Knight</v>
      </c>
      <c r="B46" t="str">
        <f>Master!E45</f>
        <v>Chris Bownes</v>
      </c>
      <c r="C46" t="str">
        <f>Master!C45</f>
        <v>Bartley SC</v>
      </c>
      <c r="D46" cm="1">
        <f t="array" ref="D46">IFERROR(INDEX(tour_results!$A:$A,MATCH(1,(Overall!$A46 = tour_results!$D:$D)*(Overall!D$1=tour_results!$F:$F),0)),COUNTA($A:$A))</f>
        <v>1</v>
      </c>
      <c r="E46" cm="1">
        <f t="array" aca="1" ref="E46" ca="1">IFERROR(INDEX(tour_results!$A:$A,MATCH(1,(Overall!$A46 = tour_results!$D:$D)*(Overall!E$1=tour_results!$F:$F),0)),COUNTA($A:$A))</f>
        <v>8</v>
      </c>
      <c r="F46" cm="1">
        <f t="array" aca="1" ref="F46" ca="1">IFERROR(INDEX(tour_results!$A:$A,MATCH(1,(Overall!$A46 = tour_results!$D:$D)*(Overall!F$1=tour_results!$F:$F),0)),COUNTA($A:$A))</f>
        <v>1</v>
      </c>
      <c r="G46" cm="1">
        <f t="array" ref="G46">IFERROR(INDEX(tour_results!$A:$A,MATCH(1,(Overall!$A46 = tour_results!$D:$D)*(Overall!G$1=tour_results!$F:$F),0)),COUNTA($A:$A))</f>
        <v>6</v>
      </c>
      <c r="H46" cm="1">
        <f t="array" ref="H46">IFERROR(INDEX(tour_results!$A:$A,MATCH(1,(Overall!$A46 = tour_results!$D:$D)*(Overall!H$1=tour_results!$F:$F),0)),COUNTA($A:$A))</f>
        <v>113</v>
      </c>
      <c r="I46" cm="1">
        <f t="array" ref="I46">IFERROR(INDEX(tour_results!$A:$A,MATCH(1,(Overall!$A46 = tour_results!$D:$D)*(Overall!I$1=tour_results!$F:$F),0)),COUNTA($A:$A))</f>
        <v>6</v>
      </c>
      <c r="J46" cm="1">
        <f t="array" ref="J46">IFERROR(INDEX(tour_results!$A:$A,MATCH(1,(Overall!$A46 = tour_results!$D:$D)*(Overall!J$1=tour_results!$F:$F),0)),COUNTA($A:$A))</f>
        <v>3</v>
      </c>
      <c r="K46">
        <f t="shared" ca="1" si="0"/>
        <v>138</v>
      </c>
      <c r="L46">
        <f t="shared" ca="1" si="1"/>
        <v>11</v>
      </c>
    </row>
    <row r="47" spans="1:12" x14ac:dyDescent="0.35">
      <c r="A47" t="str">
        <f>Master!D46</f>
        <v>Neil Bevington</v>
      </c>
      <c r="B47" t="str">
        <f>Master!E46</f>
        <v>Alan Skeens</v>
      </c>
      <c r="C47" t="str">
        <f>Master!C46</f>
        <v>Lee on Solent SC</v>
      </c>
      <c r="D47" cm="1">
        <f t="array" ref="D47">IFERROR(INDEX(tour_results!$A:$A,MATCH(1,(Overall!$A47 = tour_results!$D:$D)*(Overall!D$1=tour_results!$F:$F),0)),COUNTA($A:$A))</f>
        <v>113</v>
      </c>
      <c r="E47" cm="1">
        <f t="array" aca="1" ref="E47" ca="1">IFERROR(INDEX(tour_results!$A:$A,MATCH(1,(Overall!$A47 = tour_results!$D:$D)*(Overall!E$1=tour_results!$F:$F),0)),COUNTA($A:$A))</f>
        <v>113</v>
      </c>
      <c r="F47" cm="1">
        <f t="array" aca="1" ref="F47" ca="1">IFERROR(INDEX(tour_results!$A:$A,MATCH(1,(Overall!$A47 = tour_results!$D:$D)*(Overall!F$1=tour_results!$F:$F),0)),COUNTA($A:$A))</f>
        <v>8</v>
      </c>
      <c r="G47" cm="1">
        <f t="array" ref="G47">IFERROR(INDEX(tour_results!$A:$A,MATCH(1,(Overall!$A47 = tour_results!$D:$D)*(Overall!G$1=tour_results!$F:$F),0)),COUNTA($A:$A))</f>
        <v>15</v>
      </c>
      <c r="H47" cm="1">
        <f t="array" ref="H47">IFERROR(INDEX(tour_results!$A:$A,MATCH(1,(Overall!$A47 = tour_results!$D:$D)*(Overall!H$1=tour_results!$F:$F),0)),COUNTA($A:$A))</f>
        <v>113</v>
      </c>
      <c r="I47" cm="1">
        <f t="array" ref="I47">IFERROR(INDEX(tour_results!$A:$A,MATCH(1,(Overall!$A47 = tour_results!$D:$D)*(Overall!I$1=tour_results!$F:$F),0)),COUNTA($A:$A))</f>
        <v>113</v>
      </c>
      <c r="J47" cm="1">
        <f t="array" ref="J47">IFERROR(INDEX(tour_results!$A:$A,MATCH(1,(Overall!$A47 = tour_results!$D:$D)*(Overall!J$1=tour_results!$F:$F),0)),COUNTA($A:$A))</f>
        <v>113</v>
      </c>
      <c r="K47">
        <f t="shared" ca="1" si="0"/>
        <v>588</v>
      </c>
      <c r="L47">
        <f t="shared" ca="1" si="1"/>
        <v>249</v>
      </c>
    </row>
    <row r="48" spans="1:12" x14ac:dyDescent="0.35">
      <c r="A48" t="str">
        <f>Master!D47</f>
        <v>Mark Dingsdale</v>
      </c>
      <c r="B48" t="str">
        <f>Master!E47</f>
        <v>Ness Evans</v>
      </c>
      <c r="C48" t="str">
        <f>Master!C47</f>
        <v>LLSC</v>
      </c>
      <c r="D48" cm="1">
        <f t="array" ref="D48">IFERROR(INDEX(tour_results!$A:$A,MATCH(1,(Overall!$A48 = tour_results!$D:$D)*(Overall!D$1=tour_results!$F:$F),0)),COUNTA($A:$A))</f>
        <v>11</v>
      </c>
      <c r="E48" cm="1">
        <f t="array" aca="1" ref="E48" ca="1">IFERROR(INDEX(tour_results!$A:$A,MATCH(1,(Overall!$A48 = tour_results!$D:$D)*(Overall!E$1=tour_results!$F:$F),0)),COUNTA($A:$A))</f>
        <v>113</v>
      </c>
      <c r="F48" cm="1">
        <f t="array" aca="1" ref="F48" ca="1">IFERROR(INDEX(tour_results!$A:$A,MATCH(1,(Overall!$A48 = tour_results!$D:$D)*(Overall!F$1=tour_results!$F:$F),0)),COUNTA($A:$A))</f>
        <v>113</v>
      </c>
      <c r="G48" cm="1">
        <f t="array" ref="G48">IFERROR(INDEX(tour_results!$A:$A,MATCH(1,(Overall!$A48 = tour_results!$D:$D)*(Overall!G$1=tour_results!$F:$F),0)),COUNTA($A:$A))</f>
        <v>113</v>
      </c>
      <c r="H48" cm="1">
        <f t="array" ref="H48">IFERROR(INDEX(tour_results!$A:$A,MATCH(1,(Overall!$A48 = tour_results!$D:$D)*(Overall!H$1=tour_results!$F:$F),0)),COUNTA($A:$A))</f>
        <v>113</v>
      </c>
      <c r="I48" cm="1">
        <f t="array" ref="I48">IFERROR(INDEX(tour_results!$A:$A,MATCH(1,(Overall!$A48 = tour_results!$D:$D)*(Overall!I$1=tour_results!$F:$F),0)),COUNTA($A:$A))</f>
        <v>113</v>
      </c>
      <c r="J48" cm="1">
        <f t="array" ref="J48">IFERROR(INDEX(tour_results!$A:$A,MATCH(1,(Overall!$A48 = tour_results!$D:$D)*(Overall!J$1=tour_results!$F:$F),0)),COUNTA($A:$A))</f>
        <v>113</v>
      </c>
      <c r="K48">
        <f t="shared" ca="1" si="0"/>
        <v>689</v>
      </c>
      <c r="L48">
        <f t="shared" ca="1" si="1"/>
        <v>350</v>
      </c>
    </row>
    <row r="49" spans="1:12" x14ac:dyDescent="0.35">
      <c r="A49" t="str">
        <f>Master!D48</f>
        <v>Phil Murray</v>
      </c>
      <c r="B49" t="str">
        <f>Master!E48</f>
        <v>Neil Schofield</v>
      </c>
      <c r="C49" t="str">
        <f>Master!C48</f>
        <v>Tynemouth SC</v>
      </c>
      <c r="D49" cm="1">
        <f t="array" ref="D49">IFERROR(INDEX(tour_results!$A:$A,MATCH(1,(Overall!$A49 = tour_results!$D:$D)*(Overall!D$1=tour_results!$F:$F),0)),COUNTA($A:$A))</f>
        <v>113</v>
      </c>
      <c r="E49" cm="1">
        <f t="array" aca="1" ref="E49" ca="1">IFERROR(INDEX(tour_results!$A:$A,MATCH(1,(Overall!$A49 = tour_results!$D:$D)*(Overall!E$1=tour_results!$F:$F),0)),COUNTA($A:$A))</f>
        <v>113</v>
      </c>
      <c r="F49" cm="1">
        <f t="array" aca="1" ref="F49" ca="1">IFERROR(INDEX(tour_results!$A:$A,MATCH(1,(Overall!$A49 = tour_results!$D:$D)*(Overall!F$1=tour_results!$F:$F),0)),COUNTA($A:$A))</f>
        <v>113</v>
      </c>
      <c r="G49" cm="1">
        <f t="array" ref="G49">IFERROR(INDEX(tour_results!$A:$A,MATCH(1,(Overall!$A49 = tour_results!$D:$D)*(Overall!G$1=tour_results!$F:$F),0)),COUNTA($A:$A))</f>
        <v>7</v>
      </c>
      <c r="H49" cm="1">
        <f t="array" ref="H49">IFERROR(INDEX(tour_results!$A:$A,MATCH(1,(Overall!$A49 = tour_results!$D:$D)*(Overall!H$1=tour_results!$F:$F),0)),COUNTA($A:$A))</f>
        <v>113</v>
      </c>
      <c r="I49" cm="1">
        <f t="array" ref="I49">IFERROR(INDEX(tour_results!$A:$A,MATCH(1,(Overall!$A49 = tour_results!$D:$D)*(Overall!I$1=tour_results!$F:$F),0)),COUNTA($A:$A))</f>
        <v>113</v>
      </c>
      <c r="J49" cm="1">
        <f t="array" ref="J49">IFERROR(INDEX(tour_results!$A:$A,MATCH(1,(Overall!$A49 = tour_results!$D:$D)*(Overall!J$1=tour_results!$F:$F),0)),COUNTA($A:$A))</f>
        <v>113</v>
      </c>
      <c r="K49">
        <f t="shared" ca="1" si="0"/>
        <v>685</v>
      </c>
      <c r="L49">
        <f t="shared" ca="1" si="1"/>
        <v>346</v>
      </c>
    </row>
    <row r="50" spans="1:12" x14ac:dyDescent="0.35">
      <c r="A50" t="str">
        <f>Master!D49</f>
        <v>James Stewart</v>
      </c>
      <c r="B50" t="str">
        <f>Master!E49</f>
        <v>Sam Parker</v>
      </c>
      <c r="C50" t="str">
        <f>Master!C49</f>
        <v>Netley Sailing Club</v>
      </c>
      <c r="D50" cm="1">
        <f t="array" ref="D50">IFERROR(INDEX(tour_results!$A:$A,MATCH(1,(Overall!$A50 = tour_results!$D:$D)*(Overall!D$1=tour_results!$F:$F),0)),COUNTA($A:$A))</f>
        <v>113</v>
      </c>
      <c r="E50" cm="1">
        <f t="array" aca="1" ref="E50" ca="1">IFERROR(INDEX(tour_results!$A:$A,MATCH(1,(Overall!$A50 = tour_results!$D:$D)*(Overall!E$1=tour_results!$F:$F),0)),COUNTA($A:$A))</f>
        <v>113</v>
      </c>
      <c r="F50" cm="1">
        <f t="array" aca="1" ref="F50" ca="1">IFERROR(INDEX(tour_results!$A:$A,MATCH(1,(Overall!$A50 = tour_results!$D:$D)*(Overall!F$1=tour_results!$F:$F),0)),COUNTA($A:$A))</f>
        <v>5</v>
      </c>
      <c r="G50" cm="1">
        <f t="array" ref="G50">IFERROR(INDEX(tour_results!$A:$A,MATCH(1,(Overall!$A50 = tour_results!$D:$D)*(Overall!G$1=tour_results!$F:$F),0)),COUNTA($A:$A))</f>
        <v>11</v>
      </c>
      <c r="H50" cm="1">
        <f t="array" ref="H50">IFERROR(INDEX(tour_results!$A:$A,MATCH(1,(Overall!$A50 = tour_results!$D:$D)*(Overall!H$1=tour_results!$F:$F),0)),COUNTA($A:$A))</f>
        <v>113</v>
      </c>
      <c r="I50" cm="1">
        <f t="array" ref="I50">IFERROR(INDEX(tour_results!$A:$A,MATCH(1,(Overall!$A50 = tour_results!$D:$D)*(Overall!I$1=tour_results!$F:$F),0)),COUNTA($A:$A))</f>
        <v>9</v>
      </c>
      <c r="J50" cm="1">
        <f t="array" ref="J50">IFERROR(INDEX(tour_results!$A:$A,MATCH(1,(Overall!$A50 = tour_results!$D:$D)*(Overall!J$1=tour_results!$F:$F),0)),COUNTA($A:$A))</f>
        <v>113</v>
      </c>
      <c r="K50">
        <f t="shared" ca="1" si="0"/>
        <v>477</v>
      </c>
      <c r="L50">
        <f t="shared" ca="1" si="1"/>
        <v>138</v>
      </c>
    </row>
    <row r="51" spans="1:12" x14ac:dyDescent="0.35">
      <c r="A51" t="str">
        <f>Master!D50</f>
        <v>Jacob Ainsworth</v>
      </c>
      <c r="B51" t="str">
        <f>Master!E50</f>
        <v>Kayleigh Roberts</v>
      </c>
      <c r="C51" t="str">
        <f>Master!C50</f>
        <v>Tynemouth sc</v>
      </c>
      <c r="D51" cm="1">
        <f t="array" ref="D51">IFERROR(INDEX(tour_results!$A:$A,MATCH(1,(Overall!$A51 = tour_results!$D:$D)*(Overall!D$1=tour_results!$F:$F),0)),COUNTA($A:$A))</f>
        <v>113</v>
      </c>
      <c r="E51" cm="1">
        <f t="array" aca="1" ref="E51" ca="1">IFERROR(INDEX(tour_results!$A:$A,MATCH(1,(Overall!$A51 = tour_results!$D:$D)*(Overall!E$1=tour_results!$F:$F),0)),COUNTA($A:$A))</f>
        <v>113</v>
      </c>
      <c r="F51" cm="1">
        <f t="array" aca="1" ref="F51" ca="1">IFERROR(INDEX(tour_results!$A:$A,MATCH(1,(Overall!$A51 = tour_results!$D:$D)*(Overall!F$1=tour_results!$F:$F),0)),COUNTA($A:$A))</f>
        <v>113</v>
      </c>
      <c r="G51" cm="1">
        <f t="array" ref="G51">IFERROR(INDEX(tour_results!$A:$A,MATCH(1,(Overall!$A51 = tour_results!$D:$D)*(Overall!G$1=tour_results!$F:$F),0)),COUNTA($A:$A))</f>
        <v>14</v>
      </c>
      <c r="H51" cm="1">
        <f t="array" ref="H51">IFERROR(INDEX(tour_results!$A:$A,MATCH(1,(Overall!$A51 = tour_results!$D:$D)*(Overall!H$1=tour_results!$F:$F),0)),COUNTA($A:$A))</f>
        <v>113</v>
      </c>
      <c r="I51" cm="1">
        <f t="array" ref="I51">IFERROR(INDEX(tour_results!$A:$A,MATCH(1,(Overall!$A51 = tour_results!$D:$D)*(Overall!I$1=tour_results!$F:$F),0)),COUNTA($A:$A))</f>
        <v>113</v>
      </c>
      <c r="J51" cm="1">
        <f t="array" ref="J51">IFERROR(INDEX(tour_results!$A:$A,MATCH(1,(Overall!$A51 = tour_results!$D:$D)*(Overall!J$1=tour_results!$F:$F),0)),COUNTA($A:$A))</f>
        <v>113</v>
      </c>
      <c r="K51">
        <f t="shared" ca="1" si="0"/>
        <v>692</v>
      </c>
      <c r="L51">
        <f t="shared" ca="1" si="1"/>
        <v>353</v>
      </c>
    </row>
    <row r="52" spans="1:12" x14ac:dyDescent="0.35">
      <c r="A52" t="str">
        <f>Master!D51</f>
        <v>Sam Watson</v>
      </c>
      <c r="B52" t="str">
        <f>Master!E51</f>
        <v>Geoff Edwards</v>
      </c>
      <c r="C52" t="str">
        <f>Master!C51</f>
        <v>Budworth SC</v>
      </c>
      <c r="D52" cm="1">
        <f t="array" ref="D52">IFERROR(INDEX(tour_results!$A:$A,MATCH(1,(Overall!$A52 = tour_results!$D:$D)*(Overall!D$1=tour_results!$F:$F),0)),COUNTA($A:$A))</f>
        <v>7</v>
      </c>
      <c r="E52" cm="1">
        <f t="array" aca="1" ref="E52" ca="1">IFERROR(INDEX(tour_results!$A:$A,MATCH(1,(Overall!$A52 = tour_results!$D:$D)*(Overall!E$1=tour_results!$F:$F),0)),COUNTA($A:$A))</f>
        <v>9</v>
      </c>
      <c r="F52" cm="1">
        <f t="array" aca="1" ref="F52" ca="1">IFERROR(INDEX(tour_results!$A:$A,MATCH(1,(Overall!$A52 = tour_results!$D:$D)*(Overall!F$1=tour_results!$F:$F),0)),COUNTA($A:$A))</f>
        <v>13</v>
      </c>
      <c r="G52" cm="1">
        <f t="array" ref="G52">IFERROR(INDEX(tour_results!$A:$A,MATCH(1,(Overall!$A52 = tour_results!$D:$D)*(Overall!G$1=tour_results!$F:$F),0)),COUNTA($A:$A))</f>
        <v>10</v>
      </c>
      <c r="H52" cm="1">
        <f t="array" ref="H52">IFERROR(INDEX(tour_results!$A:$A,MATCH(1,(Overall!$A52 = tour_results!$D:$D)*(Overall!H$1=tour_results!$F:$F),0)),COUNTA($A:$A))</f>
        <v>113</v>
      </c>
      <c r="I52" cm="1">
        <f t="array" ref="I52">IFERROR(INDEX(tour_results!$A:$A,MATCH(1,(Overall!$A52 = tour_results!$D:$D)*(Overall!I$1=tour_results!$F:$F),0)),COUNTA($A:$A))</f>
        <v>113</v>
      </c>
      <c r="J52" cm="1">
        <f t="array" ref="J52">IFERROR(INDEX(tour_results!$A:$A,MATCH(1,(Overall!$A52 = tour_results!$D:$D)*(Overall!J$1=tour_results!$F:$F),0)),COUNTA($A:$A))</f>
        <v>5</v>
      </c>
      <c r="K52">
        <f t="shared" ca="1" si="0"/>
        <v>270</v>
      </c>
      <c r="L52">
        <f t="shared" ca="1" si="1"/>
        <v>31</v>
      </c>
    </row>
    <row r="53" spans="1:12" x14ac:dyDescent="0.35">
      <c r="A53" t="str">
        <f>Master!D52</f>
        <v>Andy Ritchie</v>
      </c>
      <c r="B53" t="str">
        <f>Master!E52</f>
        <v>Malc Ritchie</v>
      </c>
      <c r="C53" t="str">
        <f>Master!C52</f>
        <v>Hykeham SC</v>
      </c>
      <c r="D53" cm="1">
        <f t="array" ref="D53">IFERROR(INDEX(tour_results!$A:$A,MATCH(1,(Overall!$A53 = tour_results!$D:$D)*(Overall!D$1=tour_results!$F:$F),0)),COUNTA($A:$A))</f>
        <v>113</v>
      </c>
      <c r="E53" cm="1">
        <f t="array" aca="1" ref="E53" ca="1">IFERROR(INDEX(tour_results!$A:$A,MATCH(1,(Overall!$A53 = tour_results!$D:$D)*(Overall!E$1=tour_results!$F:$F),0)),COUNTA($A:$A))</f>
        <v>113</v>
      </c>
      <c r="F53" cm="1">
        <f t="array" aca="1" ref="F53" ca="1">IFERROR(INDEX(tour_results!$A:$A,MATCH(1,(Overall!$A53 = tour_results!$D:$D)*(Overall!F$1=tour_results!$F:$F),0)),COUNTA($A:$A))</f>
        <v>113</v>
      </c>
      <c r="G53" cm="1">
        <f t="array" ref="G53">IFERROR(INDEX(tour_results!$A:$A,MATCH(1,(Overall!$A53 = tour_results!$D:$D)*(Overall!G$1=tour_results!$F:$F),0)),COUNTA($A:$A))</f>
        <v>40</v>
      </c>
      <c r="H53" cm="1">
        <f t="array" ref="H53">IFERROR(INDEX(tour_results!$A:$A,MATCH(1,(Overall!$A53 = tour_results!$D:$D)*(Overall!H$1=tour_results!$F:$F),0)),COUNTA($A:$A))</f>
        <v>113</v>
      </c>
      <c r="I53" cm="1">
        <f t="array" ref="I53">IFERROR(INDEX(tour_results!$A:$A,MATCH(1,(Overall!$A53 = tour_results!$D:$D)*(Overall!I$1=tour_results!$F:$F),0)),COUNTA($A:$A))</f>
        <v>113</v>
      </c>
      <c r="J53" cm="1">
        <f t="array" ref="J53">IFERROR(INDEX(tour_results!$A:$A,MATCH(1,(Overall!$A53 = tour_results!$D:$D)*(Overall!J$1=tour_results!$F:$F),0)),COUNTA($A:$A))</f>
        <v>113</v>
      </c>
      <c r="K53">
        <f t="shared" ca="1" si="0"/>
        <v>718</v>
      </c>
      <c r="L53">
        <f t="shared" ca="1" si="1"/>
        <v>379</v>
      </c>
    </row>
    <row r="54" spans="1:12" x14ac:dyDescent="0.35">
      <c r="A54" t="str">
        <f>Master!D53</f>
        <v>Bruce Mills</v>
      </c>
      <c r="B54" t="str">
        <f>Master!E53</f>
        <v>Andrea Jarman</v>
      </c>
      <c r="C54" t="str">
        <f>Master!C53</f>
        <v>Warsash SC</v>
      </c>
      <c r="D54" cm="1">
        <f t="array" ref="D54">IFERROR(INDEX(tour_results!$A:$A,MATCH(1,(Overall!$A54 = tour_results!$D:$D)*(Overall!D$1=tour_results!$F:$F),0)),COUNTA($A:$A))</f>
        <v>113</v>
      </c>
      <c r="E54" cm="1">
        <f t="array" aca="1" ref="E54" ca="1">IFERROR(INDEX(tour_results!$A:$A,MATCH(1,(Overall!$A54 = tour_results!$D:$D)*(Overall!E$1=tour_results!$F:$F),0)),COUNTA($A:$A))</f>
        <v>113</v>
      </c>
      <c r="F54" cm="1">
        <f t="array" aca="1" ref="F54" ca="1">IFERROR(INDEX(tour_results!$A:$A,MATCH(1,(Overall!$A54 = tour_results!$D:$D)*(Overall!F$1=tour_results!$F:$F),0)),COUNTA($A:$A))</f>
        <v>113</v>
      </c>
      <c r="G54" cm="1">
        <f t="array" ref="G54">IFERROR(INDEX(tour_results!$A:$A,MATCH(1,(Overall!$A54 = tour_results!$D:$D)*(Overall!G$1=tour_results!$F:$F),0)),COUNTA($A:$A))</f>
        <v>52</v>
      </c>
      <c r="H54" cm="1">
        <f t="array" ref="H54">IFERROR(INDEX(tour_results!$A:$A,MATCH(1,(Overall!$A54 = tour_results!$D:$D)*(Overall!H$1=tour_results!$F:$F),0)),COUNTA($A:$A))</f>
        <v>113</v>
      </c>
      <c r="I54" cm="1">
        <f t="array" ref="I54">IFERROR(INDEX(tour_results!$A:$A,MATCH(1,(Overall!$A54 = tour_results!$D:$D)*(Overall!I$1=tour_results!$F:$F),0)),COUNTA($A:$A))</f>
        <v>113</v>
      </c>
      <c r="J54" cm="1">
        <f t="array" ref="J54">IFERROR(INDEX(tour_results!$A:$A,MATCH(1,(Overall!$A54 = tour_results!$D:$D)*(Overall!J$1=tour_results!$F:$F),0)),COUNTA($A:$A))</f>
        <v>113</v>
      </c>
      <c r="K54">
        <f t="shared" ca="1" si="0"/>
        <v>730</v>
      </c>
      <c r="L54">
        <f t="shared" ca="1" si="1"/>
        <v>391</v>
      </c>
    </row>
    <row r="55" spans="1:12" x14ac:dyDescent="0.35">
      <c r="A55" t="str">
        <f>Master!D54</f>
        <v>Carl Whitehead</v>
      </c>
      <c r="B55" t="str">
        <f>Master!E54</f>
        <v>Carol Milner</v>
      </c>
      <c r="C55" t="str">
        <f>Master!C54</f>
        <v>Filey SC</v>
      </c>
      <c r="D55" cm="1">
        <f t="array" ref="D55">IFERROR(INDEX(tour_results!$A:$A,MATCH(1,(Overall!$A55 = tour_results!$D:$D)*(Overall!D$1=tour_results!$F:$F),0)),COUNTA($A:$A))</f>
        <v>113</v>
      </c>
      <c r="E55" cm="1">
        <f t="array" aca="1" ref="E55" ca="1">IFERROR(INDEX(tour_results!$A:$A,MATCH(1,(Overall!$A55 = tour_results!$D:$D)*(Overall!E$1=tour_results!$F:$F),0)),COUNTA($A:$A))</f>
        <v>113</v>
      </c>
      <c r="F55" cm="1">
        <f t="array" aca="1" ref="F55" ca="1">IFERROR(INDEX(tour_results!$A:$A,MATCH(1,(Overall!$A55 = tour_results!$D:$D)*(Overall!F$1=tour_results!$F:$F),0)),COUNTA($A:$A))</f>
        <v>113</v>
      </c>
      <c r="G55" cm="1">
        <f t="array" ref="G55">IFERROR(INDEX(tour_results!$A:$A,MATCH(1,(Overall!$A55 = tour_results!$D:$D)*(Overall!G$1=tour_results!$F:$F),0)),COUNTA($A:$A))</f>
        <v>44</v>
      </c>
      <c r="H55" cm="1">
        <f t="array" ref="H55">IFERROR(INDEX(tour_results!$A:$A,MATCH(1,(Overall!$A55 = tour_results!$D:$D)*(Overall!H$1=tour_results!$F:$F),0)),COUNTA($A:$A))</f>
        <v>16</v>
      </c>
      <c r="I55" cm="1">
        <f t="array" ref="I55">IFERROR(INDEX(tour_results!$A:$A,MATCH(1,(Overall!$A55 = tour_results!$D:$D)*(Overall!I$1=tour_results!$F:$F),0)),COUNTA($A:$A))</f>
        <v>113</v>
      </c>
      <c r="J55" cm="1">
        <f t="array" ref="J55">IFERROR(INDEX(tour_results!$A:$A,MATCH(1,(Overall!$A55 = tour_results!$D:$D)*(Overall!J$1=tour_results!$F:$F),0)),COUNTA($A:$A))</f>
        <v>113</v>
      </c>
      <c r="K55">
        <f t="shared" ca="1" si="0"/>
        <v>625</v>
      </c>
      <c r="L55">
        <f t="shared" ca="1" si="1"/>
        <v>286</v>
      </c>
    </row>
    <row r="56" spans="1:12" x14ac:dyDescent="0.35">
      <c r="A56" t="str">
        <f>Master!D55</f>
        <v>Simon Mathews</v>
      </c>
      <c r="B56" t="str">
        <f>Master!E55</f>
        <v>Jack Fussey</v>
      </c>
      <c r="C56" t="str">
        <f>Master!C55</f>
        <v>Lancing SC</v>
      </c>
      <c r="D56" cm="1">
        <f t="array" ref="D56">IFERROR(INDEX(tour_results!$A:$A,MATCH(1,(Overall!$A56 = tour_results!$D:$D)*(Overall!D$1=tour_results!$F:$F),0)),COUNTA($A:$A))</f>
        <v>113</v>
      </c>
      <c r="E56" cm="1">
        <f t="array" aca="1" ref="E56" ca="1">IFERROR(INDEX(tour_results!$A:$A,MATCH(1,(Overall!$A56 = tour_results!$D:$D)*(Overall!E$1=tour_results!$F:$F),0)),COUNTA($A:$A))</f>
        <v>113</v>
      </c>
      <c r="F56" cm="1">
        <f t="array" aca="1" ref="F56" ca="1">IFERROR(INDEX(tour_results!$A:$A,MATCH(1,(Overall!$A56 = tour_results!$D:$D)*(Overall!F$1=tour_results!$F:$F),0)),COUNTA($A:$A))</f>
        <v>113</v>
      </c>
      <c r="G56" cm="1">
        <f t="array" ref="G56">IFERROR(INDEX(tour_results!$A:$A,MATCH(1,(Overall!$A56 = tour_results!$D:$D)*(Overall!G$1=tour_results!$F:$F),0)),COUNTA($A:$A))</f>
        <v>54</v>
      </c>
      <c r="H56" cm="1">
        <f t="array" ref="H56">IFERROR(INDEX(tour_results!$A:$A,MATCH(1,(Overall!$A56 = tour_results!$D:$D)*(Overall!H$1=tour_results!$F:$F),0)),COUNTA($A:$A))</f>
        <v>113</v>
      </c>
      <c r="I56" cm="1">
        <f t="array" ref="I56">IFERROR(INDEX(tour_results!$A:$A,MATCH(1,(Overall!$A56 = tour_results!$D:$D)*(Overall!I$1=tour_results!$F:$F),0)),COUNTA($A:$A))</f>
        <v>113</v>
      </c>
      <c r="J56" cm="1">
        <f t="array" ref="J56">IFERROR(INDEX(tour_results!$A:$A,MATCH(1,(Overall!$A56 = tour_results!$D:$D)*(Overall!J$1=tour_results!$F:$F),0)),COUNTA($A:$A))</f>
        <v>113</v>
      </c>
      <c r="K56">
        <f t="shared" ca="1" si="0"/>
        <v>732</v>
      </c>
      <c r="L56">
        <f t="shared" ca="1" si="1"/>
        <v>393</v>
      </c>
    </row>
    <row r="57" spans="1:12" x14ac:dyDescent="0.35">
      <c r="A57" t="str">
        <f>Master!D56</f>
        <v>James Alsop</v>
      </c>
      <c r="B57" t="str">
        <f>Master!E56</f>
        <v>Simon Edwards</v>
      </c>
      <c r="C57" t="str">
        <f>Master!C56</f>
        <v>QMSC</v>
      </c>
      <c r="D57" cm="1">
        <f t="array" ref="D57">IFERROR(INDEX(tour_results!$A:$A,MATCH(1,(Overall!$A57 = tour_results!$D:$D)*(Overall!D$1=tour_results!$F:$F),0)),COUNTA($A:$A))</f>
        <v>113</v>
      </c>
      <c r="E57" cm="1">
        <f t="array" aca="1" ref="E57" ca="1">IFERROR(INDEX(tour_results!$A:$A,MATCH(1,(Overall!$A57 = tour_results!$D:$D)*(Overall!E$1=tour_results!$F:$F),0)),COUNTA($A:$A))</f>
        <v>113</v>
      </c>
      <c r="F57" cm="1">
        <f t="array" aca="1" ref="F57" ca="1">IFERROR(INDEX(tour_results!$A:$A,MATCH(1,(Overall!$A57 = tour_results!$D:$D)*(Overall!F$1=tour_results!$F:$F),0)),COUNTA($A:$A))</f>
        <v>23</v>
      </c>
      <c r="G57" cm="1">
        <f t="array" ref="G57">IFERROR(INDEX(tour_results!$A:$A,MATCH(1,(Overall!$A57 = tour_results!$D:$D)*(Overall!G$1=tour_results!$F:$F),0)),COUNTA($A:$A))</f>
        <v>61</v>
      </c>
      <c r="H57" cm="1">
        <f t="array" ref="H57">IFERROR(INDEX(tour_results!$A:$A,MATCH(1,(Overall!$A57 = tour_results!$D:$D)*(Overall!H$1=tour_results!$F:$F),0)),COUNTA($A:$A))</f>
        <v>113</v>
      </c>
      <c r="I57" cm="1">
        <f t="array" ref="I57">IFERROR(INDEX(tour_results!$A:$A,MATCH(1,(Overall!$A57 = tour_results!$D:$D)*(Overall!I$1=tour_results!$F:$F),0)),COUNTA($A:$A))</f>
        <v>113</v>
      </c>
      <c r="J57" cm="1">
        <f t="array" ref="J57">IFERROR(INDEX(tour_results!$A:$A,MATCH(1,(Overall!$A57 = tour_results!$D:$D)*(Overall!J$1=tour_results!$F:$F),0)),COUNTA($A:$A))</f>
        <v>113</v>
      </c>
      <c r="K57">
        <f t="shared" ca="1" si="0"/>
        <v>649</v>
      </c>
      <c r="L57">
        <f t="shared" ca="1" si="1"/>
        <v>310</v>
      </c>
    </row>
    <row r="58" spans="1:12" x14ac:dyDescent="0.35">
      <c r="A58" t="str">
        <f>Master!D57</f>
        <v>Matt Sheahan</v>
      </c>
      <c r="B58" t="str">
        <f>Master!E57</f>
        <v>Ellie Sheahan</v>
      </c>
      <c r="C58" t="str">
        <f>Master!C57</f>
        <v>Warsash SC</v>
      </c>
      <c r="D58" cm="1">
        <f t="array" ref="D58">IFERROR(INDEX(tour_results!$A:$A,MATCH(1,(Overall!$A58 = tour_results!$D:$D)*(Overall!D$1=tour_results!$F:$F),0)),COUNTA($A:$A))</f>
        <v>113</v>
      </c>
      <c r="E58" cm="1">
        <f t="array" aca="1" ref="E58" ca="1">IFERROR(INDEX(tour_results!$A:$A,MATCH(1,(Overall!$A58 = tour_results!$D:$D)*(Overall!E$1=tour_results!$F:$F),0)),COUNTA($A:$A))</f>
        <v>16</v>
      </c>
      <c r="F58" cm="1">
        <f t="array" aca="1" ref="F58" ca="1">IFERROR(INDEX(tour_results!$A:$A,MATCH(1,(Overall!$A58 = tour_results!$D:$D)*(Overall!F$1=tour_results!$F:$F),0)),COUNTA($A:$A))</f>
        <v>20</v>
      </c>
      <c r="G58" cm="1">
        <f t="array" ref="G58">IFERROR(INDEX(tour_results!$A:$A,MATCH(1,(Overall!$A58 = tour_results!$D:$D)*(Overall!G$1=tour_results!$F:$F),0)),COUNTA($A:$A))</f>
        <v>42</v>
      </c>
      <c r="H58" cm="1">
        <f t="array" ref="H58">IFERROR(INDEX(tour_results!$A:$A,MATCH(1,(Overall!$A58 = tour_results!$D:$D)*(Overall!H$1=tour_results!$F:$F),0)),COUNTA($A:$A))</f>
        <v>113</v>
      </c>
      <c r="I58" cm="1">
        <f t="array" ref="I58">IFERROR(INDEX(tour_results!$A:$A,MATCH(1,(Overall!$A58 = tour_results!$D:$D)*(Overall!I$1=tour_results!$F:$F),0)),COUNTA($A:$A))</f>
        <v>113</v>
      </c>
      <c r="J58" cm="1">
        <f t="array" ref="J58">IFERROR(INDEX(tour_results!$A:$A,MATCH(1,(Overall!$A58 = tour_results!$D:$D)*(Overall!J$1=tour_results!$F:$F),0)),COUNTA($A:$A))</f>
        <v>14</v>
      </c>
      <c r="K58">
        <f t="shared" ca="1" si="0"/>
        <v>431</v>
      </c>
      <c r="L58">
        <f t="shared" ca="1" si="1"/>
        <v>92</v>
      </c>
    </row>
    <row r="59" spans="1:12" x14ac:dyDescent="0.35">
      <c r="A59" t="str">
        <f>Master!D58</f>
        <v>Justin Smith</v>
      </c>
      <c r="B59" t="str">
        <f>Master!E58</f>
        <v>Sarah Batchelor</v>
      </c>
      <c r="C59" t="str">
        <f>Master!C58</f>
        <v>Tynemouth SC</v>
      </c>
      <c r="D59" cm="1">
        <f t="array" ref="D59">IFERROR(INDEX(tour_results!$A:$A,MATCH(1,(Overall!$A59 = tour_results!$D:$D)*(Overall!D$1=tour_results!$F:$F),0)),COUNTA($A:$A))</f>
        <v>113</v>
      </c>
      <c r="E59" cm="1">
        <f t="array" aca="1" ref="E59" ca="1">IFERROR(INDEX(tour_results!$A:$A,MATCH(1,(Overall!$A59 = tour_results!$D:$D)*(Overall!E$1=tour_results!$F:$F),0)),COUNTA($A:$A))</f>
        <v>113</v>
      </c>
      <c r="F59" cm="1">
        <f t="array" aca="1" ref="F59" ca="1">IFERROR(INDEX(tour_results!$A:$A,MATCH(1,(Overall!$A59 = tour_results!$D:$D)*(Overall!F$1=tour_results!$F:$F),0)),COUNTA($A:$A))</f>
        <v>113</v>
      </c>
      <c r="G59" cm="1">
        <f t="array" ref="G59">IFERROR(INDEX(tour_results!$A:$A,MATCH(1,(Overall!$A59 = tour_results!$D:$D)*(Overall!G$1=tour_results!$F:$F),0)),COUNTA($A:$A))</f>
        <v>34</v>
      </c>
      <c r="H59" cm="1">
        <f t="array" ref="H59">IFERROR(INDEX(tour_results!$A:$A,MATCH(1,(Overall!$A59 = tour_results!$D:$D)*(Overall!H$1=tour_results!$F:$F),0)),COUNTA($A:$A))</f>
        <v>113</v>
      </c>
      <c r="I59" cm="1">
        <f t="array" ref="I59">IFERROR(INDEX(tour_results!$A:$A,MATCH(1,(Overall!$A59 = tour_results!$D:$D)*(Overall!I$1=tour_results!$F:$F),0)),COUNTA($A:$A))</f>
        <v>113</v>
      </c>
      <c r="J59" cm="1">
        <f t="array" ref="J59">IFERROR(INDEX(tour_results!$A:$A,MATCH(1,(Overall!$A59 = tour_results!$D:$D)*(Overall!J$1=tour_results!$F:$F),0)),COUNTA($A:$A))</f>
        <v>113</v>
      </c>
      <c r="K59">
        <f t="shared" ca="1" si="0"/>
        <v>712</v>
      </c>
      <c r="L59">
        <f t="shared" ca="1" si="1"/>
        <v>373</v>
      </c>
    </row>
    <row r="60" spans="1:12" x14ac:dyDescent="0.35">
      <c r="A60" t="str">
        <f>Master!D59</f>
        <v>Kevin Podger</v>
      </c>
      <c r="B60" t="str">
        <f>Master!E59</f>
        <v>Heather Chipperfield</v>
      </c>
      <c r="C60" t="str">
        <f>Master!C59</f>
        <v>Lymington Town SC</v>
      </c>
      <c r="D60" cm="1">
        <f t="array" ref="D60">IFERROR(INDEX(tour_results!$A:$A,MATCH(1,(Overall!$A60 = tour_results!$D:$D)*(Overall!D$1=tour_results!$F:$F),0)),COUNTA($A:$A))</f>
        <v>113</v>
      </c>
      <c r="E60" cm="1">
        <f t="array" aca="1" ref="E60" ca="1">IFERROR(INDEX(tour_results!$A:$A,MATCH(1,(Overall!$A60 = tour_results!$D:$D)*(Overall!E$1=tour_results!$F:$F),0)),COUNTA($A:$A))</f>
        <v>113</v>
      </c>
      <c r="F60" cm="1">
        <f t="array" aca="1" ref="F60" ca="1">IFERROR(INDEX(tour_results!$A:$A,MATCH(1,(Overall!$A60 = tour_results!$D:$D)*(Overall!F$1=tour_results!$F:$F),0)),COUNTA($A:$A))</f>
        <v>15</v>
      </c>
      <c r="G60" cm="1">
        <f t="array" ref="G60">IFERROR(INDEX(tour_results!$A:$A,MATCH(1,(Overall!$A60 = tour_results!$D:$D)*(Overall!G$1=tour_results!$F:$F),0)),COUNTA($A:$A))</f>
        <v>25</v>
      </c>
      <c r="H60" cm="1">
        <f t="array" ref="H60">IFERROR(INDEX(tour_results!$A:$A,MATCH(1,(Overall!$A60 = tour_results!$D:$D)*(Overall!H$1=tour_results!$F:$F),0)),COUNTA($A:$A))</f>
        <v>113</v>
      </c>
      <c r="I60" cm="1">
        <f t="array" ref="I60">IFERROR(INDEX(tour_results!$A:$A,MATCH(1,(Overall!$A60 = tour_results!$D:$D)*(Overall!I$1=tour_results!$F:$F),0)),COUNTA($A:$A))</f>
        <v>113</v>
      </c>
      <c r="J60" cm="1">
        <f t="array" ref="J60">IFERROR(INDEX(tour_results!$A:$A,MATCH(1,(Overall!$A60 = tour_results!$D:$D)*(Overall!J$1=tour_results!$F:$F),0)),COUNTA($A:$A))</f>
        <v>113</v>
      </c>
      <c r="K60">
        <f t="shared" ca="1" si="0"/>
        <v>605</v>
      </c>
      <c r="L60">
        <f t="shared" ca="1" si="1"/>
        <v>266</v>
      </c>
    </row>
    <row r="61" spans="1:12" x14ac:dyDescent="0.35">
      <c r="A61" t="str">
        <f>Master!D60</f>
        <v>Jamie Calder/Roger Gilbert</v>
      </c>
      <c r="B61" t="str">
        <f>Master!E60</f>
        <v>Keith Bedborough</v>
      </c>
      <c r="C61" t="str">
        <f>Master!C60</f>
        <v>Dalgety Bay Sailing Club</v>
      </c>
      <c r="D61" cm="1">
        <f t="array" ref="D61">IFERROR(INDEX(tour_results!$A:$A,MATCH(1,(Overall!$A61 = tour_results!$D:$D)*(Overall!D$1=tour_results!$F:$F),0)),COUNTA($A:$A))</f>
        <v>113</v>
      </c>
      <c r="E61" cm="1">
        <f t="array" aca="1" ref="E61" ca="1">IFERROR(INDEX(tour_results!$A:$A,MATCH(1,(Overall!$A61 = tour_results!$D:$D)*(Overall!E$1=tour_results!$F:$F),0)),COUNTA($A:$A))</f>
        <v>113</v>
      </c>
      <c r="F61" cm="1">
        <f t="array" aca="1" ref="F61" ca="1">IFERROR(INDEX(tour_results!$A:$A,MATCH(1,(Overall!$A61 = tour_results!$D:$D)*(Overall!F$1=tour_results!$F:$F),0)),COUNTA($A:$A))</f>
        <v>113</v>
      </c>
      <c r="G61" cm="1">
        <f t="array" ref="G61">IFERROR(INDEX(tour_results!$A:$A,MATCH(1,(Overall!$A61 = tour_results!$D:$D)*(Overall!G$1=tour_results!$F:$F),0)),COUNTA($A:$A))</f>
        <v>113</v>
      </c>
      <c r="H61" cm="1">
        <f t="array" ref="H61">IFERROR(INDEX(tour_results!$A:$A,MATCH(1,(Overall!$A61 = tour_results!$D:$D)*(Overall!H$1=tour_results!$F:$F),0)),COUNTA($A:$A))</f>
        <v>113</v>
      </c>
      <c r="I61" cm="1">
        <f t="array" ref="I61">IFERROR(INDEX(tour_results!$A:$A,MATCH(1,(Overall!$A61 = tour_results!$D:$D)*(Overall!I$1=tour_results!$F:$F),0)),COUNTA($A:$A))</f>
        <v>113</v>
      </c>
      <c r="J61" cm="1">
        <f t="array" ref="J61">IFERROR(INDEX(tour_results!$A:$A,MATCH(1,(Overall!$A61 = tour_results!$D:$D)*(Overall!J$1=tour_results!$F:$F),0)),COUNTA($A:$A))</f>
        <v>113</v>
      </c>
      <c r="K61">
        <f t="shared" ca="1" si="0"/>
        <v>791</v>
      </c>
      <c r="L61">
        <f t="shared" ca="1" si="1"/>
        <v>452</v>
      </c>
    </row>
    <row r="62" spans="1:12" x14ac:dyDescent="0.35">
      <c r="A62" t="str">
        <f>Master!D61</f>
        <v>Nick Eaves</v>
      </c>
      <c r="B62" t="str">
        <f>Master!E61</f>
        <v>Greg Pace</v>
      </c>
      <c r="C62" t="str">
        <f>Master!C61</f>
        <v>Bartley SC</v>
      </c>
      <c r="D62" cm="1">
        <f t="array" ref="D62">IFERROR(INDEX(tour_results!$A:$A,MATCH(1,(Overall!$A62 = tour_results!$D:$D)*(Overall!D$1=tour_results!$F:$F),0)),COUNTA($A:$A))</f>
        <v>113</v>
      </c>
      <c r="E62" cm="1">
        <f t="array" aca="1" ref="E62" ca="1">IFERROR(INDEX(tour_results!$A:$A,MATCH(1,(Overall!$A62 = tour_results!$D:$D)*(Overall!E$1=tour_results!$F:$F),0)),COUNTA($A:$A))</f>
        <v>15</v>
      </c>
      <c r="F62" cm="1">
        <f t="array" aca="1" ref="F62" ca="1">IFERROR(INDEX(tour_results!$A:$A,MATCH(1,(Overall!$A62 = tour_results!$D:$D)*(Overall!F$1=tour_results!$F:$F),0)),COUNTA($A:$A))</f>
        <v>113</v>
      </c>
      <c r="G62" cm="1">
        <f t="array" ref="G62">IFERROR(INDEX(tour_results!$A:$A,MATCH(1,(Overall!$A62 = tour_results!$D:$D)*(Overall!G$1=tour_results!$F:$F),0)),COUNTA($A:$A))</f>
        <v>113</v>
      </c>
      <c r="H62" cm="1">
        <f t="array" ref="H62">IFERROR(INDEX(tour_results!$A:$A,MATCH(1,(Overall!$A62 = tour_results!$D:$D)*(Overall!H$1=tour_results!$F:$F),0)),COUNTA($A:$A))</f>
        <v>113</v>
      </c>
      <c r="I62" cm="1">
        <f t="array" ref="I62">IFERROR(INDEX(tour_results!$A:$A,MATCH(1,(Overall!$A62 = tour_results!$D:$D)*(Overall!I$1=tour_results!$F:$F),0)),COUNTA($A:$A))</f>
        <v>113</v>
      </c>
      <c r="J62" cm="1">
        <f t="array" ref="J62">IFERROR(INDEX(tour_results!$A:$A,MATCH(1,(Overall!$A62 = tour_results!$D:$D)*(Overall!J$1=tour_results!$F:$F),0)),COUNTA($A:$A))</f>
        <v>113</v>
      </c>
      <c r="K62">
        <f t="shared" ca="1" si="0"/>
        <v>693</v>
      </c>
      <c r="L62">
        <f t="shared" ca="1" si="1"/>
        <v>354</v>
      </c>
    </row>
    <row r="63" spans="1:12" x14ac:dyDescent="0.35">
      <c r="A63" t="str">
        <f>Master!D62</f>
        <v>Chris Pickles</v>
      </c>
      <c r="B63" t="str">
        <f>Master!E62</f>
        <v>Matt Sharman</v>
      </c>
      <c r="C63" t="str">
        <f>Master!C62</f>
        <v>Bassenthwaite</v>
      </c>
      <c r="D63" cm="1">
        <f t="array" ref="D63">IFERROR(INDEX(tour_results!$A:$A,MATCH(1,(Overall!$A63 = tour_results!$D:$D)*(Overall!D$1=tour_results!$F:$F),0)),COUNTA($A:$A))</f>
        <v>2</v>
      </c>
      <c r="E63" cm="1">
        <f t="array" aca="1" ref="E63" ca="1">IFERROR(INDEX(tour_results!$A:$A,MATCH(1,(Overall!$A63 = tour_results!$D:$D)*(Overall!E$1=tour_results!$F:$F),0)),COUNTA($A:$A))</f>
        <v>113</v>
      </c>
      <c r="F63" cm="1">
        <f t="array" aca="1" ref="F63" ca="1">IFERROR(INDEX(tour_results!$A:$A,MATCH(1,(Overall!$A63 = tour_results!$D:$D)*(Overall!F$1=tour_results!$F:$F),0)),COUNTA($A:$A))</f>
        <v>113</v>
      </c>
      <c r="G63" cm="1">
        <f t="array" ref="G63">IFERROR(INDEX(tour_results!$A:$A,MATCH(1,(Overall!$A63 = tour_results!$D:$D)*(Overall!G$1=tour_results!$F:$F),0)),COUNTA($A:$A))</f>
        <v>113</v>
      </c>
      <c r="H63" cm="1">
        <f t="array" ref="H63">IFERROR(INDEX(tour_results!$A:$A,MATCH(1,(Overall!$A63 = tour_results!$D:$D)*(Overall!H$1=tour_results!$F:$F),0)),COUNTA($A:$A))</f>
        <v>1</v>
      </c>
      <c r="I63" cm="1">
        <f t="array" ref="I63">IFERROR(INDEX(tour_results!$A:$A,MATCH(1,(Overall!$A63 = tour_results!$D:$D)*(Overall!I$1=tour_results!$F:$F),0)),COUNTA($A:$A))</f>
        <v>113</v>
      </c>
      <c r="J63" cm="1">
        <f t="array" ref="J63">IFERROR(INDEX(tour_results!$A:$A,MATCH(1,(Overall!$A63 = tour_results!$D:$D)*(Overall!J$1=tour_results!$F:$F),0)),COUNTA($A:$A))</f>
        <v>113</v>
      </c>
      <c r="K63">
        <f t="shared" ca="1" si="0"/>
        <v>568</v>
      </c>
      <c r="L63">
        <f t="shared" ca="1" si="1"/>
        <v>229</v>
      </c>
    </row>
    <row r="64" spans="1:12" x14ac:dyDescent="0.35">
      <c r="A64" t="str">
        <f>Master!D63</f>
        <v>Garry Knott</v>
      </c>
      <c r="B64" t="str">
        <f>Master!E63</f>
        <v>Amy Hinsliff-smith</v>
      </c>
      <c r="C64" t="str">
        <f>Master!C63</f>
        <v>NCSC</v>
      </c>
      <c r="D64" cm="1">
        <f t="array" ref="D64">IFERROR(INDEX(tour_results!$A:$A,MATCH(1,(Overall!$A64 = tour_results!$D:$D)*(Overall!D$1=tour_results!$F:$F),0)),COUNTA($A:$A))</f>
        <v>113</v>
      </c>
      <c r="E64" cm="1">
        <f t="array" aca="1" ref="E64" ca="1">IFERROR(INDEX(tour_results!$A:$A,MATCH(1,(Overall!$A64 = tour_results!$D:$D)*(Overall!E$1=tour_results!$F:$F),0)),COUNTA($A:$A))</f>
        <v>113</v>
      </c>
      <c r="F64" cm="1">
        <f t="array" aca="1" ref="F64" ca="1">IFERROR(INDEX(tour_results!$A:$A,MATCH(1,(Overall!$A64 = tour_results!$D:$D)*(Overall!F$1=tour_results!$F:$F),0)),COUNTA($A:$A))</f>
        <v>113</v>
      </c>
      <c r="G64" cm="1">
        <f t="array" ref="G64">IFERROR(INDEX(tour_results!$A:$A,MATCH(1,(Overall!$A64 = tour_results!$D:$D)*(Overall!G$1=tour_results!$F:$F),0)),COUNTA($A:$A))</f>
        <v>26</v>
      </c>
      <c r="H64" cm="1">
        <f t="array" ref="H64">IFERROR(INDEX(tour_results!$A:$A,MATCH(1,(Overall!$A64 = tour_results!$D:$D)*(Overall!H$1=tour_results!$F:$F),0)),COUNTA($A:$A))</f>
        <v>113</v>
      </c>
      <c r="I64" cm="1">
        <f t="array" ref="I64">IFERROR(INDEX(tour_results!$A:$A,MATCH(1,(Overall!$A64 = tour_results!$D:$D)*(Overall!I$1=tour_results!$F:$F),0)),COUNTA($A:$A))</f>
        <v>113</v>
      </c>
      <c r="J64" cm="1">
        <f t="array" ref="J64">IFERROR(INDEX(tour_results!$A:$A,MATCH(1,(Overall!$A64 = tour_results!$D:$D)*(Overall!J$1=tour_results!$F:$F),0)),COUNTA($A:$A))</f>
        <v>113</v>
      </c>
      <c r="K64">
        <f t="shared" ca="1" si="0"/>
        <v>704</v>
      </c>
      <c r="L64">
        <f t="shared" ca="1" si="1"/>
        <v>365</v>
      </c>
    </row>
    <row r="65" spans="1:12" x14ac:dyDescent="0.35">
      <c r="A65" t="str">
        <f>Master!D64</f>
        <v>Alex Oyston</v>
      </c>
      <c r="B65" t="str">
        <f>Master!E64</f>
        <v>Philip Cowans</v>
      </c>
      <c r="C65" t="str">
        <f>Master!C64</f>
        <v>Tynemouth Sailing Club</v>
      </c>
      <c r="D65" cm="1">
        <f t="array" ref="D65">IFERROR(INDEX(tour_results!$A:$A,MATCH(1,(Overall!$A65 = tour_results!$D:$D)*(Overall!D$1=tour_results!$F:$F),0)),COUNTA($A:$A))</f>
        <v>113</v>
      </c>
      <c r="E65" cm="1">
        <f t="array" aca="1" ref="E65" ca="1">IFERROR(INDEX(tour_results!$A:$A,MATCH(1,(Overall!$A65 = tour_results!$D:$D)*(Overall!E$1=tour_results!$F:$F),0)),COUNTA($A:$A))</f>
        <v>113</v>
      </c>
      <c r="F65" cm="1">
        <f t="array" aca="1" ref="F65" ca="1">IFERROR(INDEX(tour_results!$A:$A,MATCH(1,(Overall!$A65 = tour_results!$D:$D)*(Overall!F$1=tour_results!$F:$F),0)),COUNTA($A:$A))</f>
        <v>113</v>
      </c>
      <c r="G65" cm="1">
        <f t="array" ref="G65">IFERROR(INDEX(tour_results!$A:$A,MATCH(1,(Overall!$A65 = tour_results!$D:$D)*(Overall!G$1=tour_results!$F:$F),0)),COUNTA($A:$A))</f>
        <v>21</v>
      </c>
      <c r="H65" cm="1">
        <f t="array" ref="H65">IFERROR(INDEX(tour_results!$A:$A,MATCH(1,(Overall!$A65 = tour_results!$D:$D)*(Overall!H$1=tour_results!$F:$F),0)),COUNTA($A:$A))</f>
        <v>113</v>
      </c>
      <c r="I65" cm="1">
        <f t="array" ref="I65">IFERROR(INDEX(tour_results!$A:$A,MATCH(1,(Overall!$A65 = tour_results!$D:$D)*(Overall!I$1=tour_results!$F:$F),0)),COUNTA($A:$A))</f>
        <v>113</v>
      </c>
      <c r="J65" cm="1">
        <f t="array" ref="J65">IFERROR(INDEX(tour_results!$A:$A,MATCH(1,(Overall!$A65 = tour_results!$D:$D)*(Overall!J$1=tour_results!$F:$F),0)),COUNTA($A:$A))</f>
        <v>113</v>
      </c>
      <c r="K65">
        <f t="shared" ca="1" si="0"/>
        <v>699</v>
      </c>
      <c r="L65">
        <f t="shared" ca="1" si="1"/>
        <v>360</v>
      </c>
    </row>
    <row r="66" spans="1:12" x14ac:dyDescent="0.35">
      <c r="A66" t="str">
        <f>Master!D65</f>
        <v>Dave Exley</v>
      </c>
      <c r="B66" t="str">
        <f>Master!E65</f>
        <v>Nigel Hall/Alistair Coates</v>
      </c>
      <c r="C66" t="str">
        <f>Master!C65</f>
        <v>LLSC</v>
      </c>
      <c r="D66" cm="1">
        <f t="array" ref="D66">IFERROR(INDEX(tour_results!$A:$A,MATCH(1,(Overall!$A66 = tour_results!$D:$D)*(Overall!D$1=tour_results!$F:$F),0)),COUNTA($A:$A))</f>
        <v>3</v>
      </c>
      <c r="E66" cm="1">
        <f t="array" aca="1" ref="E66" ca="1">IFERROR(INDEX(tour_results!$A:$A,MATCH(1,(Overall!$A66 = tour_results!$D:$D)*(Overall!E$1=tour_results!$F:$F),0)),COUNTA($A:$A))</f>
        <v>113</v>
      </c>
      <c r="F66" cm="1">
        <f t="array" aca="1" ref="F66" ca="1">IFERROR(INDEX(tour_results!$A:$A,MATCH(1,(Overall!$A66 = tour_results!$D:$D)*(Overall!F$1=tour_results!$F:$F),0)),COUNTA($A:$A))</f>
        <v>113</v>
      </c>
      <c r="G66" cm="1">
        <f t="array" ref="G66">IFERROR(INDEX(tour_results!$A:$A,MATCH(1,(Overall!$A66 = tour_results!$D:$D)*(Overall!G$1=tour_results!$F:$F),0)),COUNTA($A:$A))</f>
        <v>113</v>
      </c>
      <c r="H66" cm="1">
        <f t="array" ref="H66">IFERROR(INDEX(tour_results!$A:$A,MATCH(1,(Overall!$A66 = tour_results!$D:$D)*(Overall!H$1=tour_results!$F:$F),0)),COUNTA($A:$A))</f>
        <v>113</v>
      </c>
      <c r="I66" cm="1">
        <f t="array" ref="I66">IFERROR(INDEX(tour_results!$A:$A,MATCH(1,(Overall!$A66 = tour_results!$D:$D)*(Overall!I$1=tour_results!$F:$F),0)),COUNTA($A:$A))</f>
        <v>4</v>
      </c>
      <c r="J66" cm="1">
        <f t="array" ref="J66">IFERROR(INDEX(tour_results!$A:$A,MATCH(1,(Overall!$A66 = tour_results!$D:$D)*(Overall!J$1=tour_results!$F:$F),0)),COUNTA($A:$A))</f>
        <v>2</v>
      </c>
      <c r="K66">
        <f t="shared" ca="1" si="0"/>
        <v>461</v>
      </c>
      <c r="L66">
        <f t="shared" ca="1" si="1"/>
        <v>122</v>
      </c>
    </row>
    <row r="67" spans="1:12" x14ac:dyDescent="0.35">
      <c r="A67" t="str">
        <f>Master!D66</f>
        <v>Charlie Exley</v>
      </c>
      <c r="B67" t="str">
        <f>Master!E66</f>
        <v>Caroline Exley/Victoria Manifold</v>
      </c>
      <c r="C67" t="str">
        <f>Master!C66</f>
        <v>LLSC</v>
      </c>
      <c r="D67" cm="1">
        <f t="array" ref="D67">IFERROR(INDEX(tour_results!$A:$A,MATCH(1,(Overall!$A67 = tour_results!$D:$D)*(Overall!D$1=tour_results!$F:$F),0)),COUNTA($A:$A))</f>
        <v>9</v>
      </c>
      <c r="E67" cm="1">
        <f t="array" aca="1" ref="E67" ca="1">IFERROR(INDEX(tour_results!$A:$A,MATCH(1,(Overall!$A67 = tour_results!$D:$D)*(Overall!E$1=tour_results!$F:$F),0)),COUNTA($A:$A))</f>
        <v>113</v>
      </c>
      <c r="F67" cm="1">
        <f t="array" aca="1" ref="F67" ca="1">IFERROR(INDEX(tour_results!$A:$A,MATCH(1,(Overall!$A67 = tour_results!$D:$D)*(Overall!F$1=tour_results!$F:$F),0)),COUNTA($A:$A))</f>
        <v>113</v>
      </c>
      <c r="G67" cm="1">
        <f t="array" ref="G67">IFERROR(INDEX(tour_results!$A:$A,MATCH(1,(Overall!$A67 = tour_results!$D:$D)*(Overall!G$1=tour_results!$F:$F),0)),COUNTA($A:$A))</f>
        <v>113</v>
      </c>
      <c r="H67" cm="1">
        <f t="array" ref="H67">IFERROR(INDEX(tour_results!$A:$A,MATCH(1,(Overall!$A67 = tour_results!$D:$D)*(Overall!H$1=tour_results!$F:$F),0)),COUNTA($A:$A))</f>
        <v>14</v>
      </c>
      <c r="I67" cm="1">
        <f t="array" ref="I67">IFERROR(INDEX(tour_results!$A:$A,MATCH(1,(Overall!$A67 = tour_results!$D:$D)*(Overall!I$1=tour_results!$F:$F),0)),COUNTA($A:$A))</f>
        <v>14</v>
      </c>
      <c r="J67" cm="1">
        <f t="array" ref="J67">IFERROR(INDEX(tour_results!$A:$A,MATCH(1,(Overall!$A67 = tour_results!$D:$D)*(Overall!J$1=tour_results!$F:$F),0)),COUNTA($A:$A))</f>
        <v>113</v>
      </c>
      <c r="K67">
        <f t="shared" ref="K67:K112" ca="1" si="2">SUM(D67:J67)</f>
        <v>489</v>
      </c>
      <c r="L67">
        <f t="shared" ref="L67:L112" ca="1" si="3">SUM(SMALL(D67:J67,1),SMALL(D67:J67,2),SMALL(D67:J67,3),SMALL(D67:J67,4))</f>
        <v>150</v>
      </c>
    </row>
    <row r="68" spans="1:12" x14ac:dyDescent="0.35">
      <c r="A68" t="str">
        <f>Master!D67</f>
        <v>Dennis Watson</v>
      </c>
      <c r="B68" t="str">
        <f>Master!E67</f>
        <v>Nikita Watson</v>
      </c>
      <c r="C68" t="str">
        <f>Master!C67</f>
        <v>Lee-on-the-Solent SC (LOSSC)</v>
      </c>
      <c r="D68" cm="1">
        <f t="array" ref="D68">IFERROR(INDEX(tour_results!$A:$A,MATCH(1,(Overall!$A68 = tour_results!$D:$D)*(Overall!D$1=tour_results!$F:$F),0)),COUNTA($A:$A))</f>
        <v>113</v>
      </c>
      <c r="E68" cm="1">
        <f t="array" aca="1" ref="E68" ca="1">IFERROR(INDEX(tour_results!$A:$A,MATCH(1,(Overall!$A68 = tour_results!$D:$D)*(Overall!E$1=tour_results!$F:$F),0)),COUNTA($A:$A))</f>
        <v>113</v>
      </c>
      <c r="F68" cm="1">
        <f t="array" aca="1" ref="F68" ca="1">IFERROR(INDEX(tour_results!$A:$A,MATCH(1,(Overall!$A68 = tour_results!$D:$D)*(Overall!F$1=tour_results!$F:$F),0)),COUNTA($A:$A))</f>
        <v>113</v>
      </c>
      <c r="G68" cm="1">
        <f t="array" ref="G68">IFERROR(INDEX(tour_results!$A:$A,MATCH(1,(Overall!$A68 = tour_results!$D:$D)*(Overall!G$1=tour_results!$F:$F),0)),COUNTA($A:$A))</f>
        <v>63</v>
      </c>
      <c r="H68" cm="1">
        <f t="array" ref="H68">IFERROR(INDEX(tour_results!$A:$A,MATCH(1,(Overall!$A68 = tour_results!$D:$D)*(Overall!H$1=tour_results!$F:$F),0)),COUNTA($A:$A))</f>
        <v>113</v>
      </c>
      <c r="I68" cm="1">
        <f t="array" ref="I68">IFERROR(INDEX(tour_results!$A:$A,MATCH(1,(Overall!$A68 = tour_results!$D:$D)*(Overall!I$1=tour_results!$F:$F),0)),COUNTA($A:$A))</f>
        <v>113</v>
      </c>
      <c r="J68" cm="1">
        <f t="array" ref="J68">IFERROR(INDEX(tour_results!$A:$A,MATCH(1,(Overall!$A68 = tour_results!$D:$D)*(Overall!J$1=tour_results!$F:$F),0)),COUNTA($A:$A))</f>
        <v>113</v>
      </c>
      <c r="K68">
        <f t="shared" ca="1" si="2"/>
        <v>741</v>
      </c>
      <c r="L68">
        <f t="shared" ca="1" si="3"/>
        <v>402</v>
      </c>
    </row>
    <row r="69" spans="1:12" x14ac:dyDescent="0.35">
      <c r="A69" t="str">
        <f>Master!D68</f>
        <v>Martin Spencer</v>
      </c>
      <c r="B69" t="str">
        <f>Master!E68</f>
        <v>Paul Heath</v>
      </c>
      <c r="C69" t="str">
        <f>Master!C68</f>
        <v>LLSC</v>
      </c>
      <c r="D69" cm="1">
        <f t="array" ref="D69">IFERROR(INDEX(tour_results!$A:$A,MATCH(1,(Overall!$A69 = tour_results!$D:$D)*(Overall!D$1=tour_results!$F:$F),0)),COUNTA($A:$A))</f>
        <v>12</v>
      </c>
      <c r="E69" cm="1">
        <f t="array" aca="1" ref="E69" ca="1">IFERROR(INDEX(tour_results!$A:$A,MATCH(1,(Overall!$A69 = tour_results!$D:$D)*(Overall!E$1=tour_results!$F:$F),0)),COUNTA($A:$A))</f>
        <v>113</v>
      </c>
      <c r="F69" cm="1">
        <f t="array" aca="1" ref="F69" ca="1">IFERROR(INDEX(tour_results!$A:$A,MATCH(1,(Overall!$A69 = tour_results!$D:$D)*(Overall!F$1=tour_results!$F:$F),0)),COUNTA($A:$A))</f>
        <v>113</v>
      </c>
      <c r="G69" cm="1">
        <f t="array" ref="G69">IFERROR(INDEX(tour_results!$A:$A,MATCH(1,(Overall!$A69 = tour_results!$D:$D)*(Overall!G$1=tour_results!$F:$F),0)),COUNTA($A:$A))</f>
        <v>113</v>
      </c>
      <c r="H69" cm="1">
        <f t="array" ref="H69">IFERROR(INDEX(tour_results!$A:$A,MATCH(1,(Overall!$A69 = tour_results!$D:$D)*(Overall!H$1=tour_results!$F:$F),0)),COUNTA($A:$A))</f>
        <v>113</v>
      </c>
      <c r="I69" cm="1">
        <f t="array" ref="I69">IFERROR(INDEX(tour_results!$A:$A,MATCH(1,(Overall!$A69 = tour_results!$D:$D)*(Overall!I$1=tour_results!$F:$F),0)),COUNTA($A:$A))</f>
        <v>113</v>
      </c>
      <c r="J69" cm="1">
        <f t="array" ref="J69">IFERROR(INDEX(tour_results!$A:$A,MATCH(1,(Overall!$A69 = tour_results!$D:$D)*(Overall!J$1=tour_results!$F:$F),0)),COUNTA($A:$A))</f>
        <v>113</v>
      </c>
      <c r="K69">
        <f t="shared" ca="1" si="2"/>
        <v>690</v>
      </c>
      <c r="L69">
        <f t="shared" ca="1" si="3"/>
        <v>351</v>
      </c>
    </row>
    <row r="70" spans="1:12" x14ac:dyDescent="0.35">
      <c r="A70" t="str">
        <f>Master!D69</f>
        <v>Martin Powell</v>
      </c>
      <c r="B70" t="str">
        <f>Master!E69</f>
        <v>Arun Powell</v>
      </c>
      <c r="C70" t="str">
        <f>Master!C69</f>
        <v>Parkstone YC</v>
      </c>
      <c r="D70" cm="1">
        <f t="array" ref="D70">IFERROR(INDEX(tour_results!$A:$A,MATCH(1,(Overall!$A70 = tour_results!$D:$D)*(Overall!D$1=tour_results!$F:$F),0)),COUNTA($A:$A))</f>
        <v>113</v>
      </c>
      <c r="E70" cm="1">
        <f t="array" aca="1" ref="E70" ca="1">IFERROR(INDEX(tour_results!$A:$A,MATCH(1,(Overall!$A70 = tour_results!$D:$D)*(Overall!E$1=tour_results!$F:$F),0)),COUNTA($A:$A))</f>
        <v>113</v>
      </c>
      <c r="F70" cm="1">
        <f t="array" aca="1" ref="F70" ca="1">IFERROR(INDEX(tour_results!$A:$A,MATCH(1,(Overall!$A70 = tour_results!$D:$D)*(Overall!F$1=tour_results!$F:$F),0)),COUNTA($A:$A))</f>
        <v>10</v>
      </c>
      <c r="G70" cm="1">
        <f t="array" ref="G70">IFERROR(INDEX(tour_results!$A:$A,MATCH(1,(Overall!$A70 = tour_results!$D:$D)*(Overall!G$1=tour_results!$F:$F),0)),COUNTA($A:$A))</f>
        <v>13</v>
      </c>
      <c r="H70" cm="1">
        <f t="array" ref="H70">IFERROR(INDEX(tour_results!$A:$A,MATCH(1,(Overall!$A70 = tour_results!$D:$D)*(Overall!H$1=tour_results!$F:$F),0)),COUNTA($A:$A))</f>
        <v>113</v>
      </c>
      <c r="I70" cm="1">
        <f t="array" ref="I70">IFERROR(INDEX(tour_results!$A:$A,MATCH(1,(Overall!$A70 = tour_results!$D:$D)*(Overall!I$1=tour_results!$F:$F),0)),COUNTA($A:$A))</f>
        <v>113</v>
      </c>
      <c r="J70" cm="1">
        <f t="array" ref="J70">IFERROR(INDEX(tour_results!$A:$A,MATCH(1,(Overall!$A70 = tour_results!$D:$D)*(Overall!J$1=tour_results!$F:$F),0)),COUNTA($A:$A))</f>
        <v>113</v>
      </c>
      <c r="K70">
        <f t="shared" ca="1" si="2"/>
        <v>588</v>
      </c>
      <c r="L70">
        <f t="shared" ca="1" si="3"/>
        <v>249</v>
      </c>
    </row>
    <row r="71" spans="1:12" x14ac:dyDescent="0.35">
      <c r="A71" t="str">
        <f>Master!D70</f>
        <v>Gareth Griffiths</v>
      </c>
      <c r="B71" t="str">
        <f>Master!E70</f>
        <v>Ian Peace</v>
      </c>
      <c r="C71" t="str">
        <f>Master!C70</f>
        <v>Island Barn</v>
      </c>
      <c r="D71" cm="1">
        <f t="array" ref="D71">IFERROR(INDEX(tour_results!$A:$A,MATCH(1,(Overall!$A71 = tour_results!$D:$D)*(Overall!D$1=tour_results!$F:$F),0)),COUNTA($A:$A))</f>
        <v>113</v>
      </c>
      <c r="E71" cm="1">
        <f t="array" aca="1" ref="E71" ca="1">IFERROR(INDEX(tour_results!$A:$A,MATCH(1,(Overall!$A71 = tour_results!$D:$D)*(Overall!E$1=tour_results!$F:$F),0)),COUNTA($A:$A))</f>
        <v>113</v>
      </c>
      <c r="F71" cm="1">
        <f t="array" aca="1" ref="F71" ca="1">IFERROR(INDEX(tour_results!$A:$A,MATCH(1,(Overall!$A71 = tour_results!$D:$D)*(Overall!F$1=tour_results!$F:$F),0)),COUNTA($A:$A))</f>
        <v>113</v>
      </c>
      <c r="G71" cm="1">
        <f t="array" ref="G71">IFERROR(INDEX(tour_results!$A:$A,MATCH(1,(Overall!$A71 = tour_results!$D:$D)*(Overall!G$1=tour_results!$F:$F),0)),COUNTA($A:$A))</f>
        <v>45</v>
      </c>
      <c r="H71" cm="1">
        <f t="array" ref="H71">IFERROR(INDEX(tour_results!$A:$A,MATCH(1,(Overall!$A71 = tour_results!$D:$D)*(Overall!H$1=tour_results!$F:$F),0)),COUNTA($A:$A))</f>
        <v>113</v>
      </c>
      <c r="I71" cm="1">
        <f t="array" ref="I71">IFERROR(INDEX(tour_results!$A:$A,MATCH(1,(Overall!$A71 = tour_results!$D:$D)*(Overall!I$1=tour_results!$F:$F),0)),COUNTA($A:$A))</f>
        <v>113</v>
      </c>
      <c r="J71" cm="1">
        <f t="array" ref="J71">IFERROR(INDEX(tour_results!$A:$A,MATCH(1,(Overall!$A71 = tour_results!$D:$D)*(Overall!J$1=tour_results!$F:$F),0)),COUNTA($A:$A))</f>
        <v>113</v>
      </c>
      <c r="K71">
        <f t="shared" ca="1" si="2"/>
        <v>723</v>
      </c>
      <c r="L71">
        <f t="shared" ca="1" si="3"/>
        <v>384</v>
      </c>
    </row>
    <row r="72" spans="1:12" x14ac:dyDescent="0.35">
      <c r="A72" t="str">
        <f>Master!D71</f>
        <v>Steve Dawson</v>
      </c>
      <c r="B72" t="str">
        <f>Master!E71</f>
        <v>Nik James</v>
      </c>
      <c r="C72" t="str">
        <f>Master!C71</f>
        <v>LLSC</v>
      </c>
      <c r="D72" cm="1">
        <f t="array" ref="D72">IFERROR(INDEX(tour_results!$A:$A,MATCH(1,(Overall!$A72 = tour_results!$D:$D)*(Overall!D$1=tour_results!$F:$F),0)),COUNTA($A:$A))</f>
        <v>15</v>
      </c>
      <c r="E72" cm="1">
        <f t="array" aca="1" ref="E72" ca="1">IFERROR(INDEX(tour_results!$A:$A,MATCH(1,(Overall!$A72 = tour_results!$D:$D)*(Overall!E$1=tour_results!$F:$F),0)),COUNTA($A:$A))</f>
        <v>113</v>
      </c>
      <c r="F72" cm="1">
        <f t="array" aca="1" ref="F72" ca="1">IFERROR(INDEX(tour_results!$A:$A,MATCH(1,(Overall!$A72 = tour_results!$D:$D)*(Overall!F$1=tour_results!$F:$F),0)),COUNTA($A:$A))</f>
        <v>113</v>
      </c>
      <c r="G72" cm="1">
        <f t="array" ref="G72">IFERROR(INDEX(tour_results!$A:$A,MATCH(1,(Overall!$A72 = tour_results!$D:$D)*(Overall!G$1=tour_results!$F:$F),0)),COUNTA($A:$A))</f>
        <v>113</v>
      </c>
      <c r="H72" cm="1">
        <f t="array" ref="H72">IFERROR(INDEX(tour_results!$A:$A,MATCH(1,(Overall!$A72 = tour_results!$D:$D)*(Overall!H$1=tour_results!$F:$F),0)),COUNTA($A:$A))</f>
        <v>113</v>
      </c>
      <c r="I72" cm="1">
        <f t="array" ref="I72">IFERROR(INDEX(tour_results!$A:$A,MATCH(1,(Overall!$A72 = tour_results!$D:$D)*(Overall!I$1=tour_results!$F:$F),0)),COUNTA($A:$A))</f>
        <v>113</v>
      </c>
      <c r="J72" cm="1">
        <f t="array" ref="J72">IFERROR(INDEX(tour_results!$A:$A,MATCH(1,(Overall!$A72 = tour_results!$D:$D)*(Overall!J$1=tour_results!$F:$F),0)),COUNTA($A:$A))</f>
        <v>113</v>
      </c>
      <c r="K72">
        <f t="shared" ca="1" si="2"/>
        <v>693</v>
      </c>
      <c r="L72">
        <f t="shared" ca="1" si="3"/>
        <v>354</v>
      </c>
    </row>
    <row r="73" spans="1:12" x14ac:dyDescent="0.35">
      <c r="A73" t="str">
        <f>Master!D72</f>
        <v>Chris Webber</v>
      </c>
      <c r="B73" t="str">
        <f>Master!E72</f>
        <v>Nicki Webber</v>
      </c>
      <c r="C73" t="str">
        <f>Master!C72</f>
        <v>Pevensey Bay SC</v>
      </c>
      <c r="D73" cm="1">
        <f t="array" ref="D73">IFERROR(INDEX(tour_results!$A:$A,MATCH(1,(Overall!$A73 = tour_results!$D:$D)*(Overall!D$1=tour_results!$F:$F),0)),COUNTA($A:$A))</f>
        <v>113</v>
      </c>
      <c r="E73" cm="1">
        <f t="array" aca="1" ref="E73" ca="1">IFERROR(INDEX(tour_results!$A:$A,MATCH(1,(Overall!$A73 = tour_results!$D:$D)*(Overall!E$1=tour_results!$F:$F),0)),COUNTA($A:$A))</f>
        <v>113</v>
      </c>
      <c r="F73" cm="1">
        <f t="array" aca="1" ref="F73" ca="1">IFERROR(INDEX(tour_results!$A:$A,MATCH(1,(Overall!$A73 = tour_results!$D:$D)*(Overall!F$1=tour_results!$F:$F),0)),COUNTA($A:$A))</f>
        <v>9</v>
      </c>
      <c r="G73" cm="1">
        <f t="array" ref="G73">IFERROR(INDEX(tour_results!$A:$A,MATCH(1,(Overall!$A73 = tour_results!$D:$D)*(Overall!G$1=tour_results!$F:$F),0)),COUNTA($A:$A))</f>
        <v>8</v>
      </c>
      <c r="H73" cm="1">
        <f t="array" ref="H73">IFERROR(INDEX(tour_results!$A:$A,MATCH(1,(Overall!$A73 = tour_results!$D:$D)*(Overall!H$1=tour_results!$F:$F),0)),COUNTA($A:$A))</f>
        <v>2</v>
      </c>
      <c r="I73" cm="1">
        <f t="array" ref="I73">IFERROR(INDEX(tour_results!$A:$A,MATCH(1,(Overall!$A73 = tour_results!$D:$D)*(Overall!I$1=tour_results!$F:$F),0)),COUNTA($A:$A))</f>
        <v>113</v>
      </c>
      <c r="J73" cm="1">
        <f t="array" ref="J73">IFERROR(INDEX(tour_results!$A:$A,MATCH(1,(Overall!$A73 = tour_results!$D:$D)*(Overall!J$1=tour_results!$F:$F),0)),COUNTA($A:$A))</f>
        <v>113</v>
      </c>
      <c r="K73">
        <f t="shared" ca="1" si="2"/>
        <v>471</v>
      </c>
      <c r="L73">
        <f t="shared" ca="1" si="3"/>
        <v>132</v>
      </c>
    </row>
    <row r="74" spans="1:12" x14ac:dyDescent="0.35">
      <c r="A74" t="str">
        <f>Master!D73</f>
        <v>Andy Jefferies</v>
      </c>
      <c r="B74" t="str">
        <f>Master!E73</f>
        <v>Allyson Jefferies</v>
      </c>
      <c r="C74" t="str">
        <f>Master!C73</f>
        <v>None</v>
      </c>
      <c r="D74" cm="1">
        <f t="array" ref="D74">IFERROR(INDEX(tour_results!$A:$A,MATCH(1,(Overall!$A74 = tour_results!$D:$D)*(Overall!D$1=tour_results!$F:$F),0)),COUNTA($A:$A))</f>
        <v>113</v>
      </c>
      <c r="E74" cm="1">
        <f t="array" aca="1" ref="E74" ca="1">IFERROR(INDEX(tour_results!$A:$A,MATCH(1,(Overall!$A74 = tour_results!$D:$D)*(Overall!E$1=tour_results!$F:$F),0)),COUNTA($A:$A))</f>
        <v>113</v>
      </c>
      <c r="F74" cm="1">
        <f t="array" aca="1" ref="F74" ca="1">IFERROR(INDEX(tour_results!$A:$A,MATCH(1,(Overall!$A74 = tour_results!$D:$D)*(Overall!F$1=tour_results!$F:$F),0)),COUNTA($A:$A))</f>
        <v>11</v>
      </c>
      <c r="G74" cm="1">
        <f t="array" ref="G74">IFERROR(INDEX(tour_results!$A:$A,MATCH(1,(Overall!$A74 = tour_results!$D:$D)*(Overall!G$1=tour_results!$F:$F),0)),COUNTA($A:$A))</f>
        <v>113</v>
      </c>
      <c r="H74" cm="1">
        <f t="array" ref="H74">IFERROR(INDEX(tour_results!$A:$A,MATCH(1,(Overall!$A74 = tour_results!$D:$D)*(Overall!H$1=tour_results!$F:$F),0)),COUNTA($A:$A))</f>
        <v>113</v>
      </c>
      <c r="I74" cm="1">
        <f t="array" ref="I74">IFERROR(INDEX(tour_results!$A:$A,MATCH(1,(Overall!$A74 = tour_results!$D:$D)*(Overall!I$1=tour_results!$F:$F),0)),COUNTA($A:$A))</f>
        <v>113</v>
      </c>
      <c r="J74" cm="1">
        <f t="array" ref="J74">IFERROR(INDEX(tour_results!$A:$A,MATCH(1,(Overall!$A74 = tour_results!$D:$D)*(Overall!J$1=tour_results!$F:$F),0)),COUNTA($A:$A))</f>
        <v>113</v>
      </c>
      <c r="K74">
        <f t="shared" ca="1" si="2"/>
        <v>689</v>
      </c>
      <c r="L74">
        <f t="shared" ca="1" si="3"/>
        <v>350</v>
      </c>
    </row>
    <row r="75" spans="1:12" x14ac:dyDescent="0.35">
      <c r="A75" t="str">
        <f>Master!D74</f>
        <v>Howard Farbrother</v>
      </c>
      <c r="B75" t="str">
        <f>Master!E74</f>
        <v>Louise Hoskin/Jack Munnelly</v>
      </c>
      <c r="C75" t="str">
        <f>Master!C74</f>
        <v>Lymington Town Sailing Club</v>
      </c>
      <c r="D75" cm="1">
        <f t="array" ref="D75">IFERROR(INDEX(tour_results!$A:$A,MATCH(1,(Overall!$A75 = tour_results!$D:$D)*(Overall!D$1=tour_results!$F:$F),0)),COUNTA($A:$A))</f>
        <v>113</v>
      </c>
      <c r="E75" cm="1">
        <f t="array" aca="1" ref="E75" ca="1">IFERROR(INDEX(tour_results!$A:$A,MATCH(1,(Overall!$A75 = tour_results!$D:$D)*(Overall!E$1=tour_results!$F:$F),0)),COUNTA($A:$A))</f>
        <v>113</v>
      </c>
      <c r="F75" cm="1">
        <f t="array" aca="1" ref="F75" ca="1">IFERROR(INDEX(tour_results!$A:$A,MATCH(1,(Overall!$A75 = tour_results!$D:$D)*(Overall!F$1=tour_results!$F:$F),0)),COUNTA($A:$A))</f>
        <v>12</v>
      </c>
      <c r="G75" cm="1">
        <f t="array" ref="G75">IFERROR(INDEX(tour_results!$A:$A,MATCH(1,(Overall!$A75 = tour_results!$D:$D)*(Overall!G$1=tour_results!$F:$F),0)),COUNTA($A:$A))</f>
        <v>9</v>
      </c>
      <c r="H75" cm="1">
        <f t="array" ref="H75">IFERROR(INDEX(tour_results!$A:$A,MATCH(1,(Overall!$A75 = tour_results!$D:$D)*(Overall!H$1=tour_results!$F:$F),0)),COUNTA($A:$A))</f>
        <v>113</v>
      </c>
      <c r="I75" cm="1">
        <f t="array" ref="I75">IFERROR(INDEX(tour_results!$A:$A,MATCH(1,(Overall!$A75 = tour_results!$D:$D)*(Overall!I$1=tour_results!$F:$F),0)),COUNTA($A:$A))</f>
        <v>113</v>
      </c>
      <c r="J75" cm="1">
        <f t="array" ref="J75">IFERROR(INDEX(tour_results!$A:$A,MATCH(1,(Overall!$A75 = tour_results!$D:$D)*(Overall!J$1=tour_results!$F:$F),0)),COUNTA($A:$A))</f>
        <v>113</v>
      </c>
      <c r="K75">
        <f t="shared" ca="1" si="2"/>
        <v>586</v>
      </c>
      <c r="L75">
        <f t="shared" ca="1" si="3"/>
        <v>247</v>
      </c>
    </row>
    <row r="76" spans="1:12" x14ac:dyDescent="0.35">
      <c r="A76" t="str">
        <f>Master!D75</f>
        <v>Andrew Bray</v>
      </c>
      <c r="B76" t="str">
        <f>Master!E75</f>
        <v>Sarah Bevington</v>
      </c>
      <c r="C76" t="str">
        <f>Master!C75</f>
        <v>Lee On The Solent Sailing Club (LOSSC)</v>
      </c>
      <c r="D76" cm="1">
        <f t="array" ref="D76">IFERROR(INDEX(tour_results!$A:$A,MATCH(1,(Overall!$A76 = tour_results!$D:$D)*(Overall!D$1=tour_results!$F:$F),0)),COUNTA($A:$A))</f>
        <v>113</v>
      </c>
      <c r="E76" cm="1">
        <f t="array" aca="1" ref="E76" ca="1">IFERROR(INDEX(tour_results!$A:$A,MATCH(1,(Overall!$A76 = tour_results!$D:$D)*(Overall!E$1=tour_results!$F:$F),0)),COUNTA($A:$A))</f>
        <v>113</v>
      </c>
      <c r="F76" cm="1">
        <f t="array" aca="1" ref="F76" ca="1">IFERROR(INDEX(tour_results!$A:$A,MATCH(1,(Overall!$A76 = tour_results!$D:$D)*(Overall!F$1=tour_results!$F:$F),0)),COUNTA($A:$A))</f>
        <v>113</v>
      </c>
      <c r="G76" cm="1">
        <f t="array" ref="G76">IFERROR(INDEX(tour_results!$A:$A,MATCH(1,(Overall!$A76 = tour_results!$D:$D)*(Overall!G$1=tour_results!$F:$F),0)),COUNTA($A:$A))</f>
        <v>60</v>
      </c>
      <c r="H76" cm="1">
        <f t="array" ref="H76">IFERROR(INDEX(tour_results!$A:$A,MATCH(1,(Overall!$A76 = tour_results!$D:$D)*(Overall!H$1=tour_results!$F:$F),0)),COUNTA($A:$A))</f>
        <v>113</v>
      </c>
      <c r="I76" cm="1">
        <f t="array" ref="I76">IFERROR(INDEX(tour_results!$A:$A,MATCH(1,(Overall!$A76 = tour_results!$D:$D)*(Overall!I$1=tour_results!$F:$F),0)),COUNTA($A:$A))</f>
        <v>113</v>
      </c>
      <c r="J76" cm="1">
        <f t="array" ref="J76">IFERROR(INDEX(tour_results!$A:$A,MATCH(1,(Overall!$A76 = tour_results!$D:$D)*(Overall!J$1=tour_results!$F:$F),0)),COUNTA($A:$A))</f>
        <v>113</v>
      </c>
      <c r="K76">
        <f t="shared" ca="1" si="2"/>
        <v>738</v>
      </c>
      <c r="L76">
        <f t="shared" ca="1" si="3"/>
        <v>399</v>
      </c>
    </row>
    <row r="77" spans="1:12" x14ac:dyDescent="0.35">
      <c r="A77" t="str">
        <f>Master!D76</f>
        <v>David Swift</v>
      </c>
      <c r="B77" t="str">
        <f>Master!E76</f>
        <v>Rob Burgess</v>
      </c>
      <c r="C77" t="str">
        <f>Master!C76</f>
        <v>Warsash SC</v>
      </c>
      <c r="D77" cm="1">
        <f t="array" ref="D77">IFERROR(INDEX(tour_results!$A:$A,MATCH(1,(Overall!$A77 = tour_results!$D:$D)*(Overall!D$1=tour_results!$F:$F),0)),COUNTA($A:$A))</f>
        <v>113</v>
      </c>
      <c r="E77" cm="1">
        <f t="array" aca="1" ref="E77" ca="1">IFERROR(INDEX(tour_results!$A:$A,MATCH(1,(Overall!$A77 = tour_results!$D:$D)*(Overall!E$1=tour_results!$F:$F),0)),COUNTA($A:$A))</f>
        <v>113</v>
      </c>
      <c r="F77" cm="1">
        <f t="array" aca="1" ref="F77" ca="1">IFERROR(INDEX(tour_results!$A:$A,MATCH(1,(Overall!$A77 = tour_results!$D:$D)*(Overall!F$1=tour_results!$F:$F),0)),COUNTA($A:$A))</f>
        <v>113</v>
      </c>
      <c r="G77" cm="1">
        <f t="array" ref="G77">IFERROR(INDEX(tour_results!$A:$A,MATCH(1,(Overall!$A77 = tour_results!$D:$D)*(Overall!G$1=tour_results!$F:$F),0)),COUNTA($A:$A))</f>
        <v>30</v>
      </c>
      <c r="H77" cm="1">
        <f t="array" ref="H77">IFERROR(INDEX(tour_results!$A:$A,MATCH(1,(Overall!$A77 = tour_results!$D:$D)*(Overall!H$1=tour_results!$F:$F),0)),COUNTA($A:$A))</f>
        <v>113</v>
      </c>
      <c r="I77" cm="1">
        <f t="array" ref="I77">IFERROR(INDEX(tour_results!$A:$A,MATCH(1,(Overall!$A77 = tour_results!$D:$D)*(Overall!I$1=tour_results!$F:$F),0)),COUNTA($A:$A))</f>
        <v>113</v>
      </c>
      <c r="J77" cm="1">
        <f t="array" ref="J77">IFERROR(INDEX(tour_results!$A:$A,MATCH(1,(Overall!$A77 = tour_results!$D:$D)*(Overall!J$1=tour_results!$F:$F),0)),COUNTA($A:$A))</f>
        <v>113</v>
      </c>
      <c r="K77">
        <f t="shared" ca="1" si="2"/>
        <v>708</v>
      </c>
      <c r="L77">
        <f t="shared" ca="1" si="3"/>
        <v>369</v>
      </c>
    </row>
    <row r="78" spans="1:12" x14ac:dyDescent="0.35">
      <c r="A78" t="str">
        <f>Master!D77</f>
        <v>Geoff Holden</v>
      </c>
      <c r="B78" t="str">
        <f>Master!E77</f>
        <v>Bernice Holden</v>
      </c>
      <c r="C78" t="str">
        <f>Master!C77</f>
        <v>Locks Sailing Club</v>
      </c>
      <c r="D78" cm="1">
        <f t="array" ref="D78">IFERROR(INDEX(tour_results!$A:$A,MATCH(1,(Overall!$A78 = tour_results!$D:$D)*(Overall!D$1=tour_results!$F:$F),0)),COUNTA($A:$A))</f>
        <v>113</v>
      </c>
      <c r="E78" cm="1">
        <f t="array" aca="1" ref="E78" ca="1">IFERROR(INDEX(tour_results!$A:$A,MATCH(1,(Overall!$A78 = tour_results!$D:$D)*(Overall!E$1=tour_results!$F:$F),0)),COUNTA($A:$A))</f>
        <v>113</v>
      </c>
      <c r="F78" cm="1">
        <f t="array" aca="1" ref="F78" ca="1">IFERROR(INDEX(tour_results!$A:$A,MATCH(1,(Overall!$A78 = tour_results!$D:$D)*(Overall!F$1=tour_results!$F:$F),0)),COUNTA($A:$A))</f>
        <v>113</v>
      </c>
      <c r="G78" cm="1">
        <f t="array" ref="G78">IFERROR(INDEX(tour_results!$A:$A,MATCH(1,(Overall!$A78 = tour_results!$D:$D)*(Overall!G$1=tour_results!$F:$F),0)),COUNTA($A:$A))</f>
        <v>38</v>
      </c>
      <c r="H78" cm="1">
        <f t="array" ref="H78">IFERROR(INDEX(tour_results!$A:$A,MATCH(1,(Overall!$A78 = tour_results!$D:$D)*(Overall!H$1=tour_results!$F:$F),0)),COUNTA($A:$A))</f>
        <v>113</v>
      </c>
      <c r="I78" cm="1">
        <f t="array" ref="I78">IFERROR(INDEX(tour_results!$A:$A,MATCH(1,(Overall!$A78 = tour_results!$D:$D)*(Overall!I$1=tour_results!$F:$F),0)),COUNTA($A:$A))</f>
        <v>113</v>
      </c>
      <c r="J78" cm="1">
        <f t="array" ref="J78">IFERROR(INDEX(tour_results!$A:$A,MATCH(1,(Overall!$A78 = tour_results!$D:$D)*(Overall!J$1=tour_results!$F:$F),0)),COUNTA($A:$A))</f>
        <v>113</v>
      </c>
      <c r="K78">
        <f t="shared" ca="1" si="2"/>
        <v>716</v>
      </c>
      <c r="L78">
        <f t="shared" ca="1" si="3"/>
        <v>377</v>
      </c>
    </row>
    <row r="79" spans="1:12" x14ac:dyDescent="0.35">
      <c r="A79" t="str">
        <f>Master!D78</f>
        <v>Ken Twemlow</v>
      </c>
      <c r="B79" t="str">
        <f>Master!E78</f>
        <v>Goiz-Eder Aspe-Juaristi</v>
      </c>
      <c r="C79" t="str">
        <f>Master!C78</f>
        <v>Notts County</v>
      </c>
      <c r="D79" cm="1">
        <f t="array" ref="D79">IFERROR(INDEX(tour_results!$A:$A,MATCH(1,(Overall!$A79 = tour_results!$D:$D)*(Overall!D$1=tour_results!$F:$F),0)),COUNTA($A:$A))</f>
        <v>113</v>
      </c>
      <c r="E79" cm="1">
        <f t="array" aca="1" ref="E79" ca="1">IFERROR(INDEX(tour_results!$A:$A,MATCH(1,(Overall!$A79 = tour_results!$D:$D)*(Overall!E$1=tour_results!$F:$F),0)),COUNTA($A:$A))</f>
        <v>113</v>
      </c>
      <c r="F79" cm="1">
        <f t="array" aca="1" ref="F79" ca="1">IFERROR(INDEX(tour_results!$A:$A,MATCH(1,(Overall!$A79 = tour_results!$D:$D)*(Overall!F$1=tour_results!$F:$F),0)),COUNTA($A:$A))</f>
        <v>113</v>
      </c>
      <c r="G79" cm="1">
        <f t="array" ref="G79">IFERROR(INDEX(tour_results!$A:$A,MATCH(1,(Overall!$A79 = tour_results!$D:$D)*(Overall!G$1=tour_results!$F:$F),0)),COUNTA($A:$A))</f>
        <v>55</v>
      </c>
      <c r="H79" cm="1">
        <f t="array" ref="H79">IFERROR(INDEX(tour_results!$A:$A,MATCH(1,(Overall!$A79 = tour_results!$D:$D)*(Overall!H$1=tour_results!$F:$F),0)),COUNTA($A:$A))</f>
        <v>113</v>
      </c>
      <c r="I79" cm="1">
        <f t="array" ref="I79">IFERROR(INDEX(tour_results!$A:$A,MATCH(1,(Overall!$A79 = tour_results!$D:$D)*(Overall!I$1=tour_results!$F:$F),0)),COUNTA($A:$A))</f>
        <v>113</v>
      </c>
      <c r="J79" cm="1">
        <f t="array" ref="J79">IFERROR(INDEX(tour_results!$A:$A,MATCH(1,(Overall!$A79 = tour_results!$D:$D)*(Overall!J$1=tour_results!$F:$F),0)),COUNTA($A:$A))</f>
        <v>113</v>
      </c>
      <c r="K79">
        <f t="shared" ca="1" si="2"/>
        <v>733</v>
      </c>
      <c r="L79">
        <f t="shared" ca="1" si="3"/>
        <v>394</v>
      </c>
    </row>
    <row r="80" spans="1:12" x14ac:dyDescent="0.35">
      <c r="A80" t="str">
        <f>Master!D79</f>
        <v>Nick Daniels</v>
      </c>
      <c r="B80" t="str">
        <f>Master!E79</f>
        <v>Mark Aitken</v>
      </c>
      <c r="C80" t="str">
        <f>Master!C79</f>
        <v>Warsash SC</v>
      </c>
      <c r="D80" cm="1">
        <f t="array" ref="D80">IFERROR(INDEX(tour_results!$A:$A,MATCH(1,(Overall!$A80 = tour_results!$D:$D)*(Overall!D$1=tour_results!$F:$F),0)),COUNTA($A:$A))</f>
        <v>113</v>
      </c>
      <c r="E80" cm="1">
        <f t="array" aca="1" ref="E80" ca="1">IFERROR(INDEX(tour_results!$A:$A,MATCH(1,(Overall!$A80 = tour_results!$D:$D)*(Overall!E$1=tour_results!$F:$F),0)),COUNTA($A:$A))</f>
        <v>113</v>
      </c>
      <c r="F80" cm="1">
        <f t="array" aca="1" ref="F80" ca="1">IFERROR(INDEX(tour_results!$A:$A,MATCH(1,(Overall!$A80 = tour_results!$D:$D)*(Overall!F$1=tour_results!$F:$F),0)),COUNTA($A:$A))</f>
        <v>113</v>
      </c>
      <c r="G80" cm="1">
        <f t="array" ref="G80">IFERROR(INDEX(tour_results!$A:$A,MATCH(1,(Overall!$A80 = tour_results!$D:$D)*(Overall!G$1=tour_results!$F:$F),0)),COUNTA($A:$A))</f>
        <v>43</v>
      </c>
      <c r="H80" cm="1">
        <f t="array" ref="H80">IFERROR(INDEX(tour_results!$A:$A,MATCH(1,(Overall!$A80 = tour_results!$D:$D)*(Overall!H$1=tour_results!$F:$F),0)),COUNTA($A:$A))</f>
        <v>113</v>
      </c>
      <c r="I80" cm="1">
        <f t="array" ref="I80">IFERROR(INDEX(tour_results!$A:$A,MATCH(1,(Overall!$A80 = tour_results!$D:$D)*(Overall!I$1=tour_results!$F:$F),0)),COUNTA($A:$A))</f>
        <v>113</v>
      </c>
      <c r="J80" cm="1">
        <f t="array" ref="J80">IFERROR(INDEX(tour_results!$A:$A,MATCH(1,(Overall!$A80 = tour_results!$D:$D)*(Overall!J$1=tour_results!$F:$F),0)),COUNTA($A:$A))</f>
        <v>113</v>
      </c>
      <c r="K80">
        <f t="shared" ca="1" si="2"/>
        <v>721</v>
      </c>
      <c r="L80">
        <f t="shared" ca="1" si="3"/>
        <v>382</v>
      </c>
    </row>
    <row r="81" spans="1:12" x14ac:dyDescent="0.35">
      <c r="A81" t="str">
        <f>Master!D80</f>
        <v>Mike Sims</v>
      </c>
      <c r="B81" t="str">
        <f>Master!E80</f>
        <v>Jack Holden</v>
      </c>
      <c r="C81" t="str">
        <f>Master!C80</f>
        <v>Chichester yacht club</v>
      </c>
      <c r="D81" cm="1">
        <f t="array" ref="D81">IFERROR(INDEX(tour_results!$A:$A,MATCH(1,(Overall!$A81 = tour_results!$D:$D)*(Overall!D$1=tour_results!$F:$F),0)),COUNTA($A:$A))</f>
        <v>113</v>
      </c>
      <c r="E81" cm="1">
        <f t="array" aca="1" ref="E81" ca="1">IFERROR(INDEX(tour_results!$A:$A,MATCH(1,(Overall!$A81 = tour_results!$D:$D)*(Overall!E$1=tour_results!$F:$F),0)),COUNTA($A:$A))</f>
        <v>2</v>
      </c>
      <c r="F81" cm="1">
        <f t="array" aca="1" ref="F81" ca="1">IFERROR(INDEX(tour_results!$A:$A,MATCH(1,(Overall!$A81 = tour_results!$D:$D)*(Overall!F$1=tour_results!$F:$F),0)),COUNTA($A:$A))</f>
        <v>113</v>
      </c>
      <c r="G81" cm="1">
        <f t="array" ref="G81">IFERROR(INDEX(tour_results!$A:$A,MATCH(1,(Overall!$A81 = tour_results!$D:$D)*(Overall!G$1=tour_results!$F:$F),0)),COUNTA($A:$A))</f>
        <v>113</v>
      </c>
      <c r="H81" cm="1">
        <f t="array" ref="H81">IFERROR(INDEX(tour_results!$A:$A,MATCH(1,(Overall!$A81 = tour_results!$D:$D)*(Overall!H$1=tour_results!$F:$F),0)),COUNTA($A:$A))</f>
        <v>113</v>
      </c>
      <c r="I81" cm="1">
        <f t="array" ref="I81">IFERROR(INDEX(tour_results!$A:$A,MATCH(1,(Overall!$A81 = tour_results!$D:$D)*(Overall!I$1=tour_results!$F:$F),0)),COUNTA($A:$A))</f>
        <v>7</v>
      </c>
      <c r="J81" cm="1">
        <f t="array" ref="J81">IFERROR(INDEX(tour_results!$A:$A,MATCH(1,(Overall!$A81 = tour_results!$D:$D)*(Overall!J$1=tour_results!$F:$F),0)),COUNTA($A:$A))</f>
        <v>113</v>
      </c>
      <c r="K81">
        <f t="shared" ca="1" si="2"/>
        <v>574</v>
      </c>
      <c r="L81">
        <f t="shared" ca="1" si="3"/>
        <v>235</v>
      </c>
    </row>
    <row r="82" spans="1:12" x14ac:dyDescent="0.35">
      <c r="A82" t="str">
        <f>Master!D81</f>
        <v>Steve Wilson</v>
      </c>
      <c r="B82" t="str">
        <f>Master!E81</f>
        <v>Becky Wilson</v>
      </c>
      <c r="C82" t="str">
        <f>Master!C81</f>
        <v>None</v>
      </c>
      <c r="D82" cm="1">
        <f t="array" ref="D82">IFERROR(INDEX(tour_results!$A:$A,MATCH(1,(Overall!$A82 = tour_results!$D:$D)*(Overall!D$1=tour_results!$F:$F),0)),COUNTA($A:$A))</f>
        <v>113</v>
      </c>
      <c r="E82" cm="1">
        <f t="array" aca="1" ref="E82" ca="1">IFERROR(INDEX(tour_results!$A:$A,MATCH(1,(Overall!$A82 = tour_results!$D:$D)*(Overall!E$1=tour_results!$F:$F),0)),COUNTA($A:$A))</f>
        <v>113</v>
      </c>
      <c r="F82" cm="1">
        <f t="array" aca="1" ref="F82" ca="1">IFERROR(INDEX(tour_results!$A:$A,MATCH(1,(Overall!$A82 = tour_results!$D:$D)*(Overall!F$1=tour_results!$F:$F),0)),COUNTA($A:$A))</f>
        <v>6</v>
      </c>
      <c r="G82" cm="1">
        <f t="array" ref="G82">IFERROR(INDEX(tour_results!$A:$A,MATCH(1,(Overall!$A82 = tour_results!$D:$D)*(Overall!G$1=tour_results!$F:$F),0)),COUNTA($A:$A))</f>
        <v>113</v>
      </c>
      <c r="H82" cm="1">
        <f t="array" ref="H82">IFERROR(INDEX(tour_results!$A:$A,MATCH(1,(Overall!$A82 = tour_results!$D:$D)*(Overall!H$1=tour_results!$F:$F),0)),COUNTA($A:$A))</f>
        <v>113</v>
      </c>
      <c r="I82" cm="1">
        <f t="array" ref="I82">IFERROR(INDEX(tour_results!$A:$A,MATCH(1,(Overall!$A82 = tour_results!$D:$D)*(Overall!I$1=tour_results!$F:$F),0)),COUNTA($A:$A))</f>
        <v>113</v>
      </c>
      <c r="J82" cm="1">
        <f t="array" ref="J82">IFERROR(INDEX(tour_results!$A:$A,MATCH(1,(Overall!$A82 = tour_results!$D:$D)*(Overall!J$1=tour_results!$F:$F),0)),COUNTA($A:$A))</f>
        <v>113</v>
      </c>
      <c r="K82">
        <f t="shared" ca="1" si="2"/>
        <v>684</v>
      </c>
      <c r="L82">
        <f t="shared" ca="1" si="3"/>
        <v>345</v>
      </c>
    </row>
    <row r="83" spans="1:12" x14ac:dyDescent="0.35">
      <c r="A83" t="str">
        <f>Master!D82</f>
        <v>Richard Catchpole</v>
      </c>
      <c r="B83" t="str">
        <f>Master!E82</f>
        <v>Gary Coop</v>
      </c>
      <c r="C83" t="str">
        <f>Master!C82</f>
        <v>LLSC</v>
      </c>
      <c r="D83" cm="1">
        <f t="array" ref="D83">IFERROR(INDEX(tour_results!$A:$A,MATCH(1,(Overall!$A83 = tour_results!$D:$D)*(Overall!D$1=tour_results!$F:$F),0)),COUNTA($A:$A))</f>
        <v>5</v>
      </c>
      <c r="E83" cm="1">
        <f t="array" aca="1" ref="E83" ca="1">IFERROR(INDEX(tour_results!$A:$A,MATCH(1,(Overall!$A83 = tour_results!$D:$D)*(Overall!E$1=tour_results!$F:$F),0)),COUNTA($A:$A))</f>
        <v>113</v>
      </c>
      <c r="F83" cm="1">
        <f t="array" aca="1" ref="F83" ca="1">IFERROR(INDEX(tour_results!$A:$A,MATCH(1,(Overall!$A83 = tour_results!$D:$D)*(Overall!F$1=tour_results!$F:$F),0)),COUNTA($A:$A))</f>
        <v>113</v>
      </c>
      <c r="G83" cm="1">
        <f t="array" ref="G83">IFERROR(INDEX(tour_results!$A:$A,MATCH(1,(Overall!$A83 = tour_results!$D:$D)*(Overall!G$1=tour_results!$F:$F),0)),COUNTA($A:$A))</f>
        <v>113</v>
      </c>
      <c r="H83" cm="1">
        <f t="array" ref="H83">IFERROR(INDEX(tour_results!$A:$A,MATCH(1,(Overall!$A83 = tour_results!$D:$D)*(Overall!H$1=tour_results!$F:$F),0)),COUNTA($A:$A))</f>
        <v>113</v>
      </c>
      <c r="I83" cm="1">
        <f t="array" ref="I83">IFERROR(INDEX(tour_results!$A:$A,MATCH(1,(Overall!$A83 = tour_results!$D:$D)*(Overall!I$1=tour_results!$F:$F),0)),COUNTA($A:$A))</f>
        <v>113</v>
      </c>
      <c r="J83" cm="1">
        <f t="array" ref="J83">IFERROR(INDEX(tour_results!$A:$A,MATCH(1,(Overall!$A83 = tour_results!$D:$D)*(Overall!J$1=tour_results!$F:$F),0)),COUNTA($A:$A))</f>
        <v>113</v>
      </c>
      <c r="K83">
        <f t="shared" ca="1" si="2"/>
        <v>683</v>
      </c>
      <c r="L83">
        <f t="shared" ca="1" si="3"/>
        <v>344</v>
      </c>
    </row>
    <row r="84" spans="1:12" x14ac:dyDescent="0.35">
      <c r="A84" t="str">
        <f>Master!D83</f>
        <v>Hamish Gledhill</v>
      </c>
      <c r="B84" t="str">
        <f>Master!E83</f>
        <v>Ross Southwell</v>
      </c>
      <c r="C84" t="str">
        <f>Master!C83</f>
        <v>West Riding Sailing Club</v>
      </c>
      <c r="D84" cm="1">
        <f t="array" ref="D84">IFERROR(INDEX(tour_results!$A:$A,MATCH(1,(Overall!$A84 = tour_results!$D:$D)*(Overall!D$1=tour_results!$F:$F),0)),COUNTA($A:$A))</f>
        <v>4</v>
      </c>
      <c r="E84" cm="1">
        <f t="array" aca="1" ref="E84" ca="1">IFERROR(INDEX(tour_results!$A:$A,MATCH(1,(Overall!$A84 = tour_results!$D:$D)*(Overall!E$1=tour_results!$F:$F),0)),COUNTA($A:$A))</f>
        <v>6</v>
      </c>
      <c r="F84" cm="1">
        <f t="array" aca="1" ref="F84" ca="1">IFERROR(INDEX(tour_results!$A:$A,MATCH(1,(Overall!$A84 = tour_results!$D:$D)*(Overall!F$1=tour_results!$F:$F),0)),COUNTA($A:$A))</f>
        <v>113</v>
      </c>
      <c r="G84" cm="1">
        <f t="array" ref="G84">IFERROR(INDEX(tour_results!$A:$A,MATCH(1,(Overall!$A84 = tour_results!$D:$D)*(Overall!G$1=tour_results!$F:$F),0)),COUNTA($A:$A))</f>
        <v>113</v>
      </c>
      <c r="H84" cm="1">
        <f t="array" ref="H84">IFERROR(INDEX(tour_results!$A:$A,MATCH(1,(Overall!$A84 = tour_results!$D:$D)*(Overall!H$1=tour_results!$F:$F),0)),COUNTA($A:$A))</f>
        <v>4</v>
      </c>
      <c r="I84" cm="1">
        <f t="array" ref="I84">IFERROR(INDEX(tour_results!$A:$A,MATCH(1,(Overall!$A84 = tour_results!$D:$D)*(Overall!I$1=tour_results!$F:$F),0)),COUNTA($A:$A))</f>
        <v>113</v>
      </c>
      <c r="J84" cm="1">
        <f t="array" ref="J84">IFERROR(INDEX(tour_results!$A:$A,MATCH(1,(Overall!$A84 = tour_results!$D:$D)*(Overall!J$1=tour_results!$F:$F),0)),COUNTA($A:$A))</f>
        <v>11</v>
      </c>
      <c r="K84">
        <f t="shared" ca="1" si="2"/>
        <v>364</v>
      </c>
      <c r="L84">
        <f t="shared" ca="1" si="3"/>
        <v>25</v>
      </c>
    </row>
    <row r="85" spans="1:12" x14ac:dyDescent="0.35">
      <c r="A85" t="str">
        <f>Master!D84</f>
        <v>Neil Parkhurst</v>
      </c>
      <c r="B85" t="str">
        <f>Master!E84</f>
        <v>Ian Parkhurst/Seb Parkhurst-Tully/Richard Hanby</v>
      </c>
      <c r="C85" t="str">
        <f>Master!C84</f>
        <v>Beaver Sailing Club</v>
      </c>
      <c r="D85" cm="1">
        <f t="array" ref="D85">IFERROR(INDEX(tour_results!$A:$A,MATCH(1,(Overall!$A85 = tour_results!$D:$D)*(Overall!D$1=tour_results!$F:$F),0)),COUNTA($A:$A))</f>
        <v>113</v>
      </c>
      <c r="E85" cm="1">
        <f t="array" aca="1" ref="E85" ca="1">IFERROR(INDEX(tour_results!$A:$A,MATCH(1,(Overall!$A85 = tour_results!$D:$D)*(Overall!E$1=tour_results!$F:$F),0)),COUNTA($A:$A))</f>
        <v>14</v>
      </c>
      <c r="F85" cm="1">
        <f t="array" aca="1" ref="F85" ca="1">IFERROR(INDEX(tour_results!$A:$A,MATCH(1,(Overall!$A85 = tour_results!$D:$D)*(Overall!F$1=tour_results!$F:$F),0)),COUNTA($A:$A))</f>
        <v>113</v>
      </c>
      <c r="G85" cm="1">
        <f t="array" ref="G85">IFERROR(INDEX(tour_results!$A:$A,MATCH(1,(Overall!$A85 = tour_results!$D:$D)*(Overall!G$1=tour_results!$F:$F),0)),COUNTA($A:$A))</f>
        <v>29</v>
      </c>
      <c r="H85" cm="1">
        <f t="array" ref="H85">IFERROR(INDEX(tour_results!$A:$A,MATCH(1,(Overall!$A85 = tour_results!$D:$D)*(Overall!H$1=tour_results!$F:$F),0)),COUNTA($A:$A))</f>
        <v>13</v>
      </c>
      <c r="I85" cm="1">
        <f t="array" ref="I85">IFERROR(INDEX(tour_results!$A:$A,MATCH(1,(Overall!$A85 = tour_results!$D:$D)*(Overall!I$1=tour_results!$F:$F),0)),COUNTA($A:$A))</f>
        <v>11</v>
      </c>
      <c r="J85" cm="1">
        <f t="array" ref="J85">IFERROR(INDEX(tour_results!$A:$A,MATCH(1,(Overall!$A85 = tour_results!$D:$D)*(Overall!J$1=tour_results!$F:$F),0)),COUNTA($A:$A))</f>
        <v>13</v>
      </c>
      <c r="K85">
        <f t="shared" ca="1" si="2"/>
        <v>306</v>
      </c>
      <c r="L85">
        <f t="shared" ca="1" si="3"/>
        <v>51</v>
      </c>
    </row>
    <row r="86" spans="1:12" x14ac:dyDescent="0.35">
      <c r="A86" t="str">
        <f>Master!D85</f>
        <v>Paul Bartlett</v>
      </c>
      <c r="B86" t="str">
        <f>Master!E85</f>
        <v>Greg Bartlett</v>
      </c>
      <c r="C86" t="str">
        <f>Master!C85</f>
        <v>Starcross Yacht Club</v>
      </c>
      <c r="D86" cm="1">
        <f t="array" ref="D86">IFERROR(INDEX(tour_results!$A:$A,MATCH(1,(Overall!$A86 = tour_results!$D:$D)*(Overall!D$1=tour_results!$F:$F),0)),COUNTA($A:$A))</f>
        <v>113</v>
      </c>
      <c r="E86" cm="1">
        <f t="array" aca="1" ref="E86" ca="1">IFERROR(INDEX(tour_results!$A:$A,MATCH(1,(Overall!$A86 = tour_results!$D:$D)*(Overall!E$1=tour_results!$F:$F),0)),COUNTA($A:$A))</f>
        <v>113</v>
      </c>
      <c r="F86" cm="1">
        <f t="array" aca="1" ref="F86" ca="1">IFERROR(INDEX(tour_results!$A:$A,MATCH(1,(Overall!$A86 = tour_results!$D:$D)*(Overall!F$1=tour_results!$F:$F),0)),COUNTA($A:$A))</f>
        <v>113</v>
      </c>
      <c r="G86" cm="1">
        <f t="array" ref="G86">IFERROR(INDEX(tour_results!$A:$A,MATCH(1,(Overall!$A86 = tour_results!$D:$D)*(Overall!G$1=tour_results!$F:$F),0)),COUNTA($A:$A))</f>
        <v>19</v>
      </c>
      <c r="H86" cm="1">
        <f t="array" ref="H86">IFERROR(INDEX(tour_results!$A:$A,MATCH(1,(Overall!$A86 = tour_results!$D:$D)*(Overall!H$1=tour_results!$F:$F),0)),COUNTA($A:$A))</f>
        <v>113</v>
      </c>
      <c r="I86" cm="1">
        <f t="array" ref="I86">IFERROR(INDEX(tour_results!$A:$A,MATCH(1,(Overall!$A86 = tour_results!$D:$D)*(Overall!I$1=tour_results!$F:$F),0)),COUNTA($A:$A))</f>
        <v>113</v>
      </c>
      <c r="J86" cm="1">
        <f t="array" ref="J86">IFERROR(INDEX(tour_results!$A:$A,MATCH(1,(Overall!$A86 = tour_results!$D:$D)*(Overall!J$1=tour_results!$F:$F),0)),COUNTA($A:$A))</f>
        <v>113</v>
      </c>
      <c r="K86">
        <f t="shared" ca="1" si="2"/>
        <v>697</v>
      </c>
      <c r="L86">
        <f t="shared" ca="1" si="3"/>
        <v>358</v>
      </c>
    </row>
    <row r="87" spans="1:12" x14ac:dyDescent="0.35">
      <c r="A87" t="str">
        <f>Master!D86</f>
        <v>Ben Williamson</v>
      </c>
      <c r="B87" t="str">
        <f>Master!E86</f>
        <v>Zach Williamson</v>
      </c>
      <c r="C87" t="str">
        <f>Master!C86</f>
        <v>Ripon SC</v>
      </c>
      <c r="D87" cm="1">
        <f t="array" ref="D87">IFERROR(INDEX(tour_results!$A:$A,MATCH(1,(Overall!$A87 = tour_results!$D:$D)*(Overall!D$1=tour_results!$F:$F),0)),COUNTA($A:$A))</f>
        <v>113</v>
      </c>
      <c r="E87" cm="1">
        <f t="array" aca="1" ref="E87" ca="1">IFERROR(INDEX(tour_results!$A:$A,MATCH(1,(Overall!$A87 = tour_results!$D:$D)*(Overall!E$1=tour_results!$F:$F),0)),COUNTA($A:$A))</f>
        <v>113</v>
      </c>
      <c r="F87" cm="1">
        <f t="array" aca="1" ref="F87" ca="1">IFERROR(INDEX(tour_results!$A:$A,MATCH(1,(Overall!$A87 = tour_results!$D:$D)*(Overall!F$1=tour_results!$F:$F),0)),COUNTA($A:$A))</f>
        <v>113</v>
      </c>
      <c r="G87" cm="1">
        <f t="array" ref="G87">IFERROR(INDEX(tour_results!$A:$A,MATCH(1,(Overall!$A87 = tour_results!$D:$D)*(Overall!G$1=tour_results!$F:$F),0)),COUNTA($A:$A))</f>
        <v>113</v>
      </c>
      <c r="H87" cm="1">
        <f t="array" ref="H87">IFERROR(INDEX(tour_results!$A:$A,MATCH(1,(Overall!$A87 = tour_results!$D:$D)*(Overall!H$1=tour_results!$F:$F),0)),COUNTA($A:$A))</f>
        <v>10</v>
      </c>
      <c r="I87" cm="1">
        <f t="array" ref="I87">IFERROR(INDEX(tour_results!$A:$A,MATCH(1,(Overall!$A87 = tour_results!$D:$D)*(Overall!I$1=tour_results!$F:$F),0)),COUNTA($A:$A))</f>
        <v>113</v>
      </c>
      <c r="J87" cm="1">
        <f t="array" ref="J87">IFERROR(INDEX(tour_results!$A:$A,MATCH(1,(Overall!$A87 = tour_results!$D:$D)*(Overall!J$1=tour_results!$F:$F),0)),COUNTA($A:$A))</f>
        <v>113</v>
      </c>
      <c r="K87">
        <f t="shared" ca="1" si="2"/>
        <v>688</v>
      </c>
      <c r="L87">
        <f t="shared" ca="1" si="3"/>
        <v>349</v>
      </c>
    </row>
    <row r="88" spans="1:12" x14ac:dyDescent="0.35">
      <c r="A88" t="str">
        <f>Master!D87</f>
        <v>Liam Willis</v>
      </c>
      <c r="B88" t="str">
        <f>Master!E87</f>
        <v>Julie Willis</v>
      </c>
      <c r="C88" t="str">
        <f>Master!C87</f>
        <v>Lymington Town SC</v>
      </c>
      <c r="D88" cm="1">
        <f t="array" ref="D88">IFERROR(INDEX(tour_results!$A:$A,MATCH(1,(Overall!$A88 = tour_results!$D:$D)*(Overall!D$1=tour_results!$F:$F),0)),COUNTA($A:$A))</f>
        <v>113</v>
      </c>
      <c r="E88" cm="1">
        <f t="array" aca="1" ref="E88" ca="1">IFERROR(INDEX(tour_results!$A:$A,MATCH(1,(Overall!$A88 = tour_results!$D:$D)*(Overall!E$1=tour_results!$F:$F),0)),COUNTA($A:$A))</f>
        <v>113</v>
      </c>
      <c r="F88" cm="1">
        <f t="array" aca="1" ref="F88" ca="1">IFERROR(INDEX(tour_results!$A:$A,MATCH(1,(Overall!$A88 = tour_results!$D:$D)*(Overall!F$1=tour_results!$F:$F),0)),COUNTA($A:$A))</f>
        <v>113</v>
      </c>
      <c r="G88" cm="1">
        <f t="array" ref="G88">IFERROR(INDEX(tour_results!$A:$A,MATCH(1,(Overall!$A88 = tour_results!$D:$D)*(Overall!G$1=tour_results!$F:$F),0)),COUNTA($A:$A))</f>
        <v>113</v>
      </c>
      <c r="H88" cm="1">
        <f t="array" ref="H88">IFERROR(INDEX(tour_results!$A:$A,MATCH(1,(Overall!$A88 = tour_results!$D:$D)*(Overall!H$1=tour_results!$F:$F),0)),COUNTA($A:$A))</f>
        <v>6</v>
      </c>
      <c r="I88" cm="1">
        <f t="array" ref="I88">IFERROR(INDEX(tour_results!$A:$A,MATCH(1,(Overall!$A88 = tour_results!$D:$D)*(Overall!I$1=tour_results!$F:$F),0)),COUNTA($A:$A))</f>
        <v>113</v>
      </c>
      <c r="J88" cm="1">
        <f t="array" ref="J88">IFERROR(INDEX(tour_results!$A:$A,MATCH(1,(Overall!$A88 = tour_results!$D:$D)*(Overall!J$1=tour_results!$F:$F),0)),COUNTA($A:$A))</f>
        <v>113</v>
      </c>
      <c r="K88">
        <f t="shared" ca="1" si="2"/>
        <v>684</v>
      </c>
      <c r="L88">
        <f t="shared" ca="1" si="3"/>
        <v>345</v>
      </c>
    </row>
    <row r="89" spans="1:12" x14ac:dyDescent="0.35">
      <c r="A89" t="str">
        <f>Master!D88</f>
        <v>Andy Powell</v>
      </c>
      <c r="B89" t="str">
        <f>Master!E88</f>
        <v>Chris Rolfe</v>
      </c>
      <c r="C89" t="str">
        <f>Master!C88</f>
        <v>Warsash SC</v>
      </c>
      <c r="D89" cm="1">
        <f t="array" ref="D89">IFERROR(INDEX(tour_results!$A:$A,MATCH(1,(Overall!$A89 = tour_results!$D:$D)*(Overall!D$1=tour_results!$F:$F),0)),COUNTA($A:$A))</f>
        <v>113</v>
      </c>
      <c r="E89" cm="1">
        <f t="array" aca="1" ref="E89" ca="1">IFERROR(INDEX(tour_results!$A:$A,MATCH(1,(Overall!$A89 = tour_results!$D:$D)*(Overall!E$1=tour_results!$F:$F),0)),COUNTA($A:$A))</f>
        <v>113</v>
      </c>
      <c r="F89" cm="1">
        <f t="array" aca="1" ref="F89" ca="1">IFERROR(INDEX(tour_results!$A:$A,MATCH(1,(Overall!$A89 = tour_results!$D:$D)*(Overall!F$1=tour_results!$F:$F),0)),COUNTA($A:$A))</f>
        <v>24</v>
      </c>
      <c r="G89" cm="1">
        <f t="array" ref="G89">IFERROR(INDEX(tour_results!$A:$A,MATCH(1,(Overall!$A89 = tour_results!$D:$D)*(Overall!G$1=tour_results!$F:$F),0)),COUNTA($A:$A))</f>
        <v>53</v>
      </c>
      <c r="H89" cm="1">
        <f t="array" ref="H89">IFERROR(INDEX(tour_results!$A:$A,MATCH(1,(Overall!$A89 = tour_results!$D:$D)*(Overall!H$1=tour_results!$F:$F),0)),COUNTA($A:$A))</f>
        <v>113</v>
      </c>
      <c r="I89" cm="1">
        <f t="array" ref="I89">IFERROR(INDEX(tour_results!$A:$A,MATCH(1,(Overall!$A89 = tour_results!$D:$D)*(Overall!I$1=tour_results!$F:$F),0)),COUNTA($A:$A))</f>
        <v>21</v>
      </c>
      <c r="J89" cm="1">
        <f t="array" ref="J89">IFERROR(INDEX(tour_results!$A:$A,MATCH(1,(Overall!$A89 = tour_results!$D:$D)*(Overall!J$1=tour_results!$F:$F),0)),COUNTA($A:$A))</f>
        <v>113</v>
      </c>
      <c r="K89">
        <f t="shared" ca="1" si="2"/>
        <v>550</v>
      </c>
      <c r="L89">
        <f t="shared" ca="1" si="3"/>
        <v>211</v>
      </c>
    </row>
    <row r="90" spans="1:12" x14ac:dyDescent="0.35">
      <c r="A90" t="str">
        <f>Master!D89</f>
        <v>Stuart Halman</v>
      </c>
      <c r="B90" t="str">
        <f>Master!E89</f>
        <v>Anna Walsh</v>
      </c>
      <c r="C90" t="str">
        <f>Master!C89</f>
        <v>Leigh and Lowton sc</v>
      </c>
      <c r="D90" cm="1">
        <f t="array" ref="D90">IFERROR(INDEX(tour_results!$A:$A,MATCH(1,(Overall!$A90 = tour_results!$D:$D)*(Overall!D$1=tour_results!$F:$F),0)),COUNTA($A:$A))</f>
        <v>10</v>
      </c>
      <c r="E90" cm="1">
        <f t="array" aca="1" ref="E90" ca="1">IFERROR(INDEX(tour_results!$A:$A,MATCH(1,(Overall!$A90 = tour_results!$D:$D)*(Overall!E$1=tour_results!$F:$F),0)),COUNTA($A:$A))</f>
        <v>113</v>
      </c>
      <c r="F90" cm="1">
        <f t="array" aca="1" ref="F90" ca="1">IFERROR(INDEX(tour_results!$A:$A,MATCH(1,(Overall!$A90 = tour_results!$D:$D)*(Overall!F$1=tour_results!$F:$F),0)),COUNTA($A:$A))</f>
        <v>113</v>
      </c>
      <c r="G90" cm="1">
        <f t="array" ref="G90">IFERROR(INDEX(tour_results!$A:$A,MATCH(1,(Overall!$A90 = tour_results!$D:$D)*(Overall!G$1=tour_results!$F:$F),0)),COUNTA($A:$A))</f>
        <v>32</v>
      </c>
      <c r="H90" cm="1">
        <f t="array" ref="H90">IFERROR(INDEX(tour_results!$A:$A,MATCH(1,(Overall!$A90 = tour_results!$D:$D)*(Overall!H$1=tour_results!$F:$F),0)),COUNTA($A:$A))</f>
        <v>113</v>
      </c>
      <c r="I90" cm="1">
        <f t="array" ref="I90">IFERROR(INDEX(tour_results!$A:$A,MATCH(1,(Overall!$A90 = tour_results!$D:$D)*(Overall!I$1=tour_results!$F:$F),0)),COUNTA($A:$A))</f>
        <v>16</v>
      </c>
      <c r="J90" cm="1">
        <f t="array" ref="J90">IFERROR(INDEX(tour_results!$A:$A,MATCH(1,(Overall!$A90 = tour_results!$D:$D)*(Overall!J$1=tour_results!$F:$F),0)),COUNTA($A:$A))</f>
        <v>7</v>
      </c>
      <c r="K90">
        <f t="shared" ca="1" si="2"/>
        <v>404</v>
      </c>
      <c r="L90">
        <f t="shared" ca="1" si="3"/>
        <v>65</v>
      </c>
    </row>
    <row r="91" spans="1:12" x14ac:dyDescent="0.35">
      <c r="A91" t="str">
        <f>Master!D90</f>
        <v>Martin Hart</v>
      </c>
      <c r="B91" t="str">
        <f>Master!E90</f>
        <v>Moira Hart</v>
      </c>
      <c r="C91" t="str">
        <f>Master!C90</f>
        <v>Notts County Sailing Club</v>
      </c>
      <c r="D91" cm="1">
        <f t="array" ref="D91">IFERROR(INDEX(tour_results!$A:$A,MATCH(1,(Overall!$A91 = tour_results!$D:$D)*(Overall!D$1=tour_results!$F:$F),0)),COUNTA($A:$A))</f>
        <v>113</v>
      </c>
      <c r="E91" cm="1">
        <f t="array" aca="1" ref="E91" ca="1">IFERROR(INDEX(tour_results!$A:$A,MATCH(1,(Overall!$A91 = tour_results!$D:$D)*(Overall!E$1=tour_results!$F:$F),0)),COUNTA($A:$A))</f>
        <v>113</v>
      </c>
      <c r="F91" cm="1">
        <f t="array" aca="1" ref="F91" ca="1">IFERROR(INDEX(tour_results!$A:$A,MATCH(1,(Overall!$A91 = tour_results!$D:$D)*(Overall!F$1=tour_results!$F:$F),0)),COUNTA($A:$A))</f>
        <v>113</v>
      </c>
      <c r="G91" cm="1">
        <f t="array" ref="G91">IFERROR(INDEX(tour_results!$A:$A,MATCH(1,(Overall!$A91 = tour_results!$D:$D)*(Overall!G$1=tour_results!$F:$F),0)),COUNTA($A:$A))</f>
        <v>67</v>
      </c>
      <c r="H91" cm="1">
        <f t="array" ref="H91">IFERROR(INDEX(tour_results!$A:$A,MATCH(1,(Overall!$A91 = tour_results!$D:$D)*(Overall!H$1=tour_results!$F:$F),0)),COUNTA($A:$A))</f>
        <v>18</v>
      </c>
      <c r="I91" cm="1">
        <f t="array" ref="I91">IFERROR(INDEX(tour_results!$A:$A,MATCH(1,(Overall!$A91 = tour_results!$D:$D)*(Overall!I$1=tour_results!$F:$F),0)),COUNTA($A:$A))</f>
        <v>113</v>
      </c>
      <c r="J91" cm="1">
        <f t="array" ref="J91">IFERROR(INDEX(tour_results!$A:$A,MATCH(1,(Overall!$A91 = tour_results!$D:$D)*(Overall!J$1=tour_results!$F:$F),0)),COUNTA($A:$A))</f>
        <v>113</v>
      </c>
      <c r="K91">
        <f t="shared" ca="1" si="2"/>
        <v>650</v>
      </c>
      <c r="L91">
        <f t="shared" ca="1" si="3"/>
        <v>311</v>
      </c>
    </row>
    <row r="92" spans="1:12" x14ac:dyDescent="0.35">
      <c r="A92" t="str">
        <f>Master!D91</f>
        <v>Ollie Groves</v>
      </c>
      <c r="B92" t="str">
        <f>Master!E91</f>
        <v>Esther Parkhurst</v>
      </c>
      <c r="C92" t="str">
        <f>Master!C91</f>
        <v>Beaver SC</v>
      </c>
      <c r="D92" cm="1">
        <f t="array" ref="D92">IFERROR(INDEX(tour_results!$A:$A,MATCH(1,(Overall!$A92 = tour_results!$D:$D)*(Overall!D$1=tour_results!$F:$F),0)),COUNTA($A:$A))</f>
        <v>113</v>
      </c>
      <c r="E92" cm="1">
        <f t="array" aca="1" ref="E92" ca="1">IFERROR(INDEX(tour_results!$A:$A,MATCH(1,(Overall!$A92 = tour_results!$D:$D)*(Overall!E$1=tour_results!$F:$F),0)),COUNTA($A:$A))</f>
        <v>1</v>
      </c>
      <c r="F92" cm="1">
        <f t="array" aca="1" ref="F92" ca="1">IFERROR(INDEX(tour_results!$A:$A,MATCH(1,(Overall!$A92 = tour_results!$D:$D)*(Overall!F$1=tour_results!$F:$F),0)),COUNTA($A:$A))</f>
        <v>2</v>
      </c>
      <c r="G92" cm="1">
        <f t="array" ref="G92">IFERROR(INDEX(tour_results!$A:$A,MATCH(1,(Overall!$A92 = tour_results!$D:$D)*(Overall!G$1=tour_results!$F:$F),0)),COUNTA($A:$A))</f>
        <v>2</v>
      </c>
      <c r="H92" cm="1">
        <f t="array" ref="H92">IFERROR(INDEX(tour_results!$A:$A,MATCH(1,(Overall!$A92 = tour_results!$D:$D)*(Overall!H$1=tour_results!$F:$F),0)),COUNTA($A:$A))</f>
        <v>113</v>
      </c>
      <c r="I92" cm="1">
        <f t="array" ref="I92">IFERROR(INDEX(tour_results!$A:$A,MATCH(1,(Overall!$A92 = tour_results!$D:$D)*(Overall!I$1=tour_results!$F:$F),0)),COUNTA($A:$A))</f>
        <v>2</v>
      </c>
      <c r="J92" cm="1">
        <f t="array" ref="J92">IFERROR(INDEX(tour_results!$A:$A,MATCH(1,(Overall!$A92 = tour_results!$D:$D)*(Overall!J$1=tour_results!$F:$F),0)),COUNTA($A:$A))</f>
        <v>1</v>
      </c>
      <c r="K92">
        <f t="shared" ca="1" si="2"/>
        <v>234</v>
      </c>
      <c r="L92">
        <f t="shared" ca="1" si="3"/>
        <v>6</v>
      </c>
    </row>
    <row r="93" spans="1:12" x14ac:dyDescent="0.35">
      <c r="A93" t="str">
        <f>Master!D92</f>
        <v>Christopher Eames</v>
      </c>
      <c r="B93" t="str">
        <f>Master!E92</f>
        <v>Rachel Tilley</v>
      </c>
      <c r="C93" t="str">
        <f>Master!C92</f>
        <v>QMSC</v>
      </c>
      <c r="D93" cm="1">
        <f t="array" ref="D93">IFERROR(INDEX(tour_results!$A:$A,MATCH(1,(Overall!$A93 = tour_results!$D:$D)*(Overall!D$1=tour_results!$F:$F),0)),COUNTA($A:$A))</f>
        <v>113</v>
      </c>
      <c r="E93" cm="1">
        <f t="array" aca="1" ref="E93" ca="1">IFERROR(INDEX(tour_results!$A:$A,MATCH(1,(Overall!$A93 = tour_results!$D:$D)*(Overall!E$1=tour_results!$F:$F),0)),COUNTA($A:$A))</f>
        <v>5</v>
      </c>
      <c r="F93" cm="1">
        <f t="array" aca="1" ref="F93" ca="1">IFERROR(INDEX(tour_results!$A:$A,MATCH(1,(Overall!$A93 = tour_results!$D:$D)*(Overall!F$1=tour_results!$F:$F),0)),COUNTA($A:$A))</f>
        <v>4</v>
      </c>
      <c r="G93" cm="1">
        <f t="array" ref="G93">IFERROR(INDEX(tour_results!$A:$A,MATCH(1,(Overall!$A93 = tour_results!$D:$D)*(Overall!G$1=tour_results!$F:$F),0)),COUNTA($A:$A))</f>
        <v>5</v>
      </c>
      <c r="H93" cm="1">
        <f t="array" ref="H93">IFERROR(INDEX(tour_results!$A:$A,MATCH(1,(Overall!$A93 = tour_results!$D:$D)*(Overall!H$1=tour_results!$F:$F),0)),COUNTA($A:$A))</f>
        <v>113</v>
      </c>
      <c r="I93" cm="1">
        <f t="array" ref="I93">IFERROR(INDEX(tour_results!$A:$A,MATCH(1,(Overall!$A93 = tour_results!$D:$D)*(Overall!I$1=tour_results!$F:$F),0)),COUNTA($A:$A))</f>
        <v>113</v>
      </c>
      <c r="J93" cm="1">
        <f t="array" ref="J93">IFERROR(INDEX(tour_results!$A:$A,MATCH(1,(Overall!$A93 = tour_results!$D:$D)*(Overall!J$1=tour_results!$F:$F),0)),COUNTA($A:$A))</f>
        <v>113</v>
      </c>
      <c r="K93">
        <f t="shared" ca="1" si="2"/>
        <v>466</v>
      </c>
      <c r="L93">
        <f t="shared" ca="1" si="3"/>
        <v>127</v>
      </c>
    </row>
    <row r="94" spans="1:12" x14ac:dyDescent="0.35">
      <c r="A94" t="str">
        <f>Master!D93</f>
        <v>Clive Everest</v>
      </c>
      <c r="B94" t="str">
        <f>Master!E93</f>
        <v>Helen Everest</v>
      </c>
      <c r="C94" t="str">
        <f>Master!C93</f>
        <v>HISC</v>
      </c>
      <c r="D94" cm="1">
        <f t="array" ref="D94">IFERROR(INDEX(tour_results!$A:$A,MATCH(1,(Overall!$A94 = tour_results!$D:$D)*(Overall!D$1=tour_results!$F:$F),0)),COUNTA($A:$A))</f>
        <v>113</v>
      </c>
      <c r="E94" cm="1">
        <f t="array" aca="1" ref="E94" ca="1">IFERROR(INDEX(tour_results!$A:$A,MATCH(1,(Overall!$A94 = tour_results!$D:$D)*(Overall!E$1=tour_results!$F:$F),0)),COUNTA($A:$A))</f>
        <v>113</v>
      </c>
      <c r="F94" cm="1">
        <f t="array" aca="1" ref="F94" ca="1">IFERROR(INDEX(tour_results!$A:$A,MATCH(1,(Overall!$A94 = tour_results!$D:$D)*(Overall!F$1=tour_results!$F:$F),0)),COUNTA($A:$A))</f>
        <v>17</v>
      </c>
      <c r="G94" cm="1">
        <f t="array" ref="G94">IFERROR(INDEX(tour_results!$A:$A,MATCH(1,(Overall!$A94 = tour_results!$D:$D)*(Overall!G$1=tour_results!$F:$F),0)),COUNTA($A:$A))</f>
        <v>113</v>
      </c>
      <c r="H94" cm="1">
        <f t="array" ref="H94">IFERROR(INDEX(tour_results!$A:$A,MATCH(1,(Overall!$A94 = tour_results!$D:$D)*(Overall!H$1=tour_results!$F:$F),0)),COUNTA($A:$A))</f>
        <v>113</v>
      </c>
      <c r="I94" cm="1">
        <f t="array" ref="I94">IFERROR(INDEX(tour_results!$A:$A,MATCH(1,(Overall!$A94 = tour_results!$D:$D)*(Overall!I$1=tour_results!$F:$F),0)),COUNTA($A:$A))</f>
        <v>113</v>
      </c>
      <c r="J94" cm="1">
        <f t="array" ref="J94">IFERROR(INDEX(tour_results!$A:$A,MATCH(1,(Overall!$A94 = tour_results!$D:$D)*(Overall!J$1=tour_results!$F:$F),0)),COUNTA($A:$A))</f>
        <v>113</v>
      </c>
      <c r="K94">
        <f t="shared" ca="1" si="2"/>
        <v>695</v>
      </c>
      <c r="L94">
        <f t="shared" ca="1" si="3"/>
        <v>356</v>
      </c>
    </row>
    <row r="95" spans="1:12" x14ac:dyDescent="0.35">
      <c r="A95" t="str">
        <f>Master!D94</f>
        <v>John Cooper</v>
      </c>
      <c r="B95" t="str">
        <f>Master!E94</f>
        <v>Becci Wigley</v>
      </c>
      <c r="C95" t="str">
        <f>Master!C94</f>
        <v>Lymington Town Sailing Club</v>
      </c>
      <c r="D95" cm="1">
        <f t="array" ref="D95">IFERROR(INDEX(tour_results!$A:$A,MATCH(1,(Overall!$A95 = tour_results!$D:$D)*(Overall!D$1=tour_results!$F:$F),0)),COUNTA($A:$A))</f>
        <v>113</v>
      </c>
      <c r="E95" cm="1">
        <f t="array" aca="1" ref="E95" ca="1">IFERROR(INDEX(tour_results!$A:$A,MATCH(1,(Overall!$A95 = tour_results!$D:$D)*(Overall!E$1=tour_results!$F:$F),0)),COUNTA($A:$A))</f>
        <v>113</v>
      </c>
      <c r="F95" cm="1">
        <f t="array" aca="1" ref="F95" ca="1">IFERROR(INDEX(tour_results!$A:$A,MATCH(1,(Overall!$A95 = tour_results!$D:$D)*(Overall!F$1=tour_results!$F:$F),0)),COUNTA($A:$A))</f>
        <v>113</v>
      </c>
      <c r="G95" cm="1">
        <f t="array" ref="G95">IFERROR(INDEX(tour_results!$A:$A,MATCH(1,(Overall!$A95 = tour_results!$D:$D)*(Overall!G$1=tour_results!$F:$F),0)),COUNTA($A:$A))</f>
        <v>31</v>
      </c>
      <c r="H95" cm="1">
        <f t="array" ref="H95">IFERROR(INDEX(tour_results!$A:$A,MATCH(1,(Overall!$A95 = tour_results!$D:$D)*(Overall!H$1=tour_results!$F:$F),0)),COUNTA($A:$A))</f>
        <v>113</v>
      </c>
      <c r="I95" cm="1">
        <f t="array" ref="I95">IFERROR(INDEX(tour_results!$A:$A,MATCH(1,(Overall!$A95 = tour_results!$D:$D)*(Overall!I$1=tour_results!$F:$F),0)),COUNTA($A:$A))</f>
        <v>113</v>
      </c>
      <c r="J95" cm="1">
        <f t="array" ref="J95">IFERROR(INDEX(tour_results!$A:$A,MATCH(1,(Overall!$A95 = tour_results!$D:$D)*(Overall!J$1=tour_results!$F:$F),0)),COUNTA($A:$A))</f>
        <v>113</v>
      </c>
      <c r="K95">
        <f t="shared" ca="1" si="2"/>
        <v>709</v>
      </c>
      <c r="L95">
        <f t="shared" ca="1" si="3"/>
        <v>370</v>
      </c>
    </row>
    <row r="96" spans="1:12" x14ac:dyDescent="0.35">
      <c r="A96" t="str">
        <f>Master!D95</f>
        <v>Steve Norbury</v>
      </c>
      <c r="B96" t="str">
        <f>Master!E95</f>
        <v>Andy Hill</v>
      </c>
      <c r="C96" t="str">
        <f>Master!C95</f>
        <v>Warsash SC</v>
      </c>
      <c r="D96" cm="1">
        <f t="array" ref="D96">IFERROR(INDEX(tour_results!$A:$A,MATCH(1,(Overall!$A96 = tour_results!$D:$D)*(Overall!D$1=tour_results!$F:$F),0)),COUNTA($A:$A))</f>
        <v>113</v>
      </c>
      <c r="E96" cm="1">
        <f t="array" aca="1" ref="E96" ca="1">IFERROR(INDEX(tour_results!$A:$A,MATCH(1,(Overall!$A96 = tour_results!$D:$D)*(Overall!E$1=tour_results!$F:$F),0)),COUNTA($A:$A))</f>
        <v>113</v>
      </c>
      <c r="F96" cm="1">
        <f t="array" aca="1" ref="F96" ca="1">IFERROR(INDEX(tour_results!$A:$A,MATCH(1,(Overall!$A96 = tour_results!$D:$D)*(Overall!F$1=tour_results!$F:$F),0)),COUNTA($A:$A))</f>
        <v>113</v>
      </c>
      <c r="G96" cm="1">
        <f t="array" ref="G96">IFERROR(INDEX(tour_results!$A:$A,MATCH(1,(Overall!$A96 = tour_results!$D:$D)*(Overall!G$1=tour_results!$F:$F),0)),COUNTA($A:$A))</f>
        <v>16</v>
      </c>
      <c r="H96" cm="1">
        <f t="array" ref="H96">IFERROR(INDEX(tour_results!$A:$A,MATCH(1,(Overall!$A96 = tour_results!$D:$D)*(Overall!H$1=tour_results!$F:$F),0)),COUNTA($A:$A))</f>
        <v>113</v>
      </c>
      <c r="I96" cm="1">
        <f t="array" ref="I96">IFERROR(INDEX(tour_results!$A:$A,MATCH(1,(Overall!$A96 = tour_results!$D:$D)*(Overall!I$1=tour_results!$F:$F),0)),COUNTA($A:$A))</f>
        <v>113</v>
      </c>
      <c r="J96" cm="1">
        <f t="array" ref="J96">IFERROR(INDEX(tour_results!$A:$A,MATCH(1,(Overall!$A96 = tour_results!$D:$D)*(Overall!J$1=tour_results!$F:$F),0)),COUNTA($A:$A))</f>
        <v>113</v>
      </c>
      <c r="K96">
        <f t="shared" ca="1" si="2"/>
        <v>694</v>
      </c>
      <c r="L96">
        <f t="shared" ca="1" si="3"/>
        <v>355</v>
      </c>
    </row>
    <row r="97" spans="1:12" x14ac:dyDescent="0.35">
      <c r="A97" t="str">
        <f>Master!D96</f>
        <v>Tom Halhead</v>
      </c>
      <c r="B97" t="str">
        <f>Master!E96</f>
        <v>Paul Hilliar</v>
      </c>
      <c r="C97" t="str">
        <f>Master!C96</f>
        <v>Llandegfedd SC</v>
      </c>
      <c r="D97" cm="1">
        <f t="array" ref="D97">IFERROR(INDEX(tour_results!$A:$A,MATCH(1,(Overall!$A97 = tour_results!$D:$D)*(Overall!D$1=tour_results!$F:$F),0)),COUNTA($A:$A))</f>
        <v>113</v>
      </c>
      <c r="E97" cm="1">
        <f t="array" aca="1" ref="E97" ca="1">IFERROR(INDEX(tour_results!$A:$A,MATCH(1,(Overall!$A97 = tour_results!$D:$D)*(Overall!E$1=tour_results!$F:$F),0)),COUNTA($A:$A))</f>
        <v>3</v>
      </c>
      <c r="F97" cm="1">
        <f t="array" aca="1" ref="F97" ca="1">IFERROR(INDEX(tour_results!$A:$A,MATCH(1,(Overall!$A97 = tour_results!$D:$D)*(Overall!F$1=tour_results!$F:$F),0)),COUNTA($A:$A))</f>
        <v>3</v>
      </c>
      <c r="G97" cm="1">
        <f t="array" ref="G97">IFERROR(INDEX(tour_results!$A:$A,MATCH(1,(Overall!$A97 = tour_results!$D:$D)*(Overall!G$1=tour_results!$F:$F),0)),COUNTA($A:$A))</f>
        <v>4</v>
      </c>
      <c r="H97" cm="1">
        <f t="array" ref="H97">IFERROR(INDEX(tour_results!$A:$A,MATCH(1,(Overall!$A97 = tour_results!$D:$D)*(Overall!H$1=tour_results!$F:$F),0)),COUNTA($A:$A))</f>
        <v>5</v>
      </c>
      <c r="I97" cm="1">
        <f t="array" ref="I97">IFERROR(INDEX(tour_results!$A:$A,MATCH(1,(Overall!$A97 = tour_results!$D:$D)*(Overall!I$1=tour_results!$F:$F),0)),COUNTA($A:$A))</f>
        <v>3</v>
      </c>
      <c r="J97" cm="1">
        <f t="array" ref="J97">IFERROR(INDEX(tour_results!$A:$A,MATCH(1,(Overall!$A97 = tour_results!$D:$D)*(Overall!J$1=tour_results!$F:$F),0)),COUNTA($A:$A))</f>
        <v>4</v>
      </c>
      <c r="K97">
        <f t="shared" ca="1" si="2"/>
        <v>135</v>
      </c>
      <c r="L97">
        <f t="shared" ca="1" si="3"/>
        <v>13</v>
      </c>
    </row>
    <row r="98" spans="1:12" x14ac:dyDescent="0.35">
      <c r="A98" t="str">
        <f>Master!D97</f>
        <v>Jonty Challis</v>
      </c>
      <c r="B98" t="str">
        <f>Master!E97</f>
        <v>Nic Allen</v>
      </c>
      <c r="C98" t="str">
        <f>Master!C97</f>
        <v>Lee on Solent</v>
      </c>
      <c r="D98" cm="1">
        <f t="array" ref="D98">IFERROR(INDEX(tour_results!$A:$A,MATCH(1,(Overall!$A98 = tour_results!$D:$D)*(Overall!D$1=tour_results!$F:$F),0)),COUNTA($A:$A))</f>
        <v>113</v>
      </c>
      <c r="E98" cm="1">
        <f t="array" aca="1" ref="E98" ca="1">IFERROR(INDEX(tour_results!$A:$A,MATCH(1,(Overall!$A98 = tour_results!$D:$D)*(Overall!E$1=tour_results!$F:$F),0)),COUNTA($A:$A))</f>
        <v>113</v>
      </c>
      <c r="F98" cm="1">
        <f t="array" aca="1" ref="F98" ca="1">IFERROR(INDEX(tour_results!$A:$A,MATCH(1,(Overall!$A98 = tour_results!$D:$D)*(Overall!F$1=tour_results!$F:$F),0)),COUNTA($A:$A))</f>
        <v>113</v>
      </c>
      <c r="G98" cm="1">
        <f t="array" ref="G98">IFERROR(INDEX(tour_results!$A:$A,MATCH(1,(Overall!$A98 = tour_results!$D:$D)*(Overall!G$1=tour_results!$F:$F),0)),COUNTA($A:$A))</f>
        <v>48</v>
      </c>
      <c r="H98" cm="1">
        <f t="array" ref="H98">IFERROR(INDEX(tour_results!$A:$A,MATCH(1,(Overall!$A98 = tour_results!$D:$D)*(Overall!H$1=tour_results!$F:$F),0)),COUNTA($A:$A))</f>
        <v>113</v>
      </c>
      <c r="I98" cm="1">
        <f t="array" ref="I98">IFERROR(INDEX(tour_results!$A:$A,MATCH(1,(Overall!$A98 = tour_results!$D:$D)*(Overall!I$1=tour_results!$F:$F),0)),COUNTA($A:$A))</f>
        <v>113</v>
      </c>
      <c r="J98" cm="1">
        <f t="array" ref="J98">IFERROR(INDEX(tour_results!$A:$A,MATCH(1,(Overall!$A98 = tour_results!$D:$D)*(Overall!J$1=tour_results!$F:$F),0)),COUNTA($A:$A))</f>
        <v>113</v>
      </c>
      <c r="K98">
        <f t="shared" ca="1" si="2"/>
        <v>726</v>
      </c>
      <c r="L98">
        <f t="shared" ca="1" si="3"/>
        <v>387</v>
      </c>
    </row>
    <row r="99" spans="1:12" x14ac:dyDescent="0.35">
      <c r="A99" t="str">
        <f>Master!D98</f>
        <v>Jamie Morgan</v>
      </c>
      <c r="B99" t="str">
        <f>Master!E98</f>
        <v>Anna-Louise Glendenning/Oliver Davenport</v>
      </c>
      <c r="C99" t="str">
        <f>Master!C98</f>
        <v>Rutland SC</v>
      </c>
      <c r="D99" cm="1">
        <f t="array" ref="D99">IFERROR(INDEX(tour_results!$A:$A,MATCH(1,(Overall!$A99 = tour_results!$D:$D)*(Overall!D$1=tour_results!$F:$F),0)),COUNTA($A:$A))</f>
        <v>113</v>
      </c>
      <c r="E99" cm="1">
        <f t="array" aca="1" ref="E99" ca="1">IFERROR(INDEX(tour_results!$A:$A,MATCH(1,(Overall!$A99 = tour_results!$D:$D)*(Overall!E$1=tour_results!$F:$F),0)),COUNTA($A:$A))</f>
        <v>11</v>
      </c>
      <c r="F99" cm="1">
        <f t="array" aca="1" ref="F99" ca="1">IFERROR(INDEX(tour_results!$A:$A,MATCH(1,(Overall!$A99 = tour_results!$D:$D)*(Overall!F$1=tour_results!$F:$F),0)),COUNTA($A:$A))</f>
        <v>113</v>
      </c>
      <c r="G99" cm="1">
        <f t="array" ref="G99">IFERROR(INDEX(tour_results!$A:$A,MATCH(1,(Overall!$A99 = tour_results!$D:$D)*(Overall!G$1=tour_results!$F:$F),0)),COUNTA($A:$A))</f>
        <v>113</v>
      </c>
      <c r="H99" cm="1">
        <f t="array" ref="H99">IFERROR(INDEX(tour_results!$A:$A,MATCH(1,(Overall!$A99 = tour_results!$D:$D)*(Overall!H$1=tour_results!$F:$F),0)),COUNTA($A:$A))</f>
        <v>113</v>
      </c>
      <c r="I99" cm="1">
        <f t="array" ref="I99">IFERROR(INDEX(tour_results!$A:$A,MATCH(1,(Overall!$A99 = tour_results!$D:$D)*(Overall!I$1=tour_results!$F:$F),0)),COUNTA($A:$A))</f>
        <v>5</v>
      </c>
      <c r="J99" cm="1">
        <f t="array" ref="J99">IFERROR(INDEX(tour_results!$A:$A,MATCH(1,(Overall!$A99 = tour_results!$D:$D)*(Overall!J$1=tour_results!$F:$F),0)),COUNTA($A:$A))</f>
        <v>113</v>
      </c>
      <c r="K99">
        <f t="shared" ca="1" si="2"/>
        <v>581</v>
      </c>
      <c r="L99">
        <f t="shared" ca="1" si="3"/>
        <v>242</v>
      </c>
    </row>
    <row r="100" spans="1:12" x14ac:dyDescent="0.35">
      <c r="A100" t="str">
        <f>Master!D99</f>
        <v>Steve Broomfield</v>
      </c>
      <c r="B100" t="str">
        <f>Master!E99</f>
        <v>Jenni Lewis</v>
      </c>
      <c r="C100" t="str">
        <f>Master!C99</f>
        <v>Lymington Town SC</v>
      </c>
      <c r="D100" cm="1">
        <f t="array" ref="D100">IFERROR(INDEX(tour_results!$A:$A,MATCH(1,(Overall!$A100 = tour_results!$D:$D)*(Overall!D$1=tour_results!$F:$F),0)),COUNTA($A:$A))</f>
        <v>113</v>
      </c>
      <c r="E100" cm="1">
        <f t="array" aca="1" ref="E100" ca="1">IFERROR(INDEX(tour_results!$A:$A,MATCH(1,(Overall!$A100 = tour_results!$D:$D)*(Overall!E$1=tour_results!$F:$F),0)),COUNTA($A:$A))</f>
        <v>113</v>
      </c>
      <c r="F100" cm="1">
        <f t="array" aca="1" ref="F100" ca="1">IFERROR(INDEX(tour_results!$A:$A,MATCH(1,(Overall!$A100 = tour_results!$D:$D)*(Overall!F$1=tour_results!$F:$F),0)),COUNTA($A:$A))</f>
        <v>18</v>
      </c>
      <c r="G100" cm="1">
        <f t="array" ref="G100">IFERROR(INDEX(tour_results!$A:$A,MATCH(1,(Overall!$A100 = tour_results!$D:$D)*(Overall!G$1=tour_results!$F:$F),0)),COUNTA($A:$A))</f>
        <v>113</v>
      </c>
      <c r="H100" cm="1">
        <f t="array" ref="H100">IFERROR(INDEX(tour_results!$A:$A,MATCH(1,(Overall!$A100 = tour_results!$D:$D)*(Overall!H$1=tour_results!$F:$F),0)),COUNTA($A:$A))</f>
        <v>113</v>
      </c>
      <c r="I100" cm="1">
        <f t="array" ref="I100">IFERROR(INDEX(tour_results!$A:$A,MATCH(1,(Overall!$A100 = tour_results!$D:$D)*(Overall!I$1=tour_results!$F:$F),0)),COUNTA($A:$A))</f>
        <v>113</v>
      </c>
      <c r="J100" cm="1">
        <f t="array" ref="J100">IFERROR(INDEX(tour_results!$A:$A,MATCH(1,(Overall!$A100 = tour_results!$D:$D)*(Overall!J$1=tour_results!$F:$F),0)),COUNTA($A:$A))</f>
        <v>113</v>
      </c>
      <c r="K100">
        <f t="shared" ca="1" si="2"/>
        <v>696</v>
      </c>
      <c r="L100">
        <f t="shared" ca="1" si="3"/>
        <v>357</v>
      </c>
    </row>
    <row r="101" spans="1:12" x14ac:dyDescent="0.35">
      <c r="A101" t="str">
        <f>Master!D100</f>
        <v>Edd Whitehead</v>
      </c>
      <c r="B101" t="str">
        <f>Master!E100</f>
        <v>Ben Whaley</v>
      </c>
      <c r="C101" t="str">
        <f>Master!C100</f>
        <v>Parkstone YC</v>
      </c>
      <c r="D101" cm="1">
        <f t="array" ref="D101">IFERROR(INDEX(tour_results!$A:$A,MATCH(1,(Overall!$A101 = tour_results!$D:$D)*(Overall!D$1=tour_results!$F:$F),0)),COUNTA($A:$A))</f>
        <v>113</v>
      </c>
      <c r="E101" cm="1">
        <f t="array" aca="1" ref="E101" ca="1">IFERROR(INDEX(tour_results!$A:$A,MATCH(1,(Overall!$A101 = tour_results!$D:$D)*(Overall!E$1=tour_results!$F:$F),0)),COUNTA($A:$A))</f>
        <v>113</v>
      </c>
      <c r="F101" cm="1">
        <f t="array" aca="1" ref="F101" ca="1">IFERROR(INDEX(tour_results!$A:$A,MATCH(1,(Overall!$A101 = tour_results!$D:$D)*(Overall!F$1=tour_results!$F:$F),0)),COUNTA($A:$A))</f>
        <v>113</v>
      </c>
      <c r="G101" cm="1">
        <f t="array" ref="G101">IFERROR(INDEX(tour_results!$A:$A,MATCH(1,(Overall!$A101 = tour_results!$D:$D)*(Overall!G$1=tour_results!$F:$F),0)),COUNTA($A:$A))</f>
        <v>1</v>
      </c>
      <c r="H101" cm="1">
        <f t="array" ref="H101">IFERROR(INDEX(tour_results!$A:$A,MATCH(1,(Overall!$A101 = tour_results!$D:$D)*(Overall!H$1=tour_results!$F:$F),0)),COUNTA($A:$A))</f>
        <v>113</v>
      </c>
      <c r="I101" cm="1">
        <f t="array" ref="I101">IFERROR(INDEX(tour_results!$A:$A,MATCH(1,(Overall!$A101 = tour_results!$D:$D)*(Overall!I$1=tour_results!$F:$F),0)),COUNTA($A:$A))</f>
        <v>113</v>
      </c>
      <c r="J101" cm="1">
        <f t="array" ref="J101">IFERROR(INDEX(tour_results!$A:$A,MATCH(1,(Overall!$A101 = tour_results!$D:$D)*(Overall!J$1=tour_results!$F:$F),0)),COUNTA($A:$A))</f>
        <v>113</v>
      </c>
      <c r="K101">
        <f t="shared" ca="1" si="2"/>
        <v>679</v>
      </c>
      <c r="L101">
        <f t="shared" ca="1" si="3"/>
        <v>340</v>
      </c>
    </row>
    <row r="102" spans="1:12" x14ac:dyDescent="0.35">
      <c r="A102" t="str">
        <f>Master!D101</f>
        <v>John Hobson</v>
      </c>
      <c r="B102" t="str">
        <f>Master!E101</f>
        <v>Rebecca Ogden</v>
      </c>
      <c r="C102" t="str">
        <f>Master!C101</f>
        <v>Notts County Sailing Club</v>
      </c>
      <c r="D102" cm="1">
        <f t="array" ref="D102">IFERROR(INDEX(tour_results!$A:$A,MATCH(1,(Overall!$A102 = tour_results!$D:$D)*(Overall!D$1=tour_results!$F:$F),0)),COUNTA($A:$A))</f>
        <v>113</v>
      </c>
      <c r="E102" cm="1">
        <f t="array" aca="1" ref="E102" ca="1">IFERROR(INDEX(tour_results!$A:$A,MATCH(1,(Overall!$A102 = tour_results!$D:$D)*(Overall!E$1=tour_results!$F:$F),0)),COUNTA($A:$A))</f>
        <v>17</v>
      </c>
      <c r="F102" cm="1">
        <f t="array" aca="1" ref="F102" ca="1">IFERROR(INDEX(tour_results!$A:$A,MATCH(1,(Overall!$A102 = tour_results!$D:$D)*(Overall!F$1=tour_results!$F:$F),0)),COUNTA($A:$A))</f>
        <v>21</v>
      </c>
      <c r="G102" cm="1">
        <f t="array" ref="G102">IFERROR(INDEX(tour_results!$A:$A,MATCH(1,(Overall!$A102 = tour_results!$D:$D)*(Overall!G$1=tour_results!$F:$F),0)),COUNTA($A:$A))</f>
        <v>41</v>
      </c>
      <c r="H102" cm="1">
        <f t="array" ref="H102">IFERROR(INDEX(tour_results!$A:$A,MATCH(1,(Overall!$A102 = tour_results!$D:$D)*(Overall!H$1=tour_results!$F:$F),0)),COUNTA($A:$A))</f>
        <v>113</v>
      </c>
      <c r="I102" cm="1">
        <f t="array" ref="I102">IFERROR(INDEX(tour_results!$A:$A,MATCH(1,(Overall!$A102 = tour_results!$D:$D)*(Overall!I$1=tour_results!$F:$F),0)),COUNTA($A:$A))</f>
        <v>113</v>
      </c>
      <c r="J102" cm="1">
        <f t="array" ref="J102">IFERROR(INDEX(tour_results!$A:$A,MATCH(1,(Overall!$A102 = tour_results!$D:$D)*(Overall!J$1=tour_results!$F:$F),0)),COUNTA($A:$A))</f>
        <v>113</v>
      </c>
      <c r="K102">
        <f t="shared" ca="1" si="2"/>
        <v>531</v>
      </c>
      <c r="L102">
        <f t="shared" ca="1" si="3"/>
        <v>192</v>
      </c>
    </row>
    <row r="103" spans="1:12" x14ac:dyDescent="0.35">
      <c r="A103" t="str">
        <f>Master!D102</f>
        <v>Mick Whitmore</v>
      </c>
      <c r="B103" t="str">
        <f>Master!E102</f>
        <v>Sarah Whitmore</v>
      </c>
      <c r="C103" t="str">
        <f>Master!C102</f>
        <v>Eastbourne Sovereign SC</v>
      </c>
      <c r="D103" cm="1">
        <f t="array" ref="D103">IFERROR(INDEX(tour_results!$A:$A,MATCH(1,(Overall!$A103 = tour_results!$D:$D)*(Overall!D$1=tour_results!$F:$F),0)),COUNTA($A:$A))</f>
        <v>113</v>
      </c>
      <c r="E103" cm="1">
        <f t="array" aca="1" ref="E103" ca="1">IFERROR(INDEX(tour_results!$A:$A,MATCH(1,(Overall!$A103 = tour_results!$D:$D)*(Overall!E$1=tour_results!$F:$F),0)),COUNTA($A:$A))</f>
        <v>113</v>
      </c>
      <c r="F103" cm="1">
        <f t="array" aca="1" ref="F103" ca="1">IFERROR(INDEX(tour_results!$A:$A,MATCH(1,(Overall!$A103 = tour_results!$D:$D)*(Overall!F$1=tour_results!$F:$F),0)),COUNTA($A:$A))</f>
        <v>16</v>
      </c>
      <c r="G103" cm="1">
        <f t="array" ref="G103">IFERROR(INDEX(tour_results!$A:$A,MATCH(1,(Overall!$A103 = tour_results!$D:$D)*(Overall!G$1=tour_results!$F:$F),0)),COUNTA($A:$A))</f>
        <v>113</v>
      </c>
      <c r="H103" cm="1">
        <f t="array" ref="H103">IFERROR(INDEX(tour_results!$A:$A,MATCH(1,(Overall!$A103 = tour_results!$D:$D)*(Overall!H$1=tour_results!$F:$F),0)),COUNTA($A:$A))</f>
        <v>113</v>
      </c>
      <c r="I103" cm="1">
        <f t="array" ref="I103">IFERROR(INDEX(tour_results!$A:$A,MATCH(1,(Overall!$A103 = tour_results!$D:$D)*(Overall!I$1=tour_results!$F:$F),0)),COUNTA($A:$A))</f>
        <v>12</v>
      </c>
      <c r="J103" cm="1">
        <f t="array" ref="J103">IFERROR(INDEX(tour_results!$A:$A,MATCH(1,(Overall!$A103 = tour_results!$D:$D)*(Overall!J$1=tour_results!$F:$F),0)),COUNTA($A:$A))</f>
        <v>113</v>
      </c>
      <c r="K103">
        <f t="shared" ca="1" si="2"/>
        <v>593</v>
      </c>
      <c r="L103">
        <f t="shared" ca="1" si="3"/>
        <v>254</v>
      </c>
    </row>
    <row r="104" spans="1:12" x14ac:dyDescent="0.35">
      <c r="A104" t="str">
        <f>Master!D103</f>
        <v>Nick Craig</v>
      </c>
      <c r="B104" t="str">
        <f>Master!E103</f>
        <v>Tobytastic Lewis</v>
      </c>
      <c r="C104" t="str">
        <f>Master!C103</f>
        <v>Frensham/Burfield SC</v>
      </c>
      <c r="D104" cm="1">
        <f t="array" ref="D104">IFERROR(INDEX(tour_results!$A:$A,MATCH(1,(Overall!$A104 = tour_results!$D:$D)*(Overall!D$1=tour_results!$F:$F),0)),COUNTA($A:$A))</f>
        <v>113</v>
      </c>
      <c r="E104" cm="1">
        <f t="array" aca="1" ref="E104" ca="1">IFERROR(INDEX(tour_results!$A:$A,MATCH(1,(Overall!$A104 = tour_results!$D:$D)*(Overall!E$1=tour_results!$F:$F),0)),COUNTA($A:$A))</f>
        <v>113</v>
      </c>
      <c r="F104" cm="1">
        <f t="array" aca="1" ref="F104" ca="1">IFERROR(INDEX(tour_results!$A:$A,MATCH(1,(Overall!$A104 = tour_results!$D:$D)*(Overall!F$1=tour_results!$F:$F),0)),COUNTA($A:$A))</f>
        <v>113</v>
      </c>
      <c r="G104" cm="1">
        <f t="array" ref="G104">IFERROR(INDEX(tour_results!$A:$A,MATCH(1,(Overall!$A104 = tour_results!$D:$D)*(Overall!G$1=tour_results!$F:$F),0)),COUNTA($A:$A))</f>
        <v>113</v>
      </c>
      <c r="H104" cm="1">
        <f t="array" ref="H104">IFERROR(INDEX(tour_results!$A:$A,MATCH(1,(Overall!$A104 = tour_results!$D:$D)*(Overall!H$1=tour_results!$F:$F),0)),COUNTA($A:$A))</f>
        <v>113</v>
      </c>
      <c r="I104" cm="1">
        <f t="array" ref="I104">IFERROR(INDEX(tour_results!$A:$A,MATCH(1,(Overall!$A104 = tour_results!$D:$D)*(Overall!I$1=tour_results!$F:$F),0)),COUNTA($A:$A))</f>
        <v>1</v>
      </c>
      <c r="J104" cm="1">
        <f t="array" ref="J104">IFERROR(INDEX(tour_results!$A:$A,MATCH(1,(Overall!$A104 = tour_results!$D:$D)*(Overall!J$1=tour_results!$F:$F),0)),COUNTA($A:$A))</f>
        <v>113</v>
      </c>
      <c r="K104">
        <f t="shared" ca="1" si="2"/>
        <v>679</v>
      </c>
      <c r="L104">
        <f t="shared" ca="1" si="3"/>
        <v>340</v>
      </c>
    </row>
    <row r="105" spans="1:12" x14ac:dyDescent="0.35">
      <c r="A105" t="str">
        <f>Master!D104</f>
        <v>Jon Heissig</v>
      </c>
      <c r="B105" t="str">
        <f>Master!E104</f>
        <v>Nicky Griffin</v>
      </c>
      <c r="C105" t="str">
        <f>Master!C104</f>
        <v>Llangorse SC</v>
      </c>
      <c r="D105" cm="1">
        <f t="array" ref="D105">IFERROR(INDEX(tour_results!$A:$A,MATCH(1,(Overall!$A105 = tour_results!$D:$D)*(Overall!D$1=tour_results!$F:$F),0)),COUNTA($A:$A))</f>
        <v>113</v>
      </c>
      <c r="E105" cm="1">
        <f t="array" aca="1" ref="E105" ca="1">IFERROR(INDEX(tour_results!$A:$A,MATCH(1,(Overall!$A105 = tour_results!$D:$D)*(Overall!E$1=tour_results!$F:$F),0)),COUNTA($A:$A))</f>
        <v>113</v>
      </c>
      <c r="F105" cm="1">
        <f t="array" aca="1" ref="F105" ca="1">IFERROR(INDEX(tour_results!$A:$A,MATCH(1,(Overall!$A105 = tour_results!$D:$D)*(Overall!F$1=tour_results!$F:$F),0)),COUNTA($A:$A))</f>
        <v>113</v>
      </c>
      <c r="G105" cm="1">
        <f t="array" ref="G105">IFERROR(INDEX(tour_results!$A:$A,MATCH(1,(Overall!$A105 = tour_results!$D:$D)*(Overall!G$1=tour_results!$F:$F),0)),COUNTA($A:$A))</f>
        <v>113</v>
      </c>
      <c r="H105" cm="1">
        <f t="array" ref="H105">IFERROR(INDEX(tour_results!$A:$A,MATCH(1,(Overall!$A105 = tour_results!$D:$D)*(Overall!H$1=tour_results!$F:$F),0)),COUNTA($A:$A))</f>
        <v>113</v>
      </c>
      <c r="I105" cm="1">
        <f t="array" ref="I105">IFERROR(INDEX(tour_results!$A:$A,MATCH(1,(Overall!$A105 = tour_results!$D:$D)*(Overall!I$1=tour_results!$F:$F),0)),COUNTA($A:$A))</f>
        <v>8</v>
      </c>
      <c r="J105" cm="1">
        <f t="array" ref="J105">IFERROR(INDEX(tour_results!$A:$A,MATCH(1,(Overall!$A105 = tour_results!$D:$D)*(Overall!J$1=tour_results!$F:$F),0)),COUNTA($A:$A))</f>
        <v>9</v>
      </c>
      <c r="K105">
        <f t="shared" ca="1" si="2"/>
        <v>582</v>
      </c>
      <c r="L105">
        <f t="shared" ca="1" si="3"/>
        <v>243</v>
      </c>
    </row>
    <row r="106" spans="1:12" x14ac:dyDescent="0.35">
      <c r="A106" t="str">
        <f>Master!D105</f>
        <v>Chris Massey</v>
      </c>
      <c r="B106" t="str">
        <f>Master!E105</f>
        <v>Charlotte Graham</v>
      </c>
      <c r="C106" t="str">
        <f>Master!C105</f>
        <v>Hollingworth Lake SC</v>
      </c>
      <c r="D106" cm="1">
        <f t="array" ref="D106">IFERROR(INDEX(tour_results!$A:$A,MATCH(1,(Overall!$A106 = tour_results!$D:$D)*(Overall!D$1=tour_results!$F:$F),0)),COUNTA($A:$A))</f>
        <v>113</v>
      </c>
      <c r="E106" cm="1">
        <f t="array" aca="1" ref="E106" ca="1">IFERROR(INDEX(tour_results!$A:$A,MATCH(1,(Overall!$A106 = tour_results!$D:$D)*(Overall!E$1=tour_results!$F:$F),0)),COUNTA($A:$A))</f>
        <v>113</v>
      </c>
      <c r="F106" cm="1">
        <f t="array" aca="1" ref="F106" ca="1">IFERROR(INDEX(tour_results!$A:$A,MATCH(1,(Overall!$A106 = tour_results!$D:$D)*(Overall!F$1=tour_results!$F:$F),0)),COUNTA($A:$A))</f>
        <v>113</v>
      </c>
      <c r="G106" cm="1">
        <f t="array" ref="G106">IFERROR(INDEX(tour_results!$A:$A,MATCH(1,(Overall!$A106 = tour_results!$D:$D)*(Overall!G$1=tour_results!$F:$F),0)),COUNTA($A:$A))</f>
        <v>113</v>
      </c>
      <c r="H106" cm="1">
        <f t="array" ref="H106">IFERROR(INDEX(tour_results!$A:$A,MATCH(1,(Overall!$A106 = tour_results!$D:$D)*(Overall!H$1=tour_results!$F:$F),0)),COUNTA($A:$A))</f>
        <v>113</v>
      </c>
      <c r="I106" cm="1">
        <f t="array" ref="I106">IFERROR(INDEX(tour_results!$A:$A,MATCH(1,(Overall!$A106 = tour_results!$D:$D)*(Overall!I$1=tour_results!$F:$F),0)),COUNTA($A:$A))</f>
        <v>10</v>
      </c>
      <c r="J106" cm="1">
        <f t="array" ref="J106">IFERROR(INDEX(tour_results!$A:$A,MATCH(1,(Overall!$A106 = tour_results!$D:$D)*(Overall!J$1=tour_results!$F:$F),0)),COUNTA($A:$A))</f>
        <v>113</v>
      </c>
      <c r="K106">
        <f t="shared" ca="1" si="2"/>
        <v>688</v>
      </c>
      <c r="L106">
        <f t="shared" ca="1" si="3"/>
        <v>349</v>
      </c>
    </row>
    <row r="107" spans="1:12" x14ac:dyDescent="0.35">
      <c r="A107" t="str">
        <f>Master!D106</f>
        <v>Richard Gray</v>
      </c>
      <c r="B107" t="str">
        <f>Master!E106</f>
        <v>Jon Dyas</v>
      </c>
      <c r="C107" t="str">
        <f>Master!C106</f>
        <v>QMSC</v>
      </c>
      <c r="D107" cm="1">
        <f t="array" ref="D107">IFERROR(INDEX(tour_results!$A:$A,MATCH(1,(Overall!$A107 = tour_results!$D:$D)*(Overall!D$1=tour_results!$F:$F),0)),COUNTA($A:$A))</f>
        <v>113</v>
      </c>
      <c r="E107" cm="1">
        <f t="array" aca="1" ref="E107" ca="1">IFERROR(INDEX(tour_results!$A:$A,MATCH(1,(Overall!$A107 = tour_results!$D:$D)*(Overall!E$1=tour_results!$F:$F),0)),COUNTA($A:$A))</f>
        <v>113</v>
      </c>
      <c r="F107" cm="1">
        <f t="array" aca="1" ref="F107" ca="1">IFERROR(INDEX(tour_results!$A:$A,MATCH(1,(Overall!$A107 = tour_results!$D:$D)*(Overall!F$1=tour_results!$F:$F),0)),COUNTA($A:$A))</f>
        <v>113</v>
      </c>
      <c r="G107" cm="1">
        <f t="array" ref="G107">IFERROR(INDEX(tour_results!$A:$A,MATCH(1,(Overall!$A107 = tour_results!$D:$D)*(Overall!G$1=tour_results!$F:$F),0)),COUNTA($A:$A))</f>
        <v>113</v>
      </c>
      <c r="H107" cm="1">
        <f t="array" ref="H107">IFERROR(INDEX(tour_results!$A:$A,MATCH(1,(Overall!$A107 = tour_results!$D:$D)*(Overall!H$1=tour_results!$F:$F),0)),COUNTA($A:$A))</f>
        <v>113</v>
      </c>
      <c r="I107" cm="1">
        <f t="array" ref="I107">IFERROR(INDEX(tour_results!$A:$A,MATCH(1,(Overall!$A107 = tour_results!$D:$D)*(Overall!I$1=tour_results!$F:$F),0)),COUNTA($A:$A))</f>
        <v>13</v>
      </c>
      <c r="J107" cm="1">
        <f t="array" ref="J107">IFERROR(INDEX(tour_results!$A:$A,MATCH(1,(Overall!$A107 = tour_results!$D:$D)*(Overall!J$1=tour_results!$F:$F),0)),COUNTA($A:$A))</f>
        <v>113</v>
      </c>
      <c r="K107">
        <f t="shared" ca="1" si="2"/>
        <v>691</v>
      </c>
      <c r="L107">
        <f t="shared" ca="1" si="3"/>
        <v>352</v>
      </c>
    </row>
    <row r="108" spans="1:12" x14ac:dyDescent="0.35">
      <c r="A108" t="str">
        <f>Master!D107</f>
        <v>Martin Penty</v>
      </c>
      <c r="B108" t="str">
        <f>Master!E107</f>
        <v>Archie Burton</v>
      </c>
      <c r="C108" t="str">
        <f>Master!C107</f>
        <v>Beaver SC</v>
      </c>
      <c r="D108" cm="1">
        <f t="array" ref="D108">IFERROR(INDEX(tour_results!$A:$A,MATCH(1,(Overall!$A108 = tour_results!$D:$D)*(Overall!D$1=tour_results!$F:$F),0)),COUNTA($A:$A))</f>
        <v>113</v>
      </c>
      <c r="E108" cm="1">
        <f t="array" aca="1" ref="E108" ca="1">IFERROR(INDEX(tour_results!$A:$A,MATCH(1,(Overall!$A108 = tour_results!$D:$D)*(Overall!E$1=tour_results!$F:$F),0)),COUNTA($A:$A))</f>
        <v>113</v>
      </c>
      <c r="F108" cm="1">
        <f t="array" aca="1" ref="F108" ca="1">IFERROR(INDEX(tour_results!$A:$A,MATCH(1,(Overall!$A108 = tour_results!$D:$D)*(Overall!F$1=tour_results!$F:$F),0)),COUNTA($A:$A))</f>
        <v>113</v>
      </c>
      <c r="G108" cm="1">
        <f t="array" ref="G108">IFERROR(INDEX(tour_results!$A:$A,MATCH(1,(Overall!$A108 = tour_results!$D:$D)*(Overall!G$1=tour_results!$F:$F),0)),COUNTA($A:$A))</f>
        <v>113</v>
      </c>
      <c r="H108" cm="1">
        <f t="array" ref="H108">IFERROR(INDEX(tour_results!$A:$A,MATCH(1,(Overall!$A108 = tour_results!$D:$D)*(Overall!H$1=tour_results!$F:$F),0)),COUNTA($A:$A))</f>
        <v>113</v>
      </c>
      <c r="I108" cm="1">
        <f t="array" ref="I108">IFERROR(INDEX(tour_results!$A:$A,MATCH(1,(Overall!$A108 = tour_results!$D:$D)*(Overall!I$1=tour_results!$F:$F),0)),COUNTA($A:$A))</f>
        <v>15</v>
      </c>
      <c r="J108" cm="1">
        <f t="array" ref="J108">IFERROR(INDEX(tour_results!$A:$A,MATCH(1,(Overall!$A108 = tour_results!$D:$D)*(Overall!J$1=tour_results!$F:$F),0)),COUNTA($A:$A))</f>
        <v>8</v>
      </c>
      <c r="K108">
        <f t="shared" ca="1" si="2"/>
        <v>588</v>
      </c>
      <c r="L108">
        <f t="shared" ca="1" si="3"/>
        <v>249</v>
      </c>
    </row>
    <row r="109" spans="1:12" x14ac:dyDescent="0.35">
      <c r="A109" t="str">
        <f>Master!D108</f>
        <v>David Nicklin</v>
      </c>
      <c r="B109" t="str">
        <f>Master!E108</f>
        <v>Anne Nicklin</v>
      </c>
      <c r="C109" t="str">
        <f>Master!C108</f>
        <v>Beaver SC</v>
      </c>
      <c r="D109" cm="1">
        <f t="array" ref="D109">IFERROR(INDEX(tour_results!$A:$A,MATCH(1,(Overall!$A109 = tour_results!$D:$D)*(Overall!D$1=tour_results!$F:$F),0)),COUNTA($A:$A))</f>
        <v>113</v>
      </c>
      <c r="E109" cm="1">
        <f t="array" aca="1" ref="E109" ca="1">IFERROR(INDEX(tour_results!$A:$A,MATCH(1,(Overall!$A109 = tour_results!$D:$D)*(Overall!E$1=tour_results!$F:$F),0)),COUNTA($A:$A))</f>
        <v>113</v>
      </c>
      <c r="F109" cm="1">
        <f t="array" aca="1" ref="F109" ca="1">IFERROR(INDEX(tour_results!$A:$A,MATCH(1,(Overall!$A109 = tour_results!$D:$D)*(Overall!F$1=tour_results!$F:$F),0)),COUNTA($A:$A))</f>
        <v>113</v>
      </c>
      <c r="G109" cm="1">
        <f t="array" ref="G109">IFERROR(INDEX(tour_results!$A:$A,MATCH(1,(Overall!$A109 = tour_results!$D:$D)*(Overall!G$1=tour_results!$F:$F),0)),COUNTA($A:$A))</f>
        <v>113</v>
      </c>
      <c r="H109" cm="1">
        <f t="array" ref="H109">IFERROR(INDEX(tour_results!$A:$A,MATCH(1,(Overall!$A109 = tour_results!$D:$D)*(Overall!H$1=tour_results!$F:$F),0)),COUNTA($A:$A))</f>
        <v>113</v>
      </c>
      <c r="I109" cm="1">
        <f t="array" ref="I109">IFERROR(INDEX(tour_results!$A:$A,MATCH(1,(Overall!$A109 = tour_results!$D:$D)*(Overall!I$1=tour_results!$F:$F),0)),COUNTA($A:$A))</f>
        <v>18</v>
      </c>
      <c r="J109" cm="1">
        <f t="array" ref="J109">IFERROR(INDEX(tour_results!$A:$A,MATCH(1,(Overall!$A109 = tour_results!$D:$D)*(Overall!J$1=tour_results!$F:$F),0)),COUNTA($A:$A))</f>
        <v>113</v>
      </c>
      <c r="K109">
        <f t="shared" ca="1" si="2"/>
        <v>696</v>
      </c>
      <c r="L109">
        <f t="shared" ca="1" si="3"/>
        <v>357</v>
      </c>
    </row>
    <row r="110" spans="1:12" x14ac:dyDescent="0.35">
      <c r="A110" t="str">
        <f>Master!D109</f>
        <v>Matt Godbold</v>
      </c>
      <c r="B110" t="str">
        <f>Master!E109</f>
        <v>Richard Turner</v>
      </c>
      <c r="C110" t="str">
        <f>Master!C109</f>
        <v>Branchaster Staite SC</v>
      </c>
      <c r="D110" cm="1">
        <f t="array" ref="D110">IFERROR(INDEX(tour_results!$A:$A,MATCH(1,(Overall!$A110 = tour_results!$D:$D)*(Overall!D$1=tour_results!$F:$F),0)),COUNTA($A:$A))</f>
        <v>113</v>
      </c>
      <c r="E110" cm="1">
        <f t="array" aca="1" ref="E110" ca="1">IFERROR(INDEX(tour_results!$A:$A,MATCH(1,(Overall!$A110 = tour_results!$D:$D)*(Overall!E$1=tour_results!$F:$F),0)),COUNTA($A:$A))</f>
        <v>113</v>
      </c>
      <c r="F110" cm="1">
        <f t="array" aca="1" ref="F110" ca="1">IFERROR(INDEX(tour_results!$A:$A,MATCH(1,(Overall!$A110 = tour_results!$D:$D)*(Overall!F$1=tour_results!$F:$F),0)),COUNTA($A:$A))</f>
        <v>113</v>
      </c>
      <c r="G110" cm="1">
        <f t="array" ref="G110">IFERROR(INDEX(tour_results!$A:$A,MATCH(1,(Overall!$A110 = tour_results!$D:$D)*(Overall!G$1=tour_results!$F:$F),0)),COUNTA($A:$A))</f>
        <v>113</v>
      </c>
      <c r="H110" cm="1">
        <f t="array" ref="H110">IFERROR(INDEX(tour_results!$A:$A,MATCH(1,(Overall!$A110 = tour_results!$D:$D)*(Overall!H$1=tour_results!$F:$F),0)),COUNTA($A:$A))</f>
        <v>113</v>
      </c>
      <c r="I110" cm="1">
        <f t="array" ref="I110">IFERROR(INDEX(tour_results!$A:$A,MATCH(1,(Overall!$A110 = tour_results!$D:$D)*(Overall!I$1=tour_results!$F:$F),0)),COUNTA($A:$A))</f>
        <v>22</v>
      </c>
      <c r="J110" cm="1">
        <f t="array" ref="J110">IFERROR(INDEX(tour_results!$A:$A,MATCH(1,(Overall!$A110 = tour_results!$D:$D)*(Overall!J$1=tour_results!$F:$F),0)),COUNTA($A:$A))</f>
        <v>113</v>
      </c>
      <c r="K110">
        <f t="shared" ca="1" si="2"/>
        <v>700</v>
      </c>
      <c r="L110">
        <f t="shared" ca="1" si="3"/>
        <v>361</v>
      </c>
    </row>
    <row r="111" spans="1:12" x14ac:dyDescent="0.35">
      <c r="A111" t="str">
        <f>Master!D110</f>
        <v>Andrew Hunt</v>
      </c>
      <c r="B111" t="str">
        <f>Master!E110</f>
        <v>Matt Hunt</v>
      </c>
      <c r="C111" t="str">
        <f>Master!C110</f>
        <v>Eastbourne Sovereign SC</v>
      </c>
      <c r="D111" cm="1">
        <f t="array" ref="D111">IFERROR(INDEX(tour_results!$A:$A,MATCH(1,(Overall!$A111 = tour_results!$D:$D)*(Overall!D$1=tour_results!$F:$F),0)),COUNTA($A:$A))</f>
        <v>113</v>
      </c>
      <c r="E111" cm="1">
        <f t="array" aca="1" ref="E111" ca="1">IFERROR(INDEX(tour_results!$A:$A,MATCH(1,(Overall!$A111 = tour_results!$D:$D)*(Overall!E$1=tour_results!$F:$F),0)),COUNTA($A:$A))</f>
        <v>113</v>
      </c>
      <c r="F111" cm="1">
        <f t="array" aca="1" ref="F111" ca="1">IFERROR(INDEX(tour_results!$A:$A,MATCH(1,(Overall!$A111 = tour_results!$D:$D)*(Overall!F$1=tour_results!$F:$F),0)),COUNTA($A:$A))</f>
        <v>113</v>
      </c>
      <c r="G111" cm="1">
        <f t="array" ref="G111">IFERROR(INDEX(tour_results!$A:$A,MATCH(1,(Overall!$A111 = tour_results!$D:$D)*(Overall!G$1=tour_results!$F:$F),0)),COUNTA($A:$A))</f>
        <v>113</v>
      </c>
      <c r="H111" cm="1">
        <f t="array" ref="H111">IFERROR(INDEX(tour_results!$A:$A,MATCH(1,(Overall!$A111 = tour_results!$D:$D)*(Overall!H$1=tour_results!$F:$F),0)),COUNTA($A:$A))</f>
        <v>113</v>
      </c>
      <c r="I111" cm="1">
        <f t="array" ref="I111">IFERROR(INDEX(tour_results!$A:$A,MATCH(1,(Overall!$A111 = tour_results!$D:$D)*(Overall!I$1=tour_results!$F:$F),0)),COUNTA($A:$A))</f>
        <v>23</v>
      </c>
      <c r="J111" cm="1">
        <f t="array" ref="J111">IFERROR(INDEX(tour_results!$A:$A,MATCH(1,(Overall!$A111 = tour_results!$D:$D)*(Overall!J$1=tour_results!$F:$F),0)),COUNTA($A:$A))</f>
        <v>113</v>
      </c>
      <c r="K111">
        <f t="shared" ca="1" si="2"/>
        <v>701</v>
      </c>
      <c r="L111">
        <f t="shared" ca="1" si="3"/>
        <v>362</v>
      </c>
    </row>
    <row r="112" spans="1:12" x14ac:dyDescent="0.35">
      <c r="A112" t="str">
        <f>Master!D111</f>
        <v>Richard Hanby</v>
      </c>
      <c r="B112" t="str">
        <f>Master!E111</f>
        <v>Gemma Hanby</v>
      </c>
      <c r="C112" t="str">
        <f>Master!C111</f>
        <v>Beaver SC</v>
      </c>
      <c r="D112" cm="1">
        <f t="array" ref="D112">IFERROR(INDEX(tour_results!$A:$A,MATCH(1,(Overall!$A112 = tour_results!$D:$D)*(Overall!D$1=tour_results!$F:$F),0)),COUNTA($A:$A))</f>
        <v>113</v>
      </c>
      <c r="E112" cm="1">
        <f t="array" aca="1" ref="E112" ca="1">IFERROR(INDEX(tour_results!$A:$A,MATCH(1,(Overall!$A112 = tour_results!$D:$D)*(Overall!E$1=tour_results!$F:$F),0)),COUNTA($A:$A))</f>
        <v>113</v>
      </c>
      <c r="F112" cm="1">
        <f t="array" aca="1" ref="F112" ca="1">IFERROR(INDEX(tour_results!$A:$A,MATCH(1,(Overall!$A112 = tour_results!$D:$D)*(Overall!F$1=tour_results!$F:$F),0)),COUNTA($A:$A))</f>
        <v>113</v>
      </c>
      <c r="G112" cm="1">
        <f t="array" ref="G112">IFERROR(INDEX(tour_results!$A:$A,MATCH(1,(Overall!$A112 = tour_results!$D:$D)*(Overall!G$1=tour_results!$F:$F),0)),COUNTA($A:$A))</f>
        <v>113</v>
      </c>
      <c r="H112" cm="1">
        <f t="array" ref="H112">IFERROR(INDEX(tour_results!$A:$A,MATCH(1,(Overall!$A112 = tour_results!$D:$D)*(Overall!H$1=tour_results!$F:$F),0)),COUNTA($A:$A))</f>
        <v>113</v>
      </c>
      <c r="I112" cm="1">
        <f t="array" ref="I112">IFERROR(INDEX(tour_results!$A:$A,MATCH(1,(Overall!$A112 = tour_results!$D:$D)*(Overall!I$1=tour_results!$F:$F),0)),COUNTA($A:$A))</f>
        <v>113</v>
      </c>
      <c r="J112" cm="1">
        <f t="array" ref="J112">IFERROR(INDEX(tour_results!$A:$A,MATCH(1,(Overall!$A112 = tour_results!$D:$D)*(Overall!J$1=tour_results!$F:$F),0)),COUNTA($A:$A))</f>
        <v>6</v>
      </c>
      <c r="K112">
        <f t="shared" ca="1" si="2"/>
        <v>684</v>
      </c>
      <c r="L112">
        <f t="shared" ca="1" si="3"/>
        <v>345</v>
      </c>
    </row>
    <row r="113" spans="1:12" x14ac:dyDescent="0.35">
      <c r="A113" t="str">
        <f>Master!D112</f>
        <v>Caroline Exley</v>
      </c>
      <c r="B113" t="str">
        <f>Master!E112</f>
        <v>Harvey Leigh</v>
      </c>
      <c r="C113" t="str">
        <f>Master!C112</f>
        <v>Leigh and Lowton sc</v>
      </c>
      <c r="D113" cm="1">
        <f t="array" ref="D113">IFERROR(INDEX(tour_results!$A:$A,MATCH(1,(Overall!$A113 = tour_results!$D:$D)*(Overall!D$1=tour_results!$F:$F),0)),COUNTA($A:$A))</f>
        <v>113</v>
      </c>
      <c r="E113" cm="1">
        <f t="array" aca="1" ref="E113" ca="1">IFERROR(INDEX(tour_results!$A:$A,MATCH(1,(Overall!$A113 = tour_results!$D:$D)*(Overall!E$1=tour_results!$F:$F),0)),COUNTA($A:$A))</f>
        <v>113</v>
      </c>
      <c r="F113" cm="1">
        <f t="array" aca="1" ref="F113" ca="1">IFERROR(INDEX(tour_results!$A:$A,MATCH(1,(Overall!$A113 = tour_results!$D:$D)*(Overall!F$1=tour_results!$F:$F),0)),COUNTA($A:$A))</f>
        <v>113</v>
      </c>
      <c r="G113" cm="1">
        <f t="array" ref="G113">IFERROR(INDEX(tour_results!$A:$A,MATCH(1,(Overall!$A113 = tour_results!$D:$D)*(Overall!G$1=tour_results!$F:$F),0)),COUNTA($A:$A))</f>
        <v>113</v>
      </c>
      <c r="H113" cm="1">
        <f t="array" ref="H113">IFERROR(INDEX(tour_results!$A:$A,MATCH(1,(Overall!$A113 = tour_results!$D:$D)*(Overall!H$1=tour_results!$F:$F),0)),COUNTA($A:$A))</f>
        <v>113</v>
      </c>
      <c r="I113" cm="1">
        <f t="array" ref="I113">IFERROR(INDEX(tour_results!$A:$A,MATCH(1,(Overall!$A113 = tour_results!$D:$D)*(Overall!I$1=tour_results!$F:$F),0)),COUNTA($A:$A))</f>
        <v>113</v>
      </c>
      <c r="J113" cm="1">
        <f t="array" ref="J113">IFERROR(INDEX(tour_results!$A:$A,MATCH(1,(Overall!$A113 = tour_results!$D:$D)*(Overall!J$1=tour_results!$F:$F),0)),COUNTA($A:$A))</f>
        <v>10</v>
      </c>
      <c r="K113">
        <f t="shared" ref="K113" ca="1" si="4">SUM(D113:K113)</f>
        <v>0</v>
      </c>
      <c r="L113">
        <f t="shared" ref="L113" ca="1" si="5">SUM(SMALL(D113:J113,1),SMALL(D113:J113,2),SMALL(D113:J113,3))</f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3"/>
  <sheetViews>
    <sheetView tabSelected="1" topLeftCell="A94" workbookViewId="0">
      <selection sqref="A1:L113"/>
    </sheetView>
  </sheetViews>
  <sheetFormatPr defaultRowHeight="14.5" x14ac:dyDescent="0.35"/>
  <cols>
    <col min="1" max="1" width="18.6328125" bestFit="1" customWidth="1"/>
    <col min="2" max="2" width="23.1796875" bestFit="1" customWidth="1"/>
    <col min="3" max="3" width="22.6328125" bestFit="1" customWidth="1"/>
    <col min="4" max="4" width="9.54296875" customWidth="1"/>
    <col min="5" max="5" width="9" customWidth="1"/>
    <col min="6" max="6" width="10.81640625" customWidth="1"/>
    <col min="7" max="7" width="10.90625" customWidth="1"/>
    <col min="8" max="10" width="11.453125" customWidth="1"/>
    <col min="11" max="11" width="9" customWidth="1"/>
    <col min="13" max="13" width="8.7265625" customWidth="1"/>
  </cols>
  <sheetData>
    <row r="1" spans="1:16" ht="15" thickBot="1" x14ac:dyDescent="0.4">
      <c r="A1" s="23" t="s">
        <v>3</v>
      </c>
      <c r="B1" s="12" t="s">
        <v>4</v>
      </c>
      <c r="C1" s="13" t="s">
        <v>2</v>
      </c>
      <c r="D1" s="11" t="s">
        <v>9</v>
      </c>
      <c r="E1" s="12" t="s">
        <v>47</v>
      </c>
      <c r="F1" s="13" t="s">
        <v>85</v>
      </c>
      <c r="G1" s="14" t="s">
        <v>268</v>
      </c>
      <c r="H1" s="17" t="s">
        <v>299</v>
      </c>
      <c r="I1" s="17" t="s">
        <v>329</v>
      </c>
      <c r="J1" s="17" t="s">
        <v>336</v>
      </c>
      <c r="K1" s="15" t="s">
        <v>136</v>
      </c>
      <c r="L1" s="15" t="s">
        <v>137</v>
      </c>
      <c r="M1" s="17" t="s">
        <v>303</v>
      </c>
    </row>
    <row r="2" spans="1:16" ht="15" thickTop="1" x14ac:dyDescent="0.35">
      <c r="A2" s="18" t="s">
        <v>45</v>
      </c>
      <c r="B2" s="5" t="s">
        <v>46</v>
      </c>
      <c r="C2" s="7" t="s">
        <v>44</v>
      </c>
      <c r="D2" s="4">
        <v>113</v>
      </c>
      <c r="E2" s="5">
        <v>1</v>
      </c>
      <c r="F2" s="5">
        <v>2</v>
      </c>
      <c r="G2" s="5">
        <v>2</v>
      </c>
      <c r="H2" s="5">
        <v>113</v>
      </c>
      <c r="I2" s="5">
        <v>2</v>
      </c>
      <c r="J2" s="6">
        <v>1</v>
      </c>
      <c r="K2" s="24">
        <v>234</v>
      </c>
      <c r="L2" s="9">
        <v>6</v>
      </c>
      <c r="M2">
        <f>COUNTIF(Table2[[#This Row],[Winters]:[EOS]],"&lt;&gt;"&amp;MAX(Table2[Winters]))</f>
        <v>5</v>
      </c>
    </row>
    <row r="3" spans="1:16" x14ac:dyDescent="0.35">
      <c r="A3" s="16" t="s">
        <v>7</v>
      </c>
      <c r="B3" s="1" t="s">
        <v>8</v>
      </c>
      <c r="C3" s="8" t="s">
        <v>64</v>
      </c>
      <c r="D3" s="2">
        <v>1</v>
      </c>
      <c r="E3" s="1">
        <v>8</v>
      </c>
      <c r="F3" s="1">
        <v>1</v>
      </c>
      <c r="G3" s="1">
        <v>6</v>
      </c>
      <c r="H3" s="1">
        <v>113</v>
      </c>
      <c r="I3" s="1">
        <v>6</v>
      </c>
      <c r="J3" s="3">
        <v>3</v>
      </c>
      <c r="K3" s="25">
        <v>138</v>
      </c>
      <c r="L3" s="10">
        <v>11</v>
      </c>
      <c r="M3">
        <f>COUNTIF(Table2[[#This Row],[Winters]:[EOS]],"&lt;&gt;"&amp;MAX(Table2[Winters]))</f>
        <v>6</v>
      </c>
      <c r="O3" t="s">
        <v>302</v>
      </c>
      <c r="P3">
        <f>COUNT(D2:L2)-2</f>
        <v>7</v>
      </c>
    </row>
    <row r="4" spans="1:16" x14ac:dyDescent="0.35">
      <c r="A4" s="16" t="s">
        <v>52</v>
      </c>
      <c r="B4" s="1" t="s">
        <v>53</v>
      </c>
      <c r="C4" s="8" t="s">
        <v>51</v>
      </c>
      <c r="D4" s="2">
        <v>113</v>
      </c>
      <c r="E4" s="1">
        <v>3</v>
      </c>
      <c r="F4" s="1">
        <v>3</v>
      </c>
      <c r="G4" s="1">
        <v>4</v>
      </c>
      <c r="H4" s="1">
        <v>5</v>
      </c>
      <c r="I4" s="1">
        <v>3</v>
      </c>
      <c r="J4" s="3">
        <v>4</v>
      </c>
      <c r="K4" s="25">
        <v>135</v>
      </c>
      <c r="L4" s="10">
        <v>13</v>
      </c>
      <c r="M4">
        <f>COUNTIF(Table2[[#This Row],[Winters]:[EOS]],"&lt;&gt;"&amp;MAX(Table2[Winters]))</f>
        <v>6</v>
      </c>
      <c r="O4" t="s">
        <v>334</v>
      </c>
      <c r="P4">
        <f>COUNTIF(Table2[Column1],6)</f>
        <v>2</v>
      </c>
    </row>
    <row r="5" spans="1:16" x14ac:dyDescent="0.35">
      <c r="A5" s="16" t="s">
        <v>16</v>
      </c>
      <c r="B5" s="1" t="s">
        <v>17</v>
      </c>
      <c r="C5" s="8" t="s">
        <v>60</v>
      </c>
      <c r="D5" s="2">
        <v>4</v>
      </c>
      <c r="E5" s="1">
        <v>6</v>
      </c>
      <c r="F5" s="1">
        <v>113</v>
      </c>
      <c r="G5" s="1">
        <v>113</v>
      </c>
      <c r="H5" s="1">
        <v>4</v>
      </c>
      <c r="I5" s="1">
        <v>113</v>
      </c>
      <c r="J5" s="3">
        <v>11</v>
      </c>
      <c r="K5" s="25">
        <v>364</v>
      </c>
      <c r="L5" s="10">
        <v>25</v>
      </c>
      <c r="M5">
        <f>COUNTIF(Table2[[#This Row],[Winters]:[EOS]],"&lt;&gt;"&amp;MAX(Table2[Winters]))</f>
        <v>4</v>
      </c>
      <c r="O5" t="s">
        <v>335</v>
      </c>
      <c r="P5">
        <f>COUNTIF(Table2[Column1],5)</f>
        <v>3</v>
      </c>
    </row>
    <row r="6" spans="1:16" x14ac:dyDescent="0.35">
      <c r="A6" s="16" t="s">
        <v>22</v>
      </c>
      <c r="B6" s="1" t="s">
        <v>23</v>
      </c>
      <c r="C6" s="8" t="s">
        <v>146</v>
      </c>
      <c r="D6" s="2">
        <v>7</v>
      </c>
      <c r="E6" s="1">
        <v>9</v>
      </c>
      <c r="F6" s="1">
        <v>13</v>
      </c>
      <c r="G6" s="1">
        <v>10</v>
      </c>
      <c r="H6" s="1">
        <v>113</v>
      </c>
      <c r="I6" s="1">
        <v>113</v>
      </c>
      <c r="J6" s="3">
        <v>5</v>
      </c>
      <c r="K6" s="25">
        <v>270</v>
      </c>
      <c r="L6" s="10">
        <v>31</v>
      </c>
      <c r="M6">
        <f>COUNTIF(Table2[[#This Row],[Winters]:[EOS]],"&lt;&gt;"&amp;MAX(Table2[Winters]))</f>
        <v>5</v>
      </c>
      <c r="O6" t="s">
        <v>304</v>
      </c>
      <c r="P6">
        <f>COUNTIF(Table2[Column1],4)</f>
        <v>4</v>
      </c>
    </row>
    <row r="7" spans="1:16" x14ac:dyDescent="0.35">
      <c r="A7" s="16" t="s">
        <v>74</v>
      </c>
      <c r="B7" s="1" t="s">
        <v>331</v>
      </c>
      <c r="C7" s="8" t="s">
        <v>73</v>
      </c>
      <c r="D7" s="2">
        <v>113</v>
      </c>
      <c r="E7" s="1">
        <v>14</v>
      </c>
      <c r="F7" s="1">
        <v>113</v>
      </c>
      <c r="G7" s="1">
        <v>29</v>
      </c>
      <c r="H7" s="1">
        <v>13</v>
      </c>
      <c r="I7" s="1">
        <v>11</v>
      </c>
      <c r="J7" s="3">
        <v>13</v>
      </c>
      <c r="K7" s="25">
        <v>306</v>
      </c>
      <c r="L7" s="10">
        <v>51</v>
      </c>
      <c r="M7">
        <f>COUNTIF(Table2[[#This Row],[Winters]:[EOS]],"&lt;&gt;"&amp;MAX(Table2[Winters]))</f>
        <v>5</v>
      </c>
      <c r="O7" t="s">
        <v>305</v>
      </c>
      <c r="P7">
        <f>COUNTIF(Table2[Column1],"&gt;"&amp;2)</f>
        <v>19</v>
      </c>
    </row>
    <row r="8" spans="1:16" x14ac:dyDescent="0.35">
      <c r="A8" s="16" t="s">
        <v>67</v>
      </c>
      <c r="B8" s="1" t="s">
        <v>68</v>
      </c>
      <c r="C8" s="8" t="s">
        <v>109</v>
      </c>
      <c r="D8" s="2">
        <v>113</v>
      </c>
      <c r="E8" s="1">
        <v>10</v>
      </c>
      <c r="F8" s="1">
        <v>14</v>
      </c>
      <c r="G8" s="1">
        <v>22</v>
      </c>
      <c r="H8" s="1">
        <v>113</v>
      </c>
      <c r="I8" s="1">
        <v>17</v>
      </c>
      <c r="J8" s="3">
        <v>113</v>
      </c>
      <c r="K8" s="25">
        <v>402</v>
      </c>
      <c r="L8" s="10">
        <v>63</v>
      </c>
      <c r="M8">
        <f>COUNTIF(Table2[[#This Row],[Winters]:[EOS]],"&lt;&gt;"&amp;MAX(Table2[Winters]))</f>
        <v>4</v>
      </c>
      <c r="O8" t="s">
        <v>306</v>
      </c>
      <c r="P8">
        <f>COUNTIF(Table2[Column1],"&gt;"&amp;1)</f>
        <v>35</v>
      </c>
    </row>
    <row r="9" spans="1:16" x14ac:dyDescent="0.35">
      <c r="A9" s="16" t="s">
        <v>29</v>
      </c>
      <c r="B9" s="1" t="s">
        <v>30</v>
      </c>
      <c r="C9" s="8" t="s">
        <v>185</v>
      </c>
      <c r="D9" s="2">
        <v>10</v>
      </c>
      <c r="E9" s="1">
        <v>113</v>
      </c>
      <c r="F9" s="1">
        <v>113</v>
      </c>
      <c r="G9" s="1">
        <v>32</v>
      </c>
      <c r="H9" s="1">
        <v>113</v>
      </c>
      <c r="I9" s="1">
        <v>16</v>
      </c>
      <c r="J9" s="3">
        <v>7</v>
      </c>
      <c r="K9" s="25">
        <v>404</v>
      </c>
      <c r="L9" s="10">
        <v>65</v>
      </c>
      <c r="M9">
        <f>COUNTIF(Table2[[#This Row],[Winters]:[EOS]],"&lt;&gt;"&amp;MAX(Table2[Winters]))</f>
        <v>4</v>
      </c>
    </row>
    <row r="10" spans="1:16" x14ac:dyDescent="0.35">
      <c r="A10" s="16" t="s">
        <v>77</v>
      </c>
      <c r="B10" s="1" t="s">
        <v>78</v>
      </c>
      <c r="C10" s="8" t="s">
        <v>123</v>
      </c>
      <c r="D10" s="2">
        <v>113</v>
      </c>
      <c r="E10" s="1">
        <v>16</v>
      </c>
      <c r="F10" s="1">
        <v>20</v>
      </c>
      <c r="G10" s="1">
        <v>42</v>
      </c>
      <c r="H10" s="1">
        <v>113</v>
      </c>
      <c r="I10" s="1">
        <v>113</v>
      </c>
      <c r="J10" s="3">
        <v>14</v>
      </c>
      <c r="K10" s="25">
        <v>431</v>
      </c>
      <c r="L10" s="10">
        <v>92</v>
      </c>
      <c r="M10">
        <f>COUNTIF(Table2[[#This Row],[Winters]:[EOS]],"&lt;&gt;"&amp;MAX(Table2[Winters]))</f>
        <v>4</v>
      </c>
    </row>
    <row r="11" spans="1:16" x14ac:dyDescent="0.35">
      <c r="A11" s="16" t="s">
        <v>14</v>
      </c>
      <c r="B11" s="1" t="s">
        <v>333</v>
      </c>
      <c r="C11" s="8" t="s">
        <v>13</v>
      </c>
      <c r="D11" s="2">
        <v>3</v>
      </c>
      <c r="E11" s="1">
        <v>113</v>
      </c>
      <c r="F11" s="1">
        <v>113</v>
      </c>
      <c r="G11" s="1">
        <v>113</v>
      </c>
      <c r="H11" s="1">
        <v>113</v>
      </c>
      <c r="I11" s="1">
        <v>4</v>
      </c>
      <c r="J11" s="3">
        <v>2</v>
      </c>
      <c r="K11" s="25">
        <v>461</v>
      </c>
      <c r="L11" s="10">
        <v>122</v>
      </c>
      <c r="M11">
        <f>COUNTIF(Table2[[#This Row],[Winters]:[EOS]],"&lt;&gt;"&amp;MAX(Table2[Winters]))</f>
        <v>3</v>
      </c>
    </row>
    <row r="12" spans="1:16" x14ac:dyDescent="0.35">
      <c r="A12" s="16" t="s">
        <v>58</v>
      </c>
      <c r="B12" s="1" t="s">
        <v>59</v>
      </c>
      <c r="C12" s="8" t="s">
        <v>86</v>
      </c>
      <c r="D12" s="2">
        <v>113</v>
      </c>
      <c r="E12" s="1">
        <v>5</v>
      </c>
      <c r="F12" s="1">
        <v>4</v>
      </c>
      <c r="G12" s="1">
        <v>5</v>
      </c>
      <c r="H12" s="1">
        <v>113</v>
      </c>
      <c r="I12" s="1">
        <v>113</v>
      </c>
      <c r="J12" s="3">
        <v>113</v>
      </c>
      <c r="K12" s="25">
        <v>466</v>
      </c>
      <c r="L12" s="10">
        <v>127</v>
      </c>
      <c r="M12">
        <f>COUNTIF(Table2[[#This Row],[Winters]:[EOS]],"&lt;&gt;"&amp;MAX(Table2[Winters]))</f>
        <v>3</v>
      </c>
    </row>
    <row r="13" spans="1:16" x14ac:dyDescent="0.35">
      <c r="A13" s="16" t="s">
        <v>98</v>
      </c>
      <c r="B13" s="1" t="s">
        <v>144</v>
      </c>
      <c r="C13" s="8" t="s">
        <v>97</v>
      </c>
      <c r="D13" s="2">
        <v>113</v>
      </c>
      <c r="E13" s="1">
        <v>113</v>
      </c>
      <c r="F13" s="1">
        <v>9</v>
      </c>
      <c r="G13" s="1">
        <v>8</v>
      </c>
      <c r="H13" s="1">
        <v>2</v>
      </c>
      <c r="I13" s="1">
        <v>113</v>
      </c>
      <c r="J13" s="3">
        <v>113</v>
      </c>
      <c r="K13" s="25">
        <v>471</v>
      </c>
      <c r="L13" s="10">
        <v>132</v>
      </c>
      <c r="M13">
        <f>COUNTIF(Table2[[#This Row],[Winters]:[EOS]],"&lt;&gt;"&amp;MAX(Table2[Winters]))</f>
        <v>3</v>
      </c>
    </row>
    <row r="14" spans="1:16" x14ac:dyDescent="0.35">
      <c r="A14" s="16" t="s">
        <v>88</v>
      </c>
      <c r="B14" s="1" t="s">
        <v>89</v>
      </c>
      <c r="C14" s="8" t="s">
        <v>147</v>
      </c>
      <c r="D14" s="2">
        <v>113</v>
      </c>
      <c r="E14" s="1">
        <v>113</v>
      </c>
      <c r="F14" s="1">
        <v>5</v>
      </c>
      <c r="G14" s="1">
        <v>11</v>
      </c>
      <c r="H14" s="1">
        <v>113</v>
      </c>
      <c r="I14" s="1">
        <v>9</v>
      </c>
      <c r="J14" s="3">
        <v>113</v>
      </c>
      <c r="K14" s="25">
        <v>477</v>
      </c>
      <c r="L14" s="10">
        <v>138</v>
      </c>
      <c r="M14">
        <f>COUNTIF(Table2[[#This Row],[Winters]:[EOS]],"&lt;&gt;"&amp;MAX(Table2[Winters]))</f>
        <v>3</v>
      </c>
    </row>
    <row r="15" spans="1:16" x14ac:dyDescent="0.35">
      <c r="A15" s="16" t="s">
        <v>27</v>
      </c>
      <c r="B15" s="1" t="s">
        <v>300</v>
      </c>
      <c r="C15" s="8" t="s">
        <v>13</v>
      </c>
      <c r="D15" s="2">
        <v>9</v>
      </c>
      <c r="E15" s="1">
        <v>113</v>
      </c>
      <c r="F15" s="1">
        <v>113</v>
      </c>
      <c r="G15" s="1">
        <v>113</v>
      </c>
      <c r="H15" s="1">
        <v>14</v>
      </c>
      <c r="I15" s="1">
        <v>14</v>
      </c>
      <c r="J15" s="3">
        <v>113</v>
      </c>
      <c r="K15" s="25">
        <v>489</v>
      </c>
      <c r="L15" s="10">
        <v>150</v>
      </c>
      <c r="M15">
        <f>COUNTIF(Table2[[#This Row],[Winters]:[EOS]],"&lt;&gt;"&amp;MAX(Table2[Winters]))</f>
        <v>3</v>
      </c>
    </row>
    <row r="16" spans="1:16" x14ac:dyDescent="0.35">
      <c r="A16" s="16" t="s">
        <v>287</v>
      </c>
      <c r="B16" s="1" t="s">
        <v>330</v>
      </c>
      <c r="C16" s="8" t="s">
        <v>271</v>
      </c>
      <c r="D16" s="2">
        <v>113</v>
      </c>
      <c r="E16" s="1">
        <v>113</v>
      </c>
      <c r="F16" s="1">
        <v>113</v>
      </c>
      <c r="G16" s="1">
        <v>113</v>
      </c>
      <c r="H16" s="1">
        <v>11</v>
      </c>
      <c r="I16" s="1">
        <v>19</v>
      </c>
      <c r="J16" s="3">
        <v>12</v>
      </c>
      <c r="K16" s="25">
        <v>494</v>
      </c>
      <c r="L16" s="10">
        <v>155</v>
      </c>
      <c r="M16">
        <f>COUNTIF(Table2[[#This Row],[Winters]:[EOS]],"&lt;&gt;"&amp;MAX(Table2[Winters]))</f>
        <v>3</v>
      </c>
    </row>
    <row r="17" spans="1:13" x14ac:dyDescent="0.35">
      <c r="A17" s="16" t="s">
        <v>25</v>
      </c>
      <c r="B17" s="1" t="s">
        <v>180</v>
      </c>
      <c r="C17" s="8" t="s">
        <v>124</v>
      </c>
      <c r="D17" s="2">
        <v>8</v>
      </c>
      <c r="E17" s="1">
        <v>13</v>
      </c>
      <c r="F17" s="1">
        <v>113</v>
      </c>
      <c r="G17" s="1">
        <v>28</v>
      </c>
      <c r="H17" s="1">
        <v>113</v>
      </c>
      <c r="I17" s="1">
        <v>113</v>
      </c>
      <c r="J17" s="3">
        <v>113</v>
      </c>
      <c r="K17" s="25">
        <v>501</v>
      </c>
      <c r="L17" s="10">
        <v>162</v>
      </c>
      <c r="M17">
        <f>COUNTIF(Table2[[#This Row],[Winters]:[EOS]],"&lt;&gt;"&amp;MAX(Table2[Winters]))</f>
        <v>3</v>
      </c>
    </row>
    <row r="18" spans="1:13" x14ac:dyDescent="0.35">
      <c r="A18" s="16" t="s">
        <v>191</v>
      </c>
      <c r="B18" s="1" t="s">
        <v>192</v>
      </c>
      <c r="C18" s="8" t="s">
        <v>193</v>
      </c>
      <c r="D18" s="2">
        <v>113</v>
      </c>
      <c r="E18" s="1">
        <v>113</v>
      </c>
      <c r="F18" s="1">
        <v>113</v>
      </c>
      <c r="G18" s="1">
        <v>35</v>
      </c>
      <c r="H18" s="1">
        <v>113</v>
      </c>
      <c r="I18" s="1">
        <v>20</v>
      </c>
      <c r="J18" s="3">
        <v>15</v>
      </c>
      <c r="K18" s="25">
        <v>522</v>
      </c>
      <c r="L18" s="10">
        <v>183</v>
      </c>
      <c r="M18">
        <f>COUNTIF(Table2[[#This Row],[Winters]:[EOS]],"&lt;&gt;"&amp;MAX(Table2[Winters]))</f>
        <v>3</v>
      </c>
    </row>
    <row r="19" spans="1:13" x14ac:dyDescent="0.35">
      <c r="A19" s="16" t="s">
        <v>80</v>
      </c>
      <c r="B19" s="1" t="s">
        <v>81</v>
      </c>
      <c r="C19" s="8" t="s">
        <v>82</v>
      </c>
      <c r="D19" s="2">
        <v>113</v>
      </c>
      <c r="E19" s="1">
        <v>17</v>
      </c>
      <c r="F19" s="1">
        <v>21</v>
      </c>
      <c r="G19" s="1">
        <v>41</v>
      </c>
      <c r="H19" s="1">
        <v>113</v>
      </c>
      <c r="I19" s="1">
        <v>113</v>
      </c>
      <c r="J19" s="3">
        <v>113</v>
      </c>
      <c r="K19" s="25">
        <v>531</v>
      </c>
      <c r="L19" s="10">
        <v>192</v>
      </c>
      <c r="M19">
        <f>COUNTIF(Table2[[#This Row],[Winters]:[EOS]],"&lt;&gt;"&amp;MAX(Table2[Winters]))</f>
        <v>3</v>
      </c>
    </row>
    <row r="20" spans="1:13" x14ac:dyDescent="0.35">
      <c r="A20" s="16" t="s">
        <v>130</v>
      </c>
      <c r="B20" s="1" t="s">
        <v>131</v>
      </c>
      <c r="C20" s="8" t="s">
        <v>123</v>
      </c>
      <c r="D20" s="2">
        <v>113</v>
      </c>
      <c r="E20" s="1">
        <v>113</v>
      </c>
      <c r="F20" s="1">
        <v>24</v>
      </c>
      <c r="G20" s="1">
        <v>53</v>
      </c>
      <c r="H20" s="1">
        <v>113</v>
      </c>
      <c r="I20" s="1">
        <v>21</v>
      </c>
      <c r="J20" s="3">
        <v>113</v>
      </c>
      <c r="K20" s="25">
        <v>550</v>
      </c>
      <c r="L20" s="10">
        <v>211</v>
      </c>
      <c r="M20">
        <f>COUNTIF(Table2[[#This Row],[Winters]:[EOS]],"&lt;&gt;"&amp;MAX(Table2[Winters]))</f>
        <v>3</v>
      </c>
    </row>
    <row r="21" spans="1:13" x14ac:dyDescent="0.35">
      <c r="A21" s="16" t="s">
        <v>11</v>
      </c>
      <c r="B21" s="1" t="s">
        <v>12</v>
      </c>
      <c r="C21" s="8" t="s">
        <v>10</v>
      </c>
      <c r="D21" s="2">
        <v>2</v>
      </c>
      <c r="E21" s="1">
        <v>113</v>
      </c>
      <c r="F21" s="1">
        <v>113</v>
      </c>
      <c r="G21" s="1">
        <v>113</v>
      </c>
      <c r="H21" s="1">
        <v>1</v>
      </c>
      <c r="I21" s="1">
        <v>113</v>
      </c>
      <c r="J21" s="3">
        <v>113</v>
      </c>
      <c r="K21" s="25">
        <v>568</v>
      </c>
      <c r="L21" s="10">
        <v>229</v>
      </c>
      <c r="M21">
        <f>COUNTIF(Table2[[#This Row],[Winters]:[EOS]],"&lt;&gt;"&amp;MAX(Table2[Winters]))</f>
        <v>2</v>
      </c>
    </row>
    <row r="22" spans="1:13" x14ac:dyDescent="0.35">
      <c r="A22" s="16" t="s">
        <v>49</v>
      </c>
      <c r="B22" s="1" t="s">
        <v>50</v>
      </c>
      <c r="C22" s="8" t="s">
        <v>48</v>
      </c>
      <c r="D22" s="2">
        <v>113</v>
      </c>
      <c r="E22" s="1">
        <v>2</v>
      </c>
      <c r="F22" s="1">
        <v>113</v>
      </c>
      <c r="G22" s="1">
        <v>113</v>
      </c>
      <c r="H22" s="1">
        <v>113</v>
      </c>
      <c r="I22" s="1">
        <v>7</v>
      </c>
      <c r="J22" s="3">
        <v>113</v>
      </c>
      <c r="K22" s="25">
        <v>574</v>
      </c>
      <c r="L22" s="10">
        <v>235</v>
      </c>
      <c r="M22">
        <f>COUNTIF(Table2[[#This Row],[Winters]:[EOS]],"&lt;&gt;"&amp;MAX(Table2[Winters]))</f>
        <v>2</v>
      </c>
    </row>
    <row r="23" spans="1:13" x14ac:dyDescent="0.35">
      <c r="A23" s="16" t="s">
        <v>28</v>
      </c>
      <c r="B23" s="1" t="s">
        <v>339</v>
      </c>
      <c r="C23" s="8" t="s">
        <v>185</v>
      </c>
      <c r="D23" s="2">
        <v>113</v>
      </c>
      <c r="E23" s="1">
        <v>113</v>
      </c>
      <c r="F23" s="1">
        <v>113</v>
      </c>
      <c r="G23" s="1">
        <v>113</v>
      </c>
      <c r="H23" s="1">
        <v>113</v>
      </c>
      <c r="I23" s="1">
        <v>113</v>
      </c>
      <c r="J23" s="3">
        <v>10</v>
      </c>
      <c r="K23" s="25">
        <v>0</v>
      </c>
      <c r="L23" s="10">
        <v>236</v>
      </c>
      <c r="M23">
        <f>COUNTIF(Table2[[#This Row],[Winters]:[EOS]],"&lt;&gt;"&amp;MAX(Table2[Winters]))</f>
        <v>1</v>
      </c>
    </row>
    <row r="24" spans="1:13" x14ac:dyDescent="0.35">
      <c r="A24" s="16" t="s">
        <v>62</v>
      </c>
      <c r="B24" s="1" t="s">
        <v>63</v>
      </c>
      <c r="C24" s="8" t="s">
        <v>61</v>
      </c>
      <c r="D24" s="2">
        <v>113</v>
      </c>
      <c r="E24" s="1">
        <v>7</v>
      </c>
      <c r="F24" s="1">
        <v>7</v>
      </c>
      <c r="G24" s="1">
        <v>113</v>
      </c>
      <c r="H24" s="1">
        <v>113</v>
      </c>
      <c r="I24" s="1">
        <v>113</v>
      </c>
      <c r="J24" s="3">
        <v>113</v>
      </c>
      <c r="K24" s="25">
        <v>579</v>
      </c>
      <c r="L24" s="10">
        <v>240</v>
      </c>
      <c r="M24">
        <f>COUNTIF(Table2[[#This Row],[Winters]:[EOS]],"&lt;&gt;"&amp;MAX(Table2[Winters]))</f>
        <v>2</v>
      </c>
    </row>
    <row r="25" spans="1:13" x14ac:dyDescent="0.35">
      <c r="A25" s="16" t="s">
        <v>69</v>
      </c>
      <c r="B25" s="1" t="s">
        <v>332</v>
      </c>
      <c r="C25" s="8" t="s">
        <v>66</v>
      </c>
      <c r="D25" s="2">
        <v>113</v>
      </c>
      <c r="E25" s="1">
        <v>11</v>
      </c>
      <c r="F25" s="1">
        <v>113</v>
      </c>
      <c r="G25" s="1">
        <v>113</v>
      </c>
      <c r="H25" s="1">
        <v>113</v>
      </c>
      <c r="I25" s="1">
        <v>5</v>
      </c>
      <c r="J25" s="3">
        <v>113</v>
      </c>
      <c r="K25" s="25">
        <v>581</v>
      </c>
      <c r="L25" s="10">
        <v>242</v>
      </c>
      <c r="M25">
        <f>COUNTIF(Table2[[#This Row],[Winters]:[EOS]],"&lt;&gt;"&amp;MAX(Table2[Winters]))</f>
        <v>2</v>
      </c>
    </row>
    <row r="26" spans="1:13" x14ac:dyDescent="0.35">
      <c r="A26" s="16" t="s">
        <v>311</v>
      </c>
      <c r="B26" s="1" t="s">
        <v>312</v>
      </c>
      <c r="C26" s="8" t="s">
        <v>313</v>
      </c>
      <c r="D26" s="2">
        <v>113</v>
      </c>
      <c r="E26" s="1">
        <v>113</v>
      </c>
      <c r="F26" s="1">
        <v>113</v>
      </c>
      <c r="G26" s="1">
        <v>113</v>
      </c>
      <c r="H26" s="1">
        <v>113</v>
      </c>
      <c r="I26" s="1">
        <v>8</v>
      </c>
      <c r="J26" s="3">
        <v>9</v>
      </c>
      <c r="K26" s="25">
        <v>582</v>
      </c>
      <c r="L26" s="10">
        <v>243</v>
      </c>
      <c r="M26">
        <f>COUNTIF(Table2[[#This Row],[Winters]:[EOS]],"&lt;&gt;"&amp;MAX(Table2[Winters]))</f>
        <v>2</v>
      </c>
    </row>
    <row r="27" spans="1:13" x14ac:dyDescent="0.35">
      <c r="A27" s="16" t="s">
        <v>106</v>
      </c>
      <c r="B27" s="1" t="s">
        <v>270</v>
      </c>
      <c r="C27" s="8" t="s">
        <v>145</v>
      </c>
      <c r="D27" s="2">
        <v>113</v>
      </c>
      <c r="E27" s="1">
        <v>113</v>
      </c>
      <c r="F27" s="1">
        <v>12</v>
      </c>
      <c r="G27" s="1">
        <v>9</v>
      </c>
      <c r="H27" s="1">
        <v>113</v>
      </c>
      <c r="I27" s="1">
        <v>113</v>
      </c>
      <c r="J27" s="3">
        <v>113</v>
      </c>
      <c r="K27" s="25">
        <v>586</v>
      </c>
      <c r="L27" s="10">
        <v>247</v>
      </c>
      <c r="M27">
        <f>COUNTIF(Table2[[#This Row],[Winters]:[EOS]],"&lt;&gt;"&amp;MAX(Table2[Winters]))</f>
        <v>2</v>
      </c>
    </row>
    <row r="28" spans="1:13" x14ac:dyDescent="0.35">
      <c r="A28" s="16" t="s">
        <v>319</v>
      </c>
      <c r="B28" s="1" t="s">
        <v>320</v>
      </c>
      <c r="C28" s="8" t="s">
        <v>44</v>
      </c>
      <c r="D28" s="2">
        <v>113</v>
      </c>
      <c r="E28" s="1">
        <v>113</v>
      </c>
      <c r="F28" s="1">
        <v>113</v>
      </c>
      <c r="G28" s="1">
        <v>113</v>
      </c>
      <c r="H28" s="1">
        <v>113</v>
      </c>
      <c r="I28" s="1">
        <v>15</v>
      </c>
      <c r="J28" s="3">
        <v>8</v>
      </c>
      <c r="K28" s="25">
        <v>588</v>
      </c>
      <c r="L28" s="10">
        <v>249</v>
      </c>
      <c r="M28">
        <f>COUNTIF(Table2[[#This Row],[Winters]:[EOS]],"&lt;&gt;"&amp;MAX(Table2[Winters]))</f>
        <v>2</v>
      </c>
    </row>
    <row r="29" spans="1:13" x14ac:dyDescent="0.35">
      <c r="A29" s="16" t="s">
        <v>95</v>
      </c>
      <c r="B29" s="1" t="s">
        <v>96</v>
      </c>
      <c r="C29" s="8" t="s">
        <v>94</v>
      </c>
      <c r="D29" s="2">
        <v>113</v>
      </c>
      <c r="E29" s="1">
        <v>113</v>
      </c>
      <c r="F29" s="1">
        <v>8</v>
      </c>
      <c r="G29" s="1">
        <v>15</v>
      </c>
      <c r="H29" s="1">
        <v>113</v>
      </c>
      <c r="I29" s="1">
        <v>113</v>
      </c>
      <c r="J29" s="3">
        <v>113</v>
      </c>
      <c r="K29" s="25">
        <v>588</v>
      </c>
      <c r="L29" s="10">
        <v>249</v>
      </c>
      <c r="M29">
        <f>COUNTIF(Table2[[#This Row],[Winters]:[EOS]],"&lt;&gt;"&amp;MAX(Table2[Winters]))</f>
        <v>2</v>
      </c>
    </row>
    <row r="30" spans="1:13" x14ac:dyDescent="0.35">
      <c r="A30" s="16" t="s">
        <v>101</v>
      </c>
      <c r="B30" s="1" t="s">
        <v>102</v>
      </c>
      <c r="C30" s="8" t="s">
        <v>100</v>
      </c>
      <c r="D30" s="2">
        <v>113</v>
      </c>
      <c r="E30" s="1">
        <v>113</v>
      </c>
      <c r="F30" s="1">
        <v>10</v>
      </c>
      <c r="G30" s="1">
        <v>13</v>
      </c>
      <c r="H30" s="1">
        <v>113</v>
      </c>
      <c r="I30" s="1">
        <v>113</v>
      </c>
      <c r="J30" s="3">
        <v>113</v>
      </c>
      <c r="K30" s="25">
        <v>588</v>
      </c>
      <c r="L30" s="10">
        <v>249</v>
      </c>
      <c r="M30">
        <f>COUNTIF(Table2[[#This Row],[Winters]:[EOS]],"&lt;&gt;"&amp;MAX(Table2[Winters]))</f>
        <v>2</v>
      </c>
    </row>
    <row r="31" spans="1:13" x14ac:dyDescent="0.35">
      <c r="A31" s="16" t="s">
        <v>162</v>
      </c>
      <c r="B31" s="1" t="s">
        <v>301</v>
      </c>
      <c r="C31" s="8" t="s">
        <v>164</v>
      </c>
      <c r="D31" s="2">
        <v>113</v>
      </c>
      <c r="E31" s="1">
        <v>113</v>
      </c>
      <c r="F31" s="1">
        <v>113</v>
      </c>
      <c r="G31" s="1">
        <v>20</v>
      </c>
      <c r="H31" s="1">
        <v>8</v>
      </c>
      <c r="I31" s="1">
        <v>113</v>
      </c>
      <c r="J31" s="3">
        <v>113</v>
      </c>
      <c r="K31" s="25">
        <v>593</v>
      </c>
      <c r="L31" s="10">
        <v>254</v>
      </c>
      <c r="M31">
        <f>COUNTIF(Table2[[#This Row],[Winters]:[EOS]],"&lt;&gt;"&amp;MAX(Table2[Winters]))</f>
        <v>2</v>
      </c>
    </row>
    <row r="32" spans="1:13" x14ac:dyDescent="0.35">
      <c r="A32" s="16" t="s">
        <v>113</v>
      </c>
      <c r="B32" s="1" t="s">
        <v>114</v>
      </c>
      <c r="C32" s="8" t="s">
        <v>112</v>
      </c>
      <c r="D32" s="2">
        <v>113</v>
      </c>
      <c r="E32" s="1">
        <v>113</v>
      </c>
      <c r="F32" s="1">
        <v>16</v>
      </c>
      <c r="G32" s="1">
        <v>113</v>
      </c>
      <c r="H32" s="1">
        <v>113</v>
      </c>
      <c r="I32" s="1">
        <v>12</v>
      </c>
      <c r="J32" s="3">
        <v>113</v>
      </c>
      <c r="K32" s="25">
        <v>593</v>
      </c>
      <c r="L32" s="10">
        <v>254</v>
      </c>
      <c r="M32">
        <f>COUNTIF(Table2[[#This Row],[Winters]:[EOS]],"&lt;&gt;"&amp;MAX(Table2[Winters]))</f>
        <v>2</v>
      </c>
    </row>
    <row r="33" spans="1:13" x14ac:dyDescent="0.35">
      <c r="A33" s="16" t="s">
        <v>110</v>
      </c>
      <c r="B33" s="1" t="s">
        <v>111</v>
      </c>
      <c r="C33" s="8" t="s">
        <v>105</v>
      </c>
      <c r="D33" s="2">
        <v>113</v>
      </c>
      <c r="E33" s="1">
        <v>113</v>
      </c>
      <c r="F33" s="1">
        <v>15</v>
      </c>
      <c r="G33" s="1">
        <v>25</v>
      </c>
      <c r="H33" s="1">
        <v>113</v>
      </c>
      <c r="I33" s="1">
        <v>113</v>
      </c>
      <c r="J33" s="3">
        <v>113</v>
      </c>
      <c r="K33" s="25">
        <v>605</v>
      </c>
      <c r="L33" s="10">
        <v>266</v>
      </c>
      <c r="M33">
        <f>COUNTIF(Table2[[#This Row],[Winters]:[EOS]],"&lt;&gt;"&amp;MAX(Table2[Winters]))</f>
        <v>2</v>
      </c>
    </row>
    <row r="34" spans="1:13" x14ac:dyDescent="0.35">
      <c r="A34" s="16" t="s">
        <v>210</v>
      </c>
      <c r="B34" s="1" t="s">
        <v>211</v>
      </c>
      <c r="C34" s="8" t="s">
        <v>292</v>
      </c>
      <c r="D34" s="2">
        <v>113</v>
      </c>
      <c r="E34" s="1">
        <v>113</v>
      </c>
      <c r="F34" s="1">
        <v>113</v>
      </c>
      <c r="G34" s="1">
        <v>44</v>
      </c>
      <c r="H34" s="1">
        <v>16</v>
      </c>
      <c r="I34" s="1">
        <v>113</v>
      </c>
      <c r="J34" s="3">
        <v>113</v>
      </c>
      <c r="K34" s="25">
        <v>625</v>
      </c>
      <c r="L34" s="10">
        <v>286</v>
      </c>
      <c r="M34">
        <f>COUNTIF(Table2[[#This Row],[Winters]:[EOS]],"&lt;&gt;"&amp;MAX(Table2[Winters]))</f>
        <v>2</v>
      </c>
    </row>
    <row r="35" spans="1:13" x14ac:dyDescent="0.35">
      <c r="A35" s="16" t="s">
        <v>229</v>
      </c>
      <c r="B35" s="1" t="s">
        <v>230</v>
      </c>
      <c r="C35" s="8" t="s">
        <v>176</v>
      </c>
      <c r="D35" s="2">
        <v>113</v>
      </c>
      <c r="E35" s="1">
        <v>113</v>
      </c>
      <c r="F35" s="1">
        <v>113</v>
      </c>
      <c r="G35" s="1">
        <v>51</v>
      </c>
      <c r="H35" s="1">
        <v>12</v>
      </c>
      <c r="I35" s="1">
        <v>113</v>
      </c>
      <c r="J35" s="3">
        <v>113</v>
      </c>
      <c r="K35" s="25">
        <v>628</v>
      </c>
      <c r="L35" s="10">
        <v>289</v>
      </c>
      <c r="M35">
        <f>COUNTIF(Table2[[#This Row],[Winters]:[EOS]],"&lt;&gt;"&amp;MAX(Table2[Winters]))</f>
        <v>2</v>
      </c>
    </row>
    <row r="36" spans="1:13" x14ac:dyDescent="0.35">
      <c r="A36" s="16" t="s">
        <v>128</v>
      </c>
      <c r="B36" s="1" t="s">
        <v>129</v>
      </c>
      <c r="C36" s="8" t="s">
        <v>86</v>
      </c>
      <c r="D36" s="2">
        <v>113</v>
      </c>
      <c r="E36" s="1">
        <v>113</v>
      </c>
      <c r="F36" s="1">
        <v>23</v>
      </c>
      <c r="G36" s="1">
        <v>61</v>
      </c>
      <c r="H36" s="1">
        <v>113</v>
      </c>
      <c r="I36" s="1">
        <v>113</v>
      </c>
      <c r="J36" s="3">
        <v>113</v>
      </c>
      <c r="K36" s="25">
        <v>649</v>
      </c>
      <c r="L36" s="10">
        <v>310</v>
      </c>
      <c r="M36">
        <f>COUNTIF(Table2[[#This Row],[Winters]:[EOS]],"&lt;&gt;"&amp;MAX(Table2[Winters]))</f>
        <v>2</v>
      </c>
    </row>
    <row r="37" spans="1:13" x14ac:dyDescent="0.35">
      <c r="A37" s="16" t="s">
        <v>264</v>
      </c>
      <c r="B37" s="1" t="s">
        <v>265</v>
      </c>
      <c r="C37" s="8" t="s">
        <v>82</v>
      </c>
      <c r="D37" s="2">
        <v>113</v>
      </c>
      <c r="E37" s="1">
        <v>113</v>
      </c>
      <c r="F37" s="1">
        <v>113</v>
      </c>
      <c r="G37" s="1">
        <v>67</v>
      </c>
      <c r="H37" s="1">
        <v>18</v>
      </c>
      <c r="I37" s="1">
        <v>113</v>
      </c>
      <c r="J37" s="3">
        <v>113</v>
      </c>
      <c r="K37" s="25">
        <v>650</v>
      </c>
      <c r="L37" s="10">
        <v>311</v>
      </c>
      <c r="M37">
        <f>COUNTIF(Table2[[#This Row],[Winters]:[EOS]],"&lt;&gt;"&amp;MAX(Table2[Winters]))</f>
        <v>2</v>
      </c>
    </row>
    <row r="38" spans="1:13" x14ac:dyDescent="0.35">
      <c r="A38" s="16" t="s">
        <v>138</v>
      </c>
      <c r="B38" s="1" t="s">
        <v>139</v>
      </c>
      <c r="C38" s="8" t="s">
        <v>100</v>
      </c>
      <c r="D38" s="2">
        <v>113</v>
      </c>
      <c r="E38" s="1">
        <v>113</v>
      </c>
      <c r="F38" s="1">
        <v>113</v>
      </c>
      <c r="G38" s="1">
        <v>1</v>
      </c>
      <c r="H38" s="1">
        <v>113</v>
      </c>
      <c r="I38" s="1">
        <v>113</v>
      </c>
      <c r="J38" s="3">
        <v>113</v>
      </c>
      <c r="K38" s="25">
        <v>679</v>
      </c>
      <c r="L38" s="10">
        <v>340</v>
      </c>
      <c r="M38">
        <f>COUNTIF(Table2[[#This Row],[Winters]:[EOS]],"&lt;&gt;"&amp;MAX(Table2[Winters]))</f>
        <v>1</v>
      </c>
    </row>
    <row r="39" spans="1:13" x14ac:dyDescent="0.35">
      <c r="A39" s="16" t="s">
        <v>307</v>
      </c>
      <c r="B39" s="1" t="s">
        <v>308</v>
      </c>
      <c r="C39" s="8" t="s">
        <v>309</v>
      </c>
      <c r="D39" s="2">
        <v>113</v>
      </c>
      <c r="E39" s="1">
        <v>113</v>
      </c>
      <c r="F39" s="1">
        <v>113</v>
      </c>
      <c r="G39" s="1">
        <v>113</v>
      </c>
      <c r="H39" s="1">
        <v>113</v>
      </c>
      <c r="I39" s="1">
        <v>1</v>
      </c>
      <c r="J39" s="3">
        <v>113</v>
      </c>
      <c r="K39" s="25">
        <v>679</v>
      </c>
      <c r="L39" s="10">
        <v>340</v>
      </c>
      <c r="M39">
        <f>COUNTIF(Table2[[#This Row],[Winters]:[EOS]],"&lt;&gt;"&amp;MAX(Table2[Winters]))</f>
        <v>1</v>
      </c>
    </row>
    <row r="40" spans="1:13" x14ac:dyDescent="0.35">
      <c r="A40" s="16" t="s">
        <v>18</v>
      </c>
      <c r="B40" s="1" t="s">
        <v>19</v>
      </c>
      <c r="C40" s="8" t="s">
        <v>13</v>
      </c>
      <c r="D40" s="2">
        <v>5</v>
      </c>
      <c r="E40" s="1">
        <v>113</v>
      </c>
      <c r="F40" s="1">
        <v>113</v>
      </c>
      <c r="G40" s="1">
        <v>113</v>
      </c>
      <c r="H40" s="1">
        <v>113</v>
      </c>
      <c r="I40" s="1">
        <v>113</v>
      </c>
      <c r="J40" s="3">
        <v>113</v>
      </c>
      <c r="K40" s="25">
        <v>683</v>
      </c>
      <c r="L40" s="10">
        <v>344</v>
      </c>
      <c r="M40">
        <f>COUNTIF(Table2[[#This Row],[Winters]:[EOS]],"&lt;&gt;"&amp;MAX(Table2[Winters]))</f>
        <v>1</v>
      </c>
    </row>
    <row r="41" spans="1:13" x14ac:dyDescent="0.35">
      <c r="A41" s="16" t="s">
        <v>337</v>
      </c>
      <c r="B41" s="1" t="s">
        <v>338</v>
      </c>
      <c r="C41" s="8" t="s">
        <v>44</v>
      </c>
      <c r="D41" s="2">
        <v>113</v>
      </c>
      <c r="E41" s="1">
        <v>113</v>
      </c>
      <c r="F41" s="1">
        <v>113</v>
      </c>
      <c r="G41" s="1">
        <v>113</v>
      </c>
      <c r="H41" s="1">
        <v>113</v>
      </c>
      <c r="I41" s="1">
        <v>113</v>
      </c>
      <c r="J41" s="3">
        <v>6</v>
      </c>
      <c r="K41" s="25">
        <v>684</v>
      </c>
      <c r="L41" s="10">
        <v>345</v>
      </c>
      <c r="M41">
        <f>COUNTIF(Table2[[#This Row],[Winters]:[EOS]],"&lt;&gt;"&amp;MAX(Table2[Winters]))</f>
        <v>1</v>
      </c>
    </row>
    <row r="42" spans="1:13" x14ac:dyDescent="0.35">
      <c r="A42" s="16" t="s">
        <v>20</v>
      </c>
      <c r="B42" s="1" t="s">
        <v>21</v>
      </c>
      <c r="C42" s="8" t="s">
        <v>13</v>
      </c>
      <c r="D42" s="2">
        <v>6</v>
      </c>
      <c r="E42" s="1">
        <v>113</v>
      </c>
      <c r="F42" s="1">
        <v>113</v>
      </c>
      <c r="G42" s="1">
        <v>113</v>
      </c>
      <c r="H42" s="1">
        <v>113</v>
      </c>
      <c r="I42" s="1">
        <v>113</v>
      </c>
      <c r="J42" s="3">
        <v>113</v>
      </c>
      <c r="K42" s="25">
        <v>684</v>
      </c>
      <c r="L42" s="10">
        <v>345</v>
      </c>
      <c r="M42">
        <f>COUNTIF(Table2[[#This Row],[Winters]:[EOS]],"&lt;&gt;"&amp;MAX(Table2[Winters]))</f>
        <v>1</v>
      </c>
    </row>
    <row r="43" spans="1:13" x14ac:dyDescent="0.35">
      <c r="A43" s="16" t="s">
        <v>91</v>
      </c>
      <c r="B43" s="1" t="s">
        <v>92</v>
      </c>
      <c r="C43" s="8" t="s">
        <v>90</v>
      </c>
      <c r="D43" s="2">
        <v>113</v>
      </c>
      <c r="E43" s="1">
        <v>113</v>
      </c>
      <c r="F43" s="1">
        <v>6</v>
      </c>
      <c r="G43" s="1">
        <v>113</v>
      </c>
      <c r="H43" s="1">
        <v>113</v>
      </c>
      <c r="I43" s="1">
        <v>113</v>
      </c>
      <c r="J43" s="3">
        <v>113</v>
      </c>
      <c r="K43" s="25">
        <v>684</v>
      </c>
      <c r="L43" s="10">
        <v>345</v>
      </c>
      <c r="M43">
        <f>COUNTIF(Table2[[#This Row],[Winters]:[EOS]],"&lt;&gt;"&amp;MAX(Table2[Winters]))</f>
        <v>1</v>
      </c>
    </row>
    <row r="44" spans="1:13" x14ac:dyDescent="0.35">
      <c r="A44" s="16" t="s">
        <v>275</v>
      </c>
      <c r="B44" s="1" t="s">
        <v>276</v>
      </c>
      <c r="C44" s="8" t="s">
        <v>105</v>
      </c>
      <c r="D44" s="2">
        <v>113</v>
      </c>
      <c r="E44" s="1">
        <v>113</v>
      </c>
      <c r="F44" s="1">
        <v>113</v>
      </c>
      <c r="G44" s="1">
        <v>113</v>
      </c>
      <c r="H44" s="1">
        <v>6</v>
      </c>
      <c r="I44" s="1">
        <v>113</v>
      </c>
      <c r="J44" s="3">
        <v>113</v>
      </c>
      <c r="K44" s="25">
        <v>684</v>
      </c>
      <c r="L44" s="10">
        <v>345</v>
      </c>
      <c r="M44">
        <f>COUNTIF(Table2[[#This Row],[Winters]:[EOS]],"&lt;&gt;"&amp;MAX(Table2[Winters]))</f>
        <v>1</v>
      </c>
    </row>
    <row r="45" spans="1:13" x14ac:dyDescent="0.35">
      <c r="A45" s="16" t="s">
        <v>278</v>
      </c>
      <c r="B45" s="1" t="s">
        <v>279</v>
      </c>
      <c r="C45" s="8" t="s">
        <v>277</v>
      </c>
      <c r="D45" s="2">
        <v>113</v>
      </c>
      <c r="E45" s="1">
        <v>113</v>
      </c>
      <c r="F45" s="1">
        <v>113</v>
      </c>
      <c r="G45" s="1">
        <v>113</v>
      </c>
      <c r="H45" s="1">
        <v>7</v>
      </c>
      <c r="I45" s="1">
        <v>113</v>
      </c>
      <c r="J45" s="3">
        <v>113</v>
      </c>
      <c r="K45" s="25">
        <v>685</v>
      </c>
      <c r="L45" s="10">
        <v>346</v>
      </c>
      <c r="M45">
        <f>COUNTIF(Table2[[#This Row],[Winters]:[EOS]],"&lt;&gt;"&amp;MAX(Table2[Winters]))</f>
        <v>1</v>
      </c>
    </row>
    <row r="46" spans="1:13" x14ac:dyDescent="0.35">
      <c r="A46" s="16" t="s">
        <v>141</v>
      </c>
      <c r="B46" s="1" t="s">
        <v>142</v>
      </c>
      <c r="C46" s="8" t="s">
        <v>143</v>
      </c>
      <c r="D46" s="2">
        <v>113</v>
      </c>
      <c r="E46" s="1">
        <v>113</v>
      </c>
      <c r="F46" s="1">
        <v>113</v>
      </c>
      <c r="G46" s="1">
        <v>7</v>
      </c>
      <c r="H46" s="1">
        <v>113</v>
      </c>
      <c r="I46" s="1">
        <v>113</v>
      </c>
      <c r="J46" s="3">
        <v>113</v>
      </c>
      <c r="K46" s="25">
        <v>685</v>
      </c>
      <c r="L46" s="10">
        <v>346</v>
      </c>
      <c r="M46">
        <f>COUNTIF(Table2[[#This Row],[Winters]:[EOS]],"&lt;&gt;"&amp;MAX(Table2[Winters]))</f>
        <v>1</v>
      </c>
    </row>
    <row r="47" spans="1:13" x14ac:dyDescent="0.35">
      <c r="A47" s="16" t="s">
        <v>282</v>
      </c>
      <c r="B47" s="1" t="s">
        <v>283</v>
      </c>
      <c r="C47" s="8" t="s">
        <v>176</v>
      </c>
      <c r="D47" s="2">
        <v>113</v>
      </c>
      <c r="E47" s="1">
        <v>113</v>
      </c>
      <c r="F47" s="1">
        <v>113</v>
      </c>
      <c r="G47" s="1">
        <v>113</v>
      </c>
      <c r="H47" s="1">
        <v>9</v>
      </c>
      <c r="I47" s="1">
        <v>113</v>
      </c>
      <c r="J47" s="3">
        <v>113</v>
      </c>
      <c r="K47" s="25">
        <v>687</v>
      </c>
      <c r="L47" s="10">
        <v>348</v>
      </c>
      <c r="M47">
        <f>COUNTIF(Table2[[#This Row],[Winters]:[EOS]],"&lt;&gt;"&amp;MAX(Table2[Winters]))</f>
        <v>1</v>
      </c>
    </row>
    <row r="48" spans="1:13" x14ac:dyDescent="0.35">
      <c r="A48" s="16" t="s">
        <v>285</v>
      </c>
      <c r="B48" s="1" t="s">
        <v>286</v>
      </c>
      <c r="C48" s="8" t="s">
        <v>284</v>
      </c>
      <c r="D48" s="2">
        <v>113</v>
      </c>
      <c r="E48" s="1">
        <v>113</v>
      </c>
      <c r="F48" s="1">
        <v>113</v>
      </c>
      <c r="G48" s="1">
        <v>113</v>
      </c>
      <c r="H48" s="1">
        <v>10</v>
      </c>
      <c r="I48" s="1">
        <v>113</v>
      </c>
      <c r="J48" s="3">
        <v>113</v>
      </c>
      <c r="K48" s="25">
        <v>688</v>
      </c>
      <c r="L48" s="10">
        <v>349</v>
      </c>
      <c r="M48">
        <f>COUNTIF(Table2[[#This Row],[Winters]:[EOS]],"&lt;&gt;"&amp;MAX(Table2[Winters]))</f>
        <v>1</v>
      </c>
    </row>
    <row r="49" spans="1:13" x14ac:dyDescent="0.35">
      <c r="A49" s="16" t="s">
        <v>314</v>
      </c>
      <c r="B49" s="1" t="s">
        <v>315</v>
      </c>
      <c r="C49" s="8" t="s">
        <v>316</v>
      </c>
      <c r="D49" s="2">
        <v>113</v>
      </c>
      <c r="E49" s="1">
        <v>113</v>
      </c>
      <c r="F49" s="1">
        <v>113</v>
      </c>
      <c r="G49" s="1">
        <v>113</v>
      </c>
      <c r="H49" s="1">
        <v>113</v>
      </c>
      <c r="I49" s="1">
        <v>10</v>
      </c>
      <c r="J49" s="3">
        <v>113</v>
      </c>
      <c r="K49" s="25">
        <v>688</v>
      </c>
      <c r="L49" s="10">
        <v>349</v>
      </c>
      <c r="M49">
        <f>COUNTIF(Table2[[#This Row],[Winters]:[EOS]],"&lt;&gt;"&amp;MAX(Table2[Winters]))</f>
        <v>1</v>
      </c>
    </row>
    <row r="50" spans="1:13" x14ac:dyDescent="0.35">
      <c r="A50" s="16" t="s">
        <v>31</v>
      </c>
      <c r="B50" s="1" t="s">
        <v>32</v>
      </c>
      <c r="C50" s="8" t="s">
        <v>13</v>
      </c>
      <c r="D50" s="2">
        <v>11</v>
      </c>
      <c r="E50" s="1">
        <v>113</v>
      </c>
      <c r="F50" s="1">
        <v>113</v>
      </c>
      <c r="G50" s="1">
        <v>113</v>
      </c>
      <c r="H50" s="1">
        <v>113</v>
      </c>
      <c r="I50" s="1">
        <v>113</v>
      </c>
      <c r="J50" s="3">
        <v>113</v>
      </c>
      <c r="K50" s="25">
        <v>689</v>
      </c>
      <c r="L50" s="10">
        <v>350</v>
      </c>
      <c r="M50">
        <f>COUNTIF(Table2[[#This Row],[Winters]:[EOS]],"&lt;&gt;"&amp;MAX(Table2[Winters]))</f>
        <v>1</v>
      </c>
    </row>
    <row r="51" spans="1:13" x14ac:dyDescent="0.35">
      <c r="A51" s="16" t="s">
        <v>103</v>
      </c>
      <c r="B51" s="1" t="s">
        <v>104</v>
      </c>
      <c r="C51" s="8" t="s">
        <v>90</v>
      </c>
      <c r="D51" s="2">
        <v>113</v>
      </c>
      <c r="E51" s="1">
        <v>113</v>
      </c>
      <c r="F51" s="1">
        <v>11</v>
      </c>
      <c r="G51" s="1">
        <v>113</v>
      </c>
      <c r="H51" s="1">
        <v>113</v>
      </c>
      <c r="I51" s="1">
        <v>113</v>
      </c>
      <c r="J51" s="3">
        <v>113</v>
      </c>
      <c r="K51" s="25">
        <v>689</v>
      </c>
      <c r="L51" s="10">
        <v>350</v>
      </c>
      <c r="M51">
        <f>COUNTIF(Table2[[#This Row],[Winters]:[EOS]],"&lt;&gt;"&amp;MAX(Table2[Winters]))</f>
        <v>1</v>
      </c>
    </row>
    <row r="52" spans="1:13" x14ac:dyDescent="0.35">
      <c r="A52" s="16" t="s">
        <v>148</v>
      </c>
      <c r="B52" s="1" t="s">
        <v>149</v>
      </c>
      <c r="C52" s="8" t="s">
        <v>150</v>
      </c>
      <c r="D52" s="2">
        <v>113</v>
      </c>
      <c r="E52" s="1">
        <v>113</v>
      </c>
      <c r="F52" s="1">
        <v>113</v>
      </c>
      <c r="G52" s="1">
        <v>12</v>
      </c>
      <c r="H52" s="1">
        <v>113</v>
      </c>
      <c r="I52" s="1">
        <v>113</v>
      </c>
      <c r="J52" s="3">
        <v>113</v>
      </c>
      <c r="K52" s="25">
        <v>690</v>
      </c>
      <c r="L52" s="10">
        <v>351</v>
      </c>
      <c r="M52">
        <f>COUNTIF(Table2[[#This Row],[Winters]:[EOS]],"&lt;&gt;"&amp;MAX(Table2[Winters]))</f>
        <v>1</v>
      </c>
    </row>
    <row r="53" spans="1:13" x14ac:dyDescent="0.35">
      <c r="A53" s="16" t="s">
        <v>70</v>
      </c>
      <c r="B53" s="1" t="s">
        <v>71</v>
      </c>
      <c r="C53" s="8" t="s">
        <v>61</v>
      </c>
      <c r="D53" s="2">
        <v>113</v>
      </c>
      <c r="E53" s="1">
        <v>12</v>
      </c>
      <c r="F53" s="1">
        <v>113</v>
      </c>
      <c r="G53" s="1">
        <v>113</v>
      </c>
      <c r="H53" s="1">
        <v>113</v>
      </c>
      <c r="I53" s="1">
        <v>113</v>
      </c>
      <c r="J53" s="3">
        <v>113</v>
      </c>
      <c r="K53" s="25">
        <v>690</v>
      </c>
      <c r="L53" s="10">
        <v>351</v>
      </c>
      <c r="M53">
        <f>COUNTIF(Table2[[#This Row],[Winters]:[EOS]],"&lt;&gt;"&amp;MAX(Table2[Winters]))</f>
        <v>1</v>
      </c>
    </row>
    <row r="54" spans="1:13" x14ac:dyDescent="0.35">
      <c r="A54" s="16" t="s">
        <v>33</v>
      </c>
      <c r="B54" s="1" t="s">
        <v>34</v>
      </c>
      <c r="C54" s="8" t="s">
        <v>13</v>
      </c>
      <c r="D54" s="2">
        <v>12</v>
      </c>
      <c r="E54" s="1">
        <v>113</v>
      </c>
      <c r="F54" s="1">
        <v>113</v>
      </c>
      <c r="G54" s="1">
        <v>113</v>
      </c>
      <c r="H54" s="1">
        <v>113</v>
      </c>
      <c r="I54" s="1">
        <v>113</v>
      </c>
      <c r="J54" s="3">
        <v>113</v>
      </c>
      <c r="K54" s="25">
        <v>690</v>
      </c>
      <c r="L54" s="10">
        <v>351</v>
      </c>
      <c r="M54">
        <f>COUNTIF(Table2[[#This Row],[Winters]:[EOS]],"&lt;&gt;"&amp;MAX(Table2[Winters]))</f>
        <v>1</v>
      </c>
    </row>
    <row r="55" spans="1:13" x14ac:dyDescent="0.35">
      <c r="A55" s="16" t="s">
        <v>35</v>
      </c>
      <c r="B55" s="1" t="s">
        <v>36</v>
      </c>
      <c r="C55" s="8" t="s">
        <v>13</v>
      </c>
      <c r="D55" s="2">
        <v>13</v>
      </c>
      <c r="E55" s="1">
        <v>113</v>
      </c>
      <c r="F55" s="1">
        <v>113</v>
      </c>
      <c r="G55" s="1">
        <v>113</v>
      </c>
      <c r="H55" s="1">
        <v>113</v>
      </c>
      <c r="I55" s="1">
        <v>113</v>
      </c>
      <c r="J55" s="3">
        <v>113</v>
      </c>
      <c r="K55" s="25">
        <v>691</v>
      </c>
      <c r="L55" s="10">
        <v>352</v>
      </c>
      <c r="M55">
        <f>COUNTIF(Table2[[#This Row],[Winters]:[EOS]],"&lt;&gt;"&amp;MAX(Table2[Winters]))</f>
        <v>1</v>
      </c>
    </row>
    <row r="56" spans="1:13" x14ac:dyDescent="0.35">
      <c r="A56" s="16" t="s">
        <v>317</v>
      </c>
      <c r="B56" s="1" t="s">
        <v>318</v>
      </c>
      <c r="C56" s="8" t="s">
        <v>86</v>
      </c>
      <c r="D56" s="2">
        <v>113</v>
      </c>
      <c r="E56" s="1">
        <v>113</v>
      </c>
      <c r="F56" s="1">
        <v>113</v>
      </c>
      <c r="G56" s="1">
        <v>113</v>
      </c>
      <c r="H56" s="1">
        <v>113</v>
      </c>
      <c r="I56" s="1">
        <v>13</v>
      </c>
      <c r="J56" s="3">
        <v>113</v>
      </c>
      <c r="K56" s="25">
        <v>691</v>
      </c>
      <c r="L56" s="10">
        <v>352</v>
      </c>
      <c r="M56">
        <f>COUNTIF(Table2[[#This Row],[Winters]:[EOS]],"&lt;&gt;"&amp;MAX(Table2[Winters]))</f>
        <v>1</v>
      </c>
    </row>
    <row r="57" spans="1:13" x14ac:dyDescent="0.35">
      <c r="A57" s="16" t="s">
        <v>38</v>
      </c>
      <c r="B57" s="1" t="s">
        <v>39</v>
      </c>
      <c r="C57" s="8" t="s">
        <v>37</v>
      </c>
      <c r="D57" s="2">
        <v>14</v>
      </c>
      <c r="E57" s="1">
        <v>113</v>
      </c>
      <c r="F57" s="1">
        <v>113</v>
      </c>
      <c r="G57" s="1">
        <v>113</v>
      </c>
      <c r="H57" s="1">
        <v>113</v>
      </c>
      <c r="I57" s="1">
        <v>113</v>
      </c>
      <c r="J57" s="3">
        <v>113</v>
      </c>
      <c r="K57" s="25">
        <v>692</v>
      </c>
      <c r="L57" s="10">
        <v>353</v>
      </c>
      <c r="M57">
        <f>COUNTIF(Table2[[#This Row],[Winters]:[EOS]],"&lt;&gt;"&amp;MAX(Table2[Winters]))</f>
        <v>1</v>
      </c>
    </row>
    <row r="58" spans="1:13" x14ac:dyDescent="0.35">
      <c r="A58" s="16" t="s">
        <v>151</v>
      </c>
      <c r="B58" s="1" t="s">
        <v>152</v>
      </c>
      <c r="C58" s="8" t="s">
        <v>153</v>
      </c>
      <c r="D58" s="2">
        <v>113</v>
      </c>
      <c r="E58" s="1">
        <v>113</v>
      </c>
      <c r="F58" s="1">
        <v>113</v>
      </c>
      <c r="G58" s="1">
        <v>14</v>
      </c>
      <c r="H58" s="1">
        <v>113</v>
      </c>
      <c r="I58" s="1">
        <v>113</v>
      </c>
      <c r="J58" s="3">
        <v>113</v>
      </c>
      <c r="K58" s="25">
        <v>692</v>
      </c>
      <c r="L58" s="10">
        <v>353</v>
      </c>
      <c r="M58">
        <f>COUNTIF(Table2[[#This Row],[Winters]:[EOS]],"&lt;&gt;"&amp;MAX(Table2[Winters]))</f>
        <v>1</v>
      </c>
    </row>
    <row r="59" spans="1:13" x14ac:dyDescent="0.35">
      <c r="A59" s="16" t="s">
        <v>290</v>
      </c>
      <c r="B59" s="1" t="s">
        <v>291</v>
      </c>
      <c r="C59" s="8" t="s">
        <v>176</v>
      </c>
      <c r="D59" s="2">
        <v>113</v>
      </c>
      <c r="E59" s="1">
        <v>113</v>
      </c>
      <c r="F59" s="1">
        <v>113</v>
      </c>
      <c r="G59" s="1">
        <v>113</v>
      </c>
      <c r="H59" s="1">
        <v>15</v>
      </c>
      <c r="I59" s="1">
        <v>113</v>
      </c>
      <c r="J59" s="3">
        <v>113</v>
      </c>
      <c r="K59" s="25">
        <v>693</v>
      </c>
      <c r="L59" s="10">
        <v>354</v>
      </c>
      <c r="M59">
        <f>COUNTIF(Table2[[#This Row],[Winters]:[EOS]],"&lt;&gt;"&amp;MAX(Table2[Winters]))</f>
        <v>1</v>
      </c>
    </row>
    <row r="60" spans="1:13" x14ac:dyDescent="0.35">
      <c r="A60" s="16" t="s">
        <v>75</v>
      </c>
      <c r="B60" s="1" t="s">
        <v>76</v>
      </c>
      <c r="C60" s="8" t="s">
        <v>64</v>
      </c>
      <c r="D60" s="2">
        <v>113</v>
      </c>
      <c r="E60" s="1">
        <v>15</v>
      </c>
      <c r="F60" s="1">
        <v>113</v>
      </c>
      <c r="G60" s="1">
        <v>113</v>
      </c>
      <c r="H60" s="1">
        <v>113</v>
      </c>
      <c r="I60" s="1">
        <v>113</v>
      </c>
      <c r="J60" s="3">
        <v>113</v>
      </c>
      <c r="K60" s="25">
        <v>693</v>
      </c>
      <c r="L60" s="10">
        <v>354</v>
      </c>
      <c r="M60">
        <f>COUNTIF(Table2[[#This Row],[Winters]:[EOS]],"&lt;&gt;"&amp;MAX(Table2[Winters]))</f>
        <v>1</v>
      </c>
    </row>
    <row r="61" spans="1:13" x14ac:dyDescent="0.35">
      <c r="A61" s="16" t="s">
        <v>40</v>
      </c>
      <c r="B61" s="1" t="s">
        <v>41</v>
      </c>
      <c r="C61" s="8" t="s">
        <v>13</v>
      </c>
      <c r="D61" s="2">
        <v>15</v>
      </c>
      <c r="E61" s="1">
        <v>113</v>
      </c>
      <c r="F61" s="1">
        <v>113</v>
      </c>
      <c r="G61" s="1">
        <v>113</v>
      </c>
      <c r="H61" s="1">
        <v>113</v>
      </c>
      <c r="I61" s="1">
        <v>113</v>
      </c>
      <c r="J61" s="3">
        <v>113</v>
      </c>
      <c r="K61" s="25">
        <v>693</v>
      </c>
      <c r="L61" s="10">
        <v>354</v>
      </c>
      <c r="M61">
        <f>COUNTIF(Table2[[#This Row],[Winters]:[EOS]],"&lt;&gt;"&amp;MAX(Table2[Winters]))</f>
        <v>1</v>
      </c>
    </row>
    <row r="62" spans="1:13" x14ac:dyDescent="0.35">
      <c r="A62" s="16" t="s">
        <v>42</v>
      </c>
      <c r="B62" s="1" t="s">
        <v>43</v>
      </c>
      <c r="C62" s="8" t="s">
        <v>13</v>
      </c>
      <c r="D62" s="2">
        <v>16</v>
      </c>
      <c r="E62" s="1">
        <v>113</v>
      </c>
      <c r="F62" s="1">
        <v>113</v>
      </c>
      <c r="G62" s="1">
        <v>113</v>
      </c>
      <c r="H62" s="1">
        <v>113</v>
      </c>
      <c r="I62" s="1">
        <v>113</v>
      </c>
      <c r="J62" s="3">
        <v>113</v>
      </c>
      <c r="K62" s="25">
        <v>694</v>
      </c>
      <c r="L62" s="10">
        <v>355</v>
      </c>
      <c r="M62">
        <f>COUNTIF(Table2[[#This Row],[Winters]:[EOS]],"&lt;&gt;"&amp;MAX(Table2[Winters]))</f>
        <v>1</v>
      </c>
    </row>
    <row r="63" spans="1:13" x14ac:dyDescent="0.35">
      <c r="A63" s="16" t="s">
        <v>155</v>
      </c>
      <c r="B63" s="1" t="s">
        <v>156</v>
      </c>
      <c r="C63" s="8" t="s">
        <v>123</v>
      </c>
      <c r="D63" s="2">
        <v>113</v>
      </c>
      <c r="E63" s="1">
        <v>113</v>
      </c>
      <c r="F63" s="1">
        <v>113</v>
      </c>
      <c r="G63" s="1">
        <v>16</v>
      </c>
      <c r="H63" s="1">
        <v>113</v>
      </c>
      <c r="I63" s="1">
        <v>113</v>
      </c>
      <c r="J63" s="3">
        <v>113</v>
      </c>
      <c r="K63" s="25">
        <v>694</v>
      </c>
      <c r="L63" s="10">
        <v>355</v>
      </c>
      <c r="M63">
        <f>COUNTIF(Table2[[#This Row],[Winters]:[EOS]],"&lt;&gt;"&amp;MAX(Table2[Winters]))</f>
        <v>1</v>
      </c>
    </row>
    <row r="64" spans="1:13" x14ac:dyDescent="0.35">
      <c r="A64" s="16" t="s">
        <v>293</v>
      </c>
      <c r="B64" s="1" t="s">
        <v>294</v>
      </c>
      <c r="C64" s="8" t="s">
        <v>176</v>
      </c>
      <c r="D64" s="2">
        <v>113</v>
      </c>
      <c r="E64" s="1">
        <v>113</v>
      </c>
      <c r="F64" s="1">
        <v>113</v>
      </c>
      <c r="G64" s="1">
        <v>113</v>
      </c>
      <c r="H64" s="1">
        <v>17</v>
      </c>
      <c r="I64" s="1">
        <v>113</v>
      </c>
      <c r="J64" s="3">
        <v>113</v>
      </c>
      <c r="K64" s="25">
        <v>695</v>
      </c>
      <c r="L64" s="10">
        <v>356</v>
      </c>
      <c r="M64">
        <f>COUNTIF(Table2[[#This Row],[Winters]:[EOS]],"&lt;&gt;"&amp;MAX(Table2[Winters]))</f>
        <v>1</v>
      </c>
    </row>
    <row r="65" spans="1:13" x14ac:dyDescent="0.35">
      <c r="A65" s="16" t="s">
        <v>116</v>
      </c>
      <c r="B65" s="1" t="s">
        <v>117</v>
      </c>
      <c r="C65" s="8" t="s">
        <v>115</v>
      </c>
      <c r="D65" s="2">
        <v>113</v>
      </c>
      <c r="E65" s="1">
        <v>113</v>
      </c>
      <c r="F65" s="1">
        <v>17</v>
      </c>
      <c r="G65" s="1">
        <v>113</v>
      </c>
      <c r="H65" s="1">
        <v>113</v>
      </c>
      <c r="I65" s="1">
        <v>113</v>
      </c>
      <c r="J65" s="3">
        <v>113</v>
      </c>
      <c r="K65" s="25">
        <v>695</v>
      </c>
      <c r="L65" s="10">
        <v>356</v>
      </c>
      <c r="M65">
        <f>COUNTIF(Table2[[#This Row],[Winters]:[EOS]],"&lt;&gt;"&amp;MAX(Table2[Winters]))</f>
        <v>1</v>
      </c>
    </row>
    <row r="66" spans="1:13" x14ac:dyDescent="0.35">
      <c r="A66" s="16" t="s">
        <v>158</v>
      </c>
      <c r="B66" s="1" t="s">
        <v>126</v>
      </c>
      <c r="C66" s="8" t="s">
        <v>159</v>
      </c>
      <c r="D66" s="2">
        <v>113</v>
      </c>
      <c r="E66" s="1">
        <v>113</v>
      </c>
      <c r="F66" s="1">
        <v>113</v>
      </c>
      <c r="G66" s="1">
        <v>18</v>
      </c>
      <c r="H66" s="1">
        <v>113</v>
      </c>
      <c r="I66" s="1">
        <v>113</v>
      </c>
      <c r="J66" s="3">
        <v>113</v>
      </c>
      <c r="K66" s="25">
        <v>696</v>
      </c>
      <c r="L66" s="10">
        <v>357</v>
      </c>
      <c r="M66">
        <f>COUNTIF(Table2[[#This Row],[Winters]:[EOS]],"&lt;&gt;"&amp;MAX(Table2[Winters]))</f>
        <v>1</v>
      </c>
    </row>
    <row r="67" spans="1:13" x14ac:dyDescent="0.35">
      <c r="A67" s="16" t="s">
        <v>83</v>
      </c>
      <c r="B67" s="1" t="s">
        <v>84</v>
      </c>
      <c r="C67" s="8" t="s">
        <v>82</v>
      </c>
      <c r="D67" s="2">
        <v>113</v>
      </c>
      <c r="E67" s="1">
        <v>18</v>
      </c>
      <c r="F67" s="1">
        <v>113</v>
      </c>
      <c r="G67" s="1">
        <v>113</v>
      </c>
      <c r="H67" s="1">
        <v>113</v>
      </c>
      <c r="I67" s="1">
        <v>113</v>
      </c>
      <c r="J67" s="3">
        <v>113</v>
      </c>
      <c r="K67" s="25">
        <v>696</v>
      </c>
      <c r="L67" s="10">
        <v>357</v>
      </c>
      <c r="M67">
        <f>COUNTIF(Table2[[#This Row],[Winters]:[EOS]],"&lt;&gt;"&amp;MAX(Table2[Winters]))</f>
        <v>1</v>
      </c>
    </row>
    <row r="68" spans="1:13" x14ac:dyDescent="0.35">
      <c r="A68" s="16" t="s">
        <v>118</v>
      </c>
      <c r="B68" s="1" t="s">
        <v>119</v>
      </c>
      <c r="C68" s="8" t="s">
        <v>105</v>
      </c>
      <c r="D68" s="2">
        <v>113</v>
      </c>
      <c r="E68" s="1">
        <v>113</v>
      </c>
      <c r="F68" s="1">
        <v>18</v>
      </c>
      <c r="G68" s="1">
        <v>113</v>
      </c>
      <c r="H68" s="1">
        <v>113</v>
      </c>
      <c r="I68" s="1">
        <v>113</v>
      </c>
      <c r="J68" s="3">
        <v>113</v>
      </c>
      <c r="K68" s="25">
        <v>696</v>
      </c>
      <c r="L68" s="10">
        <v>357</v>
      </c>
      <c r="M68">
        <f>COUNTIF(Table2[[#This Row],[Winters]:[EOS]],"&lt;&gt;"&amp;MAX(Table2[Winters]))</f>
        <v>1</v>
      </c>
    </row>
    <row r="69" spans="1:13" x14ac:dyDescent="0.35">
      <c r="A69" s="16" t="s">
        <v>321</v>
      </c>
      <c r="B69" s="1" t="s">
        <v>322</v>
      </c>
      <c r="C69" s="8" t="s">
        <v>44</v>
      </c>
      <c r="D69" s="2">
        <v>113</v>
      </c>
      <c r="E69" s="1">
        <v>113</v>
      </c>
      <c r="F69" s="1">
        <v>113</v>
      </c>
      <c r="G69" s="1">
        <v>113</v>
      </c>
      <c r="H69" s="1">
        <v>113</v>
      </c>
      <c r="I69" s="1">
        <v>18</v>
      </c>
      <c r="J69" s="3">
        <v>113</v>
      </c>
      <c r="K69" s="25">
        <v>696</v>
      </c>
      <c r="L69" s="10">
        <v>357</v>
      </c>
      <c r="M69">
        <f>COUNTIF(Table2[[#This Row],[Winters]:[EOS]],"&lt;&gt;"&amp;MAX(Table2[Winters]))</f>
        <v>1</v>
      </c>
    </row>
    <row r="70" spans="1:13" x14ac:dyDescent="0.35">
      <c r="A70" s="16" t="s">
        <v>295</v>
      </c>
      <c r="B70" s="1" t="s">
        <v>296</v>
      </c>
      <c r="C70" s="8" t="s">
        <v>176</v>
      </c>
      <c r="D70" s="2">
        <v>113</v>
      </c>
      <c r="E70" s="1">
        <v>113</v>
      </c>
      <c r="F70" s="1">
        <v>113</v>
      </c>
      <c r="G70" s="1">
        <v>113</v>
      </c>
      <c r="H70" s="1">
        <v>19</v>
      </c>
      <c r="I70" s="1">
        <v>113</v>
      </c>
      <c r="J70" s="3">
        <v>113</v>
      </c>
      <c r="K70" s="25">
        <v>697</v>
      </c>
      <c r="L70" s="10">
        <v>358</v>
      </c>
      <c r="M70">
        <f>COUNTIF(Table2[[#This Row],[Winters]:[EOS]],"&lt;&gt;"&amp;MAX(Table2[Winters]))</f>
        <v>1</v>
      </c>
    </row>
    <row r="71" spans="1:13" x14ac:dyDescent="0.35">
      <c r="A71" s="16" t="s">
        <v>160</v>
      </c>
      <c r="B71" s="1" t="s">
        <v>161</v>
      </c>
      <c r="C71" s="8" t="s">
        <v>150</v>
      </c>
      <c r="D71" s="2">
        <v>113</v>
      </c>
      <c r="E71" s="1">
        <v>113</v>
      </c>
      <c r="F71" s="1">
        <v>113</v>
      </c>
      <c r="G71" s="1">
        <v>19</v>
      </c>
      <c r="H71" s="1">
        <v>113</v>
      </c>
      <c r="I71" s="1">
        <v>113</v>
      </c>
      <c r="J71" s="3">
        <v>113</v>
      </c>
      <c r="K71" s="25">
        <v>697</v>
      </c>
      <c r="L71" s="10">
        <v>358</v>
      </c>
      <c r="M71">
        <f>COUNTIF(Table2[[#This Row],[Winters]:[EOS]],"&lt;&gt;"&amp;MAX(Table2[Winters]))</f>
        <v>1</v>
      </c>
    </row>
    <row r="72" spans="1:13" x14ac:dyDescent="0.35">
      <c r="A72" s="16" t="s">
        <v>297</v>
      </c>
      <c r="B72" s="1" t="s">
        <v>298</v>
      </c>
      <c r="C72" s="8" t="s">
        <v>115</v>
      </c>
      <c r="D72" s="2">
        <v>113</v>
      </c>
      <c r="E72" s="1">
        <v>113</v>
      </c>
      <c r="F72" s="1">
        <v>113</v>
      </c>
      <c r="G72" s="1">
        <v>113</v>
      </c>
      <c r="H72" s="1">
        <v>20</v>
      </c>
      <c r="I72" s="1">
        <v>113</v>
      </c>
      <c r="J72" s="3">
        <v>113</v>
      </c>
      <c r="K72" s="25">
        <v>698</v>
      </c>
      <c r="L72" s="10">
        <v>359</v>
      </c>
      <c r="M72">
        <f>COUNTIF(Table2[[#This Row],[Winters]:[EOS]],"&lt;&gt;"&amp;MAX(Table2[Winters]))</f>
        <v>1</v>
      </c>
    </row>
    <row r="73" spans="1:13" x14ac:dyDescent="0.35">
      <c r="A73" s="16" t="s">
        <v>165</v>
      </c>
      <c r="B73" s="1" t="s">
        <v>166</v>
      </c>
      <c r="C73" s="8" t="s">
        <v>167</v>
      </c>
      <c r="D73" s="2">
        <v>113</v>
      </c>
      <c r="E73" s="1">
        <v>113</v>
      </c>
      <c r="F73" s="1">
        <v>113</v>
      </c>
      <c r="G73" s="1">
        <v>21</v>
      </c>
      <c r="H73" s="1">
        <v>113</v>
      </c>
      <c r="I73" s="1">
        <v>113</v>
      </c>
      <c r="J73" s="3">
        <v>113</v>
      </c>
      <c r="K73" s="25">
        <v>699</v>
      </c>
      <c r="L73" s="10">
        <v>360</v>
      </c>
      <c r="M73">
        <f>COUNTIF(Table2[[#This Row],[Winters]:[EOS]],"&lt;&gt;"&amp;MAX(Table2[Winters]))</f>
        <v>1</v>
      </c>
    </row>
    <row r="74" spans="1:13" x14ac:dyDescent="0.35">
      <c r="A74" s="16" t="s">
        <v>126</v>
      </c>
      <c r="B74" s="1" t="s">
        <v>127</v>
      </c>
      <c r="C74" s="8" t="s">
        <v>125</v>
      </c>
      <c r="D74" s="2">
        <v>113</v>
      </c>
      <c r="E74" s="1">
        <v>113</v>
      </c>
      <c r="F74" s="1">
        <v>22</v>
      </c>
      <c r="G74" s="1">
        <v>113</v>
      </c>
      <c r="H74" s="1">
        <v>113</v>
      </c>
      <c r="I74" s="1">
        <v>113</v>
      </c>
      <c r="J74" s="3">
        <v>113</v>
      </c>
      <c r="K74" s="25">
        <v>700</v>
      </c>
      <c r="L74" s="10">
        <v>361</v>
      </c>
      <c r="M74">
        <f>COUNTIF(Table2[[#This Row],[Winters]:[EOS]],"&lt;&gt;"&amp;MAX(Table2[Winters]))</f>
        <v>1</v>
      </c>
    </row>
    <row r="75" spans="1:13" x14ac:dyDescent="0.35">
      <c r="A75" s="16" t="s">
        <v>324</v>
      </c>
      <c r="B75" s="1" t="s">
        <v>325</v>
      </c>
      <c r="C75" s="8" t="s">
        <v>326</v>
      </c>
      <c r="D75" s="2">
        <v>113</v>
      </c>
      <c r="E75" s="1">
        <v>113</v>
      </c>
      <c r="F75" s="1">
        <v>113</v>
      </c>
      <c r="G75" s="1">
        <v>113</v>
      </c>
      <c r="H75" s="1">
        <v>113</v>
      </c>
      <c r="I75" s="1">
        <v>22</v>
      </c>
      <c r="J75" s="3">
        <v>113</v>
      </c>
      <c r="K75" s="25">
        <v>700</v>
      </c>
      <c r="L75" s="10">
        <v>361</v>
      </c>
      <c r="M75">
        <f>COUNTIF(Table2[[#This Row],[Winters]:[EOS]],"&lt;&gt;"&amp;MAX(Table2[Winters]))</f>
        <v>1</v>
      </c>
    </row>
    <row r="76" spans="1:13" x14ac:dyDescent="0.35">
      <c r="A76" s="16" t="s">
        <v>168</v>
      </c>
      <c r="B76" s="1" t="s">
        <v>169</v>
      </c>
      <c r="C76" s="8" t="s">
        <v>170</v>
      </c>
      <c r="D76" s="2">
        <v>113</v>
      </c>
      <c r="E76" s="1">
        <v>113</v>
      </c>
      <c r="F76" s="1">
        <v>113</v>
      </c>
      <c r="G76" s="1">
        <v>23</v>
      </c>
      <c r="H76" s="1">
        <v>113</v>
      </c>
      <c r="I76" s="1">
        <v>113</v>
      </c>
      <c r="J76" s="3">
        <v>113</v>
      </c>
      <c r="K76" s="25">
        <v>701</v>
      </c>
      <c r="L76" s="10">
        <v>362</v>
      </c>
      <c r="M76">
        <f>COUNTIF(Table2[[#This Row],[Winters]:[EOS]],"&lt;&gt;"&amp;MAX(Table2[Winters]))</f>
        <v>1</v>
      </c>
    </row>
    <row r="77" spans="1:13" x14ac:dyDescent="0.35">
      <c r="A77" s="16" t="s">
        <v>327</v>
      </c>
      <c r="B77" s="1" t="s">
        <v>328</v>
      </c>
      <c r="C77" s="8" t="s">
        <v>112</v>
      </c>
      <c r="D77" s="2">
        <v>113</v>
      </c>
      <c r="E77" s="1">
        <v>113</v>
      </c>
      <c r="F77" s="1">
        <v>113</v>
      </c>
      <c r="G77" s="1">
        <v>113</v>
      </c>
      <c r="H77" s="1">
        <v>113</v>
      </c>
      <c r="I77" s="1">
        <v>23</v>
      </c>
      <c r="J77" s="3">
        <v>113</v>
      </c>
      <c r="K77" s="25">
        <v>701</v>
      </c>
      <c r="L77" s="10">
        <v>362</v>
      </c>
      <c r="M77">
        <f>COUNTIF(Table2[[#This Row],[Winters]:[EOS]],"&lt;&gt;"&amp;MAX(Table2[Winters]))</f>
        <v>1</v>
      </c>
    </row>
    <row r="78" spans="1:13" x14ac:dyDescent="0.35">
      <c r="A78" s="16" t="s">
        <v>171</v>
      </c>
      <c r="B78" s="1" t="s">
        <v>172</v>
      </c>
      <c r="C78" s="8" t="s">
        <v>173</v>
      </c>
      <c r="D78" s="2">
        <v>113</v>
      </c>
      <c r="E78" s="1">
        <v>113</v>
      </c>
      <c r="F78" s="1">
        <v>113</v>
      </c>
      <c r="G78" s="1">
        <v>24</v>
      </c>
      <c r="H78" s="1">
        <v>113</v>
      </c>
      <c r="I78" s="1">
        <v>113</v>
      </c>
      <c r="J78" s="3">
        <v>113</v>
      </c>
      <c r="K78" s="25">
        <v>702</v>
      </c>
      <c r="L78" s="10">
        <v>363</v>
      </c>
      <c r="M78">
        <f>COUNTIF(Table2[[#This Row],[Winters]:[EOS]],"&lt;&gt;"&amp;MAX(Table2[Winters]))</f>
        <v>1</v>
      </c>
    </row>
    <row r="79" spans="1:13" x14ac:dyDescent="0.35">
      <c r="A79" s="16" t="s">
        <v>132</v>
      </c>
      <c r="B79" s="1" t="s">
        <v>133</v>
      </c>
      <c r="C79" s="8" t="s">
        <v>115</v>
      </c>
      <c r="D79" s="2">
        <v>113</v>
      </c>
      <c r="E79" s="1">
        <v>113</v>
      </c>
      <c r="F79" s="1">
        <v>25</v>
      </c>
      <c r="G79" s="1">
        <v>113</v>
      </c>
      <c r="H79" s="1">
        <v>113</v>
      </c>
      <c r="I79" s="1">
        <v>113</v>
      </c>
      <c r="J79" s="3">
        <v>113</v>
      </c>
      <c r="K79" s="25">
        <v>703</v>
      </c>
      <c r="L79" s="10">
        <v>364</v>
      </c>
      <c r="M79">
        <f>COUNTIF(Table2[[#This Row],[Winters]:[EOS]],"&lt;&gt;"&amp;MAX(Table2[Winters]))</f>
        <v>1</v>
      </c>
    </row>
    <row r="80" spans="1:13" x14ac:dyDescent="0.35">
      <c r="A80" s="16" t="s">
        <v>134</v>
      </c>
      <c r="B80" s="1" t="s">
        <v>135</v>
      </c>
      <c r="C80" s="8" t="s">
        <v>86</v>
      </c>
      <c r="D80" s="2">
        <v>113</v>
      </c>
      <c r="E80" s="1">
        <v>113</v>
      </c>
      <c r="F80" s="1">
        <v>26</v>
      </c>
      <c r="G80" s="1">
        <v>113</v>
      </c>
      <c r="H80" s="1">
        <v>113</v>
      </c>
      <c r="I80" s="1">
        <v>113</v>
      </c>
      <c r="J80" s="3">
        <v>113</v>
      </c>
      <c r="K80" s="25">
        <v>704</v>
      </c>
      <c r="L80" s="10">
        <v>365</v>
      </c>
      <c r="M80">
        <f>COUNTIF(Table2[[#This Row],[Winters]:[EOS]],"&lt;&gt;"&amp;MAX(Table2[Winters]))</f>
        <v>1</v>
      </c>
    </row>
    <row r="81" spans="1:13" x14ac:dyDescent="0.35">
      <c r="A81" s="16" t="s">
        <v>174</v>
      </c>
      <c r="B81" s="1" t="s">
        <v>175</v>
      </c>
      <c r="C81" s="8" t="s">
        <v>176</v>
      </c>
      <c r="D81" s="2">
        <v>113</v>
      </c>
      <c r="E81" s="1">
        <v>113</v>
      </c>
      <c r="F81" s="1">
        <v>113</v>
      </c>
      <c r="G81" s="1">
        <v>26</v>
      </c>
      <c r="H81" s="1">
        <v>113</v>
      </c>
      <c r="I81" s="1">
        <v>113</v>
      </c>
      <c r="J81" s="3">
        <v>113</v>
      </c>
      <c r="K81" s="25">
        <v>704</v>
      </c>
      <c r="L81" s="10">
        <v>365</v>
      </c>
      <c r="M81">
        <f>COUNTIF(Table2[[#This Row],[Winters]:[EOS]],"&lt;&gt;"&amp;MAX(Table2[Winters]))</f>
        <v>1</v>
      </c>
    </row>
    <row r="82" spans="1:13" x14ac:dyDescent="0.35">
      <c r="A82" s="16" t="s">
        <v>177</v>
      </c>
      <c r="B82" s="1" t="s">
        <v>178</v>
      </c>
      <c r="C82" s="8" t="s">
        <v>179</v>
      </c>
      <c r="D82" s="2">
        <v>113</v>
      </c>
      <c r="E82" s="1">
        <v>113</v>
      </c>
      <c r="F82" s="1">
        <v>113</v>
      </c>
      <c r="G82" s="1">
        <v>27</v>
      </c>
      <c r="H82" s="1">
        <v>113</v>
      </c>
      <c r="I82" s="1">
        <v>113</v>
      </c>
      <c r="J82" s="3">
        <v>113</v>
      </c>
      <c r="K82" s="25">
        <v>705</v>
      </c>
      <c r="L82" s="10">
        <v>366</v>
      </c>
      <c r="M82">
        <f>COUNTIF(Table2[[#This Row],[Winters]:[EOS]],"&lt;&gt;"&amp;MAX(Table2[Winters]))</f>
        <v>1</v>
      </c>
    </row>
    <row r="83" spans="1:13" x14ac:dyDescent="0.35">
      <c r="A83" s="16" t="s">
        <v>181</v>
      </c>
      <c r="B83" s="1" t="s">
        <v>182</v>
      </c>
      <c r="C83" s="8" t="s">
        <v>123</v>
      </c>
      <c r="D83" s="2">
        <v>113</v>
      </c>
      <c r="E83" s="1">
        <v>113</v>
      </c>
      <c r="F83" s="1">
        <v>113</v>
      </c>
      <c r="G83" s="1">
        <v>30</v>
      </c>
      <c r="H83" s="1">
        <v>113</v>
      </c>
      <c r="I83" s="1">
        <v>113</v>
      </c>
      <c r="J83" s="3">
        <v>113</v>
      </c>
      <c r="K83" s="25">
        <v>708</v>
      </c>
      <c r="L83" s="10">
        <v>369</v>
      </c>
      <c r="M83">
        <f>COUNTIF(Table2[[#This Row],[Winters]:[EOS]],"&lt;&gt;"&amp;MAX(Table2[Winters]))</f>
        <v>1</v>
      </c>
    </row>
    <row r="84" spans="1:13" x14ac:dyDescent="0.35">
      <c r="A84" s="16" t="s">
        <v>183</v>
      </c>
      <c r="B84" s="1" t="s">
        <v>184</v>
      </c>
      <c r="C84" s="8" t="s">
        <v>145</v>
      </c>
      <c r="D84" s="2">
        <v>113</v>
      </c>
      <c r="E84" s="1">
        <v>113</v>
      </c>
      <c r="F84" s="1">
        <v>113</v>
      </c>
      <c r="G84" s="1">
        <v>31</v>
      </c>
      <c r="H84" s="1">
        <v>113</v>
      </c>
      <c r="I84" s="1">
        <v>113</v>
      </c>
      <c r="J84" s="3">
        <v>113</v>
      </c>
      <c r="K84" s="25">
        <v>709</v>
      </c>
      <c r="L84" s="10">
        <v>370</v>
      </c>
      <c r="M84">
        <f>COUNTIF(Table2[[#This Row],[Winters]:[EOS]],"&lt;&gt;"&amp;MAX(Table2[Winters]))</f>
        <v>1</v>
      </c>
    </row>
    <row r="85" spans="1:13" x14ac:dyDescent="0.35">
      <c r="A85" s="16" t="s">
        <v>186</v>
      </c>
      <c r="B85" s="1" t="s">
        <v>187</v>
      </c>
      <c r="C85" s="8" t="s">
        <v>188</v>
      </c>
      <c r="D85" s="2">
        <v>113</v>
      </c>
      <c r="E85" s="1">
        <v>113</v>
      </c>
      <c r="F85" s="1">
        <v>113</v>
      </c>
      <c r="G85" s="1">
        <v>33</v>
      </c>
      <c r="H85" s="1">
        <v>113</v>
      </c>
      <c r="I85" s="1">
        <v>113</v>
      </c>
      <c r="J85" s="3">
        <v>113</v>
      </c>
      <c r="K85" s="25">
        <v>711</v>
      </c>
      <c r="L85" s="10">
        <v>372</v>
      </c>
      <c r="M85">
        <f>COUNTIF(Table2[[#This Row],[Winters]:[EOS]],"&lt;&gt;"&amp;MAX(Table2[Winters]))</f>
        <v>1</v>
      </c>
    </row>
    <row r="86" spans="1:13" x14ac:dyDescent="0.35">
      <c r="A86" s="16" t="s">
        <v>189</v>
      </c>
      <c r="B86" s="1" t="s">
        <v>190</v>
      </c>
      <c r="C86" s="8" t="s">
        <v>143</v>
      </c>
      <c r="D86" s="2">
        <v>113</v>
      </c>
      <c r="E86" s="1">
        <v>113</v>
      </c>
      <c r="F86" s="1">
        <v>113</v>
      </c>
      <c r="G86" s="1">
        <v>34</v>
      </c>
      <c r="H86" s="1">
        <v>113</v>
      </c>
      <c r="I86" s="1">
        <v>113</v>
      </c>
      <c r="J86" s="3">
        <v>113</v>
      </c>
      <c r="K86" s="25">
        <v>712</v>
      </c>
      <c r="L86" s="10">
        <v>373</v>
      </c>
      <c r="M86">
        <f>COUNTIF(Table2[[#This Row],[Winters]:[EOS]],"&lt;&gt;"&amp;MAX(Table2[Winters]))</f>
        <v>1</v>
      </c>
    </row>
    <row r="87" spans="1:13" x14ac:dyDescent="0.35">
      <c r="A87" s="16" t="s">
        <v>194</v>
      </c>
      <c r="B87" s="1" t="s">
        <v>195</v>
      </c>
      <c r="C87" s="8" t="s">
        <v>196</v>
      </c>
      <c r="D87" s="2">
        <v>113</v>
      </c>
      <c r="E87" s="1">
        <v>113</v>
      </c>
      <c r="F87" s="1">
        <v>113</v>
      </c>
      <c r="G87" s="1">
        <v>36</v>
      </c>
      <c r="H87" s="1">
        <v>113</v>
      </c>
      <c r="I87" s="1">
        <v>113</v>
      </c>
      <c r="J87" s="3">
        <v>113</v>
      </c>
      <c r="K87" s="25">
        <v>714</v>
      </c>
      <c r="L87" s="10">
        <v>375</v>
      </c>
      <c r="M87">
        <f>COUNTIF(Table2[[#This Row],[Winters]:[EOS]],"&lt;&gt;"&amp;MAX(Table2[Winters]))</f>
        <v>1</v>
      </c>
    </row>
    <row r="88" spans="1:13" x14ac:dyDescent="0.35">
      <c r="A88" s="16" t="s">
        <v>197</v>
      </c>
      <c r="B88" s="1" t="s">
        <v>198</v>
      </c>
      <c r="C88" s="8" t="s">
        <v>199</v>
      </c>
      <c r="D88" s="2">
        <v>113</v>
      </c>
      <c r="E88" s="1">
        <v>113</v>
      </c>
      <c r="F88" s="1">
        <v>113</v>
      </c>
      <c r="G88" s="1">
        <v>37</v>
      </c>
      <c r="H88" s="1">
        <v>113</v>
      </c>
      <c r="I88" s="1">
        <v>113</v>
      </c>
      <c r="J88" s="3">
        <v>113</v>
      </c>
      <c r="K88" s="25">
        <v>715</v>
      </c>
      <c r="L88" s="10">
        <v>376</v>
      </c>
      <c r="M88">
        <f>COUNTIF(Table2[[#This Row],[Winters]:[EOS]],"&lt;&gt;"&amp;MAX(Table2[Winters]))</f>
        <v>1</v>
      </c>
    </row>
    <row r="89" spans="1:13" x14ac:dyDescent="0.35">
      <c r="A89" s="16" t="s">
        <v>200</v>
      </c>
      <c r="B89" s="1" t="s">
        <v>122</v>
      </c>
      <c r="C89" s="8" t="s">
        <v>201</v>
      </c>
      <c r="D89" s="2">
        <v>113</v>
      </c>
      <c r="E89" s="1">
        <v>113</v>
      </c>
      <c r="F89" s="1">
        <v>113</v>
      </c>
      <c r="G89" s="1">
        <v>38</v>
      </c>
      <c r="H89" s="1">
        <v>113</v>
      </c>
      <c r="I89" s="1">
        <v>113</v>
      </c>
      <c r="J89" s="3">
        <v>113</v>
      </c>
      <c r="K89" s="25">
        <v>716</v>
      </c>
      <c r="L89" s="10">
        <v>377</v>
      </c>
      <c r="M89">
        <f>COUNTIF(Table2[[#This Row],[Winters]:[EOS]],"&lt;&gt;"&amp;MAX(Table2[Winters]))</f>
        <v>1</v>
      </c>
    </row>
    <row r="90" spans="1:13" x14ac:dyDescent="0.35">
      <c r="A90" s="16" t="s">
        <v>202</v>
      </c>
      <c r="B90" s="1" t="s">
        <v>203</v>
      </c>
      <c r="C90" s="8" t="s">
        <v>204</v>
      </c>
      <c r="D90" s="2">
        <v>113</v>
      </c>
      <c r="E90" s="1">
        <v>113</v>
      </c>
      <c r="F90" s="1">
        <v>113</v>
      </c>
      <c r="G90" s="1">
        <v>39</v>
      </c>
      <c r="H90" s="1">
        <v>113</v>
      </c>
      <c r="I90" s="1">
        <v>113</v>
      </c>
      <c r="J90" s="3">
        <v>113</v>
      </c>
      <c r="K90" s="25">
        <v>717</v>
      </c>
      <c r="L90" s="10">
        <v>378</v>
      </c>
      <c r="M90">
        <f>COUNTIF(Table2[[#This Row],[Winters]:[EOS]],"&lt;&gt;"&amp;MAX(Table2[Winters]))</f>
        <v>1</v>
      </c>
    </row>
    <row r="91" spans="1:13" x14ac:dyDescent="0.35">
      <c r="A91" s="16" t="s">
        <v>205</v>
      </c>
      <c r="B91" s="1" t="s">
        <v>206</v>
      </c>
      <c r="C91" s="8" t="s">
        <v>207</v>
      </c>
      <c r="D91" s="2">
        <v>113</v>
      </c>
      <c r="E91" s="1">
        <v>113</v>
      </c>
      <c r="F91" s="1">
        <v>113</v>
      </c>
      <c r="G91" s="1">
        <v>40</v>
      </c>
      <c r="H91" s="1">
        <v>113</v>
      </c>
      <c r="I91" s="1">
        <v>113</v>
      </c>
      <c r="J91" s="3">
        <v>113</v>
      </c>
      <c r="K91" s="25">
        <v>718</v>
      </c>
      <c r="L91" s="10">
        <v>379</v>
      </c>
      <c r="M91">
        <f>COUNTIF(Table2[[#This Row],[Winters]:[EOS]],"&lt;&gt;"&amp;MAX(Table2[Winters]))</f>
        <v>1</v>
      </c>
    </row>
    <row r="92" spans="1:13" x14ac:dyDescent="0.35">
      <c r="A92" s="16" t="s">
        <v>208</v>
      </c>
      <c r="B92" s="1" t="s">
        <v>209</v>
      </c>
      <c r="C92" s="8" t="s">
        <v>123</v>
      </c>
      <c r="D92" s="2">
        <v>113</v>
      </c>
      <c r="E92" s="1">
        <v>113</v>
      </c>
      <c r="F92" s="1">
        <v>113</v>
      </c>
      <c r="G92" s="1">
        <v>43</v>
      </c>
      <c r="H92" s="1">
        <v>113</v>
      </c>
      <c r="I92" s="1">
        <v>113</v>
      </c>
      <c r="J92" s="3">
        <v>113</v>
      </c>
      <c r="K92" s="25">
        <v>721</v>
      </c>
      <c r="L92" s="10">
        <v>382</v>
      </c>
      <c r="M92">
        <f>COUNTIF(Table2[[#This Row],[Winters]:[EOS]],"&lt;&gt;"&amp;MAX(Table2[Winters]))</f>
        <v>1</v>
      </c>
    </row>
    <row r="93" spans="1:13" x14ac:dyDescent="0.35">
      <c r="A93" s="16" t="s">
        <v>213</v>
      </c>
      <c r="B93" s="1" t="s">
        <v>214</v>
      </c>
      <c r="C93" s="8" t="s">
        <v>215</v>
      </c>
      <c r="D93" s="2">
        <v>113</v>
      </c>
      <c r="E93" s="1">
        <v>113</v>
      </c>
      <c r="F93" s="1">
        <v>113</v>
      </c>
      <c r="G93" s="1">
        <v>45</v>
      </c>
      <c r="H93" s="1">
        <v>113</v>
      </c>
      <c r="I93" s="1">
        <v>113</v>
      </c>
      <c r="J93" s="3">
        <v>113</v>
      </c>
      <c r="K93" s="25">
        <v>723</v>
      </c>
      <c r="L93" s="10">
        <v>384</v>
      </c>
      <c r="M93">
        <f>COUNTIF(Table2[[#This Row],[Winters]:[EOS]],"&lt;&gt;"&amp;MAX(Table2[Winters]))</f>
        <v>1</v>
      </c>
    </row>
    <row r="94" spans="1:13" x14ac:dyDescent="0.35">
      <c r="A94" s="16" t="s">
        <v>216</v>
      </c>
      <c r="B94" s="1" t="s">
        <v>217</v>
      </c>
      <c r="C94" s="8" t="s">
        <v>105</v>
      </c>
      <c r="D94" s="2">
        <v>113</v>
      </c>
      <c r="E94" s="1">
        <v>113</v>
      </c>
      <c r="F94" s="1">
        <v>113</v>
      </c>
      <c r="G94" s="1">
        <v>46</v>
      </c>
      <c r="H94" s="1">
        <v>113</v>
      </c>
      <c r="I94" s="1">
        <v>113</v>
      </c>
      <c r="J94" s="3">
        <v>113</v>
      </c>
      <c r="K94" s="25">
        <v>724</v>
      </c>
      <c r="L94" s="10">
        <v>385</v>
      </c>
      <c r="M94">
        <f>COUNTIF(Table2[[#This Row],[Winters]:[EOS]],"&lt;&gt;"&amp;MAX(Table2[Winters]))</f>
        <v>1</v>
      </c>
    </row>
    <row r="95" spans="1:13" x14ac:dyDescent="0.35">
      <c r="A95" s="16" t="s">
        <v>218</v>
      </c>
      <c r="B95" s="1" t="s">
        <v>219</v>
      </c>
      <c r="C95" s="8" t="s">
        <v>220</v>
      </c>
      <c r="D95" s="2">
        <v>113</v>
      </c>
      <c r="E95" s="1">
        <v>113</v>
      </c>
      <c r="F95" s="1">
        <v>113</v>
      </c>
      <c r="G95" s="1">
        <v>47</v>
      </c>
      <c r="H95" s="1">
        <v>113</v>
      </c>
      <c r="I95" s="1">
        <v>113</v>
      </c>
      <c r="J95" s="3">
        <v>113</v>
      </c>
      <c r="K95" s="25">
        <v>725</v>
      </c>
      <c r="L95" s="10">
        <v>386</v>
      </c>
      <c r="M95">
        <f>COUNTIF(Table2[[#This Row],[Winters]:[EOS]],"&lt;&gt;"&amp;MAX(Table2[Winters]))</f>
        <v>1</v>
      </c>
    </row>
    <row r="96" spans="1:13" x14ac:dyDescent="0.35">
      <c r="A96" s="16" t="s">
        <v>221</v>
      </c>
      <c r="B96" s="1" t="s">
        <v>222</v>
      </c>
      <c r="C96" s="8" t="s">
        <v>223</v>
      </c>
      <c r="D96" s="2">
        <v>113</v>
      </c>
      <c r="E96" s="1">
        <v>113</v>
      </c>
      <c r="F96" s="1">
        <v>113</v>
      </c>
      <c r="G96" s="1">
        <v>48</v>
      </c>
      <c r="H96" s="1">
        <v>113</v>
      </c>
      <c r="I96" s="1">
        <v>113</v>
      </c>
      <c r="J96" s="3">
        <v>113</v>
      </c>
      <c r="K96" s="25">
        <v>726</v>
      </c>
      <c r="L96" s="10">
        <v>387</v>
      </c>
      <c r="M96">
        <f>COUNTIF(Table2[[#This Row],[Winters]:[EOS]],"&lt;&gt;"&amp;MAX(Table2[Winters]))</f>
        <v>1</v>
      </c>
    </row>
    <row r="97" spans="1:13" x14ac:dyDescent="0.35">
      <c r="A97" s="16" t="s">
        <v>224</v>
      </c>
      <c r="B97" s="1" t="s">
        <v>225</v>
      </c>
      <c r="C97" s="8" t="s">
        <v>204</v>
      </c>
      <c r="D97" s="2">
        <v>113</v>
      </c>
      <c r="E97" s="1">
        <v>113</v>
      </c>
      <c r="F97" s="1">
        <v>113</v>
      </c>
      <c r="G97" s="1">
        <v>49</v>
      </c>
      <c r="H97" s="1">
        <v>113</v>
      </c>
      <c r="I97" s="1">
        <v>113</v>
      </c>
      <c r="J97" s="3">
        <v>113</v>
      </c>
      <c r="K97" s="25">
        <v>727</v>
      </c>
      <c r="L97" s="10">
        <v>388</v>
      </c>
      <c r="M97">
        <f>COUNTIF(Table2[[#This Row],[Winters]:[EOS]],"&lt;&gt;"&amp;MAX(Table2[Winters]))</f>
        <v>1</v>
      </c>
    </row>
    <row r="98" spans="1:13" x14ac:dyDescent="0.35">
      <c r="A98" s="16" t="s">
        <v>226</v>
      </c>
      <c r="B98" s="1" t="s">
        <v>227</v>
      </c>
      <c r="C98" s="8" t="s">
        <v>228</v>
      </c>
      <c r="D98" s="2">
        <v>113</v>
      </c>
      <c r="E98" s="1">
        <v>113</v>
      </c>
      <c r="F98" s="1">
        <v>113</v>
      </c>
      <c r="G98" s="1">
        <v>50</v>
      </c>
      <c r="H98" s="1">
        <v>113</v>
      </c>
      <c r="I98" s="1">
        <v>113</v>
      </c>
      <c r="J98" s="3">
        <v>113</v>
      </c>
      <c r="K98" s="25">
        <v>728</v>
      </c>
      <c r="L98" s="10">
        <v>389</v>
      </c>
      <c r="M98">
        <f>COUNTIF(Table2[[#This Row],[Winters]:[EOS]],"&lt;&gt;"&amp;MAX(Table2[Winters]))</f>
        <v>1</v>
      </c>
    </row>
    <row r="99" spans="1:13" x14ac:dyDescent="0.35">
      <c r="A99" s="16" t="s">
        <v>231</v>
      </c>
      <c r="B99" s="1" t="s">
        <v>232</v>
      </c>
      <c r="C99" s="8" t="s">
        <v>123</v>
      </c>
      <c r="D99" s="2">
        <v>113</v>
      </c>
      <c r="E99" s="1">
        <v>113</v>
      </c>
      <c r="F99" s="1">
        <v>113</v>
      </c>
      <c r="G99" s="1">
        <v>52</v>
      </c>
      <c r="H99" s="1">
        <v>113</v>
      </c>
      <c r="I99" s="1">
        <v>113</v>
      </c>
      <c r="J99" s="3">
        <v>113</v>
      </c>
      <c r="K99" s="25">
        <v>730</v>
      </c>
      <c r="L99" s="10">
        <v>391</v>
      </c>
      <c r="M99">
        <f>COUNTIF(Table2[[#This Row],[Winters]:[EOS]],"&lt;&gt;"&amp;MAX(Table2[Winters]))</f>
        <v>1</v>
      </c>
    </row>
    <row r="100" spans="1:13" x14ac:dyDescent="0.35">
      <c r="A100" s="16" t="s">
        <v>235</v>
      </c>
      <c r="B100" s="1" t="s">
        <v>236</v>
      </c>
      <c r="C100" s="8" t="s">
        <v>237</v>
      </c>
      <c r="D100" s="2">
        <v>113</v>
      </c>
      <c r="E100" s="1">
        <v>113</v>
      </c>
      <c r="F100" s="1">
        <v>113</v>
      </c>
      <c r="G100" s="1">
        <v>54</v>
      </c>
      <c r="H100" s="1">
        <v>113</v>
      </c>
      <c r="I100" s="1">
        <v>113</v>
      </c>
      <c r="J100" s="3">
        <v>113</v>
      </c>
      <c r="K100" s="25">
        <v>732</v>
      </c>
      <c r="L100" s="10">
        <v>393</v>
      </c>
      <c r="M100">
        <f>COUNTIF(Table2[[#This Row],[Winters]:[EOS]],"&lt;&gt;"&amp;MAX(Table2[Winters]))</f>
        <v>1</v>
      </c>
    </row>
    <row r="101" spans="1:13" x14ac:dyDescent="0.35">
      <c r="A101" s="16" t="s">
        <v>238</v>
      </c>
      <c r="B101" s="1" t="s">
        <v>239</v>
      </c>
      <c r="C101" s="8" t="s">
        <v>79</v>
      </c>
      <c r="D101" s="2">
        <v>113</v>
      </c>
      <c r="E101" s="1">
        <v>113</v>
      </c>
      <c r="F101" s="1">
        <v>113</v>
      </c>
      <c r="G101" s="1">
        <v>55</v>
      </c>
      <c r="H101" s="1">
        <v>113</v>
      </c>
      <c r="I101" s="1">
        <v>113</v>
      </c>
      <c r="J101" s="3">
        <v>113</v>
      </c>
      <c r="K101" s="25">
        <v>733</v>
      </c>
      <c r="L101" s="10">
        <v>394</v>
      </c>
      <c r="M101">
        <f>COUNTIF(Table2[[#This Row],[Winters]:[EOS]],"&lt;&gt;"&amp;MAX(Table2[Winters]))</f>
        <v>1</v>
      </c>
    </row>
    <row r="102" spans="1:13" x14ac:dyDescent="0.35">
      <c r="A102" s="16" t="s">
        <v>240</v>
      </c>
      <c r="B102" s="1" t="s">
        <v>241</v>
      </c>
      <c r="C102" s="8" t="s">
        <v>228</v>
      </c>
      <c r="D102" s="2">
        <v>113</v>
      </c>
      <c r="E102" s="1">
        <v>113</v>
      </c>
      <c r="F102" s="1">
        <v>113</v>
      </c>
      <c r="G102" s="1">
        <v>56</v>
      </c>
      <c r="H102" s="1">
        <v>113</v>
      </c>
      <c r="I102" s="1">
        <v>113</v>
      </c>
      <c r="J102" s="3">
        <v>113</v>
      </c>
      <c r="K102" s="25">
        <v>734</v>
      </c>
      <c r="L102" s="10">
        <v>395</v>
      </c>
      <c r="M102">
        <f>COUNTIF(Table2[[#This Row],[Winters]:[EOS]],"&lt;&gt;"&amp;MAX(Table2[Winters]))</f>
        <v>1</v>
      </c>
    </row>
    <row r="103" spans="1:13" x14ac:dyDescent="0.35">
      <c r="A103" s="19" t="s">
        <v>133</v>
      </c>
      <c r="B103" s="20" t="s">
        <v>132</v>
      </c>
      <c r="C103" s="21" t="s">
        <v>115</v>
      </c>
      <c r="D103" s="2">
        <v>113</v>
      </c>
      <c r="E103" s="1">
        <v>113</v>
      </c>
      <c r="F103" s="1">
        <v>113</v>
      </c>
      <c r="G103" s="1">
        <v>57</v>
      </c>
      <c r="H103" s="1">
        <v>113</v>
      </c>
      <c r="I103" s="1">
        <v>113</v>
      </c>
      <c r="J103" s="3">
        <v>113</v>
      </c>
      <c r="K103" s="26">
        <v>735</v>
      </c>
      <c r="L103" s="22">
        <v>396</v>
      </c>
      <c r="M103">
        <f>COUNTIF(Table2[[#This Row],[Winters]:[EOS]],"&lt;&gt;"&amp;MAX(Table2[Winters]))</f>
        <v>1</v>
      </c>
    </row>
    <row r="104" spans="1:13" x14ac:dyDescent="0.35">
      <c r="A104" s="16" t="s">
        <v>242</v>
      </c>
      <c r="B104" s="1" t="s">
        <v>243</v>
      </c>
      <c r="C104" s="8" t="s">
        <v>244</v>
      </c>
      <c r="D104" s="2">
        <v>113</v>
      </c>
      <c r="E104" s="1">
        <v>113</v>
      </c>
      <c r="F104" s="1">
        <v>113</v>
      </c>
      <c r="G104" s="1">
        <v>58</v>
      </c>
      <c r="H104" s="1">
        <v>113</v>
      </c>
      <c r="I104" s="1">
        <v>113</v>
      </c>
      <c r="J104" s="3">
        <v>113</v>
      </c>
      <c r="K104" s="25">
        <v>736</v>
      </c>
      <c r="L104" s="10">
        <v>397</v>
      </c>
      <c r="M104">
        <f>COUNTIF(Table2[[#This Row],[Winters]:[EOS]],"&lt;&gt;"&amp;MAX(Table2[Winters]))</f>
        <v>1</v>
      </c>
    </row>
    <row r="105" spans="1:13" x14ac:dyDescent="0.35">
      <c r="A105" s="16" t="s">
        <v>245</v>
      </c>
      <c r="B105" s="1" t="s">
        <v>246</v>
      </c>
      <c r="C105" s="8" t="s">
        <v>247</v>
      </c>
      <c r="D105" s="2">
        <v>113</v>
      </c>
      <c r="E105" s="1">
        <v>113</v>
      </c>
      <c r="F105" s="1">
        <v>113</v>
      </c>
      <c r="G105" s="1">
        <v>59</v>
      </c>
      <c r="H105" s="1">
        <v>113</v>
      </c>
      <c r="I105" s="1">
        <v>113</v>
      </c>
      <c r="J105" s="3">
        <v>113</v>
      </c>
      <c r="K105" s="25">
        <v>737</v>
      </c>
      <c r="L105" s="10">
        <v>398</v>
      </c>
      <c r="M105">
        <f>COUNTIF(Table2[[#This Row],[Winters]:[EOS]],"&lt;&gt;"&amp;MAX(Table2[Winters]))</f>
        <v>1</v>
      </c>
    </row>
    <row r="106" spans="1:13" x14ac:dyDescent="0.35">
      <c r="A106" s="16" t="s">
        <v>248</v>
      </c>
      <c r="B106" s="1" t="s">
        <v>249</v>
      </c>
      <c r="C106" s="8" t="s">
        <v>250</v>
      </c>
      <c r="D106" s="2">
        <v>113</v>
      </c>
      <c r="E106" s="1">
        <v>113</v>
      </c>
      <c r="F106" s="1">
        <v>113</v>
      </c>
      <c r="G106" s="1">
        <v>60</v>
      </c>
      <c r="H106" s="1">
        <v>113</v>
      </c>
      <c r="I106" s="1">
        <v>113</v>
      </c>
      <c r="J106" s="3">
        <v>113</v>
      </c>
      <c r="K106" s="25">
        <v>738</v>
      </c>
      <c r="L106" s="10">
        <v>399</v>
      </c>
      <c r="M106">
        <f>COUNTIF(Table2[[#This Row],[Winters]:[EOS]],"&lt;&gt;"&amp;MAX(Table2[Winters]))</f>
        <v>1</v>
      </c>
    </row>
    <row r="107" spans="1:13" x14ac:dyDescent="0.35">
      <c r="A107" s="16" t="s">
        <v>251</v>
      </c>
      <c r="B107" s="1" t="s">
        <v>252</v>
      </c>
      <c r="C107" s="8" t="s">
        <v>150</v>
      </c>
      <c r="D107" s="2">
        <v>113</v>
      </c>
      <c r="E107" s="1">
        <v>113</v>
      </c>
      <c r="F107" s="1">
        <v>113</v>
      </c>
      <c r="G107" s="1">
        <v>62</v>
      </c>
      <c r="H107" s="1">
        <v>113</v>
      </c>
      <c r="I107" s="1">
        <v>113</v>
      </c>
      <c r="J107" s="3">
        <v>113</v>
      </c>
      <c r="K107" s="25">
        <v>740</v>
      </c>
      <c r="L107" s="10">
        <v>401</v>
      </c>
      <c r="M107">
        <f>COUNTIF(Table2[[#This Row],[Winters]:[EOS]],"&lt;&gt;"&amp;MAX(Table2[Winters]))</f>
        <v>1</v>
      </c>
    </row>
    <row r="108" spans="1:13" x14ac:dyDescent="0.35">
      <c r="A108" s="16" t="s">
        <v>253</v>
      </c>
      <c r="B108" s="1" t="s">
        <v>254</v>
      </c>
      <c r="C108" s="8" t="s">
        <v>255</v>
      </c>
      <c r="D108" s="2">
        <v>113</v>
      </c>
      <c r="E108" s="1">
        <v>113</v>
      </c>
      <c r="F108" s="1">
        <v>113</v>
      </c>
      <c r="G108" s="1">
        <v>63</v>
      </c>
      <c r="H108" s="1">
        <v>113</v>
      </c>
      <c r="I108" s="1">
        <v>113</v>
      </c>
      <c r="J108" s="3">
        <v>113</v>
      </c>
      <c r="K108" s="25">
        <v>741</v>
      </c>
      <c r="L108" s="10">
        <v>402</v>
      </c>
      <c r="M108">
        <f>COUNTIF(Table2[[#This Row],[Winters]:[EOS]],"&lt;&gt;"&amp;MAX(Table2[Winters]))</f>
        <v>1</v>
      </c>
    </row>
    <row r="109" spans="1:13" x14ac:dyDescent="0.35">
      <c r="A109" s="16" t="s">
        <v>256</v>
      </c>
      <c r="B109" s="1" t="s">
        <v>257</v>
      </c>
      <c r="C109" s="8" t="s">
        <v>204</v>
      </c>
      <c r="D109" s="2">
        <v>113</v>
      </c>
      <c r="E109" s="1">
        <v>113</v>
      </c>
      <c r="F109" s="1">
        <v>113</v>
      </c>
      <c r="G109" s="1">
        <v>64</v>
      </c>
      <c r="H109" s="1">
        <v>113</v>
      </c>
      <c r="I109" s="1">
        <v>113</v>
      </c>
      <c r="J109" s="3">
        <v>113</v>
      </c>
      <c r="K109" s="25">
        <v>742</v>
      </c>
      <c r="L109" s="10">
        <v>403</v>
      </c>
      <c r="M109">
        <f>COUNTIF(Table2[[#This Row],[Winters]:[EOS]],"&lt;&gt;"&amp;MAX(Table2[Winters]))</f>
        <v>1</v>
      </c>
    </row>
    <row r="110" spans="1:13" x14ac:dyDescent="0.35">
      <c r="A110" s="16" t="s">
        <v>258</v>
      </c>
      <c r="B110" s="1" t="s">
        <v>259</v>
      </c>
      <c r="C110" s="8" t="s">
        <v>260</v>
      </c>
      <c r="D110" s="2">
        <v>113</v>
      </c>
      <c r="E110" s="1">
        <v>113</v>
      </c>
      <c r="F110" s="1">
        <v>113</v>
      </c>
      <c r="G110" s="1">
        <v>65</v>
      </c>
      <c r="H110" s="1">
        <v>113</v>
      </c>
      <c r="I110" s="1">
        <v>113</v>
      </c>
      <c r="J110" s="3">
        <v>113</v>
      </c>
      <c r="K110" s="25">
        <v>743</v>
      </c>
      <c r="L110" s="10">
        <v>404</v>
      </c>
      <c r="M110">
        <f>COUNTIF(Table2[[#This Row],[Winters]:[EOS]],"&lt;&gt;"&amp;MAX(Table2[Winters]))</f>
        <v>1</v>
      </c>
    </row>
    <row r="111" spans="1:13" x14ac:dyDescent="0.35">
      <c r="A111" s="16" t="s">
        <v>261</v>
      </c>
      <c r="B111" s="1" t="s">
        <v>262</v>
      </c>
      <c r="C111" s="8" t="s">
        <v>263</v>
      </c>
      <c r="D111" s="2">
        <v>113</v>
      </c>
      <c r="E111" s="1">
        <v>113</v>
      </c>
      <c r="F111" s="1">
        <v>113</v>
      </c>
      <c r="G111" s="1">
        <v>66</v>
      </c>
      <c r="H111" s="1">
        <v>113</v>
      </c>
      <c r="I111" s="1">
        <v>113</v>
      </c>
      <c r="J111" s="3">
        <v>113</v>
      </c>
      <c r="K111" s="25">
        <v>744</v>
      </c>
      <c r="L111" s="10">
        <v>405</v>
      </c>
      <c r="M111">
        <f>COUNTIF(Table2[[#This Row],[Winters]:[EOS]],"&lt;&gt;"&amp;MAX(Table2[Winters]))</f>
        <v>1</v>
      </c>
    </row>
    <row r="112" spans="1:13" x14ac:dyDescent="0.35">
      <c r="A112" s="16" t="s">
        <v>266</v>
      </c>
      <c r="B112" s="1" t="s">
        <v>267</v>
      </c>
      <c r="C112" s="8" t="s">
        <v>260</v>
      </c>
      <c r="D112" s="2">
        <v>113</v>
      </c>
      <c r="E112" s="1">
        <v>113</v>
      </c>
      <c r="F112" s="1">
        <v>113</v>
      </c>
      <c r="G112" s="1">
        <v>68</v>
      </c>
      <c r="H112" s="1">
        <v>113</v>
      </c>
      <c r="I112" s="1">
        <v>113</v>
      </c>
      <c r="J112" s="3">
        <v>113</v>
      </c>
      <c r="K112" s="25">
        <v>746</v>
      </c>
      <c r="L112" s="10">
        <v>407</v>
      </c>
      <c r="M112">
        <f>COUNTIF(Table2[[#This Row],[Winters]:[EOS]],"&lt;&gt;"&amp;MAX(Table2[Winters]))</f>
        <v>1</v>
      </c>
    </row>
    <row r="113" spans="1:13" ht="15" thickBot="1" x14ac:dyDescent="0.4">
      <c r="A113" s="16" t="s">
        <v>269</v>
      </c>
      <c r="B113" s="1" t="s">
        <v>56</v>
      </c>
      <c r="C113" s="8" t="s">
        <v>54</v>
      </c>
      <c r="D113" s="27">
        <v>113</v>
      </c>
      <c r="E113" s="28">
        <v>113</v>
      </c>
      <c r="F113" s="28">
        <v>113</v>
      </c>
      <c r="G113" s="28">
        <v>113</v>
      </c>
      <c r="H113" s="28">
        <v>113</v>
      </c>
      <c r="I113" s="28">
        <v>113</v>
      </c>
      <c r="J113" s="29">
        <v>113</v>
      </c>
      <c r="K113" s="25">
        <v>791</v>
      </c>
      <c r="L113" s="30">
        <v>452</v>
      </c>
      <c r="M113">
        <f>COUNTIF(Table2[[#This Row],[Winters]:[EOS]],"&lt;&gt;"&amp;MAX(Table2[Winters]))</f>
        <v>0</v>
      </c>
    </row>
  </sheetData>
  <sortState xmlns:xlrd2="http://schemas.microsoft.com/office/spreadsheetml/2017/richdata2" ref="A2:L103">
    <sortCondition ref="L2:L103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workbookViewId="0"/>
  </sheetViews>
  <sheetFormatPr defaultRowHeight="14.5" x14ac:dyDescent="0.35"/>
  <cols>
    <col min="3" max="3" width="22.6328125" bestFit="1" customWidth="1"/>
    <col min="4" max="4" width="24.08984375" bestFit="1" customWidth="1"/>
  </cols>
  <sheetData>
    <row r="1" spans="1:7" x14ac:dyDescent="0.35">
      <c r="A1" t="s">
        <v>9</v>
      </c>
      <c r="B1">
        <v>411</v>
      </c>
      <c r="C1" t="s">
        <v>150</v>
      </c>
      <c r="D1" t="s">
        <v>148</v>
      </c>
      <c r="E1" t="s">
        <v>149</v>
      </c>
      <c r="G1">
        <v>2</v>
      </c>
    </row>
    <row r="2" spans="1:7" x14ac:dyDescent="0.35">
      <c r="A2" t="s">
        <v>47</v>
      </c>
      <c r="B2">
        <v>438</v>
      </c>
      <c r="C2" t="s">
        <v>271</v>
      </c>
      <c r="D2" t="s">
        <v>287</v>
      </c>
      <c r="E2" t="s">
        <v>330</v>
      </c>
    </row>
    <row r="3" spans="1:7" x14ac:dyDescent="0.35">
      <c r="A3" t="s">
        <v>85</v>
      </c>
      <c r="B3">
        <v>506</v>
      </c>
      <c r="C3" t="s">
        <v>196</v>
      </c>
      <c r="D3" t="s">
        <v>194</v>
      </c>
      <c r="E3" t="s">
        <v>195</v>
      </c>
    </row>
    <row r="4" spans="1:7" x14ac:dyDescent="0.35">
      <c r="B4">
        <v>573</v>
      </c>
      <c r="C4" t="s">
        <v>105</v>
      </c>
      <c r="D4" t="s">
        <v>216</v>
      </c>
      <c r="E4" t="s">
        <v>217</v>
      </c>
    </row>
    <row r="5" spans="1:7" x14ac:dyDescent="0.35">
      <c r="B5">
        <v>603</v>
      </c>
      <c r="C5" t="s">
        <v>260</v>
      </c>
      <c r="D5" t="s">
        <v>258</v>
      </c>
      <c r="E5" t="s">
        <v>259</v>
      </c>
    </row>
    <row r="6" spans="1:7" x14ac:dyDescent="0.35">
      <c r="B6">
        <v>690</v>
      </c>
      <c r="C6" t="s">
        <v>188</v>
      </c>
      <c r="D6" t="s">
        <v>186</v>
      </c>
      <c r="E6" t="s">
        <v>187</v>
      </c>
    </row>
    <row r="7" spans="1:7" x14ac:dyDescent="0.35">
      <c r="B7">
        <v>762</v>
      </c>
      <c r="C7" t="s">
        <v>204</v>
      </c>
      <c r="D7" t="s">
        <v>224</v>
      </c>
      <c r="E7" t="s">
        <v>225</v>
      </c>
    </row>
    <row r="8" spans="1:7" x14ac:dyDescent="0.35">
      <c r="B8">
        <v>767</v>
      </c>
      <c r="C8" t="s">
        <v>170</v>
      </c>
      <c r="D8" t="s">
        <v>168</v>
      </c>
      <c r="E8" t="s">
        <v>169</v>
      </c>
    </row>
    <row r="9" spans="1:7" x14ac:dyDescent="0.35">
      <c r="B9">
        <v>856</v>
      </c>
      <c r="C9" t="s">
        <v>244</v>
      </c>
      <c r="D9" t="s">
        <v>242</v>
      </c>
      <c r="E9" t="s">
        <v>243</v>
      </c>
    </row>
    <row r="10" spans="1:7" x14ac:dyDescent="0.35">
      <c r="B10">
        <v>870</v>
      </c>
      <c r="C10" t="s">
        <v>125</v>
      </c>
      <c r="D10" t="s">
        <v>126</v>
      </c>
      <c r="E10" t="s">
        <v>127</v>
      </c>
    </row>
    <row r="11" spans="1:7" x14ac:dyDescent="0.35">
      <c r="B11">
        <v>877</v>
      </c>
      <c r="C11" t="s">
        <v>204</v>
      </c>
      <c r="D11" t="s">
        <v>202</v>
      </c>
      <c r="E11" t="s">
        <v>203</v>
      </c>
    </row>
    <row r="12" spans="1:7" x14ac:dyDescent="0.35">
      <c r="B12">
        <v>880</v>
      </c>
      <c r="C12" t="s">
        <v>193</v>
      </c>
      <c r="D12" t="s">
        <v>191</v>
      </c>
      <c r="E12" t="s">
        <v>192</v>
      </c>
    </row>
    <row r="13" spans="1:7" x14ac:dyDescent="0.35">
      <c r="B13">
        <v>932</v>
      </c>
      <c r="C13" t="s">
        <v>277</v>
      </c>
      <c r="D13" t="s">
        <v>278</v>
      </c>
      <c r="E13" t="s">
        <v>279</v>
      </c>
    </row>
    <row r="14" spans="1:7" x14ac:dyDescent="0.35">
      <c r="B14">
        <v>950</v>
      </c>
      <c r="C14" t="s">
        <v>176</v>
      </c>
      <c r="D14" t="s">
        <v>282</v>
      </c>
      <c r="E14" t="s">
        <v>283</v>
      </c>
    </row>
    <row r="15" spans="1:7" x14ac:dyDescent="0.35">
      <c r="B15">
        <v>971</v>
      </c>
      <c r="C15" t="s">
        <v>179</v>
      </c>
      <c r="D15" t="s">
        <v>177</v>
      </c>
      <c r="E15" t="s">
        <v>178</v>
      </c>
    </row>
    <row r="16" spans="1:7" x14ac:dyDescent="0.35">
      <c r="B16">
        <v>1004</v>
      </c>
      <c r="C16" t="s">
        <v>173</v>
      </c>
      <c r="D16" t="s">
        <v>171</v>
      </c>
      <c r="E16" t="s">
        <v>172</v>
      </c>
    </row>
    <row r="17" spans="2:5" x14ac:dyDescent="0.35">
      <c r="B17">
        <v>1009</v>
      </c>
      <c r="C17" t="s">
        <v>176</v>
      </c>
      <c r="D17" t="s">
        <v>293</v>
      </c>
      <c r="E17" t="s">
        <v>294</v>
      </c>
    </row>
    <row r="18" spans="2:5" x14ac:dyDescent="0.35">
      <c r="B18">
        <v>1025</v>
      </c>
      <c r="C18" t="s">
        <v>204</v>
      </c>
      <c r="D18" t="s">
        <v>256</v>
      </c>
      <c r="E18" t="s">
        <v>257</v>
      </c>
    </row>
    <row r="19" spans="2:5" x14ac:dyDescent="0.35">
      <c r="B19">
        <v>1161</v>
      </c>
      <c r="C19" t="s">
        <v>37</v>
      </c>
      <c r="D19" t="s">
        <v>38</v>
      </c>
      <c r="E19" t="s">
        <v>39</v>
      </c>
    </row>
    <row r="20" spans="2:5" x14ac:dyDescent="0.35">
      <c r="B20">
        <v>1179</v>
      </c>
      <c r="C20" t="s">
        <v>220</v>
      </c>
      <c r="D20" t="s">
        <v>218</v>
      </c>
      <c r="E20" t="s">
        <v>219</v>
      </c>
    </row>
    <row r="21" spans="2:5" x14ac:dyDescent="0.35">
      <c r="B21">
        <v>1184</v>
      </c>
      <c r="C21" t="s">
        <v>199</v>
      </c>
      <c r="D21" t="s">
        <v>197</v>
      </c>
      <c r="E21" t="s">
        <v>198</v>
      </c>
    </row>
    <row r="22" spans="2:5" x14ac:dyDescent="0.35">
      <c r="B22">
        <v>1189</v>
      </c>
      <c r="C22" t="s">
        <v>109</v>
      </c>
      <c r="D22" t="s">
        <v>67</v>
      </c>
      <c r="E22" t="s">
        <v>68</v>
      </c>
    </row>
    <row r="23" spans="2:5" x14ac:dyDescent="0.35">
      <c r="B23">
        <v>1191</v>
      </c>
      <c r="C23" t="s">
        <v>13</v>
      </c>
      <c r="D23" t="s">
        <v>35</v>
      </c>
      <c r="E23" t="s">
        <v>36</v>
      </c>
    </row>
    <row r="24" spans="2:5" x14ac:dyDescent="0.35">
      <c r="B24">
        <v>1192</v>
      </c>
      <c r="C24" t="s">
        <v>61</v>
      </c>
      <c r="D24" t="s">
        <v>70</v>
      </c>
      <c r="E24" t="s">
        <v>71</v>
      </c>
    </row>
    <row r="25" spans="2:5" x14ac:dyDescent="0.35">
      <c r="B25">
        <v>1201</v>
      </c>
      <c r="C25" t="s">
        <v>260</v>
      </c>
      <c r="D25" t="s">
        <v>266</v>
      </c>
      <c r="E25" t="s">
        <v>267</v>
      </c>
    </row>
    <row r="26" spans="2:5" x14ac:dyDescent="0.35">
      <c r="B26">
        <v>1210</v>
      </c>
      <c r="C26" t="s">
        <v>115</v>
      </c>
      <c r="D26" t="s">
        <v>297</v>
      </c>
      <c r="E26" t="s">
        <v>298</v>
      </c>
    </row>
    <row r="27" spans="2:5" x14ac:dyDescent="0.35">
      <c r="B27">
        <v>1235</v>
      </c>
      <c r="C27" t="s">
        <v>61</v>
      </c>
      <c r="D27" t="s">
        <v>62</v>
      </c>
      <c r="E27" t="s">
        <v>63</v>
      </c>
    </row>
    <row r="28" spans="2:5" x14ac:dyDescent="0.35">
      <c r="B28">
        <v>1239</v>
      </c>
      <c r="C28" t="s">
        <v>159</v>
      </c>
      <c r="D28" t="s">
        <v>158</v>
      </c>
      <c r="E28" t="s">
        <v>126</v>
      </c>
    </row>
    <row r="29" spans="2:5" x14ac:dyDescent="0.35">
      <c r="B29">
        <v>1263</v>
      </c>
      <c r="C29" t="s">
        <v>247</v>
      </c>
      <c r="D29" t="s">
        <v>245</v>
      </c>
      <c r="E29" t="s">
        <v>246</v>
      </c>
    </row>
    <row r="30" spans="2:5" x14ac:dyDescent="0.35">
      <c r="B30">
        <v>1271</v>
      </c>
      <c r="C30" t="s">
        <v>228</v>
      </c>
      <c r="D30" t="s">
        <v>226</v>
      </c>
      <c r="E30" t="s">
        <v>227</v>
      </c>
    </row>
    <row r="31" spans="2:5" x14ac:dyDescent="0.35">
      <c r="B31">
        <v>1287</v>
      </c>
      <c r="C31" t="s">
        <v>150</v>
      </c>
      <c r="D31" t="s">
        <v>251</v>
      </c>
      <c r="E31" t="s">
        <v>252</v>
      </c>
    </row>
    <row r="32" spans="2:5" x14ac:dyDescent="0.35">
      <c r="B32">
        <v>1294</v>
      </c>
      <c r="C32" t="s">
        <v>263</v>
      </c>
      <c r="D32" t="s">
        <v>261</v>
      </c>
      <c r="E32" t="s">
        <v>262</v>
      </c>
    </row>
    <row r="33" spans="2:5" x14ac:dyDescent="0.35">
      <c r="B33">
        <v>1306</v>
      </c>
      <c r="C33" t="s">
        <v>13</v>
      </c>
      <c r="D33" t="s">
        <v>42</v>
      </c>
      <c r="E33" t="s">
        <v>43</v>
      </c>
    </row>
    <row r="34" spans="2:5" x14ac:dyDescent="0.35">
      <c r="B34">
        <v>1324</v>
      </c>
      <c r="C34" t="s">
        <v>115</v>
      </c>
      <c r="D34" t="s">
        <v>132</v>
      </c>
      <c r="E34" t="s">
        <v>133</v>
      </c>
    </row>
    <row r="35" spans="2:5" x14ac:dyDescent="0.35">
      <c r="B35">
        <v>1324</v>
      </c>
      <c r="C35" t="s">
        <v>115</v>
      </c>
      <c r="D35" t="s">
        <v>133</v>
      </c>
      <c r="E35" t="s">
        <v>132</v>
      </c>
    </row>
    <row r="36" spans="2:5" x14ac:dyDescent="0.35">
      <c r="B36">
        <v>1325</v>
      </c>
      <c r="C36" t="s">
        <v>176</v>
      </c>
      <c r="D36" t="s">
        <v>229</v>
      </c>
      <c r="E36" t="s">
        <v>230</v>
      </c>
    </row>
    <row r="37" spans="2:5" x14ac:dyDescent="0.35">
      <c r="B37">
        <v>1342</v>
      </c>
      <c r="C37" t="s">
        <v>86</v>
      </c>
      <c r="D37" t="s">
        <v>134</v>
      </c>
      <c r="E37" t="s">
        <v>135</v>
      </c>
    </row>
    <row r="38" spans="2:5" x14ac:dyDescent="0.35">
      <c r="B38">
        <v>1345</v>
      </c>
      <c r="C38" t="s">
        <v>228</v>
      </c>
      <c r="D38" t="s">
        <v>240</v>
      </c>
      <c r="E38" t="s">
        <v>241</v>
      </c>
    </row>
    <row r="39" spans="2:5" x14ac:dyDescent="0.35">
      <c r="B39">
        <v>1354</v>
      </c>
      <c r="C39" t="s">
        <v>176</v>
      </c>
      <c r="D39" t="s">
        <v>295</v>
      </c>
      <c r="E39" t="s">
        <v>296</v>
      </c>
    </row>
    <row r="40" spans="2:5" x14ac:dyDescent="0.35">
      <c r="B40">
        <v>1355</v>
      </c>
      <c r="C40" t="s">
        <v>82</v>
      </c>
      <c r="D40" t="s">
        <v>83</v>
      </c>
      <c r="E40" t="s">
        <v>84</v>
      </c>
    </row>
    <row r="41" spans="2:5" x14ac:dyDescent="0.35">
      <c r="B41">
        <v>1362</v>
      </c>
      <c r="C41" t="s">
        <v>164</v>
      </c>
      <c r="D41" t="s">
        <v>162</v>
      </c>
      <c r="E41" t="s">
        <v>301</v>
      </c>
    </row>
    <row r="42" spans="2:5" x14ac:dyDescent="0.35">
      <c r="B42">
        <v>1363</v>
      </c>
      <c r="C42" t="s">
        <v>124</v>
      </c>
      <c r="D42" t="s">
        <v>25</v>
      </c>
      <c r="E42" t="s">
        <v>180</v>
      </c>
    </row>
    <row r="43" spans="2:5" x14ac:dyDescent="0.35">
      <c r="B43">
        <v>1363</v>
      </c>
      <c r="C43" t="s">
        <v>176</v>
      </c>
      <c r="D43" t="s">
        <v>290</v>
      </c>
      <c r="E43" t="s">
        <v>291</v>
      </c>
    </row>
    <row r="44" spans="2:5" x14ac:dyDescent="0.35">
      <c r="B44">
        <v>1369</v>
      </c>
      <c r="C44" t="s">
        <v>13</v>
      </c>
      <c r="D44" t="s">
        <v>20</v>
      </c>
      <c r="E44" t="s">
        <v>21</v>
      </c>
    </row>
    <row r="45" spans="2:5" x14ac:dyDescent="0.35">
      <c r="B45">
        <v>1376</v>
      </c>
      <c r="C45" t="s">
        <v>64</v>
      </c>
      <c r="D45" t="s">
        <v>7</v>
      </c>
      <c r="E45" t="s">
        <v>8</v>
      </c>
    </row>
    <row r="46" spans="2:5" x14ac:dyDescent="0.35">
      <c r="B46">
        <v>1377</v>
      </c>
      <c r="C46" t="s">
        <v>94</v>
      </c>
      <c r="D46" t="s">
        <v>95</v>
      </c>
      <c r="E46" t="s">
        <v>96</v>
      </c>
    </row>
    <row r="47" spans="2:5" x14ac:dyDescent="0.35">
      <c r="B47">
        <v>1396</v>
      </c>
      <c r="C47" t="s">
        <v>13</v>
      </c>
      <c r="D47" t="s">
        <v>31</v>
      </c>
      <c r="E47" t="s">
        <v>32</v>
      </c>
    </row>
    <row r="48" spans="2:5" x14ac:dyDescent="0.35">
      <c r="B48">
        <v>1398</v>
      </c>
      <c r="C48" t="s">
        <v>143</v>
      </c>
      <c r="D48" t="s">
        <v>141</v>
      </c>
      <c r="E48" t="s">
        <v>142</v>
      </c>
    </row>
    <row r="49" spans="2:5" x14ac:dyDescent="0.35">
      <c r="B49">
        <v>1400</v>
      </c>
      <c r="C49" t="s">
        <v>147</v>
      </c>
      <c r="D49" t="s">
        <v>88</v>
      </c>
      <c r="E49" t="s">
        <v>89</v>
      </c>
    </row>
    <row r="50" spans="2:5" x14ac:dyDescent="0.35">
      <c r="B50">
        <v>1410</v>
      </c>
      <c r="C50" t="s">
        <v>153</v>
      </c>
      <c r="D50" t="s">
        <v>151</v>
      </c>
      <c r="E50" t="s">
        <v>152</v>
      </c>
    </row>
    <row r="51" spans="2:5" x14ac:dyDescent="0.35">
      <c r="B51">
        <v>1414</v>
      </c>
      <c r="C51" t="s">
        <v>146</v>
      </c>
      <c r="D51" t="s">
        <v>22</v>
      </c>
      <c r="E51" t="s">
        <v>23</v>
      </c>
    </row>
    <row r="52" spans="2:5" x14ac:dyDescent="0.35">
      <c r="B52">
        <v>1417</v>
      </c>
      <c r="C52" t="s">
        <v>207</v>
      </c>
      <c r="D52" t="s">
        <v>205</v>
      </c>
      <c r="E52" t="s">
        <v>206</v>
      </c>
    </row>
    <row r="53" spans="2:5" x14ac:dyDescent="0.35">
      <c r="B53">
        <v>1422</v>
      </c>
      <c r="C53" t="s">
        <v>123</v>
      </c>
      <c r="D53" t="s">
        <v>231</v>
      </c>
      <c r="E53" t="s">
        <v>232</v>
      </c>
    </row>
    <row r="54" spans="2:5" x14ac:dyDescent="0.35">
      <c r="B54">
        <v>1427</v>
      </c>
      <c r="C54" t="s">
        <v>292</v>
      </c>
      <c r="D54" t="s">
        <v>210</v>
      </c>
      <c r="E54" t="s">
        <v>211</v>
      </c>
    </row>
    <row r="55" spans="2:5" x14ac:dyDescent="0.35">
      <c r="B55">
        <v>1430</v>
      </c>
      <c r="C55" t="s">
        <v>237</v>
      </c>
      <c r="D55" t="s">
        <v>235</v>
      </c>
      <c r="E55" t="s">
        <v>236</v>
      </c>
    </row>
    <row r="56" spans="2:5" x14ac:dyDescent="0.35">
      <c r="B56">
        <v>1432</v>
      </c>
      <c r="C56" t="s">
        <v>86</v>
      </c>
      <c r="D56" t="s">
        <v>128</v>
      </c>
      <c r="E56" t="s">
        <v>129</v>
      </c>
    </row>
    <row r="57" spans="2:5" x14ac:dyDescent="0.35">
      <c r="B57">
        <v>1435</v>
      </c>
      <c r="C57" t="s">
        <v>123</v>
      </c>
      <c r="D57" t="s">
        <v>77</v>
      </c>
      <c r="E57" t="s">
        <v>78</v>
      </c>
    </row>
    <row r="58" spans="2:5" x14ac:dyDescent="0.35">
      <c r="B58">
        <v>1437</v>
      </c>
      <c r="C58" t="s">
        <v>143</v>
      </c>
      <c r="D58" t="s">
        <v>189</v>
      </c>
      <c r="E58" t="s">
        <v>190</v>
      </c>
    </row>
    <row r="59" spans="2:5" x14ac:dyDescent="0.35">
      <c r="B59">
        <v>1439</v>
      </c>
      <c r="C59" t="s">
        <v>105</v>
      </c>
      <c r="D59" t="s">
        <v>110</v>
      </c>
      <c r="E59" t="s">
        <v>111</v>
      </c>
    </row>
    <row r="60" spans="2:5" x14ac:dyDescent="0.35">
      <c r="B60">
        <v>1449</v>
      </c>
      <c r="C60" t="s">
        <v>54</v>
      </c>
      <c r="D60" t="s">
        <v>269</v>
      </c>
      <c r="E60" t="s">
        <v>56</v>
      </c>
    </row>
    <row r="61" spans="2:5" x14ac:dyDescent="0.35">
      <c r="B61">
        <v>1450</v>
      </c>
      <c r="C61" t="s">
        <v>64</v>
      </c>
      <c r="D61" t="s">
        <v>75</v>
      </c>
      <c r="E61" t="s">
        <v>76</v>
      </c>
    </row>
    <row r="62" spans="2:5" x14ac:dyDescent="0.35">
      <c r="B62">
        <v>1453</v>
      </c>
      <c r="C62" t="s">
        <v>10</v>
      </c>
      <c r="D62" t="s">
        <v>11</v>
      </c>
      <c r="E62" t="s">
        <v>12</v>
      </c>
    </row>
    <row r="63" spans="2:5" x14ac:dyDescent="0.35">
      <c r="B63">
        <v>1455</v>
      </c>
      <c r="C63" t="s">
        <v>176</v>
      </c>
      <c r="D63" t="s">
        <v>174</v>
      </c>
      <c r="E63" t="s">
        <v>175</v>
      </c>
    </row>
    <row r="64" spans="2:5" x14ac:dyDescent="0.35">
      <c r="B64">
        <v>1456</v>
      </c>
      <c r="C64" t="s">
        <v>167</v>
      </c>
      <c r="D64" t="s">
        <v>165</v>
      </c>
      <c r="E64" t="s">
        <v>166</v>
      </c>
    </row>
    <row r="65" spans="2:5" x14ac:dyDescent="0.35">
      <c r="B65">
        <v>1460</v>
      </c>
      <c r="C65" t="s">
        <v>13</v>
      </c>
      <c r="D65" t="s">
        <v>14</v>
      </c>
      <c r="E65" t="s">
        <v>333</v>
      </c>
    </row>
    <row r="66" spans="2:5" x14ac:dyDescent="0.35">
      <c r="B66">
        <v>1461</v>
      </c>
      <c r="C66" t="s">
        <v>13</v>
      </c>
      <c r="D66" t="s">
        <v>27</v>
      </c>
      <c r="E66" t="s">
        <v>300</v>
      </c>
    </row>
    <row r="67" spans="2:5" x14ac:dyDescent="0.35">
      <c r="B67">
        <v>1462</v>
      </c>
      <c r="C67" t="s">
        <v>255</v>
      </c>
      <c r="D67" t="s">
        <v>253</v>
      </c>
      <c r="E67" t="s">
        <v>254</v>
      </c>
    </row>
    <row r="68" spans="2:5" x14ac:dyDescent="0.35">
      <c r="B68">
        <v>1467</v>
      </c>
      <c r="C68" t="s">
        <v>13</v>
      </c>
      <c r="D68" t="s">
        <v>33</v>
      </c>
      <c r="E68" t="s">
        <v>34</v>
      </c>
    </row>
    <row r="69" spans="2:5" x14ac:dyDescent="0.35">
      <c r="B69">
        <v>1469</v>
      </c>
      <c r="C69" t="s">
        <v>100</v>
      </c>
      <c r="D69" t="s">
        <v>101</v>
      </c>
      <c r="E69" t="s">
        <v>102</v>
      </c>
    </row>
    <row r="70" spans="2:5" x14ac:dyDescent="0.35">
      <c r="B70">
        <v>1470</v>
      </c>
      <c r="C70" t="s">
        <v>215</v>
      </c>
      <c r="D70" t="s">
        <v>213</v>
      </c>
      <c r="E70" t="s">
        <v>214</v>
      </c>
    </row>
    <row r="71" spans="2:5" x14ac:dyDescent="0.35">
      <c r="B71">
        <v>1479</v>
      </c>
      <c r="C71" t="s">
        <v>13</v>
      </c>
      <c r="D71" t="s">
        <v>40</v>
      </c>
      <c r="E71" t="s">
        <v>41</v>
      </c>
    </row>
    <row r="72" spans="2:5" x14ac:dyDescent="0.35">
      <c r="B72">
        <v>1479</v>
      </c>
      <c r="C72" t="s">
        <v>97</v>
      </c>
      <c r="D72" t="s">
        <v>98</v>
      </c>
      <c r="E72" t="s">
        <v>144</v>
      </c>
    </row>
    <row r="73" spans="2:5" x14ac:dyDescent="0.35">
      <c r="B73">
        <v>1480</v>
      </c>
      <c r="C73" t="s">
        <v>90</v>
      </c>
      <c r="D73" t="s">
        <v>103</v>
      </c>
      <c r="E73" t="s">
        <v>104</v>
      </c>
    </row>
    <row r="74" spans="2:5" x14ac:dyDescent="0.35">
      <c r="B74">
        <v>1481</v>
      </c>
      <c r="C74" t="s">
        <v>145</v>
      </c>
      <c r="D74" t="s">
        <v>106</v>
      </c>
      <c r="E74" t="s">
        <v>270</v>
      </c>
    </row>
    <row r="75" spans="2:5" x14ac:dyDescent="0.35">
      <c r="B75">
        <v>1487</v>
      </c>
      <c r="C75" t="s">
        <v>250</v>
      </c>
      <c r="D75" t="s">
        <v>248</v>
      </c>
      <c r="E75" t="s">
        <v>249</v>
      </c>
    </row>
    <row r="76" spans="2:5" x14ac:dyDescent="0.35">
      <c r="B76">
        <v>1489</v>
      </c>
      <c r="C76" t="s">
        <v>123</v>
      </c>
      <c r="D76" t="s">
        <v>181</v>
      </c>
      <c r="E76" t="s">
        <v>182</v>
      </c>
    </row>
    <row r="77" spans="2:5" x14ac:dyDescent="0.35">
      <c r="B77">
        <v>1493</v>
      </c>
      <c r="C77" t="s">
        <v>201</v>
      </c>
      <c r="D77" t="s">
        <v>200</v>
      </c>
      <c r="E77" t="s">
        <v>122</v>
      </c>
    </row>
    <row r="78" spans="2:5" x14ac:dyDescent="0.35">
      <c r="B78">
        <v>1501</v>
      </c>
      <c r="C78" t="s">
        <v>79</v>
      </c>
      <c r="D78" t="s">
        <v>238</v>
      </c>
      <c r="E78" t="s">
        <v>239</v>
      </c>
    </row>
    <row r="79" spans="2:5" x14ac:dyDescent="0.35">
      <c r="B79">
        <v>1503</v>
      </c>
      <c r="C79" t="s">
        <v>123</v>
      </c>
      <c r="D79" t="s">
        <v>208</v>
      </c>
      <c r="E79" t="s">
        <v>209</v>
      </c>
    </row>
    <row r="80" spans="2:5" x14ac:dyDescent="0.35">
      <c r="B80">
        <v>1505</v>
      </c>
      <c r="C80" t="s">
        <v>48</v>
      </c>
      <c r="D80" t="s">
        <v>49</v>
      </c>
      <c r="E80" t="s">
        <v>50</v>
      </c>
    </row>
    <row r="81" spans="2:5" x14ac:dyDescent="0.35">
      <c r="B81">
        <v>1505</v>
      </c>
      <c r="C81" t="s">
        <v>90</v>
      </c>
      <c r="D81" t="s">
        <v>91</v>
      </c>
      <c r="E81" t="s">
        <v>92</v>
      </c>
    </row>
    <row r="82" spans="2:5" x14ac:dyDescent="0.35">
      <c r="B82">
        <v>1508</v>
      </c>
      <c r="C82" t="s">
        <v>13</v>
      </c>
      <c r="D82" t="s">
        <v>18</v>
      </c>
      <c r="E82" t="s">
        <v>19</v>
      </c>
    </row>
    <row r="83" spans="2:5" x14ac:dyDescent="0.35">
      <c r="B83">
        <v>1511</v>
      </c>
      <c r="C83" t="s">
        <v>60</v>
      </c>
      <c r="D83" t="s">
        <v>16</v>
      </c>
      <c r="E83" t="s">
        <v>17</v>
      </c>
    </row>
    <row r="84" spans="2:5" x14ac:dyDescent="0.35">
      <c r="B84">
        <v>1513</v>
      </c>
      <c r="C84" t="s">
        <v>73</v>
      </c>
      <c r="D84" t="s">
        <v>74</v>
      </c>
      <c r="E84" t="s">
        <v>331</v>
      </c>
    </row>
    <row r="85" spans="2:5" x14ac:dyDescent="0.35">
      <c r="B85">
        <v>1515</v>
      </c>
      <c r="C85" t="s">
        <v>150</v>
      </c>
      <c r="D85" t="s">
        <v>160</v>
      </c>
      <c r="E85" t="s">
        <v>161</v>
      </c>
    </row>
    <row r="86" spans="2:5" x14ac:dyDescent="0.35">
      <c r="B86">
        <v>1518</v>
      </c>
      <c r="C86" t="s">
        <v>284</v>
      </c>
      <c r="D86" t="s">
        <v>285</v>
      </c>
      <c r="E86" t="s">
        <v>286</v>
      </c>
    </row>
    <row r="87" spans="2:5" x14ac:dyDescent="0.35">
      <c r="B87">
        <v>1519</v>
      </c>
      <c r="C87" t="s">
        <v>105</v>
      </c>
      <c r="D87" t="s">
        <v>275</v>
      </c>
      <c r="E87" t="s">
        <v>276</v>
      </c>
    </row>
    <row r="88" spans="2:5" x14ac:dyDescent="0.35">
      <c r="B88">
        <v>1521</v>
      </c>
      <c r="C88" t="s">
        <v>123</v>
      </c>
      <c r="D88" t="s">
        <v>130</v>
      </c>
      <c r="E88" t="s">
        <v>131</v>
      </c>
    </row>
    <row r="89" spans="2:5" x14ac:dyDescent="0.35">
      <c r="B89">
        <v>1524</v>
      </c>
      <c r="C89" t="s">
        <v>185</v>
      </c>
      <c r="D89" t="s">
        <v>29</v>
      </c>
      <c r="E89" t="s">
        <v>30</v>
      </c>
    </row>
    <row r="90" spans="2:5" x14ac:dyDescent="0.35">
      <c r="B90">
        <v>1525</v>
      </c>
      <c r="C90" t="s">
        <v>82</v>
      </c>
      <c r="D90" t="s">
        <v>264</v>
      </c>
      <c r="E90" t="s">
        <v>265</v>
      </c>
    </row>
    <row r="91" spans="2:5" x14ac:dyDescent="0.35">
      <c r="B91">
        <v>1526</v>
      </c>
      <c r="C91" t="s">
        <v>44</v>
      </c>
      <c r="D91" t="s">
        <v>45</v>
      </c>
      <c r="E91" t="s">
        <v>46</v>
      </c>
    </row>
    <row r="92" spans="2:5" x14ac:dyDescent="0.35">
      <c r="B92">
        <v>1528</v>
      </c>
      <c r="C92" t="s">
        <v>86</v>
      </c>
      <c r="D92" t="s">
        <v>58</v>
      </c>
      <c r="E92" t="s">
        <v>59</v>
      </c>
    </row>
    <row r="93" spans="2:5" x14ac:dyDescent="0.35">
      <c r="B93">
        <v>1529</v>
      </c>
      <c r="C93" t="s">
        <v>115</v>
      </c>
      <c r="D93" t="s">
        <v>116</v>
      </c>
      <c r="E93" t="s">
        <v>117</v>
      </c>
    </row>
    <row r="94" spans="2:5" x14ac:dyDescent="0.35">
      <c r="B94">
        <v>1530</v>
      </c>
      <c r="C94" t="s">
        <v>145</v>
      </c>
      <c r="D94" t="s">
        <v>183</v>
      </c>
      <c r="E94" t="s">
        <v>184</v>
      </c>
    </row>
    <row r="95" spans="2:5" x14ac:dyDescent="0.35">
      <c r="B95">
        <v>1532</v>
      </c>
      <c r="C95" t="s">
        <v>123</v>
      </c>
      <c r="D95" t="s">
        <v>155</v>
      </c>
      <c r="E95" t="s">
        <v>156</v>
      </c>
    </row>
    <row r="96" spans="2:5" x14ac:dyDescent="0.35">
      <c r="B96">
        <v>1535</v>
      </c>
      <c r="C96" t="s">
        <v>51</v>
      </c>
      <c r="D96" t="s">
        <v>52</v>
      </c>
      <c r="E96" t="s">
        <v>53</v>
      </c>
    </row>
    <row r="97" spans="2:5" x14ac:dyDescent="0.35">
      <c r="B97">
        <v>1536</v>
      </c>
      <c r="C97" t="s">
        <v>223</v>
      </c>
      <c r="D97" t="s">
        <v>221</v>
      </c>
      <c r="E97" t="s">
        <v>222</v>
      </c>
    </row>
    <row r="98" spans="2:5" x14ac:dyDescent="0.35">
      <c r="B98">
        <v>1537</v>
      </c>
      <c r="C98" t="s">
        <v>66</v>
      </c>
      <c r="D98" t="s">
        <v>69</v>
      </c>
      <c r="E98" t="s">
        <v>332</v>
      </c>
    </row>
    <row r="99" spans="2:5" x14ac:dyDescent="0.35">
      <c r="B99">
        <v>1539</v>
      </c>
      <c r="C99" t="s">
        <v>105</v>
      </c>
      <c r="D99" t="s">
        <v>118</v>
      </c>
      <c r="E99" t="s">
        <v>119</v>
      </c>
    </row>
    <row r="100" spans="2:5" x14ac:dyDescent="0.35">
      <c r="B100">
        <v>1541</v>
      </c>
      <c r="C100" t="s">
        <v>100</v>
      </c>
      <c r="D100" t="s">
        <v>138</v>
      </c>
      <c r="E100" t="s">
        <v>139</v>
      </c>
    </row>
    <row r="101" spans="2:5" x14ac:dyDescent="0.35">
      <c r="B101">
        <v>1547</v>
      </c>
      <c r="C101" t="s">
        <v>82</v>
      </c>
      <c r="D101" t="s">
        <v>80</v>
      </c>
      <c r="E101" t="s">
        <v>81</v>
      </c>
    </row>
    <row r="102" spans="2:5" x14ac:dyDescent="0.35">
      <c r="B102">
        <v>1548</v>
      </c>
      <c r="C102" t="s">
        <v>112</v>
      </c>
      <c r="D102" t="s">
        <v>113</v>
      </c>
      <c r="E102" t="s">
        <v>114</v>
      </c>
    </row>
    <row r="103" spans="2:5" x14ac:dyDescent="0.35">
      <c r="B103">
        <v>1500</v>
      </c>
      <c r="C103" t="s">
        <v>309</v>
      </c>
      <c r="D103" t="s">
        <v>307</v>
      </c>
      <c r="E103" t="s">
        <v>308</v>
      </c>
    </row>
    <row r="104" spans="2:5" x14ac:dyDescent="0.35">
      <c r="B104">
        <v>1502</v>
      </c>
      <c r="C104" t="s">
        <v>313</v>
      </c>
      <c r="D104" t="s">
        <v>311</v>
      </c>
      <c r="E104" t="s">
        <v>312</v>
      </c>
    </row>
    <row r="105" spans="2:5" x14ac:dyDescent="0.35">
      <c r="B105">
        <v>1347</v>
      </c>
      <c r="C105" t="s">
        <v>316</v>
      </c>
      <c r="D105" t="s">
        <v>314</v>
      </c>
      <c r="E105" t="s">
        <v>315</v>
      </c>
    </row>
    <row r="106" spans="2:5" x14ac:dyDescent="0.35">
      <c r="B106">
        <v>1399</v>
      </c>
      <c r="C106" t="s">
        <v>86</v>
      </c>
      <c r="D106" t="s">
        <v>317</v>
      </c>
      <c r="E106" t="s">
        <v>318</v>
      </c>
    </row>
    <row r="107" spans="2:5" x14ac:dyDescent="0.35">
      <c r="B107">
        <v>1492</v>
      </c>
      <c r="C107" t="s">
        <v>44</v>
      </c>
      <c r="D107" t="s">
        <v>319</v>
      </c>
      <c r="E107" t="s">
        <v>320</v>
      </c>
    </row>
    <row r="108" spans="2:5" x14ac:dyDescent="0.35">
      <c r="B108">
        <v>1546</v>
      </c>
      <c r="C108" t="s">
        <v>44</v>
      </c>
      <c r="D108" t="s">
        <v>321</v>
      </c>
      <c r="E108" t="s">
        <v>322</v>
      </c>
    </row>
    <row r="109" spans="2:5" x14ac:dyDescent="0.35">
      <c r="B109">
        <v>747</v>
      </c>
      <c r="C109" t="s">
        <v>326</v>
      </c>
      <c r="D109" t="s">
        <v>324</v>
      </c>
      <c r="E109" t="s">
        <v>325</v>
      </c>
    </row>
    <row r="110" spans="2:5" x14ac:dyDescent="0.35">
      <c r="B110">
        <v>1382</v>
      </c>
      <c r="C110" t="s">
        <v>112</v>
      </c>
      <c r="D110" t="s">
        <v>327</v>
      </c>
      <c r="E110" t="s">
        <v>328</v>
      </c>
    </row>
    <row r="111" spans="2:5" x14ac:dyDescent="0.35">
      <c r="B111">
        <v>1510</v>
      </c>
      <c r="C111" t="s">
        <v>44</v>
      </c>
      <c r="D111" t="s">
        <v>337</v>
      </c>
      <c r="E111" t="s">
        <v>338</v>
      </c>
    </row>
    <row r="112" spans="2:5" x14ac:dyDescent="0.35">
      <c r="B112">
        <v>1461</v>
      </c>
      <c r="C112" t="s">
        <v>185</v>
      </c>
      <c r="D112" t="s">
        <v>28</v>
      </c>
      <c r="E112" t="s">
        <v>339</v>
      </c>
    </row>
  </sheetData>
  <sortState xmlns:xlrd2="http://schemas.microsoft.com/office/spreadsheetml/2017/richdata2" ref="B1:E102">
    <sortCondition ref="B1:B1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opLeftCell="A169" workbookViewId="0">
      <selection activeCell="L182" sqref="L182"/>
    </sheetView>
  </sheetViews>
  <sheetFormatPr defaultRowHeight="14.5" x14ac:dyDescent="0.35"/>
  <cols>
    <col min="5" max="5" width="23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1376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>
        <v>1453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35">
      <c r="A4">
        <v>3</v>
      </c>
      <c r="B4">
        <v>1460</v>
      </c>
      <c r="C4" t="s">
        <v>13</v>
      </c>
      <c r="D4" t="s">
        <v>14</v>
      </c>
      <c r="E4" t="s">
        <v>333</v>
      </c>
      <c r="F4" t="s">
        <v>9</v>
      </c>
    </row>
    <row r="5" spans="1:6" x14ac:dyDescent="0.35">
      <c r="A5">
        <v>4</v>
      </c>
      <c r="B5">
        <v>1511</v>
      </c>
      <c r="C5" t="s">
        <v>15</v>
      </c>
      <c r="D5" t="s">
        <v>16</v>
      </c>
      <c r="E5" t="s">
        <v>17</v>
      </c>
      <c r="F5" t="s">
        <v>9</v>
      </c>
    </row>
    <row r="6" spans="1:6" x14ac:dyDescent="0.35">
      <c r="A6">
        <v>5</v>
      </c>
      <c r="B6">
        <v>1508</v>
      </c>
      <c r="C6" t="s">
        <v>13</v>
      </c>
      <c r="D6" t="s">
        <v>18</v>
      </c>
      <c r="E6" t="s">
        <v>19</v>
      </c>
      <c r="F6" t="s">
        <v>9</v>
      </c>
    </row>
    <row r="7" spans="1:6" x14ac:dyDescent="0.35">
      <c r="A7">
        <v>6</v>
      </c>
      <c r="B7">
        <v>1369</v>
      </c>
      <c r="C7" t="s">
        <v>13</v>
      </c>
      <c r="D7" t="s">
        <v>20</v>
      </c>
      <c r="E7" t="s">
        <v>21</v>
      </c>
      <c r="F7" t="s">
        <v>9</v>
      </c>
    </row>
    <row r="8" spans="1:6" x14ac:dyDescent="0.35">
      <c r="A8">
        <v>7</v>
      </c>
      <c r="B8">
        <v>854</v>
      </c>
      <c r="C8" t="s">
        <v>13</v>
      </c>
      <c r="D8" t="s">
        <v>22</v>
      </c>
      <c r="E8" t="s">
        <v>23</v>
      </c>
      <c r="F8" t="s">
        <v>9</v>
      </c>
    </row>
    <row r="9" spans="1:6" x14ac:dyDescent="0.35">
      <c r="A9">
        <v>8</v>
      </c>
      <c r="B9">
        <v>1363</v>
      </c>
      <c r="C9" t="s">
        <v>24</v>
      </c>
      <c r="D9" t="s">
        <v>25</v>
      </c>
      <c r="E9" t="s">
        <v>26</v>
      </c>
      <c r="F9" t="s">
        <v>9</v>
      </c>
    </row>
    <row r="10" spans="1:6" x14ac:dyDescent="0.35">
      <c r="A10">
        <v>9</v>
      </c>
      <c r="B10">
        <v>1461</v>
      </c>
      <c r="C10" t="s">
        <v>13</v>
      </c>
      <c r="D10" t="s">
        <v>27</v>
      </c>
      <c r="E10" t="s">
        <v>28</v>
      </c>
      <c r="F10" t="s">
        <v>9</v>
      </c>
    </row>
    <row r="11" spans="1:6" x14ac:dyDescent="0.35">
      <c r="A11">
        <v>10</v>
      </c>
      <c r="B11">
        <v>1524</v>
      </c>
      <c r="C11" t="s">
        <v>13</v>
      </c>
      <c r="D11" t="s">
        <v>29</v>
      </c>
      <c r="E11" t="s">
        <v>30</v>
      </c>
      <c r="F11" t="s">
        <v>9</v>
      </c>
    </row>
    <row r="12" spans="1:6" x14ac:dyDescent="0.35">
      <c r="A12">
        <v>11</v>
      </c>
      <c r="B12">
        <v>1396</v>
      </c>
      <c r="C12" t="s">
        <v>13</v>
      </c>
      <c r="D12" t="s">
        <v>31</v>
      </c>
      <c r="E12" t="s">
        <v>32</v>
      </c>
      <c r="F12" t="s">
        <v>9</v>
      </c>
    </row>
    <row r="13" spans="1:6" x14ac:dyDescent="0.35">
      <c r="A13">
        <v>12</v>
      </c>
      <c r="B13">
        <v>1467</v>
      </c>
      <c r="C13" t="s">
        <v>13</v>
      </c>
      <c r="D13" t="s">
        <v>33</v>
      </c>
      <c r="E13" t="s">
        <v>34</v>
      </c>
      <c r="F13" t="s">
        <v>9</v>
      </c>
    </row>
    <row r="14" spans="1:6" x14ac:dyDescent="0.35">
      <c r="A14">
        <v>13</v>
      </c>
      <c r="B14">
        <v>1191</v>
      </c>
      <c r="C14" t="s">
        <v>13</v>
      </c>
      <c r="D14" t="s">
        <v>35</v>
      </c>
      <c r="E14" t="s">
        <v>36</v>
      </c>
      <c r="F14" t="s">
        <v>9</v>
      </c>
    </row>
    <row r="15" spans="1:6" x14ac:dyDescent="0.35">
      <c r="A15">
        <v>14</v>
      </c>
      <c r="B15">
        <v>1161</v>
      </c>
      <c r="C15" t="s">
        <v>37</v>
      </c>
      <c r="D15" t="s">
        <v>38</v>
      </c>
      <c r="E15" t="s">
        <v>39</v>
      </c>
      <c r="F15" t="s">
        <v>9</v>
      </c>
    </row>
    <row r="16" spans="1:6" x14ac:dyDescent="0.35">
      <c r="A16">
        <v>15</v>
      </c>
      <c r="B16">
        <v>1479</v>
      </c>
      <c r="C16" t="s">
        <v>13</v>
      </c>
      <c r="D16" t="s">
        <v>40</v>
      </c>
      <c r="E16" t="s">
        <v>41</v>
      </c>
      <c r="F16" t="s">
        <v>9</v>
      </c>
    </row>
    <row r="17" spans="1:6" x14ac:dyDescent="0.35">
      <c r="A17">
        <v>16</v>
      </c>
      <c r="B17">
        <v>1306</v>
      </c>
      <c r="C17" t="s">
        <v>13</v>
      </c>
      <c r="D17" t="s">
        <v>42</v>
      </c>
      <c r="E17" t="s">
        <v>43</v>
      </c>
      <c r="F17" t="s">
        <v>9</v>
      </c>
    </row>
    <row r="18" spans="1:6" x14ac:dyDescent="0.35">
      <c r="A18">
        <v>1</v>
      </c>
      <c r="B18">
        <v>1526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35">
      <c r="A19">
        <v>2</v>
      </c>
      <c r="B19">
        <v>1505</v>
      </c>
      <c r="C19" t="s">
        <v>48</v>
      </c>
      <c r="D19" t="s">
        <v>49</v>
      </c>
      <c r="E19" t="s">
        <v>50</v>
      </c>
      <c r="F19" t="s">
        <v>47</v>
      </c>
    </row>
    <row r="20" spans="1:6" x14ac:dyDescent="0.35">
      <c r="A20">
        <v>3</v>
      </c>
      <c r="B20">
        <v>1535</v>
      </c>
      <c r="C20" t="s">
        <v>51</v>
      </c>
      <c r="D20" t="s">
        <v>52</v>
      </c>
      <c r="E20" t="s">
        <v>53</v>
      </c>
      <c r="F20" t="s">
        <v>47</v>
      </c>
    </row>
    <row r="21" spans="1:6" x14ac:dyDescent="0.35">
      <c r="A21">
        <v>4</v>
      </c>
      <c r="B21">
        <v>1449</v>
      </c>
      <c r="C21" t="s">
        <v>54</v>
      </c>
      <c r="D21" t="s">
        <v>55</v>
      </c>
      <c r="E21" t="s">
        <v>56</v>
      </c>
      <c r="F21" t="s">
        <v>47</v>
      </c>
    </row>
    <row r="22" spans="1:6" x14ac:dyDescent="0.35">
      <c r="A22">
        <v>5</v>
      </c>
      <c r="B22">
        <v>1528</v>
      </c>
      <c r="C22" t="s">
        <v>57</v>
      </c>
      <c r="D22" t="s">
        <v>58</v>
      </c>
      <c r="E22" t="s">
        <v>59</v>
      </c>
      <c r="F22" t="s">
        <v>47</v>
      </c>
    </row>
    <row r="23" spans="1:6" x14ac:dyDescent="0.35">
      <c r="A23">
        <v>6</v>
      </c>
      <c r="B23">
        <v>1511</v>
      </c>
      <c r="C23" t="s">
        <v>60</v>
      </c>
      <c r="D23" t="s">
        <v>16</v>
      </c>
      <c r="E23" t="s">
        <v>17</v>
      </c>
      <c r="F23" t="s">
        <v>47</v>
      </c>
    </row>
    <row r="24" spans="1:6" x14ac:dyDescent="0.35">
      <c r="A24">
        <v>7</v>
      </c>
      <c r="B24">
        <v>1235</v>
      </c>
      <c r="C24" t="s">
        <v>61</v>
      </c>
      <c r="D24" t="s">
        <v>62</v>
      </c>
      <c r="E24" t="s">
        <v>63</v>
      </c>
      <c r="F24" t="s">
        <v>47</v>
      </c>
    </row>
    <row r="25" spans="1:6" x14ac:dyDescent="0.35">
      <c r="A25">
        <v>8</v>
      </c>
      <c r="B25">
        <v>1376</v>
      </c>
      <c r="C25" t="s">
        <v>64</v>
      </c>
      <c r="D25" t="s">
        <v>7</v>
      </c>
      <c r="E25" t="s">
        <v>8</v>
      </c>
      <c r="F25" t="s">
        <v>47</v>
      </c>
    </row>
    <row r="26" spans="1:6" x14ac:dyDescent="0.35">
      <c r="A26">
        <v>9</v>
      </c>
      <c r="B26">
        <v>854</v>
      </c>
      <c r="C26" t="s">
        <v>65</v>
      </c>
      <c r="D26" t="s">
        <v>22</v>
      </c>
      <c r="E26" t="s">
        <v>23</v>
      </c>
      <c r="F26" t="s">
        <v>47</v>
      </c>
    </row>
    <row r="27" spans="1:6" x14ac:dyDescent="0.35">
      <c r="A27">
        <v>10</v>
      </c>
      <c r="B27">
        <v>1189</v>
      </c>
      <c r="C27" t="s">
        <v>66</v>
      </c>
      <c r="D27" t="s">
        <v>67</v>
      </c>
      <c r="E27" t="s">
        <v>68</v>
      </c>
      <c r="F27" t="s">
        <v>47</v>
      </c>
    </row>
    <row r="28" spans="1:6" x14ac:dyDescent="0.35">
      <c r="A28">
        <v>11</v>
      </c>
      <c r="B28">
        <v>1537</v>
      </c>
      <c r="C28" t="s">
        <v>66</v>
      </c>
      <c r="D28" t="s">
        <v>69</v>
      </c>
      <c r="E28" t="s">
        <v>332</v>
      </c>
      <c r="F28" t="s">
        <v>47</v>
      </c>
    </row>
    <row r="29" spans="1:6" x14ac:dyDescent="0.35">
      <c r="A29">
        <v>12</v>
      </c>
      <c r="B29">
        <v>1192</v>
      </c>
      <c r="C29" t="s">
        <v>61</v>
      </c>
      <c r="D29" t="s">
        <v>70</v>
      </c>
      <c r="E29" t="s">
        <v>71</v>
      </c>
      <c r="F29" t="s">
        <v>47</v>
      </c>
    </row>
    <row r="30" spans="1:6" x14ac:dyDescent="0.35">
      <c r="A30">
        <v>13</v>
      </c>
      <c r="B30">
        <v>1363</v>
      </c>
      <c r="C30" t="s">
        <v>72</v>
      </c>
      <c r="D30" t="s">
        <v>25</v>
      </c>
      <c r="E30" t="s">
        <v>26</v>
      </c>
      <c r="F30" t="s">
        <v>47</v>
      </c>
    </row>
    <row r="31" spans="1:6" x14ac:dyDescent="0.35">
      <c r="A31">
        <v>14</v>
      </c>
      <c r="B31">
        <v>1513</v>
      </c>
      <c r="C31" t="s">
        <v>73</v>
      </c>
      <c r="D31" t="s">
        <v>74</v>
      </c>
      <c r="E31" t="s">
        <v>331</v>
      </c>
      <c r="F31" t="s">
        <v>47</v>
      </c>
    </row>
    <row r="32" spans="1:6" x14ac:dyDescent="0.35">
      <c r="A32">
        <v>15</v>
      </c>
      <c r="B32">
        <v>1450</v>
      </c>
      <c r="C32" t="s">
        <v>64</v>
      </c>
      <c r="D32" t="s">
        <v>75</v>
      </c>
      <c r="E32" t="s">
        <v>76</v>
      </c>
      <c r="F32" t="s">
        <v>47</v>
      </c>
    </row>
    <row r="33" spans="1:6" x14ac:dyDescent="0.35">
      <c r="A33">
        <v>16</v>
      </c>
      <c r="B33">
        <v>1435</v>
      </c>
      <c r="C33" t="s">
        <v>123</v>
      </c>
      <c r="D33" t="s">
        <v>77</v>
      </c>
      <c r="E33" t="s">
        <v>78</v>
      </c>
      <c r="F33" t="s">
        <v>47</v>
      </c>
    </row>
    <row r="34" spans="1:6" x14ac:dyDescent="0.35">
      <c r="A34">
        <v>17</v>
      </c>
      <c r="B34">
        <v>1547</v>
      </c>
      <c r="C34" t="s">
        <v>79</v>
      </c>
      <c r="D34" t="s">
        <v>80</v>
      </c>
      <c r="E34" t="s">
        <v>81</v>
      </c>
      <c r="F34" t="s">
        <v>47</v>
      </c>
    </row>
    <row r="35" spans="1:6" x14ac:dyDescent="0.35">
      <c r="A35">
        <v>18</v>
      </c>
      <c r="B35">
        <v>1355</v>
      </c>
      <c r="C35" t="s">
        <v>82</v>
      </c>
      <c r="D35" t="s">
        <v>83</v>
      </c>
      <c r="E35" t="s">
        <v>84</v>
      </c>
      <c r="F35" t="s">
        <v>47</v>
      </c>
    </row>
    <row r="36" spans="1:6" x14ac:dyDescent="0.35">
      <c r="A36">
        <v>1</v>
      </c>
      <c r="B36">
        <v>1376</v>
      </c>
      <c r="C36" t="s">
        <v>64</v>
      </c>
      <c r="D36" t="s">
        <v>7</v>
      </c>
      <c r="E36" t="s">
        <v>8</v>
      </c>
      <c r="F36" t="s">
        <v>85</v>
      </c>
    </row>
    <row r="37" spans="1:6" x14ac:dyDescent="0.35">
      <c r="A37">
        <v>2</v>
      </c>
      <c r="B37">
        <v>1526</v>
      </c>
      <c r="C37" t="s">
        <v>44</v>
      </c>
      <c r="D37" t="s">
        <v>45</v>
      </c>
      <c r="E37" t="s">
        <v>46</v>
      </c>
      <c r="F37" t="s">
        <v>85</v>
      </c>
    </row>
    <row r="38" spans="1:6" x14ac:dyDescent="0.35">
      <c r="A38">
        <v>3</v>
      </c>
      <c r="B38">
        <v>1535</v>
      </c>
      <c r="C38" t="s">
        <v>51</v>
      </c>
      <c r="D38" t="s">
        <v>52</v>
      </c>
      <c r="E38" t="s">
        <v>53</v>
      </c>
      <c r="F38" t="s">
        <v>85</v>
      </c>
    </row>
    <row r="39" spans="1:6" x14ac:dyDescent="0.35">
      <c r="A39">
        <v>4</v>
      </c>
      <c r="B39">
        <v>1528</v>
      </c>
      <c r="C39" t="s">
        <v>86</v>
      </c>
      <c r="D39" t="s">
        <v>58</v>
      </c>
      <c r="E39" t="s">
        <v>59</v>
      </c>
      <c r="F39" t="s">
        <v>85</v>
      </c>
    </row>
    <row r="40" spans="1:6" x14ac:dyDescent="0.35">
      <c r="A40">
        <v>5</v>
      </c>
      <c r="B40">
        <v>1400</v>
      </c>
      <c r="C40" t="s">
        <v>87</v>
      </c>
      <c r="D40" t="s">
        <v>88</v>
      </c>
      <c r="E40" t="s">
        <v>89</v>
      </c>
      <c r="F40" t="s">
        <v>85</v>
      </c>
    </row>
    <row r="41" spans="1:6" x14ac:dyDescent="0.35">
      <c r="A41">
        <v>6</v>
      </c>
      <c r="B41">
        <v>1505</v>
      </c>
      <c r="C41" t="s">
        <v>90</v>
      </c>
      <c r="D41" t="s">
        <v>91</v>
      </c>
      <c r="E41" t="s">
        <v>92</v>
      </c>
      <c r="F41" t="s">
        <v>85</v>
      </c>
    </row>
    <row r="42" spans="1:6" x14ac:dyDescent="0.35">
      <c r="A42">
        <v>7</v>
      </c>
      <c r="B42">
        <v>1235</v>
      </c>
      <c r="C42" t="s">
        <v>93</v>
      </c>
      <c r="D42" t="s">
        <v>62</v>
      </c>
      <c r="E42" t="s">
        <v>63</v>
      </c>
      <c r="F42" t="s">
        <v>85</v>
      </c>
    </row>
    <row r="43" spans="1:6" x14ac:dyDescent="0.35">
      <c r="A43">
        <v>8</v>
      </c>
      <c r="B43">
        <v>1377</v>
      </c>
      <c r="C43" t="s">
        <v>94</v>
      </c>
      <c r="D43" t="s">
        <v>95</v>
      </c>
      <c r="E43" t="s">
        <v>96</v>
      </c>
      <c r="F43" t="s">
        <v>85</v>
      </c>
    </row>
    <row r="44" spans="1:6" x14ac:dyDescent="0.35">
      <c r="A44">
        <v>9</v>
      </c>
      <c r="B44">
        <v>1479</v>
      </c>
      <c r="C44" t="s">
        <v>97</v>
      </c>
      <c r="D44" t="s">
        <v>98</v>
      </c>
      <c r="E44" t="s">
        <v>99</v>
      </c>
      <c r="F44" t="s">
        <v>85</v>
      </c>
    </row>
    <row r="45" spans="1:6" x14ac:dyDescent="0.35">
      <c r="A45">
        <v>10</v>
      </c>
      <c r="B45">
        <v>1469</v>
      </c>
      <c r="C45" t="s">
        <v>100</v>
      </c>
      <c r="D45" t="s">
        <v>101</v>
      </c>
      <c r="E45" t="s">
        <v>102</v>
      </c>
      <c r="F45" t="s">
        <v>85</v>
      </c>
    </row>
    <row r="46" spans="1:6" x14ac:dyDescent="0.35">
      <c r="A46">
        <v>11</v>
      </c>
      <c r="B46">
        <v>1480</v>
      </c>
      <c r="C46" t="s">
        <v>90</v>
      </c>
      <c r="D46" t="s">
        <v>103</v>
      </c>
      <c r="E46" t="s">
        <v>104</v>
      </c>
      <c r="F46" t="s">
        <v>85</v>
      </c>
    </row>
    <row r="47" spans="1:6" x14ac:dyDescent="0.35">
      <c r="A47">
        <v>12</v>
      </c>
      <c r="B47">
        <v>1481</v>
      </c>
      <c r="C47" t="s">
        <v>105</v>
      </c>
      <c r="D47" t="s">
        <v>106</v>
      </c>
      <c r="E47" t="s">
        <v>107</v>
      </c>
      <c r="F47" t="s">
        <v>85</v>
      </c>
    </row>
    <row r="48" spans="1:6" x14ac:dyDescent="0.35">
      <c r="A48">
        <v>13</v>
      </c>
      <c r="B48">
        <v>854</v>
      </c>
      <c r="C48" t="s">
        <v>108</v>
      </c>
      <c r="D48" t="s">
        <v>22</v>
      </c>
      <c r="E48" t="s">
        <v>23</v>
      </c>
      <c r="F48" t="s">
        <v>85</v>
      </c>
    </row>
    <row r="49" spans="1:6" x14ac:dyDescent="0.35">
      <c r="A49">
        <v>14</v>
      </c>
      <c r="B49">
        <v>1189</v>
      </c>
      <c r="C49" t="s">
        <v>109</v>
      </c>
      <c r="D49" t="s">
        <v>67</v>
      </c>
      <c r="E49" t="s">
        <v>68</v>
      </c>
      <c r="F49" t="s">
        <v>85</v>
      </c>
    </row>
    <row r="50" spans="1:6" x14ac:dyDescent="0.35">
      <c r="A50">
        <v>15</v>
      </c>
      <c r="B50">
        <v>1439</v>
      </c>
      <c r="C50" t="s">
        <v>105</v>
      </c>
      <c r="D50" t="s">
        <v>110</v>
      </c>
      <c r="E50" t="s">
        <v>111</v>
      </c>
      <c r="F50" t="s">
        <v>85</v>
      </c>
    </row>
    <row r="51" spans="1:6" x14ac:dyDescent="0.35">
      <c r="A51">
        <v>16</v>
      </c>
      <c r="B51">
        <v>1548</v>
      </c>
      <c r="C51" t="s">
        <v>112</v>
      </c>
      <c r="D51" t="s">
        <v>113</v>
      </c>
      <c r="E51" t="s">
        <v>114</v>
      </c>
      <c r="F51" t="s">
        <v>85</v>
      </c>
    </row>
    <row r="52" spans="1:6" x14ac:dyDescent="0.35">
      <c r="A52">
        <v>17</v>
      </c>
      <c r="B52">
        <v>1529</v>
      </c>
      <c r="C52" t="s">
        <v>115</v>
      </c>
      <c r="D52" t="s">
        <v>116</v>
      </c>
      <c r="E52" t="s">
        <v>117</v>
      </c>
      <c r="F52" t="s">
        <v>85</v>
      </c>
    </row>
    <row r="53" spans="1:6" x14ac:dyDescent="0.35">
      <c r="A53">
        <v>18</v>
      </c>
      <c r="B53">
        <v>1539</v>
      </c>
      <c r="C53" t="s">
        <v>105</v>
      </c>
      <c r="D53" t="s">
        <v>118</v>
      </c>
      <c r="E53" t="s">
        <v>119</v>
      </c>
      <c r="F53" t="s">
        <v>85</v>
      </c>
    </row>
    <row r="54" spans="1:6" x14ac:dyDescent="0.35">
      <c r="A54">
        <v>19</v>
      </c>
      <c r="B54">
        <v>1493</v>
      </c>
      <c r="C54" t="s">
        <v>120</v>
      </c>
      <c r="D54" t="s">
        <v>121</v>
      </c>
      <c r="E54" t="s">
        <v>122</v>
      </c>
      <c r="F54" t="s">
        <v>85</v>
      </c>
    </row>
    <row r="55" spans="1:6" x14ac:dyDescent="0.35">
      <c r="A55">
        <v>20</v>
      </c>
      <c r="B55">
        <v>1435</v>
      </c>
      <c r="C55" t="s">
        <v>123</v>
      </c>
      <c r="D55" t="s">
        <v>77</v>
      </c>
      <c r="E55" t="s">
        <v>78</v>
      </c>
      <c r="F55" t="s">
        <v>85</v>
      </c>
    </row>
    <row r="56" spans="1:6" x14ac:dyDescent="0.35">
      <c r="A56">
        <v>21</v>
      </c>
      <c r="B56">
        <v>1547</v>
      </c>
      <c r="C56" t="s">
        <v>124</v>
      </c>
      <c r="D56" t="s">
        <v>80</v>
      </c>
      <c r="E56" t="s">
        <v>81</v>
      </c>
      <c r="F56" t="s">
        <v>85</v>
      </c>
    </row>
    <row r="57" spans="1:6" x14ac:dyDescent="0.35">
      <c r="A57">
        <v>22</v>
      </c>
      <c r="B57">
        <v>870</v>
      </c>
      <c r="C57" t="s">
        <v>125</v>
      </c>
      <c r="D57" t="s">
        <v>126</v>
      </c>
      <c r="E57" t="s">
        <v>127</v>
      </c>
      <c r="F57" t="s">
        <v>85</v>
      </c>
    </row>
    <row r="58" spans="1:6" x14ac:dyDescent="0.35">
      <c r="A58">
        <v>23</v>
      </c>
      <c r="B58">
        <v>1432</v>
      </c>
      <c r="C58" t="s">
        <v>86</v>
      </c>
      <c r="D58" t="s">
        <v>128</v>
      </c>
      <c r="E58" t="s">
        <v>129</v>
      </c>
      <c r="F58" t="s">
        <v>85</v>
      </c>
    </row>
    <row r="59" spans="1:6" x14ac:dyDescent="0.35">
      <c r="A59">
        <v>24</v>
      </c>
      <c r="B59">
        <v>1521</v>
      </c>
      <c r="C59" t="s">
        <v>123</v>
      </c>
      <c r="D59" t="s">
        <v>130</v>
      </c>
      <c r="E59" t="s">
        <v>131</v>
      </c>
      <c r="F59" t="s">
        <v>85</v>
      </c>
    </row>
    <row r="60" spans="1:6" x14ac:dyDescent="0.35">
      <c r="A60">
        <v>25</v>
      </c>
      <c r="B60">
        <v>1324</v>
      </c>
      <c r="C60" t="s">
        <v>115</v>
      </c>
      <c r="D60" t="s">
        <v>132</v>
      </c>
      <c r="E60" t="s">
        <v>133</v>
      </c>
      <c r="F60" t="s">
        <v>85</v>
      </c>
    </row>
    <row r="61" spans="1:6" x14ac:dyDescent="0.35">
      <c r="A61">
        <v>26</v>
      </c>
      <c r="B61">
        <v>1342</v>
      </c>
      <c r="C61" t="s">
        <v>86</v>
      </c>
      <c r="D61" t="s">
        <v>134</v>
      </c>
      <c r="E61" t="s">
        <v>135</v>
      </c>
      <c r="F61" t="s">
        <v>85</v>
      </c>
    </row>
    <row r="62" spans="1:6" x14ac:dyDescent="0.35">
      <c r="A62">
        <v>1</v>
      </c>
      <c r="B62">
        <v>1541</v>
      </c>
      <c r="C62" t="s">
        <v>100</v>
      </c>
      <c r="D62" t="s">
        <v>138</v>
      </c>
      <c r="E62" t="s">
        <v>139</v>
      </c>
      <c r="F62" t="s">
        <v>268</v>
      </c>
    </row>
    <row r="63" spans="1:6" x14ac:dyDescent="0.35">
      <c r="A63">
        <v>2</v>
      </c>
      <c r="B63">
        <v>1526</v>
      </c>
      <c r="C63" t="s">
        <v>44</v>
      </c>
      <c r="D63" t="s">
        <v>45</v>
      </c>
      <c r="E63" t="s">
        <v>46</v>
      </c>
      <c r="F63" t="s">
        <v>268</v>
      </c>
    </row>
    <row r="64" spans="1:6" x14ac:dyDescent="0.35">
      <c r="A64">
        <v>3</v>
      </c>
      <c r="B64">
        <v>1533</v>
      </c>
      <c r="C64" t="s">
        <v>54</v>
      </c>
      <c r="D64" t="s">
        <v>140</v>
      </c>
      <c r="E64" t="s">
        <v>56</v>
      </c>
      <c r="F64" t="s">
        <v>268</v>
      </c>
    </row>
    <row r="65" spans="1:6" x14ac:dyDescent="0.35">
      <c r="A65">
        <v>4</v>
      </c>
      <c r="B65">
        <v>1535</v>
      </c>
      <c r="C65" t="s">
        <v>51</v>
      </c>
      <c r="D65" t="s">
        <v>52</v>
      </c>
      <c r="E65" t="s">
        <v>53</v>
      </c>
      <c r="F65" t="s">
        <v>268</v>
      </c>
    </row>
    <row r="66" spans="1:6" x14ac:dyDescent="0.35">
      <c r="A66">
        <v>5</v>
      </c>
      <c r="B66">
        <v>1528</v>
      </c>
      <c r="C66" t="s">
        <v>57</v>
      </c>
      <c r="D66" t="s">
        <v>58</v>
      </c>
      <c r="E66" t="s">
        <v>59</v>
      </c>
      <c r="F66" t="s">
        <v>268</v>
      </c>
    </row>
    <row r="67" spans="1:6" x14ac:dyDescent="0.35">
      <c r="A67">
        <v>6</v>
      </c>
      <c r="B67">
        <v>1376</v>
      </c>
      <c r="C67" t="s">
        <v>64</v>
      </c>
      <c r="D67" t="s">
        <v>7</v>
      </c>
      <c r="E67" t="s">
        <v>8</v>
      </c>
      <c r="F67" t="s">
        <v>268</v>
      </c>
    </row>
    <row r="68" spans="1:6" x14ac:dyDescent="0.35">
      <c r="A68">
        <v>7</v>
      </c>
      <c r="B68">
        <v>1398</v>
      </c>
      <c r="C68" t="s">
        <v>143</v>
      </c>
      <c r="D68" t="s">
        <v>141</v>
      </c>
      <c r="E68" t="s">
        <v>142</v>
      </c>
      <c r="F68" t="s">
        <v>268</v>
      </c>
    </row>
    <row r="69" spans="1:6" x14ac:dyDescent="0.35">
      <c r="A69">
        <v>8</v>
      </c>
      <c r="B69">
        <v>1479</v>
      </c>
      <c r="C69" t="s">
        <v>97</v>
      </c>
      <c r="D69" t="s">
        <v>98</v>
      </c>
      <c r="E69" t="s">
        <v>144</v>
      </c>
      <c r="F69" t="s">
        <v>268</v>
      </c>
    </row>
    <row r="70" spans="1:6" x14ac:dyDescent="0.35">
      <c r="A70">
        <v>9</v>
      </c>
      <c r="B70">
        <v>1481</v>
      </c>
      <c r="C70" t="s">
        <v>145</v>
      </c>
      <c r="D70" t="s">
        <v>106</v>
      </c>
      <c r="E70" t="s">
        <v>70</v>
      </c>
      <c r="F70" t="s">
        <v>268</v>
      </c>
    </row>
    <row r="71" spans="1:6" x14ac:dyDescent="0.35">
      <c r="A71">
        <v>10</v>
      </c>
      <c r="B71">
        <v>1414</v>
      </c>
      <c r="C71" t="s">
        <v>146</v>
      </c>
      <c r="D71" t="s">
        <v>22</v>
      </c>
      <c r="E71" t="s">
        <v>23</v>
      </c>
      <c r="F71" t="s">
        <v>268</v>
      </c>
    </row>
    <row r="72" spans="1:6" x14ac:dyDescent="0.35">
      <c r="A72">
        <v>11</v>
      </c>
      <c r="B72">
        <v>1400</v>
      </c>
      <c r="C72" t="s">
        <v>147</v>
      </c>
      <c r="D72" t="s">
        <v>88</v>
      </c>
      <c r="E72" t="s">
        <v>89</v>
      </c>
      <c r="F72" t="s">
        <v>268</v>
      </c>
    </row>
    <row r="73" spans="1:6" x14ac:dyDescent="0.35">
      <c r="A73">
        <v>12</v>
      </c>
      <c r="B73">
        <v>411</v>
      </c>
      <c r="C73" t="s">
        <v>150</v>
      </c>
      <c r="D73" t="s">
        <v>148</v>
      </c>
      <c r="E73" t="s">
        <v>149</v>
      </c>
      <c r="F73" t="s">
        <v>268</v>
      </c>
    </row>
    <row r="74" spans="1:6" x14ac:dyDescent="0.35">
      <c r="A74">
        <v>13</v>
      </c>
      <c r="B74">
        <v>1469</v>
      </c>
      <c r="C74" t="s">
        <v>100</v>
      </c>
      <c r="D74" t="s">
        <v>101</v>
      </c>
      <c r="E74" t="s">
        <v>102</v>
      </c>
      <c r="F74" t="s">
        <v>268</v>
      </c>
    </row>
    <row r="75" spans="1:6" x14ac:dyDescent="0.35">
      <c r="A75">
        <v>14</v>
      </c>
      <c r="B75">
        <v>1410</v>
      </c>
      <c r="C75" t="s">
        <v>153</v>
      </c>
      <c r="D75" t="s">
        <v>151</v>
      </c>
      <c r="E75" t="s">
        <v>152</v>
      </c>
      <c r="F75" t="s">
        <v>268</v>
      </c>
    </row>
    <row r="76" spans="1:6" x14ac:dyDescent="0.35">
      <c r="A76">
        <v>15</v>
      </c>
      <c r="B76">
        <v>1377</v>
      </c>
      <c r="C76" t="s">
        <v>154</v>
      </c>
      <c r="D76" t="s">
        <v>95</v>
      </c>
      <c r="E76" t="s">
        <v>96</v>
      </c>
      <c r="F76" t="s">
        <v>268</v>
      </c>
    </row>
    <row r="77" spans="1:6" x14ac:dyDescent="0.35">
      <c r="A77">
        <v>16</v>
      </c>
      <c r="B77">
        <v>1532</v>
      </c>
      <c r="C77" t="s">
        <v>123</v>
      </c>
      <c r="D77" t="s">
        <v>155</v>
      </c>
      <c r="E77" t="s">
        <v>156</v>
      </c>
      <c r="F77" t="s">
        <v>268</v>
      </c>
    </row>
    <row r="78" spans="1:6" x14ac:dyDescent="0.35">
      <c r="A78">
        <v>17</v>
      </c>
      <c r="B78">
        <v>1539</v>
      </c>
      <c r="C78" t="s">
        <v>145</v>
      </c>
      <c r="D78" t="s">
        <v>157</v>
      </c>
      <c r="E78" t="s">
        <v>119</v>
      </c>
      <c r="F78" t="s">
        <v>268</v>
      </c>
    </row>
    <row r="79" spans="1:6" x14ac:dyDescent="0.35">
      <c r="A79">
        <v>18</v>
      </c>
      <c r="B79">
        <v>1239</v>
      </c>
      <c r="C79" t="s">
        <v>159</v>
      </c>
      <c r="D79" t="s">
        <v>158</v>
      </c>
      <c r="E79" t="s">
        <v>126</v>
      </c>
      <c r="F79" t="s">
        <v>268</v>
      </c>
    </row>
    <row r="80" spans="1:6" x14ac:dyDescent="0.35">
      <c r="A80">
        <v>19</v>
      </c>
      <c r="B80">
        <v>1515</v>
      </c>
      <c r="C80" t="s">
        <v>150</v>
      </c>
      <c r="D80" t="s">
        <v>160</v>
      </c>
      <c r="E80" t="s">
        <v>161</v>
      </c>
      <c r="F80" t="s">
        <v>268</v>
      </c>
    </row>
    <row r="81" spans="1:6" x14ac:dyDescent="0.35">
      <c r="A81">
        <v>20</v>
      </c>
      <c r="B81">
        <v>1362</v>
      </c>
      <c r="C81" t="s">
        <v>164</v>
      </c>
      <c r="D81" t="s">
        <v>162</v>
      </c>
      <c r="E81" t="s">
        <v>163</v>
      </c>
      <c r="F81" t="s">
        <v>268</v>
      </c>
    </row>
    <row r="82" spans="1:6" x14ac:dyDescent="0.35">
      <c r="A82">
        <v>21</v>
      </c>
      <c r="B82">
        <v>1456</v>
      </c>
      <c r="C82" t="s">
        <v>167</v>
      </c>
      <c r="D82" t="s">
        <v>165</v>
      </c>
      <c r="E82" t="s">
        <v>166</v>
      </c>
      <c r="F82" t="s">
        <v>268</v>
      </c>
    </row>
    <row r="83" spans="1:6" x14ac:dyDescent="0.35">
      <c r="A83">
        <v>22</v>
      </c>
      <c r="B83">
        <v>1189</v>
      </c>
      <c r="C83" t="s">
        <v>109</v>
      </c>
      <c r="D83" t="s">
        <v>67</v>
      </c>
      <c r="E83" t="s">
        <v>68</v>
      </c>
      <c r="F83" t="s">
        <v>268</v>
      </c>
    </row>
    <row r="84" spans="1:6" x14ac:dyDescent="0.35">
      <c r="A84">
        <v>23</v>
      </c>
      <c r="B84">
        <v>767</v>
      </c>
      <c r="C84" t="s">
        <v>170</v>
      </c>
      <c r="D84" t="s">
        <v>168</v>
      </c>
      <c r="E84" t="s">
        <v>169</v>
      </c>
      <c r="F84" t="s">
        <v>268</v>
      </c>
    </row>
    <row r="85" spans="1:6" x14ac:dyDescent="0.35">
      <c r="A85">
        <v>24</v>
      </c>
      <c r="B85">
        <v>1004</v>
      </c>
      <c r="C85" t="s">
        <v>173</v>
      </c>
      <c r="D85" t="s">
        <v>171</v>
      </c>
      <c r="E85" t="s">
        <v>172</v>
      </c>
      <c r="F85" t="s">
        <v>268</v>
      </c>
    </row>
    <row r="86" spans="1:6" x14ac:dyDescent="0.35">
      <c r="A86">
        <v>25</v>
      </c>
      <c r="B86">
        <v>1439</v>
      </c>
      <c r="C86" t="s">
        <v>105</v>
      </c>
      <c r="D86" t="s">
        <v>110</v>
      </c>
      <c r="E86" t="s">
        <v>111</v>
      </c>
      <c r="F86" t="s">
        <v>268</v>
      </c>
    </row>
    <row r="87" spans="1:6" x14ac:dyDescent="0.35">
      <c r="A87">
        <v>26</v>
      </c>
      <c r="B87">
        <v>1455</v>
      </c>
      <c r="C87" t="s">
        <v>176</v>
      </c>
      <c r="D87" t="s">
        <v>174</v>
      </c>
      <c r="E87" t="s">
        <v>175</v>
      </c>
      <c r="F87" t="s">
        <v>268</v>
      </c>
    </row>
    <row r="88" spans="1:6" x14ac:dyDescent="0.35">
      <c r="A88">
        <v>27</v>
      </c>
      <c r="B88">
        <v>971</v>
      </c>
      <c r="C88" t="s">
        <v>179</v>
      </c>
      <c r="D88" t="s">
        <v>177</v>
      </c>
      <c r="E88" t="s">
        <v>178</v>
      </c>
      <c r="F88" t="s">
        <v>268</v>
      </c>
    </row>
    <row r="89" spans="1:6" x14ac:dyDescent="0.35">
      <c r="A89">
        <v>28</v>
      </c>
      <c r="B89">
        <v>1363</v>
      </c>
      <c r="C89" t="s">
        <v>124</v>
      </c>
      <c r="D89" t="s">
        <v>25</v>
      </c>
      <c r="E89" t="s">
        <v>180</v>
      </c>
      <c r="F89" t="s">
        <v>268</v>
      </c>
    </row>
    <row r="90" spans="1:6" x14ac:dyDescent="0.35">
      <c r="A90">
        <v>29</v>
      </c>
      <c r="B90">
        <v>1513</v>
      </c>
      <c r="C90" t="s">
        <v>73</v>
      </c>
      <c r="D90" t="s">
        <v>74</v>
      </c>
      <c r="E90" t="s">
        <v>331</v>
      </c>
      <c r="F90" t="s">
        <v>268</v>
      </c>
    </row>
    <row r="91" spans="1:6" x14ac:dyDescent="0.35">
      <c r="A91">
        <v>30</v>
      </c>
      <c r="B91">
        <v>1489</v>
      </c>
      <c r="C91" t="s">
        <v>123</v>
      </c>
      <c r="D91" t="s">
        <v>181</v>
      </c>
      <c r="E91" t="s">
        <v>182</v>
      </c>
      <c r="F91" t="s">
        <v>268</v>
      </c>
    </row>
    <row r="92" spans="1:6" x14ac:dyDescent="0.35">
      <c r="A92">
        <v>31</v>
      </c>
      <c r="B92">
        <v>1530</v>
      </c>
      <c r="C92" t="s">
        <v>145</v>
      </c>
      <c r="D92" t="s">
        <v>183</v>
      </c>
      <c r="E92" t="s">
        <v>184</v>
      </c>
      <c r="F92" t="s">
        <v>268</v>
      </c>
    </row>
    <row r="93" spans="1:6" x14ac:dyDescent="0.35">
      <c r="A93">
        <v>32</v>
      </c>
      <c r="B93">
        <v>1524</v>
      </c>
      <c r="C93" t="s">
        <v>185</v>
      </c>
      <c r="D93" t="s">
        <v>29</v>
      </c>
      <c r="E93" t="s">
        <v>30</v>
      </c>
      <c r="F93" t="s">
        <v>268</v>
      </c>
    </row>
    <row r="94" spans="1:6" x14ac:dyDescent="0.35">
      <c r="A94">
        <v>33</v>
      </c>
      <c r="B94">
        <v>690</v>
      </c>
      <c r="C94" t="s">
        <v>188</v>
      </c>
      <c r="D94" t="s">
        <v>186</v>
      </c>
      <c r="E94" t="s">
        <v>187</v>
      </c>
      <c r="F94" t="s">
        <v>268</v>
      </c>
    </row>
    <row r="95" spans="1:6" x14ac:dyDescent="0.35">
      <c r="A95">
        <v>34</v>
      </c>
      <c r="B95">
        <v>1437</v>
      </c>
      <c r="C95" t="s">
        <v>143</v>
      </c>
      <c r="D95" t="s">
        <v>189</v>
      </c>
      <c r="E95" t="s">
        <v>190</v>
      </c>
      <c r="F95" t="s">
        <v>268</v>
      </c>
    </row>
    <row r="96" spans="1:6" x14ac:dyDescent="0.35">
      <c r="A96">
        <v>35</v>
      </c>
      <c r="B96">
        <v>880</v>
      </c>
      <c r="C96" t="s">
        <v>193</v>
      </c>
      <c r="D96" t="s">
        <v>191</v>
      </c>
      <c r="E96" t="s">
        <v>192</v>
      </c>
      <c r="F96" t="s">
        <v>268</v>
      </c>
    </row>
    <row r="97" spans="1:6" x14ac:dyDescent="0.35">
      <c r="A97">
        <v>36</v>
      </c>
      <c r="B97">
        <v>506</v>
      </c>
      <c r="C97" t="s">
        <v>196</v>
      </c>
      <c r="D97" t="s">
        <v>194</v>
      </c>
      <c r="E97" t="s">
        <v>195</v>
      </c>
      <c r="F97" t="s">
        <v>268</v>
      </c>
    </row>
    <row r="98" spans="1:6" x14ac:dyDescent="0.35">
      <c r="A98">
        <v>37</v>
      </c>
      <c r="B98">
        <v>1184</v>
      </c>
      <c r="C98" t="s">
        <v>199</v>
      </c>
      <c r="D98" t="s">
        <v>197</v>
      </c>
      <c r="E98" t="s">
        <v>198</v>
      </c>
      <c r="F98" t="s">
        <v>268</v>
      </c>
    </row>
    <row r="99" spans="1:6" x14ac:dyDescent="0.35">
      <c r="A99">
        <v>38</v>
      </c>
      <c r="B99">
        <v>1493</v>
      </c>
      <c r="C99" t="s">
        <v>201</v>
      </c>
      <c r="D99" t="s">
        <v>200</v>
      </c>
      <c r="E99" t="s">
        <v>122</v>
      </c>
      <c r="F99" t="s">
        <v>268</v>
      </c>
    </row>
    <row r="100" spans="1:6" x14ac:dyDescent="0.35">
      <c r="A100">
        <v>39</v>
      </c>
      <c r="B100">
        <v>877</v>
      </c>
      <c r="C100" t="s">
        <v>204</v>
      </c>
      <c r="D100" t="s">
        <v>202</v>
      </c>
      <c r="E100" t="s">
        <v>203</v>
      </c>
      <c r="F100" t="s">
        <v>268</v>
      </c>
    </row>
    <row r="101" spans="1:6" x14ac:dyDescent="0.35">
      <c r="A101">
        <v>40</v>
      </c>
      <c r="B101">
        <v>1417</v>
      </c>
      <c r="C101" t="s">
        <v>207</v>
      </c>
      <c r="D101" t="s">
        <v>205</v>
      </c>
      <c r="E101" t="s">
        <v>206</v>
      </c>
      <c r="F101" t="s">
        <v>268</v>
      </c>
    </row>
    <row r="102" spans="1:6" x14ac:dyDescent="0.35">
      <c r="A102">
        <v>41</v>
      </c>
      <c r="B102">
        <v>1547</v>
      </c>
      <c r="C102" t="s">
        <v>82</v>
      </c>
      <c r="D102" t="s">
        <v>80</v>
      </c>
      <c r="E102" t="s">
        <v>81</v>
      </c>
      <c r="F102" t="s">
        <v>268</v>
      </c>
    </row>
    <row r="103" spans="1:6" x14ac:dyDescent="0.35">
      <c r="A103">
        <v>42</v>
      </c>
      <c r="B103">
        <v>1435</v>
      </c>
      <c r="C103" t="s">
        <v>123</v>
      </c>
      <c r="D103" t="s">
        <v>77</v>
      </c>
      <c r="E103" t="s">
        <v>78</v>
      </c>
      <c r="F103" t="s">
        <v>268</v>
      </c>
    </row>
    <row r="104" spans="1:6" x14ac:dyDescent="0.35">
      <c r="A104">
        <v>43</v>
      </c>
      <c r="B104">
        <v>1503</v>
      </c>
      <c r="C104" t="s">
        <v>123</v>
      </c>
      <c r="D104" t="s">
        <v>208</v>
      </c>
      <c r="E104" t="s">
        <v>209</v>
      </c>
      <c r="F104" t="s">
        <v>268</v>
      </c>
    </row>
    <row r="105" spans="1:6" x14ac:dyDescent="0.35">
      <c r="A105">
        <v>44</v>
      </c>
      <c r="B105">
        <v>1427</v>
      </c>
      <c r="C105" t="s">
        <v>212</v>
      </c>
      <c r="D105" t="s">
        <v>210</v>
      </c>
      <c r="E105" t="s">
        <v>211</v>
      </c>
      <c r="F105" t="s">
        <v>268</v>
      </c>
    </row>
    <row r="106" spans="1:6" x14ac:dyDescent="0.35">
      <c r="A106">
        <v>45</v>
      </c>
      <c r="B106">
        <v>1470</v>
      </c>
      <c r="C106" t="s">
        <v>215</v>
      </c>
      <c r="D106" t="s">
        <v>213</v>
      </c>
      <c r="E106" t="s">
        <v>214</v>
      </c>
      <c r="F106" t="s">
        <v>268</v>
      </c>
    </row>
    <row r="107" spans="1:6" x14ac:dyDescent="0.35">
      <c r="A107">
        <v>46</v>
      </c>
      <c r="B107">
        <v>573</v>
      </c>
      <c r="C107" t="s">
        <v>105</v>
      </c>
      <c r="D107" t="s">
        <v>216</v>
      </c>
      <c r="E107" t="s">
        <v>217</v>
      </c>
      <c r="F107" t="s">
        <v>268</v>
      </c>
    </row>
    <row r="108" spans="1:6" x14ac:dyDescent="0.35">
      <c r="A108">
        <v>47</v>
      </c>
      <c r="B108">
        <v>1179</v>
      </c>
      <c r="C108" t="s">
        <v>220</v>
      </c>
      <c r="D108" t="s">
        <v>218</v>
      </c>
      <c r="E108" t="s">
        <v>219</v>
      </c>
      <c r="F108" t="s">
        <v>268</v>
      </c>
    </row>
    <row r="109" spans="1:6" x14ac:dyDescent="0.35">
      <c r="A109">
        <v>48</v>
      </c>
      <c r="B109">
        <v>1536</v>
      </c>
      <c r="C109" t="s">
        <v>223</v>
      </c>
      <c r="D109" t="s">
        <v>221</v>
      </c>
      <c r="E109" t="s">
        <v>222</v>
      </c>
      <c r="F109" t="s">
        <v>268</v>
      </c>
    </row>
    <row r="110" spans="1:6" x14ac:dyDescent="0.35">
      <c r="A110">
        <v>49</v>
      </c>
      <c r="B110">
        <v>762</v>
      </c>
      <c r="C110" t="s">
        <v>204</v>
      </c>
      <c r="D110" t="s">
        <v>224</v>
      </c>
      <c r="E110" t="s">
        <v>225</v>
      </c>
      <c r="F110" t="s">
        <v>268</v>
      </c>
    </row>
    <row r="111" spans="1:6" x14ac:dyDescent="0.35">
      <c r="A111">
        <v>50</v>
      </c>
      <c r="B111">
        <v>1271</v>
      </c>
      <c r="C111" t="s">
        <v>228</v>
      </c>
      <c r="D111" t="s">
        <v>226</v>
      </c>
      <c r="E111" t="s">
        <v>227</v>
      </c>
      <c r="F111" t="s">
        <v>268</v>
      </c>
    </row>
    <row r="112" spans="1:6" x14ac:dyDescent="0.35">
      <c r="A112">
        <v>51</v>
      </c>
      <c r="B112">
        <v>1325</v>
      </c>
      <c r="C112" t="s">
        <v>124</v>
      </c>
      <c r="D112" t="s">
        <v>229</v>
      </c>
      <c r="E112" t="s">
        <v>230</v>
      </c>
      <c r="F112" t="s">
        <v>268</v>
      </c>
    </row>
    <row r="113" spans="1:6" x14ac:dyDescent="0.35">
      <c r="A113">
        <v>52</v>
      </c>
      <c r="B113">
        <v>1422</v>
      </c>
      <c r="C113" t="s">
        <v>123</v>
      </c>
      <c r="D113" t="s">
        <v>231</v>
      </c>
      <c r="E113" t="s">
        <v>232</v>
      </c>
      <c r="F113" t="s">
        <v>268</v>
      </c>
    </row>
    <row r="114" spans="1:6" x14ac:dyDescent="0.35">
      <c r="A114">
        <v>53</v>
      </c>
      <c r="B114">
        <v>1521</v>
      </c>
      <c r="C114" t="s">
        <v>234</v>
      </c>
      <c r="D114" t="s">
        <v>233</v>
      </c>
      <c r="E114" t="s">
        <v>131</v>
      </c>
      <c r="F114" t="s">
        <v>268</v>
      </c>
    </row>
    <row r="115" spans="1:6" x14ac:dyDescent="0.35">
      <c r="A115">
        <v>54</v>
      </c>
      <c r="B115">
        <v>1430</v>
      </c>
      <c r="C115" t="s">
        <v>237</v>
      </c>
      <c r="D115" t="s">
        <v>235</v>
      </c>
      <c r="E115" t="s">
        <v>236</v>
      </c>
      <c r="F115" t="s">
        <v>268</v>
      </c>
    </row>
    <row r="116" spans="1:6" x14ac:dyDescent="0.35">
      <c r="A116">
        <v>55</v>
      </c>
      <c r="B116">
        <v>1501</v>
      </c>
      <c r="C116" t="s">
        <v>79</v>
      </c>
      <c r="D116" t="s">
        <v>238</v>
      </c>
      <c r="E116" t="s">
        <v>239</v>
      </c>
      <c r="F116" t="s">
        <v>268</v>
      </c>
    </row>
    <row r="117" spans="1:6" x14ac:dyDescent="0.35">
      <c r="A117">
        <v>56</v>
      </c>
      <c r="B117">
        <v>1345</v>
      </c>
      <c r="C117" t="s">
        <v>228</v>
      </c>
      <c r="D117" t="s">
        <v>240</v>
      </c>
      <c r="E117" t="s">
        <v>241</v>
      </c>
      <c r="F117" t="s">
        <v>268</v>
      </c>
    </row>
    <row r="118" spans="1:6" x14ac:dyDescent="0.35">
      <c r="A118">
        <v>57</v>
      </c>
      <c r="B118">
        <v>1324</v>
      </c>
      <c r="C118" t="s">
        <v>115</v>
      </c>
      <c r="D118" t="s">
        <v>133</v>
      </c>
      <c r="E118" t="s">
        <v>132</v>
      </c>
      <c r="F118" t="s">
        <v>268</v>
      </c>
    </row>
    <row r="119" spans="1:6" x14ac:dyDescent="0.35">
      <c r="A119">
        <v>58</v>
      </c>
      <c r="B119">
        <v>856</v>
      </c>
      <c r="C119" t="s">
        <v>244</v>
      </c>
      <c r="D119" t="s">
        <v>242</v>
      </c>
      <c r="E119" t="s">
        <v>243</v>
      </c>
      <c r="F119" t="s">
        <v>268</v>
      </c>
    </row>
    <row r="120" spans="1:6" x14ac:dyDescent="0.35">
      <c r="A120">
        <v>59</v>
      </c>
      <c r="B120">
        <v>1263</v>
      </c>
      <c r="C120" t="s">
        <v>247</v>
      </c>
      <c r="D120" t="s">
        <v>245</v>
      </c>
      <c r="E120" t="s">
        <v>246</v>
      </c>
      <c r="F120" t="s">
        <v>268</v>
      </c>
    </row>
    <row r="121" spans="1:6" x14ac:dyDescent="0.35">
      <c r="A121">
        <v>60</v>
      </c>
      <c r="B121">
        <v>1487</v>
      </c>
      <c r="C121" t="s">
        <v>250</v>
      </c>
      <c r="D121" t="s">
        <v>248</v>
      </c>
      <c r="E121" t="s">
        <v>249</v>
      </c>
      <c r="F121" t="s">
        <v>268</v>
      </c>
    </row>
    <row r="122" spans="1:6" x14ac:dyDescent="0.35">
      <c r="A122">
        <v>61</v>
      </c>
      <c r="B122">
        <v>1432</v>
      </c>
      <c r="C122" t="s">
        <v>57</v>
      </c>
      <c r="D122" t="s">
        <v>128</v>
      </c>
      <c r="E122" t="s">
        <v>129</v>
      </c>
      <c r="F122" t="s">
        <v>268</v>
      </c>
    </row>
    <row r="123" spans="1:6" x14ac:dyDescent="0.35">
      <c r="A123">
        <v>62</v>
      </c>
      <c r="B123">
        <v>1287</v>
      </c>
      <c r="C123" t="s">
        <v>150</v>
      </c>
      <c r="D123" t="s">
        <v>251</v>
      </c>
      <c r="E123" t="s">
        <v>252</v>
      </c>
      <c r="F123" t="s">
        <v>268</v>
      </c>
    </row>
    <row r="124" spans="1:6" x14ac:dyDescent="0.35">
      <c r="A124">
        <v>63</v>
      </c>
      <c r="B124">
        <v>1462</v>
      </c>
      <c r="C124" t="s">
        <v>255</v>
      </c>
      <c r="D124" t="s">
        <v>253</v>
      </c>
      <c r="E124" t="s">
        <v>254</v>
      </c>
      <c r="F124" t="s">
        <v>268</v>
      </c>
    </row>
    <row r="125" spans="1:6" x14ac:dyDescent="0.35">
      <c r="A125">
        <v>64</v>
      </c>
      <c r="B125">
        <v>1025</v>
      </c>
      <c r="C125" t="s">
        <v>204</v>
      </c>
      <c r="D125" t="s">
        <v>256</v>
      </c>
      <c r="E125" t="s">
        <v>257</v>
      </c>
      <c r="F125" t="s">
        <v>268</v>
      </c>
    </row>
    <row r="126" spans="1:6" x14ac:dyDescent="0.35">
      <c r="A126">
        <v>65</v>
      </c>
      <c r="B126">
        <v>603</v>
      </c>
      <c r="C126" t="s">
        <v>260</v>
      </c>
      <c r="D126" t="s">
        <v>258</v>
      </c>
      <c r="E126" t="s">
        <v>259</v>
      </c>
      <c r="F126" t="s">
        <v>268</v>
      </c>
    </row>
    <row r="127" spans="1:6" x14ac:dyDescent="0.35">
      <c r="A127">
        <v>66</v>
      </c>
      <c r="B127">
        <v>1294</v>
      </c>
      <c r="C127" t="s">
        <v>263</v>
      </c>
      <c r="D127" t="s">
        <v>261</v>
      </c>
      <c r="E127" t="s">
        <v>262</v>
      </c>
      <c r="F127" t="s">
        <v>268</v>
      </c>
    </row>
    <row r="128" spans="1:6" x14ac:dyDescent="0.35">
      <c r="A128">
        <v>67</v>
      </c>
      <c r="B128">
        <v>1525</v>
      </c>
      <c r="C128" t="s">
        <v>82</v>
      </c>
      <c r="D128" t="s">
        <v>264</v>
      </c>
      <c r="E128" t="s">
        <v>265</v>
      </c>
      <c r="F128" t="s">
        <v>268</v>
      </c>
    </row>
    <row r="129" spans="1:6" x14ac:dyDescent="0.35">
      <c r="A129">
        <v>68</v>
      </c>
      <c r="B129">
        <v>1201</v>
      </c>
      <c r="C129" t="s">
        <v>260</v>
      </c>
      <c r="D129" t="s">
        <v>266</v>
      </c>
      <c r="E129" t="s">
        <v>267</v>
      </c>
      <c r="F129" t="s">
        <v>268</v>
      </c>
    </row>
    <row r="130" spans="1:6" x14ac:dyDescent="0.35">
      <c r="A130">
        <v>1</v>
      </c>
      <c r="B130">
        <v>1453</v>
      </c>
      <c r="C130" t="s">
        <v>271</v>
      </c>
      <c r="D130" t="s">
        <v>11</v>
      </c>
      <c r="E130" t="s">
        <v>12</v>
      </c>
      <c r="F130" t="s">
        <v>299</v>
      </c>
    </row>
    <row r="131" spans="1:6" x14ac:dyDescent="0.35">
      <c r="A131">
        <v>2</v>
      </c>
      <c r="B131">
        <v>1479</v>
      </c>
      <c r="C131" t="s">
        <v>97</v>
      </c>
      <c r="D131" t="s">
        <v>98</v>
      </c>
      <c r="E131" t="s">
        <v>144</v>
      </c>
      <c r="F131" t="s">
        <v>299</v>
      </c>
    </row>
    <row r="132" spans="1:6" x14ac:dyDescent="0.35">
      <c r="A132">
        <v>3</v>
      </c>
      <c r="B132">
        <v>1455</v>
      </c>
      <c r="C132" t="s">
        <v>176</v>
      </c>
      <c r="D132" t="s">
        <v>272</v>
      </c>
      <c r="E132" t="s">
        <v>273</v>
      </c>
      <c r="F132" t="s">
        <v>299</v>
      </c>
    </row>
    <row r="133" spans="1:6" x14ac:dyDescent="0.35">
      <c r="A133">
        <v>4</v>
      </c>
      <c r="B133">
        <v>1511</v>
      </c>
      <c r="C133" t="s">
        <v>274</v>
      </c>
      <c r="D133" t="s">
        <v>16</v>
      </c>
      <c r="E133" t="s">
        <v>17</v>
      </c>
      <c r="F133" t="s">
        <v>299</v>
      </c>
    </row>
    <row r="134" spans="1:6" x14ac:dyDescent="0.35">
      <c r="A134">
        <v>5</v>
      </c>
      <c r="B134">
        <v>1535</v>
      </c>
      <c r="C134" t="s">
        <v>51</v>
      </c>
      <c r="D134" t="s">
        <v>52</v>
      </c>
      <c r="E134" t="s">
        <v>53</v>
      </c>
      <c r="F134" t="s">
        <v>299</v>
      </c>
    </row>
    <row r="135" spans="1:6" x14ac:dyDescent="0.35">
      <c r="A135">
        <v>6</v>
      </c>
      <c r="B135">
        <v>1519</v>
      </c>
      <c r="C135" t="s">
        <v>105</v>
      </c>
      <c r="D135" t="s">
        <v>275</v>
      </c>
      <c r="E135" t="s">
        <v>276</v>
      </c>
      <c r="F135" t="s">
        <v>299</v>
      </c>
    </row>
    <row r="136" spans="1:6" x14ac:dyDescent="0.35">
      <c r="A136">
        <v>7</v>
      </c>
      <c r="B136">
        <v>932</v>
      </c>
      <c r="C136" t="s">
        <v>277</v>
      </c>
      <c r="D136" t="s">
        <v>278</v>
      </c>
      <c r="E136" t="s">
        <v>279</v>
      </c>
      <c r="F136" t="s">
        <v>299</v>
      </c>
    </row>
    <row r="137" spans="1:6" x14ac:dyDescent="0.35">
      <c r="A137">
        <v>8</v>
      </c>
      <c r="B137">
        <v>1362</v>
      </c>
      <c r="C137" t="s">
        <v>280</v>
      </c>
      <c r="D137" t="s">
        <v>162</v>
      </c>
      <c r="E137" t="s">
        <v>281</v>
      </c>
      <c r="F137" t="s">
        <v>299</v>
      </c>
    </row>
    <row r="138" spans="1:6" x14ac:dyDescent="0.35">
      <c r="A138">
        <v>9</v>
      </c>
      <c r="B138">
        <v>950</v>
      </c>
      <c r="C138" t="s">
        <v>176</v>
      </c>
      <c r="D138" t="s">
        <v>282</v>
      </c>
      <c r="E138" t="s">
        <v>283</v>
      </c>
      <c r="F138" t="s">
        <v>299</v>
      </c>
    </row>
    <row r="139" spans="1:6" x14ac:dyDescent="0.35">
      <c r="A139">
        <v>10</v>
      </c>
      <c r="B139">
        <v>1518</v>
      </c>
      <c r="C139" t="s">
        <v>284</v>
      </c>
      <c r="D139" t="s">
        <v>285</v>
      </c>
      <c r="E139" t="s">
        <v>286</v>
      </c>
      <c r="F139" t="s">
        <v>299</v>
      </c>
    </row>
    <row r="140" spans="1:6" x14ac:dyDescent="0.35">
      <c r="A140">
        <v>11</v>
      </c>
      <c r="B140">
        <v>438</v>
      </c>
      <c r="C140" t="s">
        <v>271</v>
      </c>
      <c r="D140" t="s">
        <v>287</v>
      </c>
      <c r="E140" t="s">
        <v>330</v>
      </c>
      <c r="F140" t="s">
        <v>299</v>
      </c>
    </row>
    <row r="141" spans="1:6" x14ac:dyDescent="0.35">
      <c r="A141">
        <v>12</v>
      </c>
      <c r="B141">
        <v>1325</v>
      </c>
      <c r="C141" t="s">
        <v>176</v>
      </c>
      <c r="D141" t="s">
        <v>229</v>
      </c>
      <c r="E141" t="s">
        <v>230</v>
      </c>
      <c r="F141" t="s">
        <v>299</v>
      </c>
    </row>
    <row r="142" spans="1:6" x14ac:dyDescent="0.35">
      <c r="A142">
        <v>13</v>
      </c>
      <c r="B142">
        <v>1513</v>
      </c>
      <c r="C142" t="s">
        <v>44</v>
      </c>
      <c r="D142" t="s">
        <v>74</v>
      </c>
      <c r="E142" t="s">
        <v>331</v>
      </c>
      <c r="F142" t="s">
        <v>299</v>
      </c>
    </row>
    <row r="143" spans="1:6" x14ac:dyDescent="0.35">
      <c r="A143">
        <v>14</v>
      </c>
      <c r="B143">
        <v>1460</v>
      </c>
      <c r="C143" t="s">
        <v>288</v>
      </c>
      <c r="D143" t="s">
        <v>27</v>
      </c>
      <c r="E143" t="s">
        <v>289</v>
      </c>
      <c r="F143" t="s">
        <v>299</v>
      </c>
    </row>
    <row r="144" spans="1:6" x14ac:dyDescent="0.35">
      <c r="A144">
        <v>15</v>
      </c>
      <c r="B144">
        <v>1363</v>
      </c>
      <c r="C144" t="s">
        <v>176</v>
      </c>
      <c r="D144" t="s">
        <v>290</v>
      </c>
      <c r="E144" t="s">
        <v>291</v>
      </c>
      <c r="F144" t="s">
        <v>299</v>
      </c>
    </row>
    <row r="145" spans="1:6" x14ac:dyDescent="0.35">
      <c r="A145">
        <v>16</v>
      </c>
      <c r="B145">
        <v>1427</v>
      </c>
      <c r="C145" t="s">
        <v>292</v>
      </c>
      <c r="D145" t="s">
        <v>210</v>
      </c>
      <c r="E145" t="s">
        <v>211</v>
      </c>
      <c r="F145" t="s">
        <v>299</v>
      </c>
    </row>
    <row r="146" spans="1:6" x14ac:dyDescent="0.35">
      <c r="A146">
        <v>17</v>
      </c>
      <c r="B146">
        <v>1009</v>
      </c>
      <c r="C146" t="s">
        <v>176</v>
      </c>
      <c r="D146" t="s">
        <v>293</v>
      </c>
      <c r="E146" t="s">
        <v>294</v>
      </c>
      <c r="F146" t="s">
        <v>299</v>
      </c>
    </row>
    <row r="147" spans="1:6" x14ac:dyDescent="0.35">
      <c r="A147">
        <v>18</v>
      </c>
      <c r="B147">
        <v>1525</v>
      </c>
      <c r="C147" t="s">
        <v>176</v>
      </c>
      <c r="D147" t="s">
        <v>264</v>
      </c>
      <c r="E147" t="s">
        <v>265</v>
      </c>
      <c r="F147" t="s">
        <v>299</v>
      </c>
    </row>
    <row r="148" spans="1:6" x14ac:dyDescent="0.35">
      <c r="A148">
        <v>19</v>
      </c>
      <c r="B148">
        <v>1354</v>
      </c>
      <c r="C148" t="s">
        <v>176</v>
      </c>
      <c r="D148" t="s">
        <v>295</v>
      </c>
      <c r="E148" t="s">
        <v>296</v>
      </c>
      <c r="F148" t="s">
        <v>299</v>
      </c>
    </row>
    <row r="149" spans="1:6" x14ac:dyDescent="0.35">
      <c r="A149">
        <v>20</v>
      </c>
      <c r="B149">
        <v>1210</v>
      </c>
      <c r="C149" t="s">
        <v>115</v>
      </c>
      <c r="D149" t="s">
        <v>297</v>
      </c>
      <c r="E149" t="s">
        <v>298</v>
      </c>
      <c r="F149" t="s">
        <v>299</v>
      </c>
    </row>
    <row r="150" spans="1:6" x14ac:dyDescent="0.35">
      <c r="A150">
        <v>1</v>
      </c>
      <c r="B150">
        <v>1500</v>
      </c>
      <c r="C150" t="s">
        <v>309</v>
      </c>
      <c r="D150" t="s">
        <v>307</v>
      </c>
      <c r="E150" t="s">
        <v>308</v>
      </c>
      <c r="F150" t="s">
        <v>329</v>
      </c>
    </row>
    <row r="151" spans="1:6" x14ac:dyDescent="0.35">
      <c r="A151">
        <v>2</v>
      </c>
      <c r="B151">
        <v>1526</v>
      </c>
      <c r="C151" t="s">
        <v>44</v>
      </c>
      <c r="D151" t="s">
        <v>45</v>
      </c>
      <c r="E151" t="s">
        <v>46</v>
      </c>
      <c r="F151" t="s">
        <v>329</v>
      </c>
    </row>
    <row r="152" spans="1:6" x14ac:dyDescent="0.35">
      <c r="A152">
        <v>3</v>
      </c>
      <c r="B152">
        <v>1535</v>
      </c>
      <c r="C152" t="s">
        <v>51</v>
      </c>
      <c r="D152" t="s">
        <v>52</v>
      </c>
      <c r="E152" t="s">
        <v>53</v>
      </c>
      <c r="F152" t="s">
        <v>329</v>
      </c>
    </row>
    <row r="153" spans="1:6" x14ac:dyDescent="0.35">
      <c r="A153">
        <v>4</v>
      </c>
      <c r="B153">
        <v>1460</v>
      </c>
      <c r="C153" t="s">
        <v>310</v>
      </c>
      <c r="D153" t="s">
        <v>14</v>
      </c>
      <c r="E153" t="s">
        <v>333</v>
      </c>
      <c r="F153" t="s">
        <v>329</v>
      </c>
    </row>
    <row r="154" spans="1:6" x14ac:dyDescent="0.35">
      <c r="A154">
        <v>5</v>
      </c>
      <c r="B154">
        <v>1537</v>
      </c>
      <c r="C154" t="s">
        <v>66</v>
      </c>
      <c r="D154" t="s">
        <v>69</v>
      </c>
      <c r="E154" t="s">
        <v>332</v>
      </c>
      <c r="F154" t="s">
        <v>329</v>
      </c>
    </row>
    <row r="155" spans="1:6" x14ac:dyDescent="0.35">
      <c r="A155">
        <v>6</v>
      </c>
      <c r="B155">
        <v>1376</v>
      </c>
      <c r="C155" t="s">
        <v>64</v>
      </c>
      <c r="D155" t="s">
        <v>7</v>
      </c>
      <c r="E155" t="s">
        <v>8</v>
      </c>
      <c r="F155" t="s">
        <v>329</v>
      </c>
    </row>
    <row r="156" spans="1:6" x14ac:dyDescent="0.35">
      <c r="A156">
        <v>7</v>
      </c>
      <c r="B156">
        <v>1505</v>
      </c>
      <c r="C156" t="s">
        <v>93</v>
      </c>
      <c r="D156" t="s">
        <v>49</v>
      </c>
      <c r="E156" t="s">
        <v>50</v>
      </c>
      <c r="F156" t="s">
        <v>329</v>
      </c>
    </row>
    <row r="157" spans="1:6" x14ac:dyDescent="0.35">
      <c r="A157">
        <v>8</v>
      </c>
      <c r="B157">
        <v>1502</v>
      </c>
      <c r="C157" t="s">
        <v>313</v>
      </c>
      <c r="D157" t="s">
        <v>311</v>
      </c>
      <c r="E157" t="s">
        <v>312</v>
      </c>
      <c r="F157" t="s">
        <v>329</v>
      </c>
    </row>
    <row r="158" spans="1:6" x14ac:dyDescent="0.35">
      <c r="A158">
        <v>9</v>
      </c>
      <c r="B158">
        <v>1400</v>
      </c>
      <c r="C158" t="s">
        <v>147</v>
      </c>
      <c r="D158" t="s">
        <v>88</v>
      </c>
      <c r="E158" t="s">
        <v>89</v>
      </c>
      <c r="F158" t="s">
        <v>329</v>
      </c>
    </row>
    <row r="159" spans="1:6" x14ac:dyDescent="0.35">
      <c r="A159">
        <v>10</v>
      </c>
      <c r="B159">
        <v>1347</v>
      </c>
      <c r="C159" t="s">
        <v>316</v>
      </c>
      <c r="D159" t="s">
        <v>314</v>
      </c>
      <c r="E159" t="s">
        <v>315</v>
      </c>
      <c r="F159" t="s">
        <v>329</v>
      </c>
    </row>
    <row r="160" spans="1:6" x14ac:dyDescent="0.35">
      <c r="A160">
        <v>11</v>
      </c>
      <c r="B160">
        <v>1513</v>
      </c>
      <c r="C160" t="s">
        <v>73</v>
      </c>
      <c r="D160" t="s">
        <v>74</v>
      </c>
      <c r="E160" t="s">
        <v>331</v>
      </c>
      <c r="F160" t="s">
        <v>329</v>
      </c>
    </row>
    <row r="161" spans="1:6" x14ac:dyDescent="0.35">
      <c r="A161">
        <v>12</v>
      </c>
      <c r="B161">
        <v>1548</v>
      </c>
      <c r="C161" t="s">
        <v>112</v>
      </c>
      <c r="D161" t="s">
        <v>113</v>
      </c>
      <c r="E161" t="s">
        <v>114</v>
      </c>
      <c r="F161" t="s">
        <v>329</v>
      </c>
    </row>
    <row r="162" spans="1:6" x14ac:dyDescent="0.35">
      <c r="A162">
        <v>13</v>
      </c>
      <c r="B162">
        <v>1399</v>
      </c>
      <c r="C162" t="s">
        <v>86</v>
      </c>
      <c r="D162" t="s">
        <v>317</v>
      </c>
      <c r="E162" t="s">
        <v>318</v>
      </c>
      <c r="F162" t="s">
        <v>329</v>
      </c>
    </row>
    <row r="163" spans="1:6" x14ac:dyDescent="0.35">
      <c r="A163">
        <v>14</v>
      </c>
      <c r="B163">
        <v>1461</v>
      </c>
      <c r="C163" t="s">
        <v>13</v>
      </c>
      <c r="D163" t="s">
        <v>27</v>
      </c>
      <c r="E163" t="s">
        <v>300</v>
      </c>
      <c r="F163" t="s">
        <v>329</v>
      </c>
    </row>
    <row r="164" spans="1:6" x14ac:dyDescent="0.35">
      <c r="A164">
        <v>15</v>
      </c>
      <c r="B164">
        <v>1492</v>
      </c>
      <c r="C164" t="s">
        <v>44</v>
      </c>
      <c r="D164" t="s">
        <v>319</v>
      </c>
      <c r="E164" t="s">
        <v>320</v>
      </c>
      <c r="F164" t="s">
        <v>329</v>
      </c>
    </row>
    <row r="165" spans="1:6" x14ac:dyDescent="0.35">
      <c r="A165">
        <v>16</v>
      </c>
      <c r="B165">
        <v>1524</v>
      </c>
      <c r="C165" t="s">
        <v>185</v>
      </c>
      <c r="D165" t="s">
        <v>29</v>
      </c>
      <c r="E165" t="s">
        <v>30</v>
      </c>
      <c r="F165" t="s">
        <v>329</v>
      </c>
    </row>
    <row r="166" spans="1:6" x14ac:dyDescent="0.35">
      <c r="A166">
        <v>17</v>
      </c>
      <c r="B166">
        <v>1189</v>
      </c>
      <c r="C166" t="s">
        <v>109</v>
      </c>
      <c r="D166" t="s">
        <v>67</v>
      </c>
      <c r="E166" t="s">
        <v>68</v>
      </c>
      <c r="F166" t="s">
        <v>329</v>
      </c>
    </row>
    <row r="167" spans="1:6" x14ac:dyDescent="0.35">
      <c r="A167">
        <v>18</v>
      </c>
      <c r="B167">
        <v>1546</v>
      </c>
      <c r="C167" t="s">
        <v>44</v>
      </c>
      <c r="D167" t="s">
        <v>321</v>
      </c>
      <c r="E167" t="s">
        <v>322</v>
      </c>
      <c r="F167" t="s">
        <v>329</v>
      </c>
    </row>
    <row r="168" spans="1:6" x14ac:dyDescent="0.35">
      <c r="A168">
        <v>19</v>
      </c>
      <c r="B168">
        <v>438</v>
      </c>
      <c r="C168" t="s">
        <v>323</v>
      </c>
      <c r="D168" t="s">
        <v>287</v>
      </c>
      <c r="E168" t="s">
        <v>330</v>
      </c>
      <c r="F168" t="s">
        <v>329</v>
      </c>
    </row>
    <row r="169" spans="1:6" x14ac:dyDescent="0.35">
      <c r="A169">
        <v>20</v>
      </c>
      <c r="B169">
        <v>880</v>
      </c>
      <c r="C169" t="s">
        <v>193</v>
      </c>
      <c r="D169" t="s">
        <v>191</v>
      </c>
      <c r="E169" t="s">
        <v>192</v>
      </c>
      <c r="F169" t="s">
        <v>329</v>
      </c>
    </row>
    <row r="170" spans="1:6" x14ac:dyDescent="0.35">
      <c r="A170">
        <v>21</v>
      </c>
      <c r="B170">
        <v>1521</v>
      </c>
      <c r="C170" t="s">
        <v>123</v>
      </c>
      <c r="D170" t="s">
        <v>130</v>
      </c>
      <c r="E170" t="s">
        <v>131</v>
      </c>
      <c r="F170" t="s">
        <v>329</v>
      </c>
    </row>
    <row r="171" spans="1:6" x14ac:dyDescent="0.35">
      <c r="A171">
        <v>22</v>
      </c>
      <c r="B171">
        <v>747</v>
      </c>
      <c r="C171" t="s">
        <v>326</v>
      </c>
      <c r="D171" t="s">
        <v>324</v>
      </c>
      <c r="E171" t="s">
        <v>325</v>
      </c>
      <c r="F171" t="s">
        <v>329</v>
      </c>
    </row>
    <row r="172" spans="1:6" x14ac:dyDescent="0.35">
      <c r="A172">
        <v>23</v>
      </c>
      <c r="B172">
        <v>1382</v>
      </c>
      <c r="C172" t="s">
        <v>112</v>
      </c>
      <c r="D172" t="s">
        <v>327</v>
      </c>
      <c r="E172" t="s">
        <v>328</v>
      </c>
      <c r="F172" t="s">
        <v>329</v>
      </c>
    </row>
    <row r="173" spans="1:6" x14ac:dyDescent="0.35">
      <c r="A173">
        <v>1</v>
      </c>
      <c r="B173">
        <v>1526</v>
      </c>
      <c r="C173" t="s">
        <v>44</v>
      </c>
      <c r="D173" t="s">
        <v>45</v>
      </c>
      <c r="E173" t="s">
        <v>46</v>
      </c>
      <c r="F173" t="s">
        <v>336</v>
      </c>
    </row>
    <row r="174" spans="1:6" x14ac:dyDescent="0.35">
      <c r="A174">
        <v>2</v>
      </c>
      <c r="B174">
        <v>1460</v>
      </c>
      <c r="C174" t="s">
        <v>310</v>
      </c>
      <c r="D174" t="s">
        <v>14</v>
      </c>
      <c r="E174" t="s">
        <v>333</v>
      </c>
      <c r="F174" t="s">
        <v>336</v>
      </c>
    </row>
    <row r="175" spans="1:6" x14ac:dyDescent="0.35">
      <c r="A175">
        <v>4</v>
      </c>
      <c r="B175">
        <v>1535</v>
      </c>
      <c r="C175" t="s">
        <v>51</v>
      </c>
      <c r="D175" t="s">
        <v>52</v>
      </c>
      <c r="E175" t="s">
        <v>53</v>
      </c>
      <c r="F175" t="s">
        <v>336</v>
      </c>
    </row>
    <row r="176" spans="1:6" x14ac:dyDescent="0.35">
      <c r="A176">
        <v>6</v>
      </c>
      <c r="B176">
        <v>1510</v>
      </c>
      <c r="C176" t="s">
        <v>44</v>
      </c>
      <c r="D176" t="s">
        <v>337</v>
      </c>
      <c r="E176" t="s">
        <v>338</v>
      </c>
      <c r="F176" t="s">
        <v>336</v>
      </c>
    </row>
    <row r="177" spans="1:6" x14ac:dyDescent="0.35">
      <c r="A177">
        <v>3</v>
      </c>
      <c r="B177">
        <v>1376</v>
      </c>
      <c r="C177" t="s">
        <v>64</v>
      </c>
      <c r="D177" t="s">
        <v>7</v>
      </c>
      <c r="E177" t="s">
        <v>8</v>
      </c>
      <c r="F177" t="s">
        <v>336</v>
      </c>
    </row>
    <row r="178" spans="1:6" x14ac:dyDescent="0.35">
      <c r="A178">
        <v>8</v>
      </c>
      <c r="B178">
        <v>1492</v>
      </c>
      <c r="C178" t="s">
        <v>44</v>
      </c>
      <c r="D178" t="s">
        <v>319</v>
      </c>
      <c r="E178" t="s">
        <v>320</v>
      </c>
      <c r="F178" t="s">
        <v>336</v>
      </c>
    </row>
    <row r="179" spans="1:6" x14ac:dyDescent="0.35">
      <c r="A179">
        <v>7</v>
      </c>
      <c r="B179">
        <v>1524</v>
      </c>
      <c r="C179" t="s">
        <v>185</v>
      </c>
      <c r="D179" t="s">
        <v>29</v>
      </c>
      <c r="E179" t="s">
        <v>30</v>
      </c>
      <c r="F179" t="s">
        <v>336</v>
      </c>
    </row>
    <row r="180" spans="1:6" x14ac:dyDescent="0.35">
      <c r="A180">
        <v>5</v>
      </c>
      <c r="B180">
        <v>854</v>
      </c>
      <c r="C180" t="s">
        <v>13</v>
      </c>
      <c r="D180" t="s">
        <v>22</v>
      </c>
      <c r="E180" t="s">
        <v>23</v>
      </c>
      <c r="F180" t="s">
        <v>336</v>
      </c>
    </row>
    <row r="181" spans="1:6" x14ac:dyDescent="0.35">
      <c r="A181">
        <v>9</v>
      </c>
      <c r="B181">
        <v>1502</v>
      </c>
      <c r="C181" t="s">
        <v>313</v>
      </c>
      <c r="D181" t="s">
        <v>311</v>
      </c>
      <c r="E181" t="s">
        <v>312</v>
      </c>
      <c r="F181" t="s">
        <v>336</v>
      </c>
    </row>
    <row r="182" spans="1:6" x14ac:dyDescent="0.35">
      <c r="A182">
        <v>12</v>
      </c>
      <c r="B182">
        <v>438</v>
      </c>
      <c r="C182" t="s">
        <v>323</v>
      </c>
      <c r="D182" t="s">
        <v>287</v>
      </c>
      <c r="E182" t="s">
        <v>330</v>
      </c>
      <c r="F182" t="s">
        <v>336</v>
      </c>
    </row>
    <row r="183" spans="1:6" x14ac:dyDescent="0.35">
      <c r="A183">
        <v>13</v>
      </c>
      <c r="B183">
        <v>1513</v>
      </c>
      <c r="C183" t="s">
        <v>73</v>
      </c>
      <c r="D183" t="s">
        <v>74</v>
      </c>
      <c r="E183" t="s">
        <v>331</v>
      </c>
      <c r="F183" t="s">
        <v>336</v>
      </c>
    </row>
    <row r="184" spans="1:6" x14ac:dyDescent="0.35">
      <c r="A184">
        <v>15</v>
      </c>
      <c r="B184">
        <v>880</v>
      </c>
      <c r="C184" t="s">
        <v>193</v>
      </c>
      <c r="D184" t="s">
        <v>191</v>
      </c>
      <c r="E184" t="s">
        <v>192</v>
      </c>
      <c r="F184" t="s">
        <v>336</v>
      </c>
    </row>
    <row r="185" spans="1:6" x14ac:dyDescent="0.35">
      <c r="A185">
        <v>14</v>
      </c>
      <c r="B185">
        <v>1435</v>
      </c>
      <c r="C185" t="s">
        <v>123</v>
      </c>
      <c r="D185" t="s">
        <v>77</v>
      </c>
      <c r="E185" t="s">
        <v>78</v>
      </c>
      <c r="F185" t="s">
        <v>336</v>
      </c>
    </row>
    <row r="186" spans="1:6" x14ac:dyDescent="0.35">
      <c r="A186">
        <v>10</v>
      </c>
      <c r="B186">
        <v>1461</v>
      </c>
      <c r="C186" t="s">
        <v>185</v>
      </c>
      <c r="D186" t="s">
        <v>28</v>
      </c>
      <c r="E186" t="s">
        <v>339</v>
      </c>
      <c r="F186" t="s">
        <v>336</v>
      </c>
    </row>
    <row r="187" spans="1:6" x14ac:dyDescent="0.35">
      <c r="A187">
        <v>11</v>
      </c>
      <c r="B187">
        <v>1511</v>
      </c>
      <c r="C187" t="s">
        <v>15</v>
      </c>
      <c r="D187" t="s">
        <v>16</v>
      </c>
      <c r="E187" t="s">
        <v>17</v>
      </c>
      <c r="F187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Final</vt:lpstr>
      <vt:lpstr>Master</vt:lpstr>
      <vt:lpstr>tour_results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Knight</cp:lastModifiedBy>
  <dcterms:created xsi:type="dcterms:W3CDTF">2023-07-07T11:25:22Z</dcterms:created>
  <dcterms:modified xsi:type="dcterms:W3CDTF">2023-11-08T11:42:39Z</dcterms:modified>
</cp:coreProperties>
</file>