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минутное" sheetId="1" r:id="rId4"/>
    <sheet state="visible" name="Учителя" sheetId="2" r:id="rId5"/>
    <sheet state="visible" name="Оборудование" sheetId="3" r:id="rId6"/>
    <sheet state="visible" name="6 класс" sheetId="4" r:id="rId7"/>
    <sheet state="visible" name="5 класс" sheetId="5" r:id="rId8"/>
    <sheet state="visible" name="4 класс" sheetId="6" r:id="rId9"/>
    <sheet state="visible" name="3 класс" sheetId="7" r:id="rId10"/>
    <sheet state="visible" name="2  класс" sheetId="8" r:id="rId11"/>
    <sheet state="visible" name="1  класс" sheetId="9" r:id="rId12"/>
    <sheet state="visible" name="МА" sheetId="10" r:id="rId13"/>
    <sheet state="visible" name="все вместе" sheetId="11" r:id="rId14"/>
  </sheets>
  <definedNames/>
  <calcPr/>
</workbook>
</file>

<file path=xl/sharedStrings.xml><?xml version="1.0" encoding="utf-8"?>
<sst xmlns="http://schemas.openxmlformats.org/spreadsheetml/2006/main" count="1313" uniqueCount="337">
  <si>
    <t>Мебель и оборудование</t>
  </si>
  <si>
    <t>Учителя</t>
  </si>
  <si>
    <t>Учитель, без МА</t>
  </si>
  <si>
    <t>на 1 Класс</t>
  </si>
  <si>
    <t>стоимость</t>
  </si>
  <si>
    <t>итого на 1 класс</t>
  </si>
  <si>
    <t>на школу</t>
  </si>
  <si>
    <t>Интерактивная доска</t>
  </si>
  <si>
    <t>доска обычная, стенды</t>
  </si>
  <si>
    <t>Понедельник "научный"</t>
  </si>
  <si>
    <t>Столы</t>
  </si>
  <si>
    <t>Стулья</t>
  </si>
  <si>
    <t>Шкафы для хранени метод.матер.</t>
  </si>
  <si>
    <t>Стеллаж для учеников - лич.вещи</t>
  </si>
  <si>
    <t>Сборка мебели</t>
  </si>
  <si>
    <t>Декор</t>
  </si>
  <si>
    <t>Ак часы</t>
  </si>
  <si>
    <t>классное руководство</t>
  </si>
  <si>
    <t>Холл-библиотека-рекреация-спортзал</t>
  </si>
  <si>
    <t>Стеллажи для книг</t>
  </si>
  <si>
    <t>стенды, информационные доски/пробковая доска</t>
  </si>
  <si>
    <t>Скалодром</t>
  </si>
  <si>
    <t>шведская стенка</t>
  </si>
  <si>
    <t>Татами 30 кв.м.</t>
  </si>
  <si>
    <t>Диваны/лавки</t>
  </si>
  <si>
    <t>Вторник/четверг</t>
  </si>
  <si>
    <t>столы обеденные</t>
  </si>
  <si>
    <t>от 2 до 4</t>
  </si>
  <si>
    <t>МА</t>
  </si>
  <si>
    <t>стулья складные/табуреты</t>
  </si>
  <si>
    <t>Ставка за ак.час</t>
  </si>
  <si>
    <t>сборка мебели</t>
  </si>
  <si>
    <t>Фортепиано</t>
  </si>
  <si>
    <t>Проектор и экран</t>
  </si>
  <si>
    <t>мелкая мебель, декор</t>
  </si>
  <si>
    <t>сенсорный гамак Сова Нянька</t>
  </si>
  <si>
    <t>Коэфф неделя-&gt; месяц</t>
  </si>
  <si>
    <t>большие пуфы</t>
  </si>
  <si>
    <t>В месяц (9мес) на руки "чистыми"</t>
  </si>
  <si>
    <t>В бюджет на 9 мес "грязными"</t>
  </si>
  <si>
    <t>В месяц на 12 мес грязными</t>
  </si>
  <si>
    <t>Среда/Пятница</t>
  </si>
  <si>
    <t>Воспитатели</t>
  </si>
  <si>
    <t>В месяц на 12 мес чистыми</t>
  </si>
  <si>
    <t>Годовой "грязными"</t>
  </si>
  <si>
    <t>6 класс</t>
  </si>
  <si>
    <t>5 класс</t>
  </si>
  <si>
    <t>4 класс</t>
  </si>
  <si>
    <t>3 класс</t>
  </si>
  <si>
    <t>2 класс</t>
  </si>
  <si>
    <t>1 класс</t>
  </si>
  <si>
    <t>Маша Т (гр52000х12)</t>
  </si>
  <si>
    <t>Отдых</t>
  </si>
  <si>
    <t>4кл</t>
  </si>
  <si>
    <t>1 день</t>
  </si>
  <si>
    <t>2 день</t>
  </si>
  <si>
    <t>Леша</t>
  </si>
  <si>
    <t>круг</t>
  </si>
  <si>
    <t>круг?</t>
  </si>
  <si>
    <t>3 день</t>
  </si>
  <si>
    <t>Аида</t>
  </si>
  <si>
    <t>Англ-ка</t>
  </si>
  <si>
    <t>домашка, работа на инд.проектами</t>
  </si>
  <si>
    <t>(3)англ/мат-ка</t>
  </si>
  <si>
    <t>(2)мат-ка/англ</t>
  </si>
  <si>
    <t>Леша (1345)</t>
  </si>
  <si>
    <t>прогулка\английский</t>
  </si>
  <si>
    <t>Океания</t>
  </si>
  <si>
    <t>Маша</t>
  </si>
  <si>
    <t>Ярослава</t>
  </si>
  <si>
    <t>Никита (1235)</t>
  </si>
  <si>
    <t>4 день</t>
  </si>
  <si>
    <t>Круг</t>
  </si>
  <si>
    <t>Ярослава (гр40000х12)</t>
  </si>
  <si>
    <t>5 день</t>
  </si>
  <si>
    <t>1кл</t>
  </si>
  <si>
    <t>8:45 - 9:15</t>
  </si>
  <si>
    <t>русский</t>
  </si>
  <si>
    <t>мат-ка</t>
  </si>
  <si>
    <t>(6) КРУГ</t>
  </si>
  <si>
    <t>Макс (12345)</t>
  </si>
  <si>
    <t>Евразия</t>
  </si>
  <si>
    <t>9:00 - 10:00</t>
  </si>
  <si>
    <t>Математик (гр42500х9)</t>
  </si>
  <si>
    <t>2кл</t>
  </si>
  <si>
    <t>Физ-ра</t>
  </si>
  <si>
    <t>(6) АНГЛИЙСКИЙ</t>
  </si>
  <si>
    <t>9:20- 11:20</t>
  </si>
  <si>
    <t>(6) НАУКИ</t>
  </si>
  <si>
    <t>9:00 - 11:00</t>
  </si>
  <si>
    <t>Тарас</t>
  </si>
  <si>
    <t>10:10 - 11:10</t>
  </si>
  <si>
    <t>(6) РУССКИЙ</t>
  </si>
  <si>
    <t>11:30 - 12:10</t>
  </si>
  <si>
    <t>Катя</t>
  </si>
  <si>
    <t>5кл?</t>
  </si>
  <si>
    <t>11:00 - 12:00</t>
  </si>
  <si>
    <t>Яр (123в45в)</t>
  </si>
  <si>
    <t xml:space="preserve">ПРОГУЛКА </t>
  </si>
  <si>
    <t>Игра</t>
  </si>
  <si>
    <t>11:10 - 12:00</t>
  </si>
  <si>
    <t>(6) ПРОГУЛКА</t>
  </si>
  <si>
    <t>12:20 - 13:20</t>
  </si>
  <si>
    <t>(6) ЛИТЕРАТУРА</t>
  </si>
  <si>
    <t>Австралия</t>
  </si>
  <si>
    <t>12:00 - 13:30</t>
  </si>
  <si>
    <t>перемена</t>
  </si>
  <si>
    <t xml:space="preserve">ИГРА, ДОП.ЗАНЯТИЯ </t>
  </si>
  <si>
    <t>12:00 - 13:00</t>
  </si>
  <si>
    <t>Алена (гр26000х9)</t>
  </si>
  <si>
    <t>(6) МАТЕМАТИКА</t>
  </si>
  <si>
    <t>13:20 - 13:40</t>
  </si>
  <si>
    <t>Творчество</t>
  </si>
  <si>
    <t>(6) ОБЕД</t>
  </si>
  <si>
    <t xml:space="preserve">13:30 - 14:00 </t>
  </si>
  <si>
    <t>ОБЕД</t>
  </si>
  <si>
    <t>10 детей</t>
  </si>
  <si>
    <t>13:00 - 13:30</t>
  </si>
  <si>
    <t>13:40 - 14:30</t>
  </si>
  <si>
    <t>14:00 - 16:00</t>
  </si>
  <si>
    <t xml:space="preserve">ИГРА, ДОП.ЗАНЯТИЯ,ПРОГУЛКА </t>
  </si>
  <si>
    <t>13:30 - 15:00</t>
  </si>
  <si>
    <t>Английский</t>
  </si>
  <si>
    <t>(6) ИСТОРИЯ</t>
  </si>
  <si>
    <t>14:40-15:40</t>
  </si>
  <si>
    <t xml:space="preserve">Часы академические </t>
  </si>
  <si>
    <t>СЛОВЕСТНОСТЬ</t>
  </si>
  <si>
    <t>(3)мат-ка/англ</t>
  </si>
  <si>
    <t>Науки Маша</t>
  </si>
  <si>
    <t>МАТЕМАТИКА</t>
  </si>
  <si>
    <t>Математик</t>
  </si>
  <si>
    <t>АНГЛИЙСКИЙ</t>
  </si>
  <si>
    <t>чтение</t>
  </si>
  <si>
    <t>Англ</t>
  </si>
  <si>
    <t>словесность</t>
  </si>
  <si>
    <t>ИСТОРИЯ</t>
  </si>
  <si>
    <t>(2)англ/мат-ка</t>
  </si>
  <si>
    <t>Науки Надя</t>
  </si>
  <si>
    <t>НАУКИ</t>
  </si>
  <si>
    <t>англ\прогулка</t>
  </si>
  <si>
    <t>ПРогулка</t>
  </si>
  <si>
    <t>Алена</t>
  </si>
  <si>
    <t>Аида?</t>
  </si>
  <si>
    <t>Науки Валя???</t>
  </si>
  <si>
    <t>ПОНЕДЕЛЬНИК</t>
  </si>
  <si>
    <t>Воспитатель Маша</t>
  </si>
  <si>
    <t>СРЕДА</t>
  </si>
  <si>
    <t>ВТОРНИК</t>
  </si>
  <si>
    <t>ПЯТНИЦА</t>
  </si>
  <si>
    <t>ЧЕТВЕРГ</t>
  </si>
  <si>
    <t>ОБЩИЙ КРУГ</t>
  </si>
  <si>
    <t>9:00 - 10:20</t>
  </si>
  <si>
    <t>САМ. РАБОТА</t>
  </si>
  <si>
    <t>9:20 - 11:20</t>
  </si>
  <si>
    <t>10:00 - 10:10</t>
  </si>
  <si>
    <t>ПЕРЕМЕНА</t>
  </si>
  <si>
    <t>Воспитатель Никита (30000х9)</t>
  </si>
  <si>
    <t>10:20 - 10:50</t>
  </si>
  <si>
    <t>СВОБОДНОЕ ВРЕМЯ</t>
  </si>
  <si>
    <t>11:20 - 11:40</t>
  </si>
  <si>
    <t>СЛОВЕСНОСТЬ</t>
  </si>
  <si>
    <t>10:50 - 11:40</t>
  </si>
  <si>
    <t>ПРОГУЛКА</t>
  </si>
  <si>
    <t>11:40 - 12:20</t>
  </si>
  <si>
    <t>ПРОГУЛКА, СВ. ВРЕМЯ</t>
  </si>
  <si>
    <t>11:40 - 12:40</t>
  </si>
  <si>
    <t>ДОП.ЗАНЯТИЕ</t>
  </si>
  <si>
    <t>Воспитатель МА Макс (30000х9)</t>
  </si>
  <si>
    <t>12:20 - 12:30</t>
  </si>
  <si>
    <t>Математика</t>
  </si>
  <si>
    <t>12:30 - 13:10</t>
  </si>
  <si>
    <t>13:30 - 13:50</t>
  </si>
  <si>
    <t>Макс</t>
  </si>
  <si>
    <t>13:10 - 13:30</t>
  </si>
  <si>
    <t>13:50- 14:50</t>
  </si>
  <si>
    <t>12:50 - 13:10</t>
  </si>
  <si>
    <t>13:30 - 14:20</t>
  </si>
  <si>
    <t>14:50 - 15:00</t>
  </si>
  <si>
    <t>13:10 - 14:10</t>
  </si>
  <si>
    <t>14:20 - 15:20</t>
  </si>
  <si>
    <t>15:00 - 15:20</t>
  </si>
  <si>
    <t>КРУГ</t>
  </si>
  <si>
    <t>14:10 - 16:00</t>
  </si>
  <si>
    <t>15:20 - 15:40</t>
  </si>
  <si>
    <t>15:20 - 16:00</t>
  </si>
  <si>
    <t>ПРОГУЛКА, СВОБОДНОЕ ВРЕМЯ</t>
  </si>
  <si>
    <t>15:40 - 16:00</t>
  </si>
  <si>
    <t>все это последняя версия от 1 июня ))))</t>
  </si>
  <si>
    <t>пнд</t>
  </si>
  <si>
    <t>втр</t>
  </si>
  <si>
    <t>срд</t>
  </si>
  <si>
    <t>чтв</t>
  </si>
  <si>
    <t>птн</t>
  </si>
  <si>
    <t>Никита</t>
  </si>
  <si>
    <t>8:30-16</t>
  </si>
  <si>
    <t>в</t>
  </si>
  <si>
    <t>--</t>
  </si>
  <si>
    <t>8:30-16?</t>
  </si>
  <si>
    <t>у</t>
  </si>
  <si>
    <t>Маша Х</t>
  </si>
  <si>
    <t>Воспит МА</t>
  </si>
  <si>
    <t>---</t>
  </si>
  <si>
    <t>Рус</t>
  </si>
  <si>
    <t>Словесность</t>
  </si>
  <si>
    <t>(5) КРУГ</t>
  </si>
  <si>
    <t>(5) АНГЛИЙСКИЙ</t>
  </si>
  <si>
    <t>(5) НАУКИ</t>
  </si>
  <si>
    <t>Мат-ка</t>
  </si>
  <si>
    <t>ИГРА, ДОП.ЗАНЯТИЯ</t>
  </si>
  <si>
    <t>Яр</t>
  </si>
  <si>
    <t>(5) МАТЕМАТИКА</t>
  </si>
  <si>
    <t>11:30 - 12:30</t>
  </si>
  <si>
    <t>(5) ПРОГУЛКА</t>
  </si>
  <si>
    <t>12:30 - 13:20</t>
  </si>
  <si>
    <t>(5) РУССКИЙ</t>
  </si>
  <si>
    <t>(5) ОБЕД</t>
  </si>
  <si>
    <t>13:40 - 15:00</t>
  </si>
  <si>
    <t>прогулка</t>
  </si>
  <si>
    <t>(5) ИСТОРИЯ</t>
  </si>
  <si>
    <t>(5) ЛИТЕРАТУРА</t>
  </si>
  <si>
    <t>никита</t>
  </si>
  <si>
    <t>Максим</t>
  </si>
  <si>
    <t>АНГ/ПРОГУЛКА</t>
  </si>
  <si>
    <t>11:10 - 11:20</t>
  </si>
  <si>
    <t>12:40 - 13:30</t>
  </si>
  <si>
    <t>11:20 - 12:20</t>
  </si>
  <si>
    <t>13:50 - 15:10</t>
  </si>
  <si>
    <t>12:30- 13:30</t>
  </si>
  <si>
    <t>15:10 - 15:20</t>
  </si>
  <si>
    <t>Леша?</t>
  </si>
  <si>
    <t>ОКР. МИР</t>
  </si>
  <si>
    <t>лит-ра/история</t>
  </si>
  <si>
    <t>АНГЛ.ЯЗ.</t>
  </si>
  <si>
    <t>Катя/Леша</t>
  </si>
  <si>
    <t>Окр мир</t>
  </si>
  <si>
    <t>лит-ра среда</t>
  </si>
  <si>
    <t>лит-ра</t>
  </si>
  <si>
    <t>(4) КРУГ</t>
  </si>
  <si>
    <t>(4) АНГЛИЙСКИЙ</t>
  </si>
  <si>
    <t>(4) НАУКИ</t>
  </si>
  <si>
    <t>(4) МАТЕМАТИКА</t>
  </si>
  <si>
    <t>11:40 - 12:30</t>
  </si>
  <si>
    <t>(4) ПРОГУЛКА</t>
  </si>
  <si>
    <t>(4) РУССКИЙ</t>
  </si>
  <si>
    <t>(4) ОБЕД</t>
  </si>
  <si>
    <t>13:40 - 14:40</t>
  </si>
  <si>
    <t>13:30 - 14:30</t>
  </si>
  <si>
    <t>(4) ЧТЕНИЕ</t>
  </si>
  <si>
    <t>Обед</t>
  </si>
  <si>
    <t>ЧТЕНИЕ</t>
  </si>
  <si>
    <t>науки</t>
  </si>
  <si>
    <t xml:space="preserve">ИГРА, ДОП.ЗАНЯТИЯ, ПРОГУЛКА </t>
  </si>
  <si>
    <t>9:00 - 9:50</t>
  </si>
  <si>
    <t>(3) АНГЛИЙСКИЙ</t>
  </si>
  <si>
    <t>(3) КРУГ</t>
  </si>
  <si>
    <t>10:00 - 11:00</t>
  </si>
  <si>
    <t>(3) МАТЕМАТИКА</t>
  </si>
  <si>
    <t>9:20- 10:00</t>
  </si>
  <si>
    <t>(3) РУССКИЙ</t>
  </si>
  <si>
    <t>11:00 - 11:50</t>
  </si>
  <si>
    <t>(3) ПРОГУЛКА</t>
  </si>
  <si>
    <t>10:00-10:40</t>
  </si>
  <si>
    <t>(3) ЧТЕНИЕ</t>
  </si>
  <si>
    <t>11:50 - 12:50</t>
  </si>
  <si>
    <t>10:50-11:30</t>
  </si>
  <si>
    <t>(3) ОБЕД</t>
  </si>
  <si>
    <t>11:30 - 12:20</t>
  </si>
  <si>
    <t>13:10 - 14:00</t>
  </si>
  <si>
    <t>12:20 - 13:00</t>
  </si>
  <si>
    <t>(3) НАУКИ</t>
  </si>
  <si>
    <t>14:00 - 15:00</t>
  </si>
  <si>
    <t>13:00 - 13:20</t>
  </si>
  <si>
    <t>13:20 - 14:30</t>
  </si>
  <si>
    <t>рефлексия</t>
  </si>
  <si>
    <t>(5) история/лит-ра</t>
  </si>
  <si>
    <t>Леша/Катя</t>
  </si>
  <si>
    <t>(2) МАТЕМАТИКА</t>
  </si>
  <si>
    <t>(2) АНГЛИЙСКИЙ</t>
  </si>
  <si>
    <t>(2) КРУГ</t>
  </si>
  <si>
    <t>10:10 - 11:00</t>
  </si>
  <si>
    <t>(2) ПРОГУЛКА</t>
  </si>
  <si>
    <t>10:10-10:50</t>
  </si>
  <si>
    <t>(2) РУССКИЙ</t>
  </si>
  <si>
    <t>(2) ЧТЕНИЕ</t>
  </si>
  <si>
    <t>(2) ОБЕД</t>
  </si>
  <si>
    <t>(2) НАУКИ</t>
  </si>
  <si>
    <t>(2) ПРОГУЛКА??</t>
  </si>
  <si>
    <t>3,5</t>
  </si>
  <si>
    <t>9:20 - 10:00</t>
  </si>
  <si>
    <t>9:50 - 10:00</t>
  </si>
  <si>
    <t>10:20 - 11:20</t>
  </si>
  <si>
    <t>10:10 - 11:30</t>
  </si>
  <si>
    <t>10:00 - 10:50</t>
  </si>
  <si>
    <t>12:20 - 13:10</t>
  </si>
  <si>
    <t>СВ. ВРЕМЯ</t>
  </si>
  <si>
    <t>12:30 - 12:40</t>
  </si>
  <si>
    <t xml:space="preserve">13:10 - 13:40 </t>
  </si>
  <si>
    <t>13:20 - 14:00</t>
  </si>
  <si>
    <t>12:40- 13:30</t>
  </si>
  <si>
    <t>13:40 - 15:50</t>
  </si>
  <si>
    <t>13:40 - 14:50</t>
  </si>
  <si>
    <t>14:00 - 14:20</t>
  </si>
  <si>
    <t>15:00 - 16:00</t>
  </si>
  <si>
    <t xml:space="preserve"> ДОП.ЗАНЯТИЕ</t>
  </si>
  <si>
    <t>14:20 - 14:40</t>
  </si>
  <si>
    <t>13:50 - 14:10</t>
  </si>
  <si>
    <t>14:40 - 16:00</t>
  </si>
  <si>
    <t>14:10 - 15:00</t>
  </si>
  <si>
    <t>ДОП./СВ. ВРЕМЯ</t>
  </si>
  <si>
    <t>9:00 - 9:40</t>
  </si>
  <si>
    <t>9:20 - 10:40</t>
  </si>
  <si>
    <t>9:50 - 10:30</t>
  </si>
  <si>
    <t>10:50 - 11:30</t>
  </si>
  <si>
    <t>10:40 - 11:20</t>
  </si>
  <si>
    <t>11:20 - 12:00</t>
  </si>
  <si>
    <t>12:20 - 13:40</t>
  </si>
  <si>
    <t>12:10 - 13:00</t>
  </si>
  <si>
    <t>13:40 - 14:00</t>
  </si>
  <si>
    <t xml:space="preserve">13:20 - 13:40 </t>
  </si>
  <si>
    <t>13:30- 14:30</t>
  </si>
  <si>
    <t>14:30 - 16:00</t>
  </si>
  <si>
    <t>(1) ОБЕД</t>
  </si>
  <si>
    <t>(1) ПРОГУЛКА</t>
  </si>
  <si>
    <t>(1) ДОП.ЗАНЯТИЕ</t>
  </si>
  <si>
    <t>Валя???</t>
  </si>
  <si>
    <t>ОКР.МИР</t>
  </si>
  <si>
    <t>(1) РУССКИЙ</t>
  </si>
  <si>
    <t>(1) КРУГ</t>
  </si>
  <si>
    <t>(1) МАТЕМАТИКА</t>
  </si>
  <si>
    <t>9:20- 10:40</t>
  </si>
  <si>
    <t>(1) окр мир</t>
  </si>
  <si>
    <t>10:40 - 11:40</t>
  </si>
  <si>
    <t>(1) ЧТЕНИЕ</t>
  </si>
  <si>
    <t>11:50-12:30</t>
  </si>
  <si>
    <t>(1) АНГЛИЙСКИЙ</t>
  </si>
  <si>
    <t>13:10 - 13:40</t>
  </si>
  <si>
    <t>13:00- 13:20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</si>
</sst>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22">
    <font>
      <sz val="12.0"/>
      <color rgb="FF000000"/>
      <name val="Calibri"/>
    </font>
    <font>
      <sz val="11.0"/>
      <color rgb="FF000000"/>
      <name val="Calibri"/>
    </font>
    <font>
      <sz val="10.0"/>
      <color rgb="FF006100"/>
      <name val="Calibri"/>
    </font>
    <font>
      <sz val="11.0"/>
      <color rgb="FFFF0000"/>
      <name val="Calibri"/>
    </font>
    <font>
      <sz val="10.0"/>
      <color theme="1"/>
      <name val="Calibri"/>
    </font>
    <font>
      <sz val="10.0"/>
      <color rgb="FF000000"/>
      <name val="Calibri"/>
    </font>
    <font>
      <sz val="12.0"/>
      <color rgb="FFFF0000"/>
      <name val="Calibri"/>
    </font>
    <font>
      <strike/>
      <sz val="12.0"/>
      <color rgb="FF000000"/>
      <name val="Calibri"/>
    </font>
    <font>
      <sz val="8.0"/>
      <color rgb="FF000000"/>
      <name val="Arial"/>
    </font>
    <font>
      <color theme="1"/>
      <name val="Calibri"/>
    </font>
    <font>
      <sz val="12.0"/>
      <color theme="1"/>
      <name val="Calibri"/>
    </font>
    <font>
      <i/>
      <sz val="10.0"/>
      <color rgb="FFFF0000"/>
      <name val="Calibri"/>
    </font>
    <font>
      <i/>
      <sz val="10.0"/>
      <color rgb="FF000000"/>
      <name val="Calibri"/>
    </font>
    <font>
      <b/>
      <sz val="12.0"/>
      <color rgb="FF000000"/>
      <name val="Calibri"/>
    </font>
    <font>
      <b/>
      <sz val="10.0"/>
      <color rgb="FF000000"/>
      <name val="Calibri"/>
    </font>
    <font>
      <sz val="8.0"/>
      <color rgb="FF000000"/>
      <name val="Calibri"/>
    </font>
    <font>
      <sz val="10.0"/>
      <color rgb="FF000000"/>
      <name val="Arial"/>
    </font>
    <font>
      <b/>
      <sz val="10.0"/>
      <color theme="1"/>
      <name val="Calibri"/>
    </font>
    <font>
      <sz val="9.0"/>
      <color rgb="FF000000"/>
      <name val="Calibri"/>
    </font>
    <font>
      <b/>
      <sz val="8.0"/>
      <color rgb="FF000000"/>
      <name val="Arial"/>
    </font>
    <font>
      <b/>
      <color theme="1"/>
      <name val="Calibri"/>
    </font>
    <font>
      <b/>
      <sz val="12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1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1" fillId="2" fontId="2" numFmtId="0" xfId="0" applyBorder="1" applyFont="1"/>
    <xf borderId="0" fillId="0" fontId="3" numFmtId="0" xfId="0" applyAlignment="1" applyFont="1">
      <alignment readingOrder="0" shrinkToFit="0" vertical="bottom" wrapText="0"/>
    </xf>
    <xf borderId="1" fillId="2" fontId="2" numFmtId="0" xfId="0" applyAlignment="1" applyBorder="1" applyFont="1">
      <alignment readingOrder="0"/>
    </xf>
    <xf borderId="2" fillId="0" fontId="0" numFmtId="0" xfId="0" applyBorder="1" applyFont="1"/>
    <xf borderId="0" fillId="0" fontId="1" numFmtId="0" xfId="0" applyAlignment="1" applyFont="1">
      <alignment shrinkToFit="0" vertical="bottom" wrapText="0"/>
    </xf>
    <xf borderId="3" fillId="2" fontId="2" numFmtId="0" xfId="0" applyBorder="1" applyFont="1"/>
    <xf borderId="2" fillId="0" fontId="0" numFmtId="0" xfId="0" applyAlignment="1" applyBorder="1" applyFont="1">
      <alignment readingOrder="0" shrinkToFit="0" wrapText="1"/>
    </xf>
    <xf borderId="0" fillId="2" fontId="4" numFmtId="0" xfId="0" applyFont="1"/>
    <xf borderId="3" fillId="2" fontId="2" numFmtId="0" xfId="0" applyAlignment="1" applyBorder="1" applyFont="1">
      <alignment readingOrder="0"/>
    </xf>
    <xf borderId="2" fillId="0" fontId="0" numFmtId="0" xfId="0" applyAlignment="1" applyBorder="1" applyFont="1">
      <alignment shrinkToFit="0" wrapText="1"/>
    </xf>
    <xf borderId="0" fillId="2" fontId="4" numFmtId="0" xfId="0" applyAlignment="1" applyFont="1">
      <alignment readingOrder="0"/>
    </xf>
    <xf borderId="4" fillId="0" fontId="0" numFmtId="0" xfId="0" applyAlignment="1" applyBorder="1" applyFont="1">
      <alignment readingOrder="0" shrinkToFit="0" wrapText="1"/>
    </xf>
    <xf borderId="5" fillId="2" fontId="2" numFmtId="0" xfId="0" applyBorder="1" applyFont="1"/>
    <xf borderId="4" fillId="0" fontId="0" numFmtId="0" xfId="0" applyAlignment="1" applyBorder="1" applyFont="1">
      <alignment shrinkToFit="0" wrapText="1"/>
    </xf>
    <xf borderId="2" fillId="0" fontId="0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6" fillId="0" fontId="5" numFmtId="0" xfId="0" applyAlignment="1" applyBorder="1" applyFont="1">
      <alignment readingOrder="0"/>
    </xf>
    <xf borderId="0" fillId="3" fontId="4" numFmtId="0" xfId="0" applyFill="1" applyFont="1"/>
    <xf borderId="7" fillId="3" fontId="5" numFmtId="0" xfId="0" applyBorder="1" applyFont="1"/>
    <xf borderId="0" fillId="3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Fill="1" applyFont="1"/>
    <xf borderId="7" fillId="4" fontId="5" numFmtId="0" xfId="0" applyBorder="1" applyFont="1"/>
    <xf borderId="2" fillId="0" fontId="0" numFmtId="2" xfId="0" applyBorder="1" applyFont="1" applyNumberFormat="1"/>
    <xf borderId="0" fillId="0" fontId="4" numFmtId="0" xfId="0" applyFont="1"/>
    <xf borderId="2" fillId="0" fontId="0" numFmtId="164" xfId="0" applyBorder="1" applyFont="1" applyNumberFormat="1"/>
    <xf borderId="7" fillId="0" fontId="5" numFmtId="0" xfId="0" applyBorder="1" applyFont="1"/>
    <xf borderId="8" fillId="0" fontId="0" numFmtId="0" xfId="0" applyBorder="1" applyFont="1"/>
    <xf borderId="2" fillId="0" fontId="6" numFmtId="1" xfId="0" applyBorder="1" applyFont="1" applyNumberFormat="1"/>
    <xf borderId="9" fillId="5" fontId="0" numFmtId="0" xfId="0" applyBorder="1" applyFill="1" applyFont="1"/>
    <xf borderId="0" fillId="4" fontId="5" numFmtId="0" xfId="0" applyFont="1"/>
    <xf borderId="2" fillId="0" fontId="7" numFmtId="0" xfId="0" applyBorder="1" applyFont="1"/>
    <xf borderId="0" fillId="0" fontId="5" numFmtId="20" xfId="0" applyFont="1" applyNumberFormat="1"/>
    <xf borderId="9" fillId="6" fontId="0" numFmtId="0" xfId="0" applyBorder="1" applyFill="1" applyFont="1"/>
    <xf borderId="6" fillId="0" fontId="5" numFmtId="20" xfId="0" applyBorder="1" applyFont="1" applyNumberFormat="1"/>
    <xf borderId="10" fillId="0" fontId="0" numFmtId="0" xfId="0" applyBorder="1" applyFont="1"/>
    <xf borderId="2" fillId="0" fontId="7" numFmtId="2" xfId="0" applyBorder="1" applyFont="1" applyNumberFormat="1"/>
    <xf borderId="11" fillId="7" fontId="0" numFmtId="0" xfId="0" applyBorder="1" applyFill="1" applyFont="1"/>
    <xf borderId="2" fillId="0" fontId="7" numFmtId="164" xfId="0" applyBorder="1" applyFont="1" applyNumberFormat="1"/>
    <xf borderId="2" fillId="0" fontId="8" numFmtId="0" xfId="0" applyBorder="1" applyFont="1"/>
    <xf borderId="2" fillId="0" fontId="0" numFmtId="1" xfId="0" applyBorder="1" applyFont="1" applyNumberFormat="1"/>
    <xf borderId="2" fillId="5" fontId="8" numFmtId="0" xfId="0" applyBorder="1" applyFont="1"/>
    <xf borderId="0" fillId="0" fontId="9" numFmtId="0" xfId="0" applyAlignment="1" applyFont="1">
      <alignment readingOrder="0"/>
    </xf>
    <xf borderId="12" fillId="0" fontId="0" numFmtId="0" xfId="0" applyBorder="1" applyFont="1"/>
    <xf borderId="0" fillId="0" fontId="0" numFmtId="0" xfId="0" applyFont="1"/>
    <xf borderId="0" fillId="0" fontId="10" numFmtId="0" xfId="0" applyFont="1"/>
    <xf borderId="13" fillId="0" fontId="10" numFmtId="0" xfId="0" applyBorder="1" applyFont="1"/>
    <xf borderId="0" fillId="4" fontId="5" numFmtId="0" xfId="0" applyAlignment="1" applyFont="1">
      <alignment readingOrder="0"/>
    </xf>
    <xf borderId="12" fillId="0" fontId="10" numFmtId="0" xfId="0" applyBorder="1" applyFont="1"/>
    <xf borderId="0" fillId="0" fontId="5" numFmtId="0" xfId="0" applyFont="1"/>
    <xf borderId="2" fillId="0" fontId="8" numFmtId="0" xfId="0" applyAlignment="1" applyBorder="1" applyFont="1">
      <alignment shrinkToFit="0" wrapText="1"/>
    </xf>
    <xf borderId="2" fillId="0" fontId="6" numFmtId="164" xfId="0" applyBorder="1" applyFont="1" applyNumberFormat="1"/>
    <xf borderId="12" fillId="0" fontId="0" numFmtId="22" xfId="0" applyBorder="1" applyFont="1" applyNumberFormat="1"/>
    <xf borderId="0" fillId="0" fontId="5" numFmtId="0" xfId="0" applyAlignment="1" applyFont="1">
      <alignment horizontal="center" readingOrder="0"/>
    </xf>
    <xf borderId="0" fillId="0" fontId="0" numFmtId="22" xfId="0" applyFont="1" applyNumberFormat="1"/>
    <xf borderId="0" fillId="0" fontId="9" numFmtId="0" xfId="0" applyFont="1"/>
    <xf borderId="2" fillId="0" fontId="8" numFmtId="20" xfId="0" applyBorder="1" applyFont="1" applyNumberFormat="1"/>
    <xf borderId="1" fillId="5" fontId="11" numFmtId="0" xfId="0" applyAlignment="1" applyBorder="1" applyFont="1">
      <alignment horizontal="center"/>
    </xf>
    <xf borderId="12" fillId="0" fontId="0" numFmtId="20" xfId="0" applyBorder="1" applyFont="1" applyNumberFormat="1"/>
    <xf borderId="0" fillId="0" fontId="0" numFmtId="20" xfId="0" applyFont="1" applyNumberFormat="1"/>
    <xf borderId="0" fillId="0" fontId="11" numFmtId="0" xfId="0" applyAlignment="1" applyFont="1">
      <alignment horizontal="center"/>
    </xf>
    <xf borderId="1" fillId="3" fontId="10" numFmtId="0" xfId="0" applyBorder="1" applyFont="1"/>
    <xf borderId="7" fillId="0" fontId="11" numFmtId="0" xfId="0" applyAlignment="1" applyBorder="1" applyFont="1">
      <alignment horizontal="center"/>
    </xf>
    <xf borderId="13" fillId="0" fontId="0" numFmtId="0" xfId="0" applyBorder="1" applyFont="1"/>
    <xf borderId="1" fillId="4" fontId="12" numFmtId="0" xfId="0" applyAlignment="1" applyBorder="1" applyFont="1">
      <alignment horizontal="center"/>
    </xf>
    <xf borderId="0" fillId="0" fontId="10" numFmtId="0" xfId="0" applyAlignment="1" applyFont="1">
      <alignment horizontal="left" vertical="center"/>
    </xf>
    <xf borderId="3" fillId="4" fontId="12" numFmtId="0" xfId="0" applyAlignment="1" applyBorder="1" applyFont="1">
      <alignment horizontal="center"/>
    </xf>
    <xf borderId="3" fillId="5" fontId="11" numFmtId="0" xfId="0" applyAlignment="1" applyBorder="1" applyFont="1">
      <alignment horizontal="center"/>
    </xf>
    <xf borderId="1" fillId="5" fontId="11" numFmtId="0" xfId="0" applyAlignment="1" applyBorder="1" applyFont="1">
      <alignment readingOrder="0"/>
    </xf>
    <xf borderId="14" fillId="0" fontId="0" numFmtId="0" xfId="0" applyBorder="1" applyFont="1"/>
    <xf borderId="15" fillId="0" fontId="13" numFmtId="0" xfId="0" applyBorder="1" applyFont="1"/>
    <xf borderId="1" fillId="5" fontId="5" numFmtId="0" xfId="0" applyBorder="1" applyFont="1"/>
    <xf borderId="15" fillId="0" fontId="0" numFmtId="0" xfId="0" applyBorder="1" applyFont="1"/>
    <xf borderId="3" fillId="5" fontId="5" numFmtId="0" xfId="0" applyBorder="1" applyFont="1"/>
    <xf borderId="16" fillId="0" fontId="0" numFmtId="0" xfId="0" applyBorder="1" applyFont="1"/>
    <xf borderId="0" fillId="5" fontId="9" numFmtId="0" xfId="0" applyFont="1"/>
    <xf borderId="1" fillId="8" fontId="14" numFmtId="0" xfId="0" applyAlignment="1" applyBorder="1" applyFill="1" applyFont="1">
      <alignment readingOrder="0"/>
    </xf>
    <xf borderId="0" fillId="8" fontId="14" numFmtId="0" xfId="0" applyAlignment="1" applyFont="1">
      <alignment readingOrder="0"/>
    </xf>
    <xf borderId="0" fillId="5" fontId="4" numFmtId="0" xfId="0" applyFont="1"/>
    <xf borderId="0" fillId="0" fontId="4" numFmtId="0" xfId="0" applyFont="1"/>
    <xf borderId="1" fillId="4" fontId="11" numFmtId="0" xfId="0" applyAlignment="1" applyBorder="1" applyFont="1">
      <alignment horizontal="center"/>
    </xf>
    <xf borderId="0" fillId="8" fontId="5" numFmtId="0" xfId="0" applyAlignment="1" applyFont="1">
      <alignment readingOrder="0"/>
    </xf>
    <xf borderId="0" fillId="8" fontId="15" numFmtId="0" xfId="0" applyAlignment="1" applyFont="1">
      <alignment readingOrder="0"/>
    </xf>
    <xf borderId="2" fillId="0" fontId="9" numFmtId="0" xfId="0" applyAlignment="1" applyBorder="1" applyFont="1">
      <alignment readingOrder="0"/>
    </xf>
    <xf borderId="0" fillId="8" fontId="4" numFmtId="0" xfId="0" applyAlignment="1" applyFont="1">
      <alignment readingOrder="0"/>
    </xf>
    <xf borderId="0" fillId="4" fontId="4" numFmtId="0" xfId="0" applyFont="1"/>
    <xf borderId="2" fillId="0" fontId="9" numFmtId="0" xfId="0" applyBorder="1" applyFont="1"/>
    <xf borderId="1" fillId="5" fontId="11" numFmtId="0" xfId="0" applyBorder="1" applyFont="1"/>
    <xf borderId="0" fillId="0" fontId="11" numFmtId="0" xfId="0" applyFont="1"/>
    <xf borderId="7" fillId="0" fontId="11" numFmtId="0" xfId="0" applyBorder="1" applyFont="1"/>
    <xf borderId="1" fillId="5" fontId="12" numFmtId="0" xfId="0" applyBorder="1" applyFont="1"/>
    <xf borderId="3" fillId="5" fontId="12" numFmtId="0" xfId="0" applyBorder="1" applyFont="1"/>
    <xf borderId="1" fillId="5" fontId="0" numFmtId="0" xfId="0" applyBorder="1" applyFont="1"/>
    <xf borderId="1" fillId="6" fontId="0" numFmtId="0" xfId="0" applyBorder="1" applyFont="1"/>
    <xf borderId="1" fillId="7" fontId="0" numFmtId="0" xfId="0" applyBorder="1" applyFont="1"/>
    <xf borderId="7" fillId="0" fontId="5" numFmtId="0" xfId="0" applyAlignment="1" applyBorder="1" applyFont="1">
      <alignment readingOrder="0"/>
    </xf>
    <xf borderId="0" fillId="5" fontId="9" numFmtId="0" xfId="0" applyAlignment="1" applyFont="1">
      <alignment readingOrder="0"/>
    </xf>
    <xf borderId="1" fillId="4" fontId="5" numFmtId="0" xfId="0" applyAlignment="1" applyBorder="1" applyFont="1">
      <alignment readingOrder="0"/>
    </xf>
    <xf borderId="1" fillId="5" fontId="5" numFmtId="0" xfId="0" applyAlignment="1" applyBorder="1" applyFont="1">
      <alignment readingOrder="0"/>
    </xf>
    <xf borderId="3" fillId="5" fontId="5" numFmtId="0" xfId="0" applyAlignment="1" applyBorder="1" applyFont="1">
      <alignment readingOrder="0"/>
    </xf>
    <xf borderId="0" fillId="0" fontId="13" numFmtId="0" xfId="0" applyFont="1"/>
    <xf borderId="1" fillId="5" fontId="12" numFmtId="0" xfId="0" applyAlignment="1" applyBorder="1" applyFont="1">
      <alignment readingOrder="0"/>
    </xf>
    <xf borderId="1" fillId="4" fontId="5" numFmtId="0" xfId="0" applyBorder="1" applyFont="1"/>
    <xf borderId="3" fillId="4" fontId="5" numFmtId="0" xfId="0" applyBorder="1" applyFont="1"/>
    <xf borderId="0" fillId="5" fontId="4" numFmtId="0" xfId="0" applyAlignment="1" applyFont="1">
      <alignment readingOrder="0"/>
    </xf>
    <xf borderId="0" fillId="9" fontId="4" numFmtId="0" xfId="0" applyAlignment="1" applyFill="1" applyFont="1">
      <alignment readingOrder="0"/>
    </xf>
    <xf borderId="0" fillId="0" fontId="5" numFmtId="0" xfId="0" applyFont="1"/>
    <xf borderId="3" fillId="5" fontId="11" numFmtId="0" xfId="0" applyAlignment="1" applyBorder="1" applyFont="1">
      <alignment readingOrder="0"/>
    </xf>
    <xf borderId="3" fillId="5" fontId="11" numFmtId="0" xfId="0" applyBorder="1" applyFont="1"/>
    <xf borderId="1" fillId="0" fontId="12" numFmtId="0" xfId="0" applyBorder="1" applyFont="1"/>
    <xf borderId="3" fillId="0" fontId="12" numFmtId="0" xfId="0" applyBorder="1" applyFont="1"/>
    <xf borderId="0" fillId="5" fontId="5" numFmtId="0" xfId="0" applyFont="1"/>
    <xf borderId="7" fillId="5" fontId="5" numFmtId="0" xfId="0" applyBorder="1" applyFont="1"/>
    <xf borderId="0" fillId="4" fontId="9" numFmtId="0" xfId="0" applyFont="1"/>
    <xf borderId="0" fillId="0" fontId="8" numFmtId="0" xfId="0" applyAlignment="1" applyFont="1">
      <alignment readingOrder="0" shrinkToFit="0" wrapText="0"/>
    </xf>
    <xf borderId="6" fillId="0" fontId="4" numFmtId="0" xfId="0" applyBorder="1" applyFont="1"/>
    <xf borderId="0" fillId="4" fontId="11" numFmtId="0" xfId="0" applyFont="1"/>
    <xf borderId="17" fillId="5" fontId="11" numFmtId="0" xfId="0" applyAlignment="1" applyBorder="1" applyFont="1">
      <alignment horizontal="center"/>
    </xf>
    <xf borderId="1" fillId="4" fontId="11" numFmtId="0" xfId="0" applyAlignment="1" applyBorder="1" applyFont="1">
      <alignment readingOrder="0"/>
    </xf>
    <xf borderId="3" fillId="4" fontId="5" numFmtId="0" xfId="0" applyAlignment="1" applyBorder="1" applyFont="1">
      <alignment readingOrder="0"/>
    </xf>
    <xf borderId="2" fillId="5" fontId="16" numFmtId="0" xfId="0" applyBorder="1" applyFont="1"/>
    <xf borderId="2" fillId="0" fontId="16" numFmtId="0" xfId="0" applyBorder="1" applyFont="1"/>
    <xf borderId="1" fillId="10" fontId="11" numFmtId="0" xfId="0" applyAlignment="1" applyBorder="1" applyFill="1" applyFont="1">
      <alignment horizontal="center"/>
    </xf>
    <xf borderId="2" fillId="0" fontId="16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0" numFmtId="0" xfId="0" applyAlignment="1" applyFont="1">
      <alignment readingOrder="0"/>
    </xf>
    <xf borderId="0" fillId="0" fontId="17" numFmtId="0" xfId="0" applyFont="1"/>
    <xf borderId="0" fillId="0" fontId="14" numFmtId="0" xfId="0" applyAlignment="1" applyFont="1">
      <alignment readingOrder="0"/>
    </xf>
    <xf borderId="0" fillId="0" fontId="14" numFmtId="0" xfId="0" applyFont="1"/>
    <xf borderId="1" fillId="0" fontId="14" numFmtId="0" xfId="0" applyBorder="1" applyFont="1"/>
    <xf borderId="0" fillId="8" fontId="18" numFmtId="0" xfId="0" applyAlignment="1" applyFont="1">
      <alignment readingOrder="0"/>
    </xf>
    <xf borderId="0" fillId="0" fontId="19" numFmtId="0" xfId="0" applyFont="1"/>
    <xf borderId="0" fillId="0" fontId="20" numFmtId="0" xfId="0" applyFont="1"/>
    <xf borderId="0" fillId="0" fontId="8" numFmtId="0" xfId="0" applyFont="1"/>
    <xf borderId="0" fillId="0" fontId="8" numFmtId="0" xfId="0" applyAlignment="1" applyFont="1">
      <alignment shrinkToFit="0" wrapText="1"/>
    </xf>
    <xf borderId="0" fillId="0" fontId="5" numFmtId="22" xfId="0" applyFont="1" applyNumberFormat="1"/>
    <xf borderId="0" fillId="0" fontId="8" numFmtId="20" xfId="0" applyFont="1" applyNumberFormat="1"/>
    <xf borderId="0" fillId="8" fontId="0" numFmtId="0" xfId="0" applyAlignment="1" applyFont="1">
      <alignment readingOrder="0"/>
    </xf>
    <xf borderId="8" fillId="0" fontId="13" numFmtId="0" xfId="0" applyBorder="1" applyFont="1"/>
    <xf borderId="8" fillId="0" fontId="2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.67"/>
    <col customWidth="1" min="2" max="2" width="5.67"/>
    <col customWidth="1" min="3" max="8" width="9.67"/>
    <col customWidth="1" min="9" max="9" width="7.33"/>
    <col customWidth="1" min="10" max="10" width="5.89"/>
    <col customWidth="1" min="11" max="13" width="9.67"/>
    <col customWidth="1" min="14" max="14" width="9.89"/>
    <col customWidth="1" min="15" max="16" width="9.67"/>
    <col customWidth="1" min="17" max="17" width="7.78"/>
    <col customWidth="1" min="18" max="18" width="10.22"/>
    <col customWidth="1" min="19" max="19" width="5.89"/>
    <col customWidth="1" min="20" max="20" width="9.67"/>
    <col customWidth="1" min="21" max="21" width="11.0"/>
    <col customWidth="1" min="22" max="22" width="12.89"/>
    <col customWidth="1" min="23" max="25" width="9.67"/>
    <col customWidth="1" min="26" max="26" width="9.11"/>
    <col customWidth="1" min="27" max="27" width="8.78"/>
  </cols>
  <sheetData>
    <row r="1" ht="12.0" customHeight="1">
      <c r="A1" s="2" t="s">
        <v>1</v>
      </c>
      <c r="B1" s="4"/>
      <c r="C1" s="6" t="s">
        <v>9</v>
      </c>
      <c r="D1" s="4"/>
      <c r="E1" s="9"/>
      <c r="F1" s="4"/>
      <c r="G1" s="4"/>
      <c r="H1" s="4"/>
      <c r="I1" s="11"/>
      <c r="J1" s="4"/>
      <c r="K1" s="6" t="s">
        <v>25</v>
      </c>
      <c r="L1" s="6">
        <v>9.0</v>
      </c>
      <c r="M1" s="12">
        <v>8.0</v>
      </c>
      <c r="N1" s="6">
        <v>5.0</v>
      </c>
      <c r="O1" s="6">
        <v>7.0</v>
      </c>
      <c r="P1" s="12">
        <v>8.0</v>
      </c>
      <c r="Q1" s="14">
        <v>5.0</v>
      </c>
      <c r="R1" s="2" t="s">
        <v>1</v>
      </c>
      <c r="S1" s="4"/>
      <c r="T1" s="6" t="s">
        <v>41</v>
      </c>
      <c r="U1" s="4"/>
      <c r="V1" s="9"/>
      <c r="W1" s="4"/>
      <c r="X1" s="4"/>
      <c r="Y1" s="9"/>
      <c r="Z1" s="11"/>
      <c r="AA1" s="2" t="s">
        <v>1</v>
      </c>
    </row>
    <row r="2" ht="12.0" customHeight="1">
      <c r="A2" s="2" t="s">
        <v>42</v>
      </c>
      <c r="B2" s="16"/>
      <c r="C2" s="4" t="s">
        <v>45</v>
      </c>
      <c r="D2" s="4" t="s">
        <v>46</v>
      </c>
      <c r="E2" s="9" t="s">
        <v>47</v>
      </c>
      <c r="F2" s="4" t="s">
        <v>48</v>
      </c>
      <c r="G2" s="4" t="s">
        <v>49</v>
      </c>
      <c r="H2" s="4" t="s">
        <v>50</v>
      </c>
      <c r="I2" s="14" t="s">
        <v>28</v>
      </c>
      <c r="J2" s="4"/>
      <c r="K2" s="4" t="s">
        <v>45</v>
      </c>
      <c r="L2" s="4" t="s">
        <v>46</v>
      </c>
      <c r="M2" s="9" t="s">
        <v>47</v>
      </c>
      <c r="N2" s="4" t="s">
        <v>48</v>
      </c>
      <c r="O2" s="4" t="s">
        <v>49</v>
      </c>
      <c r="P2" s="4" t="s">
        <v>50</v>
      </c>
      <c r="Q2" s="14" t="s">
        <v>28</v>
      </c>
      <c r="R2" s="2" t="s">
        <v>42</v>
      </c>
      <c r="S2" s="4"/>
      <c r="T2" s="4" t="s">
        <v>45</v>
      </c>
      <c r="U2" s="4" t="s">
        <v>46</v>
      </c>
      <c r="V2" s="9" t="s">
        <v>47</v>
      </c>
      <c r="W2" s="4" t="s">
        <v>48</v>
      </c>
      <c r="X2" s="4" t="s">
        <v>49</v>
      </c>
      <c r="Y2" s="4" t="s">
        <v>50</v>
      </c>
      <c r="Z2" s="14" t="s">
        <v>28</v>
      </c>
      <c r="AA2" s="2" t="s">
        <v>42</v>
      </c>
    </row>
    <row r="3" ht="12.0" customHeight="1">
      <c r="A3" s="19"/>
      <c r="B3" s="20" t="s">
        <v>52</v>
      </c>
      <c r="C3" s="21"/>
      <c r="D3" s="21"/>
      <c r="E3" s="22"/>
      <c r="F3" s="21"/>
      <c r="G3" s="21"/>
      <c r="H3" s="23"/>
      <c r="I3" s="24"/>
      <c r="J3" s="19" t="s">
        <v>52</v>
      </c>
      <c r="K3" s="25"/>
      <c r="L3" s="25"/>
      <c r="M3" s="26"/>
      <c r="N3" s="28"/>
      <c r="O3" s="28"/>
      <c r="P3" s="28"/>
      <c r="Q3" s="28"/>
      <c r="R3" s="19"/>
      <c r="S3" s="19" t="s">
        <v>52</v>
      </c>
      <c r="T3" s="28"/>
      <c r="U3" s="28"/>
      <c r="V3" s="30"/>
      <c r="W3" s="25"/>
      <c r="X3" s="25"/>
      <c r="Y3" s="34"/>
      <c r="Z3" s="28"/>
      <c r="AA3" s="28"/>
    </row>
    <row r="4" ht="12.0" customHeight="1">
      <c r="A4" s="36"/>
      <c r="B4" s="38">
        <v>0.3645833333333333</v>
      </c>
      <c r="C4" s="23" t="s">
        <v>57</v>
      </c>
      <c r="D4" s="23" t="s">
        <v>57</v>
      </c>
      <c r="E4" s="23" t="s">
        <v>57</v>
      </c>
      <c r="F4" s="23" t="s">
        <v>57</v>
      </c>
      <c r="G4" s="23" t="s">
        <v>57</v>
      </c>
      <c r="H4" s="23" t="s">
        <v>57</v>
      </c>
      <c r="I4" s="24" t="s">
        <v>58</v>
      </c>
      <c r="J4" s="36">
        <v>0.3645833333333333</v>
      </c>
      <c r="K4" s="25"/>
      <c r="L4" s="25"/>
      <c r="M4" s="26"/>
      <c r="N4" s="28"/>
      <c r="O4" s="28"/>
      <c r="P4" s="28"/>
      <c r="Q4" s="28"/>
      <c r="R4" s="19" t="s">
        <v>60</v>
      </c>
      <c r="S4" s="36">
        <v>0.3645833333333333</v>
      </c>
      <c r="T4" s="28"/>
      <c r="U4" s="28"/>
      <c r="V4" s="30"/>
      <c r="W4" s="25"/>
      <c r="X4" s="25"/>
      <c r="Y4" s="26"/>
      <c r="Z4" s="28"/>
      <c r="AA4" s="28"/>
    </row>
    <row r="5" ht="12.0" customHeight="1">
      <c r="A5" s="36"/>
      <c r="B5" s="38">
        <v>0.3680555555555556</v>
      </c>
      <c r="C5" s="21"/>
      <c r="D5" s="21"/>
      <c r="E5" s="22"/>
      <c r="F5" s="21"/>
      <c r="G5" s="21"/>
      <c r="H5" s="21"/>
      <c r="I5" s="28"/>
      <c r="J5" s="36">
        <v>0.3680555555555556</v>
      </c>
      <c r="K5" s="25"/>
      <c r="L5" s="25"/>
      <c r="M5" s="26"/>
      <c r="N5" s="28"/>
      <c r="O5" s="28"/>
      <c r="P5" s="28"/>
      <c r="Q5" s="28"/>
      <c r="R5" s="19" t="s">
        <v>61</v>
      </c>
      <c r="S5" s="36">
        <v>0.3680555555555556</v>
      </c>
      <c r="T5" s="28"/>
      <c r="U5" s="28"/>
      <c r="V5" s="30"/>
      <c r="W5" s="25"/>
      <c r="X5" s="25"/>
      <c r="Y5" s="26"/>
      <c r="Z5" s="28"/>
      <c r="AA5" s="28"/>
    </row>
    <row r="6" ht="12.0" customHeight="1">
      <c r="A6" s="36"/>
      <c r="B6" s="38">
        <v>0.375</v>
      </c>
      <c r="C6" s="21"/>
      <c r="D6" s="21"/>
      <c r="E6" s="22"/>
      <c r="F6" s="21"/>
      <c r="G6" s="21"/>
      <c r="H6" s="21"/>
      <c r="I6" s="28"/>
      <c r="J6" s="36">
        <v>0.375</v>
      </c>
      <c r="K6" s="24" t="s">
        <v>62</v>
      </c>
      <c r="L6" s="25"/>
      <c r="M6" s="26"/>
      <c r="N6" s="24" t="s">
        <v>63</v>
      </c>
      <c r="O6" s="19" t="s">
        <v>64</v>
      </c>
      <c r="P6" s="28" t="str">
        <f>'1  класс'!D2</f>
        <v>МАТЕМАТИКА</v>
      </c>
      <c r="Q6" s="28"/>
      <c r="R6" s="19" t="s">
        <v>65</v>
      </c>
      <c r="S6" s="36">
        <v>0.375</v>
      </c>
      <c r="T6" s="28" t="str">
        <f>'6 класс'!B3</f>
        <v>(6) АНГЛИЙСКИЙ</v>
      </c>
      <c r="U6" s="24" t="s">
        <v>66</v>
      </c>
      <c r="V6" s="24" t="s">
        <v>66</v>
      </c>
      <c r="W6" s="24" t="s">
        <v>62</v>
      </c>
      <c r="X6" s="25"/>
      <c r="Y6" s="26"/>
      <c r="AA6" s="28"/>
    </row>
    <row r="7" ht="12.0" customHeight="1">
      <c r="A7" s="36"/>
      <c r="B7" s="38">
        <v>0.3819444444444444</v>
      </c>
      <c r="C7" s="21"/>
      <c r="D7" s="21"/>
      <c r="E7" s="22"/>
      <c r="F7" s="21"/>
      <c r="G7" s="21"/>
      <c r="H7" s="21"/>
      <c r="I7" s="24" t="s">
        <v>67</v>
      </c>
      <c r="J7" s="36">
        <v>0.3819444444444444</v>
      </c>
      <c r="K7" s="25"/>
      <c r="L7" s="25"/>
      <c r="M7" s="26"/>
      <c r="N7" s="24" t="s">
        <v>68</v>
      </c>
      <c r="O7" s="28" t="s">
        <v>68</v>
      </c>
      <c r="P7" s="28" t="s">
        <v>69</v>
      </c>
      <c r="Q7" s="28"/>
      <c r="R7" s="19" t="s">
        <v>70</v>
      </c>
      <c r="S7" s="36">
        <v>0.3819444444444444</v>
      </c>
      <c r="T7" s="28"/>
      <c r="U7" s="28"/>
      <c r="V7" s="30"/>
      <c r="W7" s="25"/>
      <c r="X7" s="25"/>
      <c r="Y7" s="26"/>
      <c r="Z7" s="46" t="s">
        <v>72</v>
      </c>
      <c r="AA7" s="28"/>
    </row>
    <row r="8" ht="12.0" customHeight="1">
      <c r="A8" s="36"/>
      <c r="B8" s="38">
        <v>0.388888888888889</v>
      </c>
      <c r="C8" s="28" t="str">
        <f>'6 класс'!E3</f>
        <v>(6) НАУКИ</v>
      </c>
      <c r="D8" s="28" t="str">
        <f>'5 класс'!E3</f>
        <v>(5) НАУКИ</v>
      </c>
      <c r="E8" s="30" t="str">
        <f>'4 класс'!E3</f>
        <v>(4) НАУКИ</v>
      </c>
      <c r="F8" s="24" t="s">
        <v>77</v>
      </c>
      <c r="G8" s="24" t="s">
        <v>78</v>
      </c>
      <c r="H8" s="28" t="str">
        <f>'1  класс'!H3</f>
        <v>СЛОВЕСНОСТЬ</v>
      </c>
      <c r="I8" s="19"/>
      <c r="J8" s="36">
        <v>0.388888888888889</v>
      </c>
      <c r="K8" s="25"/>
      <c r="L8" s="25"/>
      <c r="M8" s="26"/>
      <c r="N8" s="28"/>
      <c r="O8" s="28"/>
      <c r="P8" s="28"/>
      <c r="Q8" s="28"/>
      <c r="R8" s="19" t="s">
        <v>80</v>
      </c>
      <c r="S8" s="36">
        <v>0.388888888888889</v>
      </c>
      <c r="T8" s="28"/>
      <c r="U8" s="28"/>
      <c r="V8" s="30"/>
      <c r="W8" s="51" t="s">
        <v>81</v>
      </c>
      <c r="X8" s="25"/>
      <c r="Y8" s="26"/>
      <c r="Z8" s="46" t="s">
        <v>85</v>
      </c>
      <c r="AA8" s="28"/>
    </row>
    <row r="9" ht="12.0" customHeight="1">
      <c r="A9" s="36"/>
      <c r="B9" s="38">
        <v>0.395833333333333</v>
      </c>
      <c r="C9" s="53" t="s">
        <v>56</v>
      </c>
      <c r="D9" s="53" t="s">
        <v>56</v>
      </c>
      <c r="E9" s="30" t="s">
        <v>56</v>
      </c>
      <c r="F9" s="53" t="s">
        <v>69</v>
      </c>
      <c r="G9" s="19" t="s">
        <v>90</v>
      </c>
      <c r="H9" s="57" t="s">
        <v>69</v>
      </c>
      <c r="I9" s="53"/>
      <c r="J9" s="36">
        <v>0.395833333333333</v>
      </c>
      <c r="K9" s="25"/>
      <c r="L9" s="25"/>
      <c r="M9" s="26"/>
      <c r="N9" s="28"/>
      <c r="O9" s="28"/>
      <c r="P9" s="28"/>
      <c r="Q9" s="28"/>
      <c r="R9" s="19" t="s">
        <v>97</v>
      </c>
      <c r="S9" s="36">
        <v>0.395833333333333</v>
      </c>
      <c r="T9" s="28"/>
      <c r="U9" s="28"/>
      <c r="V9" s="30"/>
      <c r="W9" s="25"/>
      <c r="X9" s="25"/>
      <c r="Y9" s="26"/>
      <c r="Z9" s="46" t="s">
        <v>99</v>
      </c>
      <c r="AA9" s="28"/>
    </row>
    <row r="10" ht="12.0" customHeight="1">
      <c r="A10" s="36"/>
      <c r="B10" s="38">
        <v>0.402777777777778</v>
      </c>
      <c r="C10" s="53"/>
      <c r="D10" s="53"/>
      <c r="E10" s="30"/>
      <c r="F10" s="53"/>
      <c r="G10" s="53"/>
      <c r="H10" s="57" t="s">
        <v>104</v>
      </c>
      <c r="I10" s="53"/>
      <c r="J10" s="36">
        <v>0.402777777777778</v>
      </c>
      <c r="K10" s="25"/>
      <c r="L10" s="25"/>
      <c r="M10" s="26"/>
      <c r="N10" s="28"/>
      <c r="O10" s="28"/>
      <c r="P10" s="61" t="s">
        <v>106</v>
      </c>
      <c r="Q10" s="28"/>
      <c r="R10" s="36"/>
      <c r="S10" s="36">
        <v>0.402777777777778</v>
      </c>
      <c r="T10" s="28"/>
      <c r="U10" s="28"/>
      <c r="V10" s="30"/>
      <c r="W10" s="25"/>
      <c r="X10" s="25"/>
      <c r="Y10" s="26"/>
      <c r="Z10" s="46" t="s">
        <v>112</v>
      </c>
      <c r="AA10" s="28"/>
    </row>
    <row r="11" ht="12.0" customHeight="1">
      <c r="A11" s="36"/>
      <c r="B11" s="38">
        <v>0.409722222222222</v>
      </c>
      <c r="C11" s="53"/>
      <c r="D11" s="53"/>
      <c r="E11" s="30"/>
      <c r="F11" s="64"/>
      <c r="G11" s="53"/>
      <c r="H11" s="19" t="s">
        <v>116</v>
      </c>
      <c r="I11" s="53"/>
      <c r="J11" s="36">
        <v>0.409722222222222</v>
      </c>
      <c r="K11" s="25"/>
      <c r="L11" s="25"/>
      <c r="M11" s="26"/>
      <c r="N11" s="61" t="s">
        <v>106</v>
      </c>
      <c r="O11" s="61" t="s">
        <v>106</v>
      </c>
      <c r="P11" s="28" t="str">
        <f>'1  класс'!D3</f>
        <v>СЛОВЕСНОСТЬ</v>
      </c>
      <c r="Q11" s="28"/>
      <c r="R11" s="36"/>
      <c r="S11" s="36">
        <v>0.409722222222222</v>
      </c>
      <c r="T11" s="28"/>
      <c r="U11" s="28"/>
      <c r="V11" s="30"/>
      <c r="W11" s="25"/>
      <c r="X11" s="25"/>
      <c r="Y11" s="26"/>
      <c r="AA11" s="28"/>
    </row>
    <row r="12" ht="12.0" customHeight="1">
      <c r="A12" s="36"/>
      <c r="B12" s="38">
        <v>0.416666666666666</v>
      </c>
      <c r="C12" s="64"/>
      <c r="D12" s="64"/>
      <c r="E12" s="66"/>
      <c r="F12" s="61" t="s">
        <v>106</v>
      </c>
      <c r="G12" s="61" t="s">
        <v>106</v>
      </c>
      <c r="H12" s="61" t="s">
        <v>106</v>
      </c>
      <c r="J12" s="36">
        <v>0.416666666666666</v>
      </c>
      <c r="K12" s="68"/>
      <c r="L12" s="68"/>
      <c r="M12" s="70"/>
      <c r="N12" s="24" t="s">
        <v>127</v>
      </c>
      <c r="P12" s="28" t="s">
        <v>69</v>
      </c>
      <c r="Q12" s="28"/>
      <c r="R12" s="36"/>
      <c r="S12" s="36">
        <v>0.416666666666666</v>
      </c>
      <c r="T12" s="61" t="s">
        <v>106</v>
      </c>
      <c r="U12" s="61" t="s">
        <v>106</v>
      </c>
      <c r="V12" s="71" t="s">
        <v>106</v>
      </c>
      <c r="W12" s="68"/>
      <c r="X12" s="68"/>
      <c r="Y12" s="70"/>
      <c r="AA12" s="28"/>
    </row>
    <row r="13" ht="12.0" customHeight="1">
      <c r="A13" s="36"/>
      <c r="B13" s="38">
        <v>0.423611111111111</v>
      </c>
      <c r="C13" s="53"/>
      <c r="D13" s="53"/>
      <c r="E13" s="30"/>
      <c r="F13" s="19" t="s">
        <v>132</v>
      </c>
      <c r="G13" s="19" t="s">
        <v>77</v>
      </c>
      <c r="H13" s="24" t="s">
        <v>134</v>
      </c>
      <c r="J13" s="36">
        <v>0.423611111111111</v>
      </c>
      <c r="K13" s="25"/>
      <c r="L13" s="25"/>
      <c r="M13" s="26"/>
      <c r="N13" s="28" t="s">
        <v>68</v>
      </c>
      <c r="O13" s="19" t="s">
        <v>136</v>
      </c>
      <c r="P13" s="28"/>
      <c r="Q13" s="28"/>
      <c r="R13" s="19" t="s">
        <v>94</v>
      </c>
      <c r="S13" s="36">
        <v>0.423611111111111</v>
      </c>
      <c r="T13" s="28" t="str">
        <f>'6 класс'!B4</f>
        <v>(6) РУССКИЙ</v>
      </c>
      <c r="U13" s="46" t="s">
        <v>139</v>
      </c>
      <c r="V13" s="24" t="s">
        <v>66</v>
      </c>
      <c r="W13" s="72" t="s">
        <v>140</v>
      </c>
      <c r="X13" s="72" t="s">
        <v>140</v>
      </c>
      <c r="Y13" s="72" t="s">
        <v>140</v>
      </c>
      <c r="Z13" s="72" t="s">
        <v>140</v>
      </c>
      <c r="AA13" s="28"/>
    </row>
    <row r="14" ht="12.0" customHeight="1">
      <c r="A14" s="36"/>
      <c r="B14" s="38">
        <v>0.430555555555555</v>
      </c>
      <c r="C14" s="53"/>
      <c r="D14" s="53"/>
      <c r="E14" s="66"/>
      <c r="F14" s="53" t="s">
        <v>69</v>
      </c>
      <c r="G14" s="19" t="s">
        <v>141</v>
      </c>
      <c r="H14" s="19" t="s">
        <v>69</v>
      </c>
      <c r="J14" s="36">
        <v>0.430555555555555</v>
      </c>
      <c r="K14" s="25"/>
      <c r="L14" s="25"/>
      <c r="M14" s="26"/>
      <c r="N14" s="28"/>
      <c r="O14" s="24" t="s">
        <v>68</v>
      </c>
      <c r="P14" s="28"/>
      <c r="Q14" s="28"/>
      <c r="R14" s="19" t="s">
        <v>142</v>
      </c>
      <c r="S14" s="36">
        <v>0.430555555555555</v>
      </c>
      <c r="T14" s="28" t="s">
        <v>94</v>
      </c>
      <c r="U14" s="24"/>
      <c r="V14" s="30"/>
      <c r="W14" s="75"/>
      <c r="X14" s="75"/>
      <c r="Y14" s="77"/>
      <c r="Z14" s="79"/>
      <c r="AA14" s="28"/>
    </row>
    <row r="15" ht="12.0" customHeight="1">
      <c r="A15" s="36"/>
      <c r="B15" s="38">
        <v>0.4375</v>
      </c>
      <c r="C15" s="53"/>
      <c r="D15" s="53"/>
      <c r="E15" s="30"/>
      <c r="F15" s="53"/>
      <c r="H15" s="64"/>
      <c r="I15" s="53"/>
      <c r="J15" s="36">
        <v>0.4375</v>
      </c>
      <c r="K15" s="25"/>
      <c r="L15" s="25"/>
      <c r="M15" s="26"/>
      <c r="N15" s="28"/>
      <c r="O15" s="28"/>
      <c r="P15" s="61"/>
      <c r="Q15" s="28"/>
      <c r="R15" s="19" t="s">
        <v>61</v>
      </c>
      <c r="S15" s="36">
        <v>0.4375</v>
      </c>
      <c r="T15" s="28"/>
      <c r="U15" s="28"/>
      <c r="V15" s="30"/>
      <c r="W15" s="75"/>
      <c r="X15" s="75"/>
      <c r="Y15" s="77"/>
      <c r="Z15" s="82"/>
      <c r="AA15" s="28"/>
    </row>
    <row r="16" ht="12.0" customHeight="1">
      <c r="A16" s="36"/>
      <c r="B16" s="38">
        <v>0.444444444444444</v>
      </c>
      <c r="C16" s="53"/>
      <c r="D16" s="53"/>
      <c r="E16" s="30"/>
      <c r="F16" s="61" t="s">
        <v>106</v>
      </c>
      <c r="G16" s="53"/>
      <c r="H16" s="61" t="s">
        <v>106</v>
      </c>
      <c r="I16" s="84"/>
      <c r="J16" s="36">
        <v>0.444444444444444</v>
      </c>
      <c r="K16" s="25"/>
      <c r="L16" s="25"/>
      <c r="M16" s="26"/>
      <c r="N16" s="28"/>
      <c r="O16" s="28"/>
      <c r="P16" s="82" t="str">
        <f>'1  класс'!D4</f>
        <v>ПРОГУЛКА</v>
      </c>
      <c r="Q16" s="28"/>
      <c r="R16" s="19" t="s">
        <v>56</v>
      </c>
      <c r="S16" s="36">
        <v>0.444444444444444</v>
      </c>
      <c r="T16" s="28"/>
      <c r="U16" s="28"/>
      <c r="V16" s="30"/>
      <c r="W16" s="75"/>
      <c r="X16" s="75"/>
      <c r="Y16" s="77"/>
      <c r="Z16" s="82"/>
      <c r="AA16" s="28"/>
    </row>
    <row r="17" ht="12.0" customHeight="1">
      <c r="A17" s="36"/>
      <c r="B17" s="38">
        <v>0.451388888888889</v>
      </c>
      <c r="C17" s="53"/>
      <c r="D17" s="53"/>
      <c r="E17" s="30"/>
      <c r="F17" s="19" t="s">
        <v>78</v>
      </c>
      <c r="G17" s="19" t="s">
        <v>132</v>
      </c>
      <c r="H17" s="19" t="s">
        <v>169</v>
      </c>
      <c r="I17" s="24"/>
      <c r="J17" s="36">
        <v>0.451388888888889</v>
      </c>
      <c r="K17" s="25"/>
      <c r="L17" s="25"/>
      <c r="M17" s="26"/>
      <c r="N17" s="75"/>
      <c r="O17" s="75"/>
      <c r="P17" s="82" t="s">
        <v>69</v>
      </c>
      <c r="Q17" s="28"/>
      <c r="R17" s="19" t="s">
        <v>172</v>
      </c>
      <c r="S17" s="36">
        <v>0.451388888888889</v>
      </c>
      <c r="T17" s="89"/>
      <c r="U17" s="89"/>
      <c r="V17" s="26"/>
      <c r="W17" s="75"/>
      <c r="X17" s="75"/>
      <c r="Y17" s="77"/>
      <c r="Z17" s="82"/>
      <c r="AA17" s="28"/>
    </row>
    <row r="18" ht="12.0" customHeight="1">
      <c r="A18" s="36"/>
      <c r="B18" s="38">
        <v>0.458333333333333</v>
      </c>
      <c r="C18" s="53"/>
      <c r="D18" s="53"/>
      <c r="E18" s="30"/>
      <c r="F18" s="19" t="s">
        <v>90</v>
      </c>
      <c r="G18" s="19" t="s">
        <v>141</v>
      </c>
      <c r="H18" s="53" t="s">
        <v>69</v>
      </c>
      <c r="I18" s="19"/>
      <c r="J18" s="36">
        <v>0.458333333333333</v>
      </c>
      <c r="K18" s="72" t="s">
        <v>140</v>
      </c>
      <c r="L18" s="72" t="s">
        <v>140</v>
      </c>
      <c r="M18" s="72" t="s">
        <v>140</v>
      </c>
      <c r="N18" s="91" t="str">
        <f>'3 класс'!B5</f>
        <v>(3) ПРОГУЛКА</v>
      </c>
      <c r="O18" s="91" t="str">
        <f>'2  класс'!B5</f>
        <v>(2) ПРОГУЛКА</v>
      </c>
      <c r="P18" s="82"/>
      <c r="Q18" s="28"/>
      <c r="R18" s="19" t="s">
        <v>69</v>
      </c>
      <c r="S18" s="36">
        <v>0.458333333333333</v>
      </c>
      <c r="T18" s="89"/>
      <c r="W18" s="79"/>
      <c r="X18" s="79"/>
      <c r="Y18" s="79"/>
      <c r="Z18" s="79"/>
      <c r="AA18" s="28"/>
    </row>
    <row r="19" ht="12.0" customHeight="1">
      <c r="A19" s="36"/>
      <c r="B19" s="38">
        <v>0.465277777777777</v>
      </c>
      <c r="C19" s="92"/>
      <c r="D19" s="92"/>
      <c r="E19" s="93"/>
      <c r="F19" s="53"/>
      <c r="G19" s="53"/>
      <c r="H19" s="53"/>
      <c r="I19" s="64"/>
      <c r="J19" s="36">
        <v>0.465277777777777</v>
      </c>
      <c r="K19" s="94"/>
      <c r="L19" s="94"/>
      <c r="M19" s="95"/>
      <c r="N19" s="75"/>
      <c r="O19" s="75"/>
      <c r="P19" s="82"/>
      <c r="Q19" s="28"/>
      <c r="R19" s="36"/>
      <c r="S19" s="36">
        <v>0.465277777777777</v>
      </c>
      <c r="T19" s="91" t="str">
        <f>'6 класс'!B5</f>
        <v>(6) ПРОГУЛКА</v>
      </c>
      <c r="U19" s="71" t="s">
        <v>106</v>
      </c>
      <c r="V19" s="71" t="s">
        <v>106</v>
      </c>
      <c r="Z19" s="24" t="s">
        <v>202</v>
      </c>
      <c r="AA19" s="28"/>
    </row>
    <row r="20" ht="12.0" customHeight="1">
      <c r="A20" s="36"/>
      <c r="B20" s="38">
        <v>0.472222222222222</v>
      </c>
      <c r="C20" s="61" t="s">
        <v>106</v>
      </c>
      <c r="D20" s="91" t="str">
        <f>'5 класс'!E5</f>
        <v>(5) ПРОГУЛКА</v>
      </c>
      <c r="E20" s="91" t="str">
        <f>'4 класс'!E5</f>
        <v>(4) ПРОГУЛКА</v>
      </c>
      <c r="F20" s="92"/>
      <c r="G20" s="53"/>
      <c r="H20" s="53"/>
      <c r="I20" s="53"/>
      <c r="J20" s="36">
        <v>0.472222222222222</v>
      </c>
      <c r="K20" s="75"/>
      <c r="L20" s="75"/>
      <c r="M20" s="77"/>
      <c r="N20" s="75"/>
      <c r="O20" s="75"/>
      <c r="P20" s="28"/>
      <c r="Q20" s="28"/>
      <c r="R20" s="36"/>
      <c r="S20" s="36">
        <v>0.472222222222222</v>
      </c>
      <c r="T20" s="75"/>
      <c r="U20" s="99" t="s">
        <v>203</v>
      </c>
      <c r="V20" s="99" t="s">
        <v>207</v>
      </c>
      <c r="W20" s="24" t="s">
        <v>208</v>
      </c>
      <c r="Z20" s="24" t="s">
        <v>209</v>
      </c>
      <c r="AA20" s="28"/>
    </row>
    <row r="21" ht="12.0" customHeight="1">
      <c r="A21" s="36"/>
      <c r="B21" s="38">
        <v>0.479166666666667</v>
      </c>
      <c r="C21" s="79"/>
      <c r="D21" s="100" t="s">
        <v>56</v>
      </c>
      <c r="E21" s="100" t="s">
        <v>56</v>
      </c>
      <c r="F21" s="91" t="str">
        <f>'3 класс'!E7</f>
        <v>(3) ПРОГУЛКА</v>
      </c>
      <c r="G21" s="91" t="str">
        <f>'2  класс'!E7</f>
        <v>(2) ПРОГУЛКА</v>
      </c>
      <c r="H21" s="72" t="s">
        <v>217</v>
      </c>
      <c r="I21" s="72" t="s">
        <v>217</v>
      </c>
      <c r="J21" s="36">
        <v>0.479166666666667</v>
      </c>
      <c r="K21" s="75"/>
      <c r="L21" s="75"/>
      <c r="M21" s="77"/>
      <c r="N21" s="75"/>
      <c r="O21" s="75"/>
      <c r="P21" s="28"/>
      <c r="Q21" s="28"/>
      <c r="R21" s="36"/>
      <c r="S21" s="36">
        <v>0.479166666666667</v>
      </c>
      <c r="T21" s="75"/>
      <c r="U21" s="101" t="s">
        <v>94</v>
      </c>
      <c r="V21" s="99" t="s">
        <v>68</v>
      </c>
      <c r="Z21" s="28"/>
      <c r="AA21" s="28"/>
    </row>
    <row r="22" ht="12.0" customHeight="1">
      <c r="A22" s="36"/>
      <c r="B22" s="38">
        <v>0.486111111111111</v>
      </c>
      <c r="C22" s="79"/>
      <c r="D22" s="102" t="s">
        <v>193</v>
      </c>
      <c r="E22" s="103" t="s">
        <v>193</v>
      </c>
      <c r="F22" s="105" t="s">
        <v>220</v>
      </c>
      <c r="G22" s="105" t="s">
        <v>220</v>
      </c>
      <c r="H22" s="105" t="s">
        <v>221</v>
      </c>
      <c r="I22" s="105" t="s">
        <v>221</v>
      </c>
      <c r="J22" s="36">
        <v>0.486111111111111</v>
      </c>
      <c r="K22" s="75"/>
      <c r="L22" s="75"/>
      <c r="M22" s="77"/>
      <c r="P22" s="106" t="str">
        <f>'1  класс'!D5</f>
        <v>АНГЛИЙСКИЙ</v>
      </c>
      <c r="Q22" s="28"/>
      <c r="R22" s="36"/>
      <c r="S22" s="36">
        <v>0.486111111111111</v>
      </c>
      <c r="T22" s="75"/>
      <c r="U22" s="106"/>
      <c r="V22" s="107"/>
      <c r="Z22" s="108" t="s">
        <v>106</v>
      </c>
      <c r="AA22" s="28"/>
    </row>
    <row r="23" ht="12.0" customHeight="1">
      <c r="A23" s="36"/>
      <c r="B23" s="38">
        <v>0.493055555555556</v>
      </c>
      <c r="C23" s="79"/>
      <c r="D23" s="102"/>
      <c r="E23" s="79"/>
      <c r="F23" s="72" t="s">
        <v>56</v>
      </c>
      <c r="G23" s="72" t="s">
        <v>229</v>
      </c>
      <c r="H23" s="105" t="s">
        <v>69</v>
      </c>
      <c r="I23" s="105" t="s">
        <v>69</v>
      </c>
      <c r="J23" s="36">
        <v>0.493055555555556</v>
      </c>
      <c r="K23" s="75"/>
      <c r="L23" s="75"/>
      <c r="M23" s="77"/>
      <c r="N23" s="28" t="str">
        <f>'3 класс'!B6</f>
        <v>(3) РУССКИЙ</v>
      </c>
      <c r="O23" s="28" t="str">
        <f>'2  класс'!B6</f>
        <v>(2) РУССКИЙ</v>
      </c>
      <c r="P23" s="106"/>
      <c r="Q23" s="28"/>
      <c r="R23" s="36"/>
      <c r="S23" s="36">
        <v>0.493055555555556</v>
      </c>
      <c r="T23" s="75"/>
      <c r="U23" s="106"/>
      <c r="V23" s="107"/>
      <c r="Z23" s="24" t="s">
        <v>78</v>
      </c>
      <c r="AA23" s="28"/>
    </row>
    <row r="24" ht="12.0" customHeight="1">
      <c r="A24" s="36"/>
      <c r="B24" s="38">
        <v>0.5</v>
      </c>
      <c r="C24" s="19" t="s">
        <v>77</v>
      </c>
      <c r="D24" s="19" t="s">
        <v>78</v>
      </c>
      <c r="E24" s="19" t="s">
        <v>78</v>
      </c>
      <c r="F24" s="91"/>
      <c r="G24" s="91"/>
      <c r="H24" s="91"/>
      <c r="I24" s="91"/>
      <c r="J24" s="36">
        <v>0.5</v>
      </c>
      <c r="K24" s="24" t="s">
        <v>208</v>
      </c>
      <c r="L24" s="25"/>
      <c r="M24" s="26"/>
      <c r="N24" s="28" t="s">
        <v>69</v>
      </c>
      <c r="O24" s="28" t="s">
        <v>141</v>
      </c>
      <c r="P24" s="61" t="s">
        <v>106</v>
      </c>
      <c r="Q24" s="61" t="s">
        <v>106</v>
      </c>
      <c r="R24" s="36"/>
      <c r="S24" s="36">
        <v>0.5</v>
      </c>
      <c r="T24" s="19" t="s">
        <v>231</v>
      </c>
      <c r="U24" s="89"/>
      <c r="V24" s="107"/>
      <c r="X24" s="25"/>
      <c r="Y24" s="26"/>
      <c r="Z24" s="24" t="s">
        <v>209</v>
      </c>
      <c r="AA24" s="28"/>
    </row>
    <row r="25" ht="12.0" customHeight="1">
      <c r="A25" s="36"/>
      <c r="B25" s="38">
        <v>0.506944444444444</v>
      </c>
      <c r="C25" s="53" t="s">
        <v>94</v>
      </c>
      <c r="D25" s="19" t="s">
        <v>90</v>
      </c>
      <c r="E25" s="30" t="s">
        <v>68</v>
      </c>
      <c r="F25" s="91"/>
      <c r="G25" s="91"/>
      <c r="H25" s="91"/>
      <c r="I25" s="91"/>
      <c r="J25" s="36">
        <v>0.506944444444444</v>
      </c>
      <c r="K25" s="34"/>
      <c r="L25" s="25"/>
      <c r="M25" s="26"/>
      <c r="N25" s="28"/>
      <c r="O25" s="28"/>
      <c r="P25" s="106"/>
      <c r="Q25" s="24" t="s">
        <v>232</v>
      </c>
      <c r="R25" s="36"/>
      <c r="S25" s="36">
        <v>0.506944444444444</v>
      </c>
      <c r="T25" s="28" t="s">
        <v>233</v>
      </c>
      <c r="U25" s="24"/>
      <c r="V25" s="26"/>
      <c r="W25" s="34"/>
      <c r="X25" s="25"/>
      <c r="Y25" s="26"/>
      <c r="Z25" s="61" t="s">
        <v>106</v>
      </c>
      <c r="AA25" s="28"/>
    </row>
    <row r="26" ht="12.0" customHeight="1">
      <c r="A26" s="36"/>
      <c r="B26" s="38">
        <v>0.513888888888889</v>
      </c>
      <c r="C26" s="84"/>
      <c r="D26" s="53"/>
      <c r="E26" s="30"/>
      <c r="F26" s="53" t="str">
        <f>'3 класс'!E8</f>
        <v>(3) НАУКИ</v>
      </c>
      <c r="G26" s="53" t="str">
        <f>'2  класс'!E8</f>
        <v>(2) НАУКИ</v>
      </c>
      <c r="H26" s="24" t="s">
        <v>234</v>
      </c>
      <c r="I26" s="24" t="s">
        <v>234</v>
      </c>
      <c r="J26" s="36">
        <v>0.513888888888889</v>
      </c>
      <c r="K26" s="25"/>
      <c r="L26" s="25"/>
      <c r="M26" s="26"/>
      <c r="N26" s="28"/>
      <c r="O26" s="28"/>
      <c r="P26" s="106"/>
      <c r="Q26" s="28"/>
      <c r="R26" s="36"/>
      <c r="S26" s="36">
        <v>0.513888888888889</v>
      </c>
      <c r="T26" s="24" t="s">
        <v>235</v>
      </c>
      <c r="U26" s="61" t="s">
        <v>106</v>
      </c>
      <c r="V26" s="61" t="s">
        <v>106</v>
      </c>
      <c r="W26" s="24" t="s">
        <v>208</v>
      </c>
      <c r="X26" s="25"/>
      <c r="Y26" s="26"/>
      <c r="Z26" s="28"/>
      <c r="AA26" s="28"/>
    </row>
    <row r="27" ht="12.0" customHeight="1">
      <c r="A27" s="36"/>
      <c r="B27" s="38">
        <v>0.520833333333333</v>
      </c>
      <c r="D27" s="92"/>
      <c r="E27" s="30"/>
      <c r="F27" s="53" t="s">
        <v>56</v>
      </c>
      <c r="G27" s="53" t="s">
        <v>56</v>
      </c>
      <c r="H27" s="24" t="s">
        <v>69</v>
      </c>
      <c r="I27" s="24" t="s">
        <v>69</v>
      </c>
      <c r="J27" s="36">
        <v>0.520833333333333</v>
      </c>
      <c r="K27" s="25"/>
      <c r="L27" s="25"/>
      <c r="M27" s="26"/>
      <c r="N27" s="72" t="s">
        <v>106</v>
      </c>
      <c r="O27" s="72" t="s">
        <v>106</v>
      </c>
      <c r="P27" s="28" t="str">
        <f>'1  класс'!D6</f>
        <v>СЛОВЕСНОСТЬ</v>
      </c>
      <c r="Q27" s="28"/>
      <c r="R27" s="36"/>
      <c r="S27" s="36">
        <v>0.520833333333333</v>
      </c>
      <c r="T27" s="28"/>
      <c r="U27" s="24" t="s">
        <v>78</v>
      </c>
      <c r="V27" s="99" t="s">
        <v>203</v>
      </c>
      <c r="W27" s="25"/>
      <c r="X27" s="25"/>
      <c r="Y27" s="26"/>
      <c r="Z27" s="28"/>
      <c r="AA27" s="28"/>
    </row>
    <row r="28" ht="12.0" customHeight="1">
      <c r="A28" s="36"/>
      <c r="B28" s="38">
        <v>0.527777777777778</v>
      </c>
      <c r="C28" s="84"/>
      <c r="E28" s="61" t="s">
        <v>106</v>
      </c>
      <c r="F28" s="53"/>
      <c r="G28" s="53"/>
      <c r="J28" s="36">
        <v>0.527777777777778</v>
      </c>
      <c r="K28" s="25"/>
      <c r="L28" s="25"/>
      <c r="M28" s="26"/>
      <c r="N28" s="28"/>
      <c r="O28" s="28"/>
      <c r="P28" s="28"/>
      <c r="Q28" s="28"/>
      <c r="R28" s="36"/>
      <c r="S28" s="36">
        <v>0.527777777777778</v>
      </c>
      <c r="T28" s="61" t="s">
        <v>106</v>
      </c>
      <c r="U28" s="24" t="s">
        <v>90</v>
      </c>
      <c r="V28" s="99" t="s">
        <v>68</v>
      </c>
      <c r="W28" s="25"/>
      <c r="X28" s="25"/>
      <c r="Y28" s="26"/>
      <c r="Z28" s="28"/>
      <c r="AA28" s="28"/>
    </row>
    <row r="29" ht="12.0" customHeight="1">
      <c r="A29" s="36"/>
      <c r="B29" s="38">
        <v>0.534722222222222</v>
      </c>
      <c r="C29" s="19" t="s">
        <v>236</v>
      </c>
      <c r="E29" s="99" t="s">
        <v>77</v>
      </c>
      <c r="F29" s="92"/>
      <c r="G29" s="92"/>
      <c r="J29" s="36">
        <v>0.534722222222222</v>
      </c>
      <c r="K29" s="110"/>
      <c r="L29" s="110"/>
      <c r="M29" s="30"/>
      <c r="P29" s="61"/>
      <c r="Q29" s="61"/>
      <c r="R29" s="36"/>
      <c r="S29" s="36">
        <v>0.534722222222222</v>
      </c>
      <c r="T29" s="19" t="s">
        <v>231</v>
      </c>
      <c r="U29" s="28"/>
      <c r="V29" s="30"/>
      <c r="W29" s="110"/>
      <c r="X29" s="110"/>
      <c r="Y29" s="30"/>
      <c r="Z29" s="111" t="s">
        <v>115</v>
      </c>
      <c r="AA29" s="28"/>
    </row>
    <row r="30" ht="12.0" customHeight="1">
      <c r="A30" s="36"/>
      <c r="B30" s="38">
        <v>0.541666666666666</v>
      </c>
      <c r="C30" s="53" t="s">
        <v>94</v>
      </c>
      <c r="D30" s="91" t="str">
        <f>'5 класс'!E6</f>
        <v>(5) ОБЕД</v>
      </c>
      <c r="F30" s="112" t="str">
        <f>'3 класс'!E9</f>
        <v>(3) ОБЕД</v>
      </c>
      <c r="G30" s="112" t="str">
        <f>'2  класс'!E9</f>
        <v>(2) ОБЕД</v>
      </c>
      <c r="H30" s="108" t="s">
        <v>248</v>
      </c>
      <c r="I30" s="108" t="s">
        <v>248</v>
      </c>
      <c r="J30" s="36">
        <v>0.541666666666666</v>
      </c>
      <c r="K30" s="113"/>
      <c r="L30" s="113"/>
      <c r="M30" s="114"/>
      <c r="P30" s="91" t="str">
        <f>'1  класс'!D7</f>
        <v>ОБЕД</v>
      </c>
      <c r="Q30" s="91"/>
      <c r="R30" s="36"/>
      <c r="S30" s="36">
        <v>0.541666666666666</v>
      </c>
      <c r="T30" s="28" t="s">
        <v>233</v>
      </c>
      <c r="V30" s="30"/>
      <c r="W30" s="72" t="s">
        <v>115</v>
      </c>
      <c r="X30" s="72" t="s">
        <v>115</v>
      </c>
      <c r="Y30" s="111" t="s">
        <v>115</v>
      </c>
      <c r="Z30" s="111"/>
      <c r="AA30" s="28"/>
    </row>
    <row r="31" ht="12.0" customHeight="1">
      <c r="A31" s="36"/>
      <c r="B31" s="38">
        <v>0.548611111111111</v>
      </c>
      <c r="D31" s="79"/>
      <c r="E31" s="30" t="s">
        <v>68</v>
      </c>
      <c r="F31" s="77"/>
      <c r="G31" s="112"/>
      <c r="H31" s="79"/>
      <c r="I31" s="79"/>
      <c r="J31" s="36">
        <v>0.548611111111111</v>
      </c>
      <c r="K31" s="115"/>
      <c r="L31" s="115"/>
      <c r="M31" s="116"/>
      <c r="N31" s="28" t="str">
        <f>'3 класс'!B8</f>
        <v>(3) ЧТЕНИЕ</v>
      </c>
      <c r="O31" s="24" t="s">
        <v>249</v>
      </c>
      <c r="P31" s="75"/>
      <c r="Q31" s="75"/>
      <c r="R31" s="36"/>
      <c r="S31" s="36">
        <v>0.548611111111111</v>
      </c>
      <c r="T31" s="24" t="s">
        <v>235</v>
      </c>
      <c r="W31" s="75"/>
      <c r="X31" s="75"/>
      <c r="Y31" s="77"/>
      <c r="Z31" s="77"/>
      <c r="AA31" s="28"/>
    </row>
    <row r="32" ht="12.0" customHeight="1">
      <c r="A32" s="36"/>
      <c r="B32" s="38">
        <v>0.555555555555555</v>
      </c>
      <c r="C32" s="102"/>
      <c r="D32" s="79"/>
      <c r="F32" s="19" t="s">
        <v>250</v>
      </c>
      <c r="G32" s="19" t="s">
        <v>250</v>
      </c>
      <c r="H32" s="117"/>
      <c r="I32" s="89"/>
      <c r="J32" s="36">
        <v>0.555555555555555</v>
      </c>
      <c r="K32" s="75"/>
      <c r="L32" s="75"/>
      <c r="M32" s="77"/>
      <c r="N32" s="28" t="s">
        <v>69</v>
      </c>
      <c r="O32" s="28" t="s">
        <v>141</v>
      </c>
      <c r="P32" s="106"/>
      <c r="Q32" s="28"/>
      <c r="R32" s="36"/>
      <c r="S32" s="36">
        <v>0.555555555555555</v>
      </c>
      <c r="W32" s="115"/>
      <c r="X32" s="115"/>
      <c r="Y32" s="116"/>
      <c r="Z32" s="118" t="s">
        <v>251</v>
      </c>
      <c r="AA32" s="28"/>
    </row>
    <row r="33" ht="12.0" customHeight="1">
      <c r="A33" s="36"/>
      <c r="B33" s="38">
        <v>0.5625</v>
      </c>
      <c r="C33" s="91" t="str">
        <f>'6 класс'!E6</f>
        <v>(6) ОБЕД</v>
      </c>
      <c r="D33" s="19" t="s">
        <v>77</v>
      </c>
      <c r="E33" s="112" t="str">
        <f>'4 класс'!E6</f>
        <v>(4) ОБЕД</v>
      </c>
      <c r="F33" s="53" t="s">
        <v>56</v>
      </c>
      <c r="G33" s="53" t="s">
        <v>56</v>
      </c>
      <c r="H33" s="117"/>
      <c r="I33" s="89"/>
      <c r="J33" s="36">
        <v>0.5625</v>
      </c>
      <c r="K33" s="72" t="s">
        <v>115</v>
      </c>
      <c r="L33" s="72" t="s">
        <v>115</v>
      </c>
      <c r="M33" s="111" t="s">
        <v>115</v>
      </c>
      <c r="N33" s="91" t="str">
        <f>'3 класс'!B7</f>
        <v>(3) ОБЕД</v>
      </c>
      <c r="O33" s="91" t="str">
        <f>'2  класс'!B7</f>
        <v>(2) ОБЕД</v>
      </c>
      <c r="Q33" s="28"/>
      <c r="R33" s="36"/>
      <c r="S33" s="36">
        <v>0.5625</v>
      </c>
      <c r="T33" s="91" t="str">
        <f>'6 класс'!B7</f>
        <v>(6) ОБЕД</v>
      </c>
      <c r="U33" s="91" t="str">
        <f>'5 класс'!B7</f>
        <v>(5) ОБЕД</v>
      </c>
      <c r="V33" s="112" t="str">
        <f>'4 класс'!B7</f>
        <v>(4) ОБЕД</v>
      </c>
      <c r="W33" s="118" t="s">
        <v>251</v>
      </c>
      <c r="Z33" s="119"/>
      <c r="AA33" s="28"/>
    </row>
    <row r="34" ht="12.0" customHeight="1">
      <c r="A34" s="36"/>
      <c r="B34" s="38">
        <v>0.569444444444444</v>
      </c>
      <c r="C34" s="102"/>
      <c r="D34" s="53" t="s">
        <v>94</v>
      </c>
      <c r="E34" s="112"/>
      <c r="F34" s="53"/>
      <c r="G34" s="53"/>
      <c r="H34" s="120"/>
      <c r="I34" s="89"/>
      <c r="J34" s="36">
        <v>0.569444444444444</v>
      </c>
      <c r="N34" s="75"/>
      <c r="O34" s="75"/>
      <c r="P34" s="84"/>
      <c r="Q34" s="28"/>
      <c r="R34" s="36"/>
      <c r="S34" s="36">
        <v>0.569444444444444</v>
      </c>
      <c r="T34" s="75"/>
      <c r="U34" s="75"/>
      <c r="V34" s="77"/>
      <c r="Z34" s="119"/>
      <c r="AA34" s="28"/>
    </row>
    <row r="35" ht="12.0" customHeight="1">
      <c r="A35" s="36"/>
      <c r="B35" s="38">
        <v>0.576388888888889</v>
      </c>
      <c r="C35" s="19" t="s">
        <v>78</v>
      </c>
      <c r="E35" s="99" t="s">
        <v>132</v>
      </c>
      <c r="F35" s="64"/>
      <c r="G35" s="53"/>
      <c r="H35" s="120"/>
      <c r="I35" s="89"/>
      <c r="J35" s="36">
        <v>0.576388888888889</v>
      </c>
      <c r="N35" s="24" t="s">
        <v>273</v>
      </c>
      <c r="O35" s="24" t="s">
        <v>273</v>
      </c>
      <c r="P35" s="28"/>
      <c r="Q35" s="28"/>
      <c r="R35" s="36"/>
      <c r="S35" s="36">
        <v>0.576388888888889</v>
      </c>
      <c r="T35" s="79"/>
      <c r="U35" s="75"/>
      <c r="V35" s="77"/>
      <c r="Z35" s="119"/>
      <c r="AA35" s="28"/>
    </row>
    <row r="36" ht="12.0" customHeight="1">
      <c r="A36" s="36"/>
      <c r="B36" s="38">
        <v>0.583333333333333</v>
      </c>
      <c r="C36" s="19" t="s">
        <v>90</v>
      </c>
      <c r="E36" s="30" t="s">
        <v>68</v>
      </c>
      <c r="F36" s="61" t="s">
        <v>106</v>
      </c>
      <c r="G36" s="121" t="s">
        <v>106</v>
      </c>
      <c r="H36" s="34"/>
      <c r="I36" s="89"/>
      <c r="J36" s="36">
        <v>0.583333333333333</v>
      </c>
      <c r="K36" s="118" t="s">
        <v>251</v>
      </c>
      <c r="L36" s="25"/>
      <c r="M36" s="26"/>
      <c r="N36" s="122"/>
      <c r="O36" s="122"/>
      <c r="P36" s="28"/>
      <c r="Q36" s="28"/>
      <c r="R36" s="36"/>
      <c r="S36" s="36">
        <v>0.583333333333333</v>
      </c>
      <c r="T36" s="24" t="s">
        <v>78</v>
      </c>
      <c r="U36" s="53" t="s">
        <v>274</v>
      </c>
      <c r="V36" s="123" t="s">
        <v>203</v>
      </c>
      <c r="X36" s="25"/>
      <c r="Y36" s="26"/>
      <c r="Z36" s="28"/>
      <c r="AA36" s="28"/>
    </row>
    <row r="37" ht="12.0" customHeight="1">
      <c r="A37" s="36"/>
      <c r="B37" s="38">
        <v>0.590277777777777</v>
      </c>
      <c r="C37" s="101"/>
      <c r="D37" s="53"/>
      <c r="H37" s="117"/>
      <c r="I37" s="89"/>
      <c r="J37" s="36">
        <v>0.590277777777777</v>
      </c>
      <c r="K37" s="25"/>
      <c r="L37" s="25"/>
      <c r="M37" s="26"/>
      <c r="P37" s="28"/>
      <c r="Q37" s="28"/>
      <c r="R37" s="36"/>
      <c r="S37" s="36">
        <v>0.590277777777777</v>
      </c>
      <c r="T37" s="24" t="s">
        <v>90</v>
      </c>
      <c r="U37" s="28" t="s">
        <v>275</v>
      </c>
      <c r="V37" s="123" t="s">
        <v>68</v>
      </c>
      <c r="W37" s="25"/>
      <c r="X37" s="25"/>
      <c r="Y37" s="26"/>
      <c r="Z37" s="28"/>
      <c r="AA37" s="28"/>
    </row>
    <row r="38" ht="12.0" customHeight="1">
      <c r="A38" s="36"/>
      <c r="B38" s="38">
        <v>0.597222222222222</v>
      </c>
      <c r="D38" s="64"/>
      <c r="F38" s="24" t="s">
        <v>273</v>
      </c>
      <c r="G38" s="24" t="s">
        <v>273</v>
      </c>
      <c r="H38" s="34"/>
      <c r="I38" s="28"/>
      <c r="J38" s="36">
        <v>0.597222222222222</v>
      </c>
      <c r="K38" s="25"/>
      <c r="L38" s="25"/>
      <c r="M38" s="26"/>
      <c r="N38" s="28"/>
      <c r="O38" s="28"/>
      <c r="P38" s="28"/>
      <c r="Q38" s="28"/>
      <c r="R38" s="36"/>
      <c r="S38" s="36">
        <v>0.597222222222222</v>
      </c>
      <c r="T38" s="28"/>
      <c r="W38" s="25"/>
      <c r="X38" s="25"/>
      <c r="Y38" s="26"/>
      <c r="Z38" s="28"/>
      <c r="AA38" s="28"/>
    </row>
    <row r="39" ht="12.0" customHeight="1">
      <c r="A39" s="36"/>
      <c r="B39" s="38">
        <v>0.604166666666666</v>
      </c>
      <c r="D39" s="53"/>
      <c r="E39" s="61" t="s">
        <v>106</v>
      </c>
      <c r="F39" s="126"/>
      <c r="H39" s="53"/>
      <c r="I39" s="28"/>
      <c r="J39" s="36">
        <v>0.604166666666666</v>
      </c>
      <c r="K39" s="25"/>
      <c r="L39" s="25"/>
      <c r="M39" s="70"/>
      <c r="N39" s="28"/>
      <c r="O39" s="28"/>
      <c r="P39" s="28"/>
      <c r="Q39" s="28"/>
      <c r="R39" s="36"/>
      <c r="S39" s="36">
        <v>0.604166666666666</v>
      </c>
      <c r="T39" s="28"/>
      <c r="U39" s="28"/>
      <c r="W39" s="25"/>
      <c r="X39" s="25"/>
      <c r="Y39" s="70"/>
      <c r="Z39" s="28"/>
      <c r="AA39" s="28"/>
    </row>
    <row r="40" ht="12.0" customHeight="1">
      <c r="A40" s="36"/>
      <c r="B40" s="38">
        <v>0.611111111111111</v>
      </c>
      <c r="E40" s="24" t="s">
        <v>273</v>
      </c>
      <c r="H40" s="53"/>
      <c r="I40" s="28"/>
      <c r="J40" s="36">
        <v>0.611111111111111</v>
      </c>
      <c r="K40" s="25"/>
      <c r="L40" s="25"/>
      <c r="M40" s="26"/>
      <c r="N40" s="28"/>
      <c r="O40" s="28"/>
      <c r="P40" s="28"/>
      <c r="Q40" s="28"/>
      <c r="R40" s="36"/>
      <c r="S40" s="36">
        <v>0.611111111111111</v>
      </c>
      <c r="T40" s="28"/>
      <c r="U40" s="28"/>
      <c r="V40" s="71" t="s">
        <v>106</v>
      </c>
      <c r="W40" s="25"/>
      <c r="X40" s="25"/>
      <c r="Y40" s="26"/>
      <c r="Z40" s="28"/>
      <c r="AA40" s="28"/>
    </row>
    <row r="41" ht="12.0" customHeight="1">
      <c r="A41" s="36"/>
      <c r="B41" s="38">
        <v>0.618055555555555</v>
      </c>
      <c r="C41" s="61" t="s">
        <v>106</v>
      </c>
      <c r="D41" s="61" t="s">
        <v>106</v>
      </c>
      <c r="F41" s="53"/>
      <c r="G41" s="64"/>
      <c r="H41" s="64"/>
      <c r="I41" s="28"/>
      <c r="J41" s="36">
        <v>0.618055555555555</v>
      </c>
      <c r="K41" s="25"/>
      <c r="L41" s="25"/>
      <c r="M41" s="26"/>
      <c r="N41" s="128"/>
      <c r="O41" s="28"/>
      <c r="P41" s="28"/>
      <c r="Q41" s="28"/>
      <c r="R41" s="36"/>
      <c r="S41" s="36">
        <v>0.618055555555555</v>
      </c>
      <c r="U41" s="28"/>
      <c r="V41" s="24" t="s">
        <v>273</v>
      </c>
      <c r="W41" s="25"/>
      <c r="X41" s="25"/>
      <c r="Y41" s="26"/>
      <c r="Z41" s="28"/>
      <c r="AA41" s="28"/>
    </row>
    <row r="42" ht="12.0" customHeight="1">
      <c r="A42" s="36"/>
      <c r="B42" s="38">
        <v>0.625</v>
      </c>
      <c r="C42" s="101" t="s">
        <v>273</v>
      </c>
      <c r="D42" s="19" t="s">
        <v>273</v>
      </c>
      <c r="E42" s="66"/>
      <c r="F42" s="64"/>
      <c r="G42" s="53"/>
      <c r="H42" s="24"/>
      <c r="I42" s="28"/>
      <c r="J42" s="36">
        <v>0.625</v>
      </c>
      <c r="K42" s="68"/>
      <c r="L42" s="68"/>
      <c r="M42" s="26"/>
      <c r="N42" s="64"/>
      <c r="O42" s="28"/>
      <c r="P42" s="28"/>
      <c r="Q42" s="28"/>
      <c r="R42" s="36"/>
      <c r="S42" s="36">
        <v>0.625</v>
      </c>
      <c r="T42" s="61" t="s">
        <v>106</v>
      </c>
      <c r="W42" s="68"/>
      <c r="X42" s="68"/>
      <c r="Y42" s="26"/>
      <c r="Z42" s="28"/>
      <c r="AA42" s="28"/>
    </row>
    <row r="43" ht="12.0" customHeight="1">
      <c r="A43" s="36"/>
      <c r="B43" s="38">
        <v>0.631944444444444</v>
      </c>
      <c r="C43" s="53"/>
      <c r="E43" s="30"/>
      <c r="F43" s="53"/>
      <c r="G43" s="53"/>
      <c r="H43" s="53"/>
      <c r="I43" s="28"/>
      <c r="J43" s="36">
        <v>0.631944444444444</v>
      </c>
      <c r="K43" s="25"/>
      <c r="L43" s="25"/>
      <c r="M43" s="26"/>
      <c r="N43" s="28"/>
      <c r="O43" s="28"/>
      <c r="P43" s="28"/>
      <c r="Q43" s="28"/>
      <c r="R43" s="36"/>
      <c r="S43" s="36">
        <v>0.631944444444444</v>
      </c>
      <c r="T43" s="24" t="s">
        <v>273</v>
      </c>
      <c r="U43" s="24"/>
      <c r="W43" s="25"/>
      <c r="X43" s="25"/>
      <c r="Y43" s="26"/>
      <c r="Z43" s="28"/>
      <c r="AA43" s="28"/>
    </row>
    <row r="44" ht="12.0" customHeight="1">
      <c r="A44" s="36"/>
      <c r="B44" s="38">
        <v>0.638888888888888</v>
      </c>
      <c r="C44" s="53"/>
      <c r="E44" s="30"/>
      <c r="F44" s="53"/>
      <c r="G44" s="53"/>
      <c r="H44" s="53"/>
      <c r="I44" s="28"/>
      <c r="J44" s="36">
        <v>0.638888888888888</v>
      </c>
      <c r="K44" s="25"/>
      <c r="L44" s="25"/>
      <c r="M44" s="26"/>
      <c r="N44" s="28"/>
      <c r="O44" s="28"/>
      <c r="P44" s="28"/>
      <c r="Q44" s="28"/>
      <c r="R44" s="36"/>
      <c r="S44" s="36">
        <v>0.638888888888888</v>
      </c>
      <c r="T44" s="28"/>
      <c r="U44" s="61" t="s">
        <v>106</v>
      </c>
      <c r="V44" s="30"/>
      <c r="W44" s="25"/>
      <c r="X44" s="25"/>
      <c r="Y44" s="26"/>
      <c r="Z44" s="28"/>
      <c r="AA44" s="28"/>
    </row>
    <row r="45" ht="12.0" customHeight="1">
      <c r="A45" s="36"/>
      <c r="B45" s="38">
        <v>0.645833333333333</v>
      </c>
      <c r="C45" s="53"/>
      <c r="D45" s="53"/>
      <c r="E45" s="30"/>
      <c r="F45" s="53"/>
      <c r="G45" s="53"/>
      <c r="H45" s="53"/>
      <c r="I45" s="28"/>
      <c r="J45" s="36">
        <v>0.645833333333333</v>
      </c>
      <c r="K45" s="28"/>
      <c r="L45" s="28"/>
      <c r="M45" s="30"/>
      <c r="N45" s="28"/>
      <c r="O45" s="28"/>
      <c r="P45" s="28"/>
      <c r="Q45" s="28"/>
      <c r="R45" s="36"/>
      <c r="S45" s="36">
        <v>0.645833333333333</v>
      </c>
      <c r="T45" s="28"/>
      <c r="U45" s="24" t="s">
        <v>273</v>
      </c>
      <c r="V45" s="30"/>
      <c r="W45" s="28"/>
      <c r="X45" s="28"/>
      <c r="Y45" s="30"/>
      <c r="Z45" s="28"/>
      <c r="AA45" s="28"/>
    </row>
    <row r="46" ht="12.0" customHeight="1">
      <c r="A46" s="36"/>
      <c r="B46" s="38">
        <v>0.652777777777777</v>
      </c>
      <c r="C46" s="53"/>
      <c r="D46" s="53"/>
      <c r="E46" s="30"/>
      <c r="F46" s="53"/>
      <c r="G46" s="53"/>
      <c r="H46" s="53"/>
      <c r="I46" s="28"/>
      <c r="J46" s="36">
        <v>0.652777777777777</v>
      </c>
      <c r="K46" s="28"/>
      <c r="L46" s="28"/>
      <c r="M46" s="30"/>
      <c r="N46" s="28"/>
      <c r="O46" s="28"/>
      <c r="P46" s="28"/>
      <c r="Q46" s="28"/>
      <c r="R46" s="36"/>
      <c r="S46" s="36">
        <v>0.652777777777777</v>
      </c>
      <c r="T46" s="28"/>
      <c r="U46" s="28"/>
      <c r="V46" s="30"/>
      <c r="W46" s="28"/>
      <c r="X46" s="28"/>
      <c r="Y46" s="30"/>
      <c r="Z46" s="28"/>
      <c r="AA46" s="28"/>
    </row>
    <row r="47" ht="12.0" customHeight="1">
      <c r="A47" s="36"/>
      <c r="B47" s="38">
        <v>0.659722222222222</v>
      </c>
      <c r="C47" s="61" t="s">
        <v>106</v>
      </c>
      <c r="D47" s="53"/>
      <c r="E47" s="30"/>
      <c r="F47" s="28"/>
      <c r="G47" s="28"/>
      <c r="H47" s="28"/>
      <c r="I47" s="28"/>
      <c r="J47" s="36">
        <v>0.659722222222222</v>
      </c>
      <c r="K47" s="28"/>
      <c r="L47" s="28"/>
      <c r="M47" s="30"/>
      <c r="N47" s="28"/>
      <c r="O47" s="28"/>
      <c r="P47" s="28"/>
      <c r="Q47" s="28"/>
      <c r="R47" s="36"/>
      <c r="S47" s="36">
        <v>0.659722222222222</v>
      </c>
      <c r="T47" s="28"/>
      <c r="U47" s="28"/>
      <c r="V47" s="30"/>
      <c r="W47" s="28"/>
      <c r="X47" s="28"/>
      <c r="Y47" s="30"/>
      <c r="Z47" s="28"/>
      <c r="AA47" s="28"/>
    </row>
    <row r="48" ht="12.0" customHeight="1">
      <c r="A48" s="36"/>
      <c r="B48" s="38">
        <v>0.666666666666666</v>
      </c>
      <c r="C48" s="24" t="s">
        <v>273</v>
      </c>
      <c r="D48" s="28"/>
      <c r="E48" s="30"/>
      <c r="F48" s="28"/>
      <c r="G48" s="28"/>
      <c r="H48" s="28"/>
      <c r="I48" s="28"/>
      <c r="J48" s="36">
        <v>0.666666666666666</v>
      </c>
      <c r="K48" s="61" t="s">
        <v>106</v>
      </c>
      <c r="L48" s="61" t="s">
        <v>106</v>
      </c>
      <c r="M48" s="61" t="s">
        <v>106</v>
      </c>
      <c r="N48" s="28"/>
      <c r="O48" s="28"/>
      <c r="P48" s="28"/>
      <c r="Q48" s="28"/>
      <c r="R48" s="36"/>
      <c r="S48" s="36">
        <v>0.666666666666666</v>
      </c>
      <c r="T48" s="28"/>
      <c r="U48" s="28"/>
      <c r="V48" s="30"/>
      <c r="W48" s="61" t="s">
        <v>106</v>
      </c>
      <c r="X48" s="61" t="s">
        <v>106</v>
      </c>
      <c r="Y48" s="61" t="s">
        <v>106</v>
      </c>
      <c r="Z48" s="28"/>
      <c r="AA48" s="28"/>
    </row>
    <row r="49" ht="12.0" customHeight="1">
      <c r="A49" s="63"/>
      <c r="B49" s="63"/>
      <c r="J49" s="63"/>
      <c r="R49" s="63"/>
      <c r="S49" s="63"/>
    </row>
    <row r="50" ht="12.0" customHeight="1">
      <c r="A50" s="63"/>
      <c r="B50" s="63"/>
      <c r="J50" s="63"/>
      <c r="R50" s="63"/>
      <c r="S50" s="63"/>
    </row>
    <row r="51" ht="12.0" customHeight="1">
      <c r="A51" s="63"/>
      <c r="B51" s="63"/>
      <c r="J51" s="63"/>
      <c r="R51" s="63"/>
      <c r="S51" s="63"/>
    </row>
    <row r="52" ht="12.0" customHeight="1">
      <c r="A52" s="63"/>
      <c r="B52" s="63"/>
      <c r="J52" s="63"/>
      <c r="R52" s="63"/>
      <c r="S52" s="63"/>
    </row>
    <row r="53" ht="15.75" customHeight="1">
      <c r="A53" s="63"/>
      <c r="B53" s="63"/>
      <c r="J53" s="63"/>
      <c r="R53" s="63"/>
      <c r="S53" s="63"/>
    </row>
    <row r="54" ht="15.75" customHeight="1">
      <c r="A54" s="63"/>
      <c r="B54" s="63"/>
      <c r="J54" s="63"/>
      <c r="R54" s="63"/>
      <c r="S54" s="63"/>
    </row>
    <row r="55" ht="15.75" customHeight="1">
      <c r="A55" s="63"/>
      <c r="B55" s="63"/>
      <c r="J55" s="63"/>
      <c r="R55" s="63"/>
      <c r="S55" s="63"/>
    </row>
    <row r="56" ht="15.75" customHeight="1">
      <c r="A56" s="63"/>
      <c r="B56" s="63"/>
      <c r="J56" s="63"/>
      <c r="R56" s="63"/>
      <c r="S56" s="63"/>
    </row>
    <row r="57" ht="15.75" customHeight="1">
      <c r="A57" s="63"/>
      <c r="B57" s="63"/>
      <c r="J57" s="63"/>
      <c r="R57" s="63"/>
      <c r="S57" s="63"/>
    </row>
    <row r="58" ht="15.75" customHeight="1">
      <c r="A58" s="63"/>
      <c r="B58" s="63"/>
      <c r="J58" s="63"/>
      <c r="R58" s="63"/>
      <c r="S58" s="63"/>
    </row>
    <row r="59" ht="15.75" customHeight="1">
      <c r="A59" s="63"/>
      <c r="B59" s="63"/>
      <c r="J59" s="63"/>
      <c r="R59" s="63"/>
      <c r="S59" s="63"/>
    </row>
    <row r="60" ht="15.75" customHeight="1">
      <c r="A60" s="63"/>
      <c r="B60" s="63"/>
      <c r="J60" s="63"/>
      <c r="R60" s="63"/>
      <c r="S60" s="63"/>
    </row>
    <row r="61" ht="15.75" customHeight="1">
      <c r="A61" s="63"/>
      <c r="B61" s="63"/>
      <c r="J61" s="63"/>
      <c r="R61" s="63"/>
      <c r="S61" s="63"/>
    </row>
    <row r="62" ht="15.75" customHeight="1">
      <c r="A62" s="63"/>
      <c r="B62" s="63"/>
      <c r="J62" s="63"/>
      <c r="R62" s="63"/>
      <c r="S62" s="63"/>
    </row>
    <row r="63" ht="15.75" customHeight="1">
      <c r="A63" s="63"/>
      <c r="B63" s="63"/>
      <c r="J63" s="63"/>
      <c r="R63" s="63"/>
      <c r="S63" s="63"/>
    </row>
    <row r="64" ht="15.75" customHeight="1">
      <c r="A64" s="63"/>
      <c r="B64" s="63"/>
      <c r="J64" s="63"/>
      <c r="R64" s="63"/>
      <c r="S64" s="63"/>
    </row>
    <row r="65" ht="15.75" customHeight="1">
      <c r="A65" s="63"/>
      <c r="B65" s="63"/>
      <c r="J65" s="63"/>
      <c r="R65" s="63"/>
      <c r="S65" s="63"/>
    </row>
    <row r="66" ht="15.75" customHeight="1">
      <c r="A66" s="63"/>
      <c r="B66" s="63"/>
      <c r="J66" s="63"/>
      <c r="R66" s="63"/>
      <c r="S66" s="63"/>
    </row>
    <row r="67" ht="15.75" customHeight="1">
      <c r="A67" s="63"/>
      <c r="B67" s="63"/>
      <c r="J67" s="63"/>
      <c r="R67" s="63"/>
      <c r="S67" s="63"/>
    </row>
    <row r="68" ht="15.75" customHeight="1">
      <c r="A68" s="63"/>
      <c r="B68" s="63"/>
      <c r="J68" s="63"/>
      <c r="R68" s="63"/>
      <c r="S68" s="63"/>
    </row>
    <row r="69" ht="15.75" customHeight="1">
      <c r="A69" s="63"/>
      <c r="B69" s="63"/>
      <c r="J69" s="63"/>
      <c r="R69" s="63"/>
      <c r="S69" s="63"/>
    </row>
    <row r="70" ht="15.75" customHeight="1">
      <c r="A70" s="63"/>
      <c r="B70" s="63"/>
      <c r="J70" s="63"/>
      <c r="R70" s="63"/>
      <c r="S70" s="63"/>
    </row>
    <row r="71" ht="15.75" customHeight="1">
      <c r="A71" s="63"/>
      <c r="B71" s="63"/>
      <c r="J71" s="63"/>
      <c r="R71" s="63"/>
      <c r="S71" s="63"/>
    </row>
    <row r="72" ht="15.75" customHeight="1">
      <c r="A72" s="63"/>
      <c r="B72" s="63"/>
      <c r="J72" s="63"/>
      <c r="R72" s="63"/>
      <c r="S72" s="63"/>
    </row>
    <row r="73" ht="15.75" customHeight="1">
      <c r="A73" s="63"/>
      <c r="B73" s="63"/>
      <c r="J73" s="63"/>
      <c r="R73" s="63"/>
      <c r="S73" s="63"/>
    </row>
    <row r="74" ht="15.75" customHeight="1">
      <c r="A74" s="63"/>
      <c r="B74" s="63"/>
      <c r="J74" s="63"/>
      <c r="R74" s="63"/>
      <c r="S74" s="63"/>
    </row>
    <row r="75" ht="15.75" customHeight="1">
      <c r="A75" s="63"/>
      <c r="B75" s="63"/>
      <c r="J75" s="63"/>
      <c r="R75" s="63"/>
      <c r="S75" s="63"/>
    </row>
    <row r="76" ht="15.75" customHeight="1">
      <c r="A76" s="63"/>
      <c r="B76" s="63"/>
      <c r="J76" s="63"/>
      <c r="R76" s="63"/>
      <c r="S76" s="63"/>
    </row>
    <row r="77" ht="15.75" customHeight="1">
      <c r="A77" s="63"/>
      <c r="B77" s="63"/>
      <c r="J77" s="63"/>
      <c r="R77" s="63"/>
      <c r="S77" s="63"/>
    </row>
    <row r="78" ht="15.75" customHeight="1">
      <c r="A78" s="63"/>
      <c r="B78" s="63"/>
      <c r="J78" s="63"/>
      <c r="R78" s="63"/>
      <c r="S78" s="63"/>
    </row>
    <row r="79" ht="15.75" customHeight="1">
      <c r="A79" s="63"/>
      <c r="B79" s="63"/>
      <c r="J79" s="63"/>
      <c r="R79" s="63"/>
      <c r="S79" s="63"/>
    </row>
    <row r="80" ht="15.75" customHeight="1">
      <c r="A80" s="63"/>
      <c r="B80" s="63"/>
      <c r="J80" s="63"/>
      <c r="R80" s="63"/>
      <c r="S80" s="63"/>
    </row>
    <row r="81" ht="15.75" customHeight="1">
      <c r="A81" s="63"/>
      <c r="B81" s="63"/>
      <c r="J81" s="63"/>
      <c r="R81" s="63"/>
      <c r="S81" s="63"/>
    </row>
    <row r="82" ht="15.75" customHeight="1">
      <c r="A82" s="63"/>
      <c r="B82" s="63"/>
      <c r="J82" s="63"/>
      <c r="R82" s="63"/>
      <c r="S82" s="63"/>
    </row>
    <row r="83" ht="15.75" customHeight="1">
      <c r="A83" s="63"/>
      <c r="B83" s="63"/>
      <c r="J83" s="63"/>
      <c r="R83" s="63"/>
      <c r="S83" s="63"/>
    </row>
    <row r="84" ht="15.75" customHeight="1">
      <c r="A84" s="63"/>
      <c r="B84" s="63"/>
      <c r="J84" s="63"/>
      <c r="R84" s="63"/>
      <c r="S84" s="63"/>
    </row>
    <row r="85" ht="15.75" customHeight="1">
      <c r="A85" s="63"/>
      <c r="B85" s="63"/>
      <c r="J85" s="63"/>
      <c r="R85" s="63"/>
      <c r="S85" s="63"/>
    </row>
    <row r="86" ht="15.75" customHeight="1">
      <c r="A86" s="63"/>
      <c r="B86" s="63"/>
      <c r="J86" s="63"/>
      <c r="R86" s="63"/>
      <c r="S86" s="63"/>
    </row>
    <row r="87" ht="15.75" customHeight="1">
      <c r="A87" s="63"/>
      <c r="B87" s="63"/>
      <c r="J87" s="63"/>
      <c r="R87" s="63"/>
      <c r="S87" s="63"/>
    </row>
    <row r="88" ht="15.75" customHeight="1">
      <c r="A88" s="63"/>
      <c r="B88" s="63"/>
      <c r="J88" s="63"/>
      <c r="R88" s="63"/>
      <c r="S88" s="63"/>
    </row>
    <row r="89" ht="15.75" customHeight="1">
      <c r="A89" s="63"/>
      <c r="B89" s="63"/>
      <c r="J89" s="63"/>
      <c r="R89" s="63"/>
      <c r="S89" s="63"/>
    </row>
    <row r="90" ht="15.75" customHeight="1">
      <c r="A90" s="63"/>
      <c r="B90" s="63"/>
      <c r="J90" s="63"/>
      <c r="R90" s="63"/>
      <c r="S90" s="63"/>
    </row>
    <row r="91" ht="15.75" customHeight="1">
      <c r="A91" s="63"/>
      <c r="B91" s="63"/>
      <c r="J91" s="63"/>
      <c r="R91" s="63"/>
      <c r="S91" s="63"/>
    </row>
    <row r="92" ht="15.75" customHeight="1">
      <c r="A92" s="63"/>
      <c r="B92" s="63"/>
      <c r="J92" s="63"/>
      <c r="R92" s="63"/>
      <c r="S92" s="63"/>
    </row>
    <row r="93" ht="15.75" customHeight="1">
      <c r="A93" s="63"/>
      <c r="B93" s="63"/>
      <c r="J93" s="63"/>
      <c r="R93" s="63"/>
      <c r="S93" s="63"/>
    </row>
    <row r="94" ht="15.75" customHeight="1">
      <c r="A94" s="63"/>
      <c r="B94" s="63"/>
      <c r="J94" s="63"/>
      <c r="R94" s="63"/>
      <c r="S94" s="63"/>
    </row>
    <row r="95" ht="15.75" customHeight="1">
      <c r="A95" s="63"/>
      <c r="B95" s="63"/>
      <c r="J95" s="63"/>
      <c r="R95" s="63"/>
      <c r="S95" s="63"/>
    </row>
    <row r="96" ht="15.75" customHeight="1">
      <c r="A96" s="63"/>
      <c r="B96" s="63"/>
      <c r="J96" s="63"/>
      <c r="R96" s="63"/>
      <c r="S96" s="63"/>
    </row>
    <row r="97" ht="15.75" customHeight="1">
      <c r="A97" s="63"/>
      <c r="B97" s="63"/>
      <c r="J97" s="63"/>
      <c r="R97" s="63"/>
      <c r="S97" s="63"/>
    </row>
    <row r="98" ht="15.75" customHeight="1">
      <c r="A98" s="63"/>
      <c r="B98" s="63"/>
      <c r="J98" s="63"/>
      <c r="R98" s="63"/>
      <c r="S98" s="63"/>
    </row>
    <row r="99" ht="15.75" customHeight="1">
      <c r="A99" s="63"/>
      <c r="B99" s="63"/>
      <c r="J99" s="63"/>
      <c r="R99" s="63"/>
      <c r="S99" s="63"/>
    </row>
    <row r="100" ht="15.75" customHeight="1">
      <c r="A100" s="63"/>
      <c r="B100" s="63"/>
      <c r="J100" s="63"/>
      <c r="R100" s="63"/>
      <c r="S100" s="63"/>
    </row>
    <row r="101" ht="15.75" customHeight="1">
      <c r="A101" s="63"/>
      <c r="B101" s="63"/>
      <c r="J101" s="63"/>
      <c r="R101" s="63"/>
      <c r="S101" s="63"/>
    </row>
    <row r="102" ht="15.75" customHeight="1">
      <c r="A102" s="63"/>
      <c r="B102" s="63"/>
      <c r="J102" s="63"/>
      <c r="R102" s="63"/>
      <c r="S102" s="63"/>
    </row>
    <row r="103" ht="15.75" customHeight="1">
      <c r="A103" s="63"/>
      <c r="B103" s="63"/>
      <c r="J103" s="63"/>
      <c r="R103" s="63"/>
      <c r="S103" s="63"/>
    </row>
    <row r="104" ht="15.75" customHeight="1">
      <c r="A104" s="63"/>
      <c r="B104" s="63"/>
      <c r="J104" s="63"/>
      <c r="R104" s="63"/>
      <c r="S104" s="63"/>
    </row>
    <row r="105" ht="15.75" customHeight="1">
      <c r="A105" s="63"/>
      <c r="B105" s="63"/>
      <c r="J105" s="63"/>
      <c r="R105" s="63"/>
      <c r="S105" s="63"/>
    </row>
    <row r="106" ht="15.75" customHeight="1">
      <c r="A106" s="63"/>
      <c r="B106" s="63"/>
      <c r="J106" s="63"/>
      <c r="R106" s="63"/>
      <c r="S106" s="63"/>
    </row>
    <row r="107" ht="15.75" customHeight="1">
      <c r="A107" s="63"/>
      <c r="B107" s="63"/>
      <c r="J107" s="63"/>
      <c r="R107" s="63"/>
      <c r="S107" s="63"/>
    </row>
    <row r="108" ht="15.75" customHeight="1">
      <c r="A108" s="63"/>
      <c r="B108" s="63"/>
      <c r="J108" s="63"/>
      <c r="R108" s="63"/>
      <c r="S108" s="63"/>
    </row>
    <row r="109" ht="15.75" customHeight="1">
      <c r="A109" s="63"/>
      <c r="B109" s="63"/>
      <c r="J109" s="63"/>
      <c r="R109" s="63"/>
      <c r="S109" s="63"/>
    </row>
    <row r="110" ht="15.75" customHeight="1">
      <c r="A110" s="63"/>
      <c r="B110" s="63"/>
      <c r="J110" s="63"/>
      <c r="R110" s="63"/>
      <c r="S110" s="63"/>
    </row>
    <row r="111" ht="15.75" customHeight="1">
      <c r="A111" s="63"/>
      <c r="B111" s="63"/>
      <c r="J111" s="63"/>
      <c r="R111" s="63"/>
      <c r="S111" s="63"/>
    </row>
    <row r="112" ht="15.75" customHeight="1">
      <c r="A112" s="63"/>
      <c r="B112" s="63"/>
      <c r="J112" s="63"/>
      <c r="R112" s="63"/>
      <c r="S112" s="63"/>
    </row>
    <row r="113" ht="15.75" customHeight="1">
      <c r="A113" s="63"/>
      <c r="B113" s="63"/>
      <c r="J113" s="63"/>
      <c r="R113" s="63"/>
      <c r="S113" s="63"/>
    </row>
    <row r="114" ht="15.75" customHeight="1">
      <c r="A114" s="63"/>
      <c r="B114" s="63"/>
      <c r="J114" s="63"/>
      <c r="R114" s="63"/>
      <c r="S114" s="63"/>
    </row>
    <row r="115" ht="15.75" customHeight="1">
      <c r="A115" s="63"/>
      <c r="B115" s="63"/>
      <c r="J115" s="63"/>
      <c r="R115" s="63"/>
      <c r="S115" s="63"/>
    </row>
    <row r="116" ht="15.75" customHeight="1">
      <c r="A116" s="63"/>
      <c r="B116" s="63"/>
      <c r="J116" s="63"/>
      <c r="R116" s="63"/>
      <c r="S116" s="63"/>
    </row>
    <row r="117" ht="15.75" customHeight="1">
      <c r="A117" s="63"/>
      <c r="B117" s="63"/>
      <c r="J117" s="63"/>
      <c r="R117" s="63"/>
      <c r="S117" s="63"/>
    </row>
    <row r="118" ht="15.75" customHeight="1">
      <c r="A118" s="63"/>
      <c r="B118" s="63"/>
      <c r="J118" s="63"/>
      <c r="R118" s="63"/>
      <c r="S118" s="63"/>
    </row>
    <row r="119" ht="15.75" customHeight="1">
      <c r="A119" s="63"/>
      <c r="B119" s="63"/>
      <c r="J119" s="63"/>
      <c r="R119" s="63"/>
      <c r="S119" s="63"/>
    </row>
    <row r="120" ht="15.75" customHeight="1">
      <c r="A120" s="63"/>
      <c r="B120" s="63"/>
      <c r="J120" s="63"/>
      <c r="R120" s="63"/>
      <c r="S120" s="63"/>
    </row>
    <row r="121" ht="15.75" customHeight="1">
      <c r="A121" s="63"/>
      <c r="B121" s="63"/>
      <c r="J121" s="63"/>
      <c r="R121" s="63"/>
      <c r="S121" s="63"/>
    </row>
    <row r="122" ht="15.75" customHeight="1">
      <c r="A122" s="63"/>
      <c r="B122" s="63"/>
      <c r="J122" s="63"/>
      <c r="R122" s="63"/>
      <c r="S122" s="63"/>
    </row>
    <row r="123" ht="15.75" customHeight="1">
      <c r="A123" s="63"/>
      <c r="B123" s="63"/>
      <c r="J123" s="63"/>
      <c r="R123" s="63"/>
      <c r="S123" s="63"/>
    </row>
    <row r="124" ht="15.75" customHeight="1">
      <c r="A124" s="63"/>
      <c r="B124" s="63"/>
      <c r="J124" s="63"/>
      <c r="R124" s="63"/>
      <c r="S124" s="63"/>
    </row>
    <row r="125" ht="15.75" customHeight="1">
      <c r="A125" s="63"/>
      <c r="B125" s="63"/>
      <c r="J125" s="63"/>
      <c r="R125" s="63"/>
      <c r="S125" s="63"/>
    </row>
    <row r="126" ht="15.75" customHeight="1">
      <c r="A126" s="63"/>
      <c r="B126" s="63"/>
      <c r="J126" s="63"/>
      <c r="R126" s="63"/>
      <c r="S126" s="63"/>
    </row>
    <row r="127" ht="15.75" customHeight="1">
      <c r="A127" s="63"/>
      <c r="B127" s="63"/>
      <c r="J127" s="63"/>
      <c r="R127" s="63"/>
      <c r="S127" s="63"/>
    </row>
    <row r="128" ht="15.75" customHeight="1">
      <c r="A128" s="63"/>
      <c r="B128" s="63"/>
      <c r="J128" s="63"/>
      <c r="R128" s="63"/>
      <c r="S128" s="63"/>
    </row>
    <row r="129" ht="15.75" customHeight="1">
      <c r="A129" s="63"/>
      <c r="B129" s="63"/>
      <c r="J129" s="63"/>
      <c r="R129" s="63"/>
      <c r="S129" s="63"/>
    </row>
    <row r="130" ht="15.75" customHeight="1">
      <c r="A130" s="63"/>
      <c r="B130" s="63"/>
      <c r="J130" s="63"/>
      <c r="R130" s="63"/>
      <c r="S130" s="63"/>
    </row>
    <row r="131" ht="15.75" customHeight="1">
      <c r="A131" s="63"/>
      <c r="B131" s="63"/>
      <c r="J131" s="63"/>
      <c r="R131" s="63"/>
      <c r="S131" s="63"/>
    </row>
    <row r="132" ht="15.75" customHeight="1">
      <c r="A132" s="63"/>
      <c r="B132" s="63"/>
      <c r="J132" s="63"/>
      <c r="R132" s="63"/>
      <c r="S132" s="63"/>
    </row>
    <row r="133" ht="15.75" customHeight="1">
      <c r="A133" s="63"/>
      <c r="B133" s="63"/>
      <c r="J133" s="63"/>
      <c r="R133" s="63"/>
      <c r="S133" s="63"/>
    </row>
    <row r="134" ht="15.75" customHeight="1">
      <c r="A134" s="63"/>
      <c r="B134" s="63"/>
      <c r="J134" s="63"/>
      <c r="R134" s="63"/>
      <c r="S134" s="63"/>
    </row>
    <row r="135" ht="15.75" customHeight="1">
      <c r="A135" s="63"/>
      <c r="B135" s="63"/>
      <c r="J135" s="63"/>
      <c r="R135" s="63"/>
      <c r="S135" s="63"/>
    </row>
    <row r="136" ht="15.75" customHeight="1">
      <c r="A136" s="63"/>
      <c r="B136" s="63"/>
      <c r="J136" s="63"/>
      <c r="R136" s="63"/>
      <c r="S136" s="63"/>
    </row>
    <row r="137" ht="15.75" customHeight="1">
      <c r="A137" s="63"/>
      <c r="B137" s="63"/>
      <c r="J137" s="63"/>
      <c r="R137" s="63"/>
      <c r="S137" s="63"/>
    </row>
    <row r="138" ht="15.75" customHeight="1">
      <c r="A138" s="63"/>
      <c r="B138" s="63"/>
      <c r="J138" s="63"/>
      <c r="R138" s="63"/>
      <c r="S138" s="63"/>
    </row>
    <row r="139" ht="15.75" customHeight="1">
      <c r="A139" s="63"/>
      <c r="B139" s="63"/>
      <c r="J139" s="63"/>
      <c r="R139" s="63"/>
      <c r="S139" s="63"/>
    </row>
    <row r="140" ht="15.75" customHeight="1">
      <c r="A140" s="63"/>
      <c r="B140" s="63"/>
      <c r="J140" s="63"/>
      <c r="R140" s="63"/>
      <c r="S140" s="63"/>
    </row>
    <row r="141" ht="15.75" customHeight="1">
      <c r="A141" s="63"/>
      <c r="B141" s="63"/>
      <c r="J141" s="63"/>
      <c r="R141" s="63"/>
      <c r="S141" s="63"/>
    </row>
    <row r="142" ht="15.75" customHeight="1">
      <c r="A142" s="63"/>
      <c r="B142" s="63"/>
      <c r="J142" s="63"/>
      <c r="R142" s="63"/>
      <c r="S142" s="63"/>
    </row>
    <row r="143" ht="15.75" customHeight="1">
      <c r="A143" s="63"/>
      <c r="B143" s="63"/>
      <c r="J143" s="63"/>
      <c r="R143" s="63"/>
      <c r="S143" s="63"/>
    </row>
    <row r="144" ht="15.75" customHeight="1">
      <c r="A144" s="63"/>
      <c r="B144" s="63"/>
      <c r="J144" s="63"/>
      <c r="R144" s="63"/>
      <c r="S144" s="63"/>
    </row>
    <row r="145" ht="15.75" customHeight="1">
      <c r="A145" s="63"/>
      <c r="B145" s="63"/>
      <c r="J145" s="63"/>
      <c r="R145" s="63"/>
      <c r="S145" s="63"/>
    </row>
    <row r="146" ht="15.75" customHeight="1">
      <c r="A146" s="63"/>
      <c r="B146" s="63"/>
      <c r="J146" s="63"/>
      <c r="R146" s="63"/>
      <c r="S146" s="63"/>
    </row>
    <row r="147" ht="15.75" customHeight="1">
      <c r="A147" s="63"/>
      <c r="B147" s="63"/>
      <c r="J147" s="63"/>
      <c r="R147" s="63"/>
      <c r="S147" s="63"/>
    </row>
    <row r="148" ht="15.75" customHeight="1">
      <c r="A148" s="63"/>
      <c r="B148" s="63"/>
      <c r="J148" s="63"/>
      <c r="R148" s="63"/>
      <c r="S148" s="63"/>
    </row>
    <row r="149" ht="15.75" customHeight="1">
      <c r="A149" s="63"/>
      <c r="B149" s="63"/>
      <c r="J149" s="63"/>
      <c r="R149" s="63"/>
      <c r="S149" s="63"/>
    </row>
    <row r="150" ht="15.75" customHeight="1">
      <c r="A150" s="63"/>
      <c r="B150" s="63"/>
      <c r="J150" s="63"/>
      <c r="R150" s="63"/>
      <c r="S150" s="63"/>
    </row>
    <row r="151" ht="15.75" customHeight="1">
      <c r="A151" s="63"/>
      <c r="B151" s="63"/>
      <c r="J151" s="63"/>
      <c r="R151" s="63"/>
      <c r="S151" s="63"/>
    </row>
    <row r="152" ht="15.75" customHeight="1">
      <c r="A152" s="63"/>
      <c r="B152" s="63"/>
      <c r="J152" s="63"/>
      <c r="R152" s="63"/>
      <c r="S152" s="63"/>
    </row>
    <row r="153" ht="15.75" customHeight="1">
      <c r="A153" s="63"/>
      <c r="B153" s="63"/>
      <c r="J153" s="63"/>
      <c r="R153" s="63"/>
      <c r="S153" s="63"/>
    </row>
    <row r="154" ht="15.75" customHeight="1">
      <c r="A154" s="63"/>
      <c r="B154" s="63"/>
      <c r="J154" s="63"/>
      <c r="R154" s="63"/>
      <c r="S154" s="63"/>
    </row>
    <row r="155" ht="15.75" customHeight="1">
      <c r="A155" s="63"/>
      <c r="B155" s="63"/>
      <c r="J155" s="63"/>
      <c r="R155" s="63"/>
      <c r="S155" s="63"/>
    </row>
    <row r="156" ht="15.75" customHeight="1">
      <c r="A156" s="63"/>
      <c r="B156" s="63"/>
      <c r="J156" s="63"/>
      <c r="R156" s="63"/>
      <c r="S156" s="63"/>
    </row>
    <row r="157" ht="15.75" customHeight="1">
      <c r="A157" s="63"/>
      <c r="B157" s="63"/>
      <c r="J157" s="63"/>
      <c r="R157" s="63"/>
      <c r="S157" s="63"/>
    </row>
    <row r="158" ht="15.75" customHeight="1">
      <c r="A158" s="63"/>
      <c r="B158" s="63"/>
      <c r="J158" s="63"/>
      <c r="R158" s="63"/>
      <c r="S158" s="63"/>
    </row>
    <row r="159" ht="15.75" customHeight="1">
      <c r="A159" s="63"/>
      <c r="B159" s="63"/>
      <c r="J159" s="63"/>
      <c r="R159" s="63"/>
      <c r="S159" s="63"/>
    </row>
    <row r="160" ht="15.75" customHeight="1">
      <c r="A160" s="63"/>
      <c r="B160" s="63"/>
      <c r="J160" s="63"/>
      <c r="R160" s="63"/>
      <c r="S160" s="63"/>
    </row>
    <row r="161" ht="15.75" customHeight="1">
      <c r="A161" s="63"/>
      <c r="B161" s="63"/>
      <c r="J161" s="63"/>
      <c r="R161" s="63"/>
      <c r="S161" s="63"/>
    </row>
    <row r="162" ht="15.75" customHeight="1">
      <c r="A162" s="63"/>
      <c r="B162" s="63"/>
      <c r="J162" s="63"/>
      <c r="R162" s="63"/>
      <c r="S162" s="63"/>
    </row>
    <row r="163" ht="15.75" customHeight="1">
      <c r="A163" s="63"/>
      <c r="B163" s="63"/>
      <c r="J163" s="63"/>
      <c r="R163" s="63"/>
      <c r="S163" s="63"/>
    </row>
    <row r="164" ht="15.75" customHeight="1">
      <c r="A164" s="63"/>
      <c r="B164" s="63"/>
      <c r="J164" s="63"/>
      <c r="R164" s="63"/>
      <c r="S164" s="63"/>
    </row>
    <row r="165" ht="15.75" customHeight="1">
      <c r="A165" s="63"/>
      <c r="B165" s="63"/>
      <c r="J165" s="63"/>
      <c r="R165" s="63"/>
      <c r="S165" s="63"/>
    </row>
    <row r="166" ht="15.75" customHeight="1">
      <c r="A166" s="63"/>
      <c r="B166" s="63"/>
      <c r="J166" s="63"/>
      <c r="R166" s="63"/>
      <c r="S166" s="63"/>
    </row>
    <row r="167" ht="15.75" customHeight="1">
      <c r="A167" s="63"/>
      <c r="B167" s="63"/>
      <c r="J167" s="63"/>
      <c r="R167" s="63"/>
      <c r="S167" s="63"/>
    </row>
    <row r="168" ht="15.75" customHeight="1">
      <c r="A168" s="63"/>
      <c r="B168" s="63"/>
      <c r="J168" s="63"/>
      <c r="R168" s="63"/>
      <c r="S168" s="63"/>
    </row>
    <row r="169" ht="15.75" customHeight="1">
      <c r="A169" s="63"/>
      <c r="B169" s="63"/>
      <c r="J169" s="63"/>
      <c r="R169" s="63"/>
      <c r="S169" s="63"/>
    </row>
    <row r="170" ht="15.75" customHeight="1">
      <c r="A170" s="63"/>
      <c r="B170" s="63"/>
      <c r="J170" s="63"/>
      <c r="R170" s="63"/>
      <c r="S170" s="63"/>
    </row>
    <row r="171" ht="15.75" customHeight="1">
      <c r="A171" s="63"/>
      <c r="B171" s="63"/>
      <c r="J171" s="63"/>
      <c r="R171" s="63"/>
      <c r="S171" s="63"/>
    </row>
    <row r="172" ht="15.75" customHeight="1">
      <c r="A172" s="63"/>
      <c r="B172" s="63"/>
      <c r="J172" s="63"/>
      <c r="R172" s="63"/>
      <c r="S172" s="63"/>
    </row>
    <row r="173" ht="15.75" customHeight="1">
      <c r="A173" s="63"/>
      <c r="B173" s="63"/>
      <c r="J173" s="63"/>
      <c r="R173" s="63"/>
      <c r="S173" s="63"/>
    </row>
    <row r="174" ht="15.75" customHeight="1">
      <c r="A174" s="63"/>
      <c r="B174" s="63"/>
      <c r="J174" s="63"/>
      <c r="R174" s="63"/>
      <c r="S174" s="63"/>
    </row>
    <row r="175" ht="15.75" customHeight="1">
      <c r="A175" s="63"/>
      <c r="B175" s="63"/>
      <c r="J175" s="63"/>
      <c r="R175" s="63"/>
      <c r="S175" s="63"/>
    </row>
    <row r="176" ht="15.75" customHeight="1">
      <c r="A176" s="63"/>
      <c r="B176" s="63"/>
      <c r="J176" s="63"/>
      <c r="R176" s="63"/>
      <c r="S176" s="63"/>
    </row>
    <row r="177" ht="15.75" customHeight="1">
      <c r="A177" s="63"/>
      <c r="B177" s="63"/>
      <c r="J177" s="63"/>
      <c r="R177" s="63"/>
      <c r="S177" s="63"/>
    </row>
    <row r="178" ht="15.75" customHeight="1">
      <c r="A178" s="63"/>
      <c r="B178" s="63"/>
      <c r="J178" s="63"/>
      <c r="R178" s="63"/>
      <c r="S178" s="63"/>
    </row>
    <row r="179" ht="15.75" customHeight="1">
      <c r="A179" s="63"/>
      <c r="B179" s="63"/>
      <c r="J179" s="63"/>
      <c r="R179" s="63"/>
      <c r="S179" s="63"/>
    </row>
    <row r="180" ht="15.75" customHeight="1">
      <c r="A180" s="63"/>
      <c r="B180" s="63"/>
      <c r="J180" s="63"/>
      <c r="R180" s="63"/>
      <c r="S180" s="63"/>
    </row>
    <row r="181" ht="15.75" customHeight="1">
      <c r="A181" s="63"/>
      <c r="B181" s="63"/>
      <c r="J181" s="63"/>
      <c r="R181" s="63"/>
      <c r="S181" s="63"/>
    </row>
    <row r="182" ht="15.75" customHeight="1">
      <c r="A182" s="63"/>
      <c r="B182" s="63"/>
      <c r="J182" s="63"/>
      <c r="R182" s="63"/>
      <c r="S182" s="63"/>
    </row>
    <row r="183" ht="15.75" customHeight="1">
      <c r="A183" s="63"/>
      <c r="B183" s="63"/>
      <c r="J183" s="63"/>
      <c r="R183" s="63"/>
      <c r="S183" s="63"/>
    </row>
    <row r="184" ht="15.75" customHeight="1">
      <c r="A184" s="63"/>
      <c r="B184" s="63"/>
      <c r="J184" s="63"/>
      <c r="R184" s="63"/>
      <c r="S184" s="63"/>
    </row>
    <row r="185" ht="15.75" customHeight="1">
      <c r="A185" s="63"/>
      <c r="B185" s="63"/>
      <c r="J185" s="63"/>
      <c r="R185" s="63"/>
      <c r="S185" s="63"/>
    </row>
    <row r="186" ht="15.75" customHeight="1">
      <c r="A186" s="63"/>
      <c r="B186" s="63"/>
      <c r="J186" s="63"/>
      <c r="R186" s="63"/>
      <c r="S186" s="63"/>
    </row>
    <row r="187" ht="15.75" customHeight="1">
      <c r="A187" s="63"/>
      <c r="B187" s="63"/>
      <c r="J187" s="63"/>
      <c r="R187" s="63"/>
      <c r="S187" s="63"/>
    </row>
    <row r="188" ht="15.75" customHeight="1">
      <c r="A188" s="63"/>
      <c r="B188" s="63"/>
      <c r="J188" s="63"/>
      <c r="R188" s="63"/>
      <c r="S188" s="63"/>
    </row>
    <row r="189" ht="15.75" customHeight="1">
      <c r="A189" s="63"/>
      <c r="B189" s="63"/>
      <c r="J189" s="63"/>
      <c r="R189" s="63"/>
      <c r="S189" s="63"/>
    </row>
    <row r="190" ht="15.75" customHeight="1">
      <c r="A190" s="63"/>
      <c r="B190" s="63"/>
      <c r="J190" s="63"/>
      <c r="R190" s="63"/>
      <c r="S190" s="63"/>
    </row>
    <row r="191" ht="15.75" customHeight="1">
      <c r="A191" s="63"/>
      <c r="B191" s="63"/>
      <c r="J191" s="63"/>
      <c r="R191" s="63"/>
      <c r="S191" s="63"/>
    </row>
    <row r="192" ht="15.75" customHeight="1">
      <c r="A192" s="63"/>
      <c r="B192" s="63"/>
      <c r="J192" s="63"/>
      <c r="R192" s="63"/>
      <c r="S192" s="63"/>
    </row>
    <row r="193" ht="15.75" customHeight="1">
      <c r="A193" s="63"/>
      <c r="B193" s="63"/>
      <c r="J193" s="63"/>
      <c r="R193" s="63"/>
      <c r="S193" s="63"/>
    </row>
    <row r="194" ht="15.75" customHeight="1">
      <c r="A194" s="63"/>
      <c r="B194" s="63"/>
      <c r="J194" s="63"/>
      <c r="R194" s="63"/>
      <c r="S194" s="63"/>
    </row>
    <row r="195" ht="15.75" customHeight="1">
      <c r="A195" s="63"/>
      <c r="B195" s="63"/>
      <c r="J195" s="63"/>
      <c r="R195" s="63"/>
      <c r="S195" s="63"/>
    </row>
    <row r="196" ht="15.75" customHeight="1">
      <c r="A196" s="63"/>
      <c r="B196" s="63"/>
      <c r="J196" s="63"/>
      <c r="R196" s="63"/>
      <c r="S196" s="63"/>
    </row>
    <row r="197" ht="15.75" customHeight="1">
      <c r="A197" s="63"/>
      <c r="B197" s="63"/>
      <c r="J197" s="63"/>
      <c r="R197" s="63"/>
      <c r="S197" s="63"/>
    </row>
    <row r="198" ht="15.75" customHeight="1">
      <c r="A198" s="63"/>
      <c r="B198" s="63"/>
      <c r="J198" s="63"/>
      <c r="R198" s="63"/>
      <c r="S198" s="63"/>
    </row>
    <row r="199" ht="15.75" customHeight="1">
      <c r="A199" s="63"/>
      <c r="B199" s="63"/>
      <c r="J199" s="63"/>
      <c r="R199" s="63"/>
      <c r="S199" s="63"/>
    </row>
    <row r="200" ht="15.75" customHeight="1">
      <c r="A200" s="63"/>
      <c r="B200" s="63"/>
      <c r="J200" s="63"/>
      <c r="R200" s="63"/>
      <c r="S200" s="63"/>
    </row>
    <row r="201" ht="15.75" customHeight="1">
      <c r="A201" s="63"/>
      <c r="B201" s="63"/>
      <c r="J201" s="63"/>
      <c r="R201" s="63"/>
      <c r="S201" s="63"/>
    </row>
    <row r="202" ht="15.75" customHeight="1">
      <c r="A202" s="63"/>
      <c r="B202" s="63"/>
      <c r="J202" s="63"/>
      <c r="R202" s="63"/>
      <c r="S202" s="63"/>
    </row>
    <row r="203" ht="15.75" customHeight="1">
      <c r="A203" s="63"/>
      <c r="B203" s="63"/>
      <c r="J203" s="63"/>
      <c r="R203" s="63"/>
      <c r="S203" s="63"/>
    </row>
    <row r="204" ht="15.75" customHeight="1">
      <c r="A204" s="63"/>
      <c r="B204" s="63"/>
      <c r="J204" s="63"/>
      <c r="R204" s="63"/>
      <c r="S204" s="63"/>
    </row>
    <row r="205" ht="15.75" customHeight="1">
      <c r="A205" s="63"/>
      <c r="B205" s="63"/>
      <c r="J205" s="63"/>
      <c r="R205" s="63"/>
      <c r="S205" s="63"/>
    </row>
    <row r="206" ht="15.75" customHeight="1">
      <c r="A206" s="63"/>
      <c r="B206" s="63"/>
      <c r="J206" s="63"/>
      <c r="R206" s="63"/>
      <c r="S206" s="63"/>
    </row>
    <row r="207" ht="15.75" customHeight="1">
      <c r="A207" s="63"/>
      <c r="B207" s="63"/>
      <c r="J207" s="63"/>
      <c r="R207" s="63"/>
      <c r="S207" s="63"/>
    </row>
    <row r="208" ht="15.75" customHeight="1">
      <c r="A208" s="63"/>
      <c r="B208" s="63"/>
      <c r="J208" s="63"/>
      <c r="R208" s="63"/>
      <c r="S208" s="63"/>
    </row>
    <row r="209" ht="15.75" customHeight="1">
      <c r="A209" s="63"/>
      <c r="B209" s="63"/>
      <c r="J209" s="63"/>
      <c r="R209" s="63"/>
      <c r="S209" s="63"/>
    </row>
    <row r="210" ht="15.75" customHeight="1">
      <c r="A210" s="63"/>
      <c r="B210" s="63"/>
      <c r="J210" s="63"/>
      <c r="R210" s="63"/>
      <c r="S210" s="63"/>
    </row>
    <row r="211" ht="15.75" customHeight="1">
      <c r="A211" s="63"/>
      <c r="B211" s="63"/>
      <c r="J211" s="63"/>
      <c r="R211" s="63"/>
      <c r="S211" s="63"/>
    </row>
    <row r="212" ht="15.75" customHeight="1">
      <c r="A212" s="63"/>
      <c r="B212" s="63"/>
      <c r="J212" s="63"/>
      <c r="R212" s="63"/>
      <c r="S212" s="63"/>
    </row>
    <row r="213" ht="15.75" customHeight="1">
      <c r="A213" s="63"/>
      <c r="B213" s="63"/>
      <c r="J213" s="63"/>
      <c r="R213" s="63"/>
      <c r="S213" s="63"/>
    </row>
    <row r="214" ht="15.75" customHeight="1">
      <c r="A214" s="63"/>
      <c r="B214" s="63"/>
      <c r="J214" s="63"/>
      <c r="R214" s="63"/>
      <c r="S214" s="63"/>
    </row>
    <row r="215" ht="15.75" customHeight="1">
      <c r="A215" s="63"/>
      <c r="B215" s="63"/>
      <c r="J215" s="63"/>
      <c r="R215" s="63"/>
      <c r="S215" s="63"/>
    </row>
    <row r="216" ht="15.75" customHeight="1">
      <c r="A216" s="63"/>
      <c r="B216" s="63"/>
      <c r="J216" s="63"/>
      <c r="R216" s="63"/>
      <c r="S216" s="63"/>
    </row>
    <row r="217" ht="15.75" customHeight="1">
      <c r="A217" s="63"/>
      <c r="B217" s="63"/>
      <c r="J217" s="63"/>
      <c r="R217" s="63"/>
      <c r="S217" s="63"/>
    </row>
    <row r="218" ht="15.75" customHeight="1">
      <c r="A218" s="63"/>
      <c r="B218" s="63"/>
      <c r="J218" s="63"/>
      <c r="R218" s="63"/>
      <c r="S218" s="63"/>
    </row>
    <row r="219" ht="15.75" customHeight="1">
      <c r="A219" s="63"/>
      <c r="B219" s="63"/>
      <c r="J219" s="63"/>
      <c r="R219" s="63"/>
      <c r="S219" s="63"/>
    </row>
    <row r="220" ht="15.75" customHeight="1">
      <c r="A220" s="63"/>
      <c r="B220" s="63"/>
      <c r="J220" s="63"/>
      <c r="R220" s="63"/>
      <c r="S220" s="63"/>
    </row>
    <row r="221" ht="15.75" customHeight="1">
      <c r="A221" s="63"/>
      <c r="B221" s="63"/>
      <c r="J221" s="63"/>
      <c r="R221" s="63"/>
      <c r="S221" s="63"/>
    </row>
    <row r="222" ht="15.75" customHeight="1">
      <c r="A222" s="63"/>
      <c r="B222" s="63"/>
      <c r="J222" s="63"/>
      <c r="R222" s="63"/>
      <c r="S222" s="63"/>
    </row>
    <row r="223" ht="15.75" customHeight="1">
      <c r="A223" s="63"/>
      <c r="B223" s="63"/>
      <c r="J223" s="63"/>
      <c r="R223" s="63"/>
      <c r="S223" s="63"/>
    </row>
    <row r="224" ht="15.75" customHeight="1">
      <c r="A224" s="63"/>
      <c r="B224" s="63"/>
      <c r="J224" s="63"/>
      <c r="R224" s="63"/>
      <c r="S224" s="63"/>
    </row>
    <row r="225" ht="15.75" customHeight="1">
      <c r="A225" s="63"/>
      <c r="B225" s="63"/>
      <c r="J225" s="63"/>
      <c r="R225" s="63"/>
      <c r="S225" s="63"/>
    </row>
    <row r="226" ht="15.75" customHeight="1">
      <c r="A226" s="63"/>
      <c r="B226" s="63"/>
      <c r="J226" s="63"/>
      <c r="R226" s="63"/>
      <c r="S226" s="63"/>
    </row>
    <row r="227" ht="15.75" customHeight="1">
      <c r="A227" s="63"/>
      <c r="B227" s="63"/>
      <c r="J227" s="63"/>
      <c r="R227" s="63"/>
      <c r="S227" s="63"/>
    </row>
    <row r="228" ht="15.75" customHeight="1">
      <c r="A228" s="63"/>
      <c r="B228" s="63"/>
      <c r="J228" s="63"/>
      <c r="R228" s="63"/>
      <c r="S228" s="63"/>
    </row>
    <row r="229" ht="15.75" customHeight="1">
      <c r="A229" s="63"/>
      <c r="B229" s="63"/>
      <c r="J229" s="63"/>
      <c r="R229" s="63"/>
      <c r="S229" s="63"/>
    </row>
    <row r="230" ht="15.75" customHeight="1">
      <c r="A230" s="63"/>
      <c r="B230" s="63"/>
      <c r="J230" s="63"/>
      <c r="R230" s="63"/>
      <c r="S230" s="63"/>
    </row>
    <row r="231" ht="15.75" customHeight="1">
      <c r="A231" s="63"/>
      <c r="B231" s="63"/>
      <c r="J231" s="63"/>
      <c r="R231" s="63"/>
      <c r="S231" s="63"/>
    </row>
    <row r="232" ht="15.75" customHeight="1">
      <c r="A232" s="63"/>
      <c r="B232" s="63"/>
      <c r="J232" s="63"/>
      <c r="R232" s="63"/>
      <c r="S232" s="63"/>
    </row>
    <row r="233" ht="15.75" customHeight="1">
      <c r="A233" s="63"/>
      <c r="B233" s="63"/>
      <c r="J233" s="63"/>
      <c r="R233" s="63"/>
      <c r="S233" s="63"/>
    </row>
    <row r="234" ht="15.75" customHeight="1">
      <c r="A234" s="63"/>
      <c r="B234" s="63"/>
      <c r="J234" s="63"/>
      <c r="R234" s="63"/>
      <c r="S234" s="63"/>
    </row>
    <row r="235" ht="15.75" customHeight="1">
      <c r="A235" s="63"/>
      <c r="B235" s="63"/>
      <c r="J235" s="63"/>
      <c r="R235" s="63"/>
      <c r="S235" s="63"/>
    </row>
    <row r="236" ht="15.75" customHeight="1">
      <c r="A236" s="63"/>
      <c r="B236" s="63"/>
      <c r="J236" s="63"/>
      <c r="R236" s="63"/>
      <c r="S236" s="63"/>
    </row>
    <row r="237" ht="15.75" customHeight="1">
      <c r="A237" s="63"/>
      <c r="B237" s="63"/>
      <c r="J237" s="63"/>
      <c r="R237" s="63"/>
      <c r="S237" s="63"/>
    </row>
    <row r="238" ht="15.75" customHeight="1">
      <c r="A238" s="63"/>
      <c r="B238" s="63"/>
      <c r="J238" s="63"/>
      <c r="R238" s="63"/>
      <c r="S238" s="63"/>
    </row>
    <row r="239" ht="15.75" customHeight="1">
      <c r="A239" s="63"/>
      <c r="B239" s="63"/>
      <c r="J239" s="63"/>
      <c r="R239" s="63"/>
      <c r="S239" s="63"/>
    </row>
    <row r="240" ht="15.75" customHeight="1">
      <c r="A240" s="63"/>
      <c r="B240" s="63"/>
      <c r="J240" s="63"/>
      <c r="R240" s="63"/>
      <c r="S240" s="63"/>
    </row>
    <row r="241" ht="15.75" customHeight="1">
      <c r="A241" s="63"/>
      <c r="B241" s="63"/>
      <c r="J241" s="63"/>
      <c r="R241" s="63"/>
      <c r="S241" s="63"/>
    </row>
    <row r="242" ht="15.75" customHeight="1">
      <c r="A242" s="63"/>
      <c r="B242" s="63"/>
      <c r="J242" s="63"/>
      <c r="R242" s="63"/>
      <c r="S242" s="63"/>
    </row>
    <row r="243" ht="15.75" customHeight="1">
      <c r="A243" s="63"/>
      <c r="B243" s="63"/>
      <c r="J243" s="63"/>
      <c r="R243" s="63"/>
      <c r="S243" s="63"/>
    </row>
    <row r="244" ht="15.75" customHeight="1">
      <c r="A244" s="63"/>
      <c r="B244" s="63"/>
      <c r="J244" s="63"/>
      <c r="R244" s="63"/>
      <c r="S244" s="63"/>
    </row>
    <row r="245" ht="15.75" customHeight="1">
      <c r="A245" s="63"/>
      <c r="B245" s="63"/>
      <c r="J245" s="63"/>
      <c r="R245" s="63"/>
      <c r="S245" s="63"/>
    </row>
    <row r="246" ht="15.75" customHeight="1">
      <c r="A246" s="63"/>
      <c r="B246" s="63"/>
      <c r="J246" s="63"/>
      <c r="R246" s="63"/>
      <c r="S246" s="63"/>
    </row>
    <row r="247" ht="15.75" customHeight="1">
      <c r="A247" s="63"/>
      <c r="B247" s="63"/>
      <c r="J247" s="63"/>
      <c r="R247" s="63"/>
      <c r="S247" s="63"/>
    </row>
    <row r="248" ht="15.75" customHeight="1">
      <c r="A248" s="63"/>
      <c r="B248" s="63"/>
      <c r="J248" s="63"/>
      <c r="R248" s="63"/>
      <c r="S248" s="63"/>
    </row>
    <row r="249" ht="15.75" customHeight="1">
      <c r="A249" s="63"/>
      <c r="B249" s="63"/>
      <c r="J249" s="63"/>
      <c r="R249" s="63"/>
      <c r="S249" s="63"/>
    </row>
    <row r="250" ht="15.75" customHeight="1">
      <c r="A250" s="63"/>
      <c r="B250" s="63"/>
      <c r="J250" s="63"/>
      <c r="R250" s="63"/>
      <c r="S250" s="63"/>
    </row>
    <row r="251" ht="15.75" customHeight="1">
      <c r="A251" s="63"/>
      <c r="B251" s="63"/>
      <c r="J251" s="63"/>
      <c r="R251" s="63"/>
      <c r="S251" s="63"/>
    </row>
    <row r="252" ht="15.75" customHeight="1">
      <c r="A252" s="63"/>
      <c r="B252" s="63"/>
      <c r="J252" s="63"/>
      <c r="R252" s="63"/>
      <c r="S252" s="63"/>
    </row>
    <row r="253" ht="15.75" customHeight="1">
      <c r="A253" s="63"/>
      <c r="B253" s="63"/>
      <c r="J253" s="63"/>
      <c r="R253" s="63"/>
      <c r="S253" s="63"/>
    </row>
    <row r="254" ht="15.75" customHeight="1">
      <c r="A254" s="63"/>
      <c r="B254" s="63"/>
      <c r="J254" s="63"/>
      <c r="R254" s="63"/>
      <c r="S254" s="63"/>
    </row>
    <row r="255" ht="15.75" customHeight="1">
      <c r="A255" s="63"/>
      <c r="B255" s="63"/>
      <c r="J255" s="63"/>
      <c r="R255" s="63"/>
      <c r="S255" s="63"/>
    </row>
    <row r="256" ht="15.75" customHeight="1">
      <c r="A256" s="63"/>
      <c r="B256" s="63"/>
      <c r="J256" s="63"/>
      <c r="R256" s="63"/>
      <c r="S256" s="63"/>
    </row>
    <row r="257" ht="15.75" customHeight="1">
      <c r="A257" s="63"/>
      <c r="B257" s="63"/>
      <c r="J257" s="63"/>
      <c r="R257" s="63"/>
      <c r="S257" s="63"/>
    </row>
    <row r="258" ht="15.75" customHeight="1">
      <c r="A258" s="63"/>
      <c r="B258" s="63"/>
      <c r="J258" s="63"/>
      <c r="R258" s="63"/>
      <c r="S258" s="63"/>
    </row>
    <row r="259" ht="15.75" customHeight="1">
      <c r="A259" s="63"/>
      <c r="B259" s="63"/>
      <c r="J259" s="63"/>
      <c r="R259" s="63"/>
      <c r="S259" s="63"/>
    </row>
    <row r="260" ht="15.75" customHeight="1">
      <c r="A260" s="63"/>
      <c r="B260" s="63"/>
      <c r="J260" s="63"/>
      <c r="R260" s="63"/>
      <c r="S260" s="63"/>
    </row>
    <row r="261" ht="15.75" customHeight="1">
      <c r="A261" s="63"/>
      <c r="B261" s="63"/>
      <c r="J261" s="63"/>
      <c r="R261" s="63"/>
      <c r="S261" s="63"/>
    </row>
    <row r="262" ht="15.75" customHeight="1">
      <c r="A262" s="63"/>
      <c r="B262" s="63"/>
      <c r="J262" s="63"/>
      <c r="R262" s="63"/>
      <c r="S262" s="63"/>
    </row>
    <row r="263" ht="15.75" customHeight="1">
      <c r="A263" s="63"/>
      <c r="B263" s="63"/>
      <c r="J263" s="63"/>
      <c r="R263" s="63"/>
      <c r="S263" s="63"/>
    </row>
    <row r="264" ht="15.75" customHeight="1">
      <c r="A264" s="63"/>
      <c r="B264" s="63"/>
      <c r="J264" s="63"/>
      <c r="R264" s="63"/>
      <c r="S264" s="63"/>
    </row>
    <row r="265" ht="15.75" customHeight="1">
      <c r="A265" s="63"/>
      <c r="B265" s="63"/>
      <c r="J265" s="63"/>
      <c r="R265" s="63"/>
      <c r="S265" s="63"/>
    </row>
    <row r="266" ht="15.75" customHeight="1">
      <c r="A266" s="63"/>
      <c r="B266" s="63"/>
      <c r="J266" s="63"/>
      <c r="R266" s="63"/>
      <c r="S266" s="63"/>
    </row>
    <row r="267" ht="15.75" customHeight="1">
      <c r="A267" s="63"/>
      <c r="B267" s="63"/>
      <c r="J267" s="63"/>
      <c r="R267" s="63"/>
      <c r="S267" s="63"/>
    </row>
    <row r="268" ht="15.75" customHeight="1">
      <c r="A268" s="63"/>
      <c r="B268" s="63"/>
      <c r="J268" s="63"/>
      <c r="R268" s="63"/>
      <c r="S268" s="63"/>
    </row>
    <row r="269" ht="15.75" customHeight="1">
      <c r="A269" s="63"/>
      <c r="B269" s="63"/>
      <c r="J269" s="63"/>
      <c r="R269" s="63"/>
      <c r="S269" s="63"/>
    </row>
    <row r="270" ht="15.75" customHeight="1">
      <c r="A270" s="63"/>
      <c r="B270" s="63"/>
      <c r="J270" s="63"/>
      <c r="R270" s="63"/>
      <c r="S270" s="63"/>
    </row>
    <row r="271" ht="15.75" customHeight="1">
      <c r="A271" s="63"/>
      <c r="B271" s="63"/>
      <c r="J271" s="63"/>
      <c r="R271" s="63"/>
      <c r="S271" s="63"/>
    </row>
    <row r="272" ht="15.75" customHeight="1">
      <c r="A272" s="63"/>
      <c r="B272" s="63"/>
      <c r="J272" s="63"/>
      <c r="R272" s="63"/>
      <c r="S272" s="63"/>
    </row>
    <row r="273" ht="15.75" customHeight="1">
      <c r="A273" s="63"/>
      <c r="B273" s="63"/>
      <c r="J273" s="63"/>
      <c r="R273" s="63"/>
      <c r="S273" s="63"/>
    </row>
    <row r="274" ht="15.75" customHeight="1">
      <c r="A274" s="63"/>
      <c r="B274" s="63"/>
      <c r="J274" s="63"/>
      <c r="R274" s="63"/>
      <c r="S274" s="63"/>
    </row>
    <row r="275" ht="15.75" customHeight="1">
      <c r="A275" s="63"/>
      <c r="B275" s="63"/>
      <c r="J275" s="63"/>
      <c r="R275" s="63"/>
      <c r="S275" s="63"/>
    </row>
    <row r="276" ht="15.75" customHeight="1">
      <c r="A276" s="63"/>
      <c r="B276" s="63"/>
      <c r="J276" s="63"/>
      <c r="R276" s="63"/>
      <c r="S276" s="63"/>
    </row>
    <row r="277" ht="15.75" customHeight="1">
      <c r="A277" s="63"/>
      <c r="B277" s="63"/>
      <c r="J277" s="63"/>
      <c r="R277" s="63"/>
      <c r="S277" s="63"/>
    </row>
    <row r="278" ht="15.75" customHeight="1">
      <c r="A278" s="63"/>
      <c r="B278" s="63"/>
      <c r="J278" s="63"/>
      <c r="R278" s="63"/>
      <c r="S278" s="63"/>
    </row>
    <row r="279" ht="15.75" customHeight="1">
      <c r="A279" s="63"/>
      <c r="B279" s="63"/>
      <c r="J279" s="63"/>
      <c r="R279" s="63"/>
      <c r="S279" s="63"/>
    </row>
    <row r="280" ht="15.75" customHeight="1">
      <c r="A280" s="63"/>
      <c r="B280" s="63"/>
      <c r="J280" s="63"/>
      <c r="R280" s="63"/>
      <c r="S280" s="63"/>
    </row>
    <row r="281" ht="15.75" customHeight="1">
      <c r="A281" s="63"/>
      <c r="B281" s="63"/>
      <c r="J281" s="63"/>
      <c r="R281" s="63"/>
      <c r="S281" s="63"/>
    </row>
    <row r="282" ht="15.75" customHeight="1">
      <c r="A282" s="63"/>
      <c r="B282" s="63"/>
      <c r="J282" s="63"/>
      <c r="R282" s="63"/>
      <c r="S282" s="63"/>
    </row>
    <row r="283" ht="15.75" customHeight="1">
      <c r="A283" s="63"/>
      <c r="B283" s="63"/>
      <c r="J283" s="63"/>
      <c r="R283" s="63"/>
      <c r="S283" s="63"/>
    </row>
    <row r="284" ht="15.75" customHeight="1">
      <c r="A284" s="63"/>
      <c r="B284" s="63"/>
      <c r="J284" s="63"/>
      <c r="R284" s="63"/>
      <c r="S284" s="63"/>
    </row>
    <row r="285" ht="15.75" customHeight="1">
      <c r="A285" s="63"/>
      <c r="B285" s="63"/>
      <c r="J285" s="63"/>
      <c r="R285" s="63"/>
      <c r="S285" s="63"/>
    </row>
    <row r="286" ht="15.75" customHeight="1">
      <c r="A286" s="63"/>
      <c r="B286" s="63"/>
      <c r="J286" s="63"/>
      <c r="R286" s="63"/>
      <c r="S286" s="63"/>
    </row>
    <row r="287" ht="15.75" customHeight="1">
      <c r="A287" s="63"/>
      <c r="B287" s="63"/>
      <c r="J287" s="63"/>
      <c r="R287" s="63"/>
      <c r="S287" s="63"/>
    </row>
    <row r="288" ht="15.75" customHeight="1">
      <c r="A288" s="63"/>
      <c r="B288" s="63"/>
      <c r="J288" s="63"/>
      <c r="R288" s="63"/>
      <c r="S288" s="63"/>
    </row>
    <row r="289" ht="15.75" customHeight="1">
      <c r="A289" s="63"/>
      <c r="B289" s="63"/>
      <c r="J289" s="63"/>
      <c r="R289" s="63"/>
      <c r="S289" s="63"/>
    </row>
    <row r="290" ht="15.75" customHeight="1">
      <c r="A290" s="63"/>
      <c r="B290" s="63"/>
      <c r="J290" s="63"/>
      <c r="R290" s="63"/>
      <c r="S290" s="63"/>
    </row>
    <row r="291" ht="15.75" customHeight="1">
      <c r="A291" s="63"/>
      <c r="B291" s="63"/>
      <c r="J291" s="63"/>
      <c r="R291" s="63"/>
      <c r="S291" s="63"/>
    </row>
    <row r="292" ht="15.75" customHeight="1">
      <c r="A292" s="63"/>
      <c r="B292" s="63"/>
      <c r="J292" s="63"/>
      <c r="R292" s="63"/>
      <c r="S292" s="63"/>
    </row>
    <row r="293" ht="15.75" customHeight="1">
      <c r="A293" s="63"/>
      <c r="B293" s="63"/>
      <c r="J293" s="63"/>
      <c r="R293" s="63"/>
      <c r="S293" s="63"/>
    </row>
    <row r="294" ht="15.75" customHeight="1">
      <c r="A294" s="63"/>
      <c r="B294" s="63"/>
      <c r="J294" s="63"/>
      <c r="R294" s="63"/>
      <c r="S294" s="63"/>
    </row>
    <row r="295" ht="15.75" customHeight="1">
      <c r="A295" s="63"/>
      <c r="B295" s="63"/>
      <c r="J295" s="63"/>
      <c r="R295" s="63"/>
      <c r="S295" s="63"/>
    </row>
    <row r="296" ht="15.75" customHeight="1">
      <c r="A296" s="63"/>
      <c r="B296" s="63"/>
      <c r="J296" s="63"/>
      <c r="R296" s="63"/>
      <c r="S296" s="63"/>
    </row>
    <row r="297" ht="15.75" customHeight="1">
      <c r="A297" s="63"/>
      <c r="B297" s="63"/>
      <c r="J297" s="63"/>
      <c r="R297" s="63"/>
      <c r="S297" s="63"/>
    </row>
    <row r="298" ht="15.75" customHeight="1">
      <c r="A298" s="63"/>
      <c r="B298" s="63"/>
      <c r="J298" s="63"/>
      <c r="R298" s="63"/>
      <c r="S298" s="63"/>
    </row>
    <row r="299" ht="15.75" customHeight="1">
      <c r="A299" s="63"/>
      <c r="B299" s="63"/>
      <c r="J299" s="63"/>
      <c r="R299" s="63"/>
      <c r="S299" s="63"/>
    </row>
    <row r="300" ht="15.75" customHeight="1">
      <c r="A300" s="63"/>
      <c r="B300" s="63"/>
      <c r="J300" s="63"/>
      <c r="R300" s="63"/>
      <c r="S300" s="63"/>
    </row>
    <row r="301" ht="15.75" customHeight="1">
      <c r="A301" s="63"/>
      <c r="B301" s="63"/>
      <c r="J301" s="63"/>
      <c r="R301" s="63"/>
      <c r="S301" s="63"/>
    </row>
    <row r="302" ht="15.75" customHeight="1">
      <c r="A302" s="63"/>
      <c r="B302" s="63"/>
      <c r="J302" s="63"/>
      <c r="R302" s="63"/>
      <c r="S302" s="63"/>
    </row>
    <row r="303" ht="15.75" customHeight="1">
      <c r="A303" s="63"/>
      <c r="B303" s="63"/>
      <c r="J303" s="63"/>
      <c r="R303" s="63"/>
      <c r="S303" s="63"/>
    </row>
    <row r="304" ht="15.75" customHeight="1">
      <c r="A304" s="63"/>
      <c r="B304" s="63"/>
      <c r="J304" s="63"/>
      <c r="R304" s="63"/>
      <c r="S304" s="63"/>
    </row>
    <row r="305" ht="15.75" customHeight="1">
      <c r="A305" s="63"/>
      <c r="B305" s="63"/>
      <c r="J305" s="63"/>
      <c r="R305" s="63"/>
      <c r="S305" s="63"/>
    </row>
    <row r="306" ht="15.75" customHeight="1">
      <c r="A306" s="63"/>
      <c r="B306" s="63"/>
      <c r="J306" s="63"/>
      <c r="R306" s="63"/>
      <c r="S306" s="63"/>
    </row>
    <row r="307" ht="15.75" customHeight="1">
      <c r="A307" s="63"/>
      <c r="B307" s="63"/>
      <c r="J307" s="63"/>
      <c r="R307" s="63"/>
      <c r="S307" s="63"/>
    </row>
    <row r="308" ht="15.75" customHeight="1">
      <c r="A308" s="63"/>
      <c r="B308" s="63"/>
      <c r="J308" s="63"/>
      <c r="R308" s="63"/>
      <c r="S308" s="63"/>
    </row>
    <row r="309" ht="15.75" customHeight="1">
      <c r="A309" s="63"/>
      <c r="B309" s="63"/>
      <c r="J309" s="63"/>
      <c r="R309" s="63"/>
      <c r="S309" s="63"/>
    </row>
    <row r="310" ht="15.75" customHeight="1">
      <c r="A310" s="63"/>
      <c r="B310" s="63"/>
      <c r="J310" s="63"/>
      <c r="R310" s="63"/>
      <c r="S310" s="63"/>
    </row>
    <row r="311" ht="15.75" customHeight="1">
      <c r="A311" s="63"/>
      <c r="B311" s="63"/>
      <c r="J311" s="63"/>
      <c r="R311" s="63"/>
      <c r="S311" s="63"/>
    </row>
    <row r="312" ht="15.75" customHeight="1">
      <c r="A312" s="63"/>
      <c r="B312" s="63"/>
      <c r="J312" s="63"/>
      <c r="R312" s="63"/>
      <c r="S312" s="63"/>
    </row>
    <row r="313" ht="15.75" customHeight="1">
      <c r="A313" s="63"/>
      <c r="B313" s="63"/>
      <c r="J313" s="63"/>
      <c r="R313" s="63"/>
      <c r="S313" s="63"/>
    </row>
    <row r="314" ht="15.75" customHeight="1">
      <c r="A314" s="63"/>
      <c r="B314" s="63"/>
      <c r="J314" s="63"/>
      <c r="R314" s="63"/>
      <c r="S314" s="63"/>
    </row>
    <row r="315" ht="15.75" customHeight="1">
      <c r="A315" s="63"/>
      <c r="B315" s="63"/>
      <c r="J315" s="63"/>
      <c r="R315" s="63"/>
      <c r="S315" s="63"/>
    </row>
    <row r="316" ht="15.75" customHeight="1">
      <c r="A316" s="63"/>
      <c r="B316" s="63"/>
      <c r="J316" s="63"/>
      <c r="R316" s="63"/>
      <c r="S316" s="63"/>
    </row>
    <row r="317" ht="15.75" customHeight="1">
      <c r="A317" s="63"/>
      <c r="B317" s="63"/>
      <c r="J317" s="63"/>
      <c r="R317" s="63"/>
      <c r="S317" s="63"/>
    </row>
    <row r="318" ht="15.75" customHeight="1">
      <c r="A318" s="63"/>
      <c r="B318" s="63"/>
      <c r="J318" s="63"/>
      <c r="R318" s="63"/>
      <c r="S318" s="63"/>
    </row>
    <row r="319" ht="15.75" customHeight="1">
      <c r="A319" s="63"/>
      <c r="B319" s="63"/>
      <c r="J319" s="63"/>
      <c r="R319" s="63"/>
      <c r="S319" s="63"/>
    </row>
    <row r="320" ht="15.75" customHeight="1">
      <c r="A320" s="63"/>
      <c r="B320" s="63"/>
      <c r="J320" s="63"/>
      <c r="R320" s="63"/>
      <c r="S320" s="63"/>
    </row>
    <row r="321" ht="15.75" customHeight="1">
      <c r="A321" s="63"/>
      <c r="B321" s="63"/>
      <c r="J321" s="63"/>
      <c r="R321" s="63"/>
      <c r="S321" s="63"/>
    </row>
    <row r="322" ht="15.75" customHeight="1">
      <c r="A322" s="63"/>
      <c r="B322" s="63"/>
      <c r="J322" s="63"/>
      <c r="R322" s="63"/>
      <c r="S322" s="63"/>
    </row>
    <row r="323" ht="15.75" customHeight="1">
      <c r="A323" s="63"/>
      <c r="B323" s="63"/>
      <c r="J323" s="63"/>
      <c r="R323" s="63"/>
      <c r="S323" s="63"/>
    </row>
    <row r="324" ht="15.75" customHeight="1">
      <c r="A324" s="63"/>
      <c r="B324" s="63"/>
      <c r="J324" s="63"/>
      <c r="R324" s="63"/>
      <c r="S324" s="63"/>
    </row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7.33"/>
    <col customWidth="1" min="7" max="26" width="9.7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2" width="12.0"/>
    <col customWidth="1" min="3" max="3" width="10.11"/>
    <col customWidth="1" min="4" max="4" width="9.0"/>
    <col customWidth="1" min="5" max="5" width="12.33"/>
    <col customWidth="1" min="6" max="6" width="7.33"/>
    <col customWidth="1" min="7" max="10" width="9.78"/>
    <col customWidth="1" min="11" max="11" width="10.33"/>
    <col customWidth="1" min="12" max="12" width="7.22"/>
    <col customWidth="1" min="13" max="16" width="9.78"/>
    <col customWidth="1" min="17" max="17" width="10.44"/>
    <col customWidth="1" min="18" max="26" width="8.78"/>
  </cols>
  <sheetData>
    <row r="1" ht="15.75" customHeight="1">
      <c r="A1" s="142" t="s">
        <v>45</v>
      </c>
      <c r="B1" s="33" t="s">
        <v>54</v>
      </c>
      <c r="C1" s="37" t="s">
        <v>55</v>
      </c>
      <c r="D1" s="39"/>
      <c r="E1" s="41" t="s">
        <v>59</v>
      </c>
      <c r="G1" s="142" t="s">
        <v>46</v>
      </c>
      <c r="H1" s="33" t="s">
        <v>54</v>
      </c>
      <c r="I1" s="37" t="s">
        <v>55</v>
      </c>
      <c r="J1" s="39"/>
      <c r="K1" s="41" t="s">
        <v>59</v>
      </c>
      <c r="M1" s="142" t="s">
        <v>47</v>
      </c>
      <c r="N1" s="33" t="s">
        <v>54</v>
      </c>
      <c r="O1" s="37" t="s">
        <v>55</v>
      </c>
      <c r="P1" s="39"/>
      <c r="Q1" s="41" t="s">
        <v>59</v>
      </c>
    </row>
    <row r="2" ht="15.75" customHeight="1">
      <c r="A2" s="47"/>
      <c r="B2" s="48"/>
      <c r="C2" s="48"/>
      <c r="D2" s="49" t="s">
        <v>76</v>
      </c>
      <c r="E2" s="50" t="s">
        <v>79</v>
      </c>
      <c r="G2" s="47"/>
      <c r="H2" s="48"/>
      <c r="I2" s="48"/>
      <c r="J2" s="49" t="s">
        <v>76</v>
      </c>
      <c r="K2" s="50" t="s">
        <v>204</v>
      </c>
      <c r="M2" s="47"/>
      <c r="N2" s="48"/>
      <c r="O2" s="48"/>
      <c r="P2" s="49" t="s">
        <v>76</v>
      </c>
      <c r="Q2" s="50" t="s">
        <v>237</v>
      </c>
    </row>
    <row r="3" ht="15.75" customHeight="1">
      <c r="A3" s="52" t="s">
        <v>82</v>
      </c>
      <c r="B3" s="49" t="s">
        <v>86</v>
      </c>
      <c r="C3" s="49" t="s">
        <v>86</v>
      </c>
      <c r="D3" s="49" t="s">
        <v>87</v>
      </c>
      <c r="E3" s="50" t="s">
        <v>88</v>
      </c>
      <c r="G3" s="52" t="s">
        <v>82</v>
      </c>
      <c r="H3" s="49" t="s">
        <v>205</v>
      </c>
      <c r="I3" s="49" t="s">
        <v>205</v>
      </c>
      <c r="J3" s="49" t="s">
        <v>87</v>
      </c>
      <c r="K3" s="50" t="s">
        <v>206</v>
      </c>
      <c r="M3" s="52" t="s">
        <v>82</v>
      </c>
      <c r="N3" s="49" t="s">
        <v>238</v>
      </c>
      <c r="O3" s="49" t="s">
        <v>238</v>
      </c>
      <c r="P3" s="49" t="s">
        <v>87</v>
      </c>
      <c r="Q3" s="50" t="s">
        <v>239</v>
      </c>
    </row>
    <row r="4" ht="15.75" customHeight="1">
      <c r="A4" s="56" t="s">
        <v>91</v>
      </c>
      <c r="B4" s="49" t="s">
        <v>92</v>
      </c>
      <c r="C4" s="49" t="s">
        <v>92</v>
      </c>
      <c r="D4" s="58" t="s">
        <v>93</v>
      </c>
      <c r="E4" s="50" t="s">
        <v>92</v>
      </c>
      <c r="G4" s="56" t="s">
        <v>91</v>
      </c>
      <c r="H4" s="49" t="s">
        <v>210</v>
      </c>
      <c r="I4" s="49" t="s">
        <v>210</v>
      </c>
      <c r="J4" s="58" t="s">
        <v>211</v>
      </c>
      <c r="K4" s="50" t="s">
        <v>210</v>
      </c>
      <c r="M4" s="56" t="s">
        <v>91</v>
      </c>
      <c r="N4" s="49" t="s">
        <v>240</v>
      </c>
      <c r="O4" s="49" t="s">
        <v>240</v>
      </c>
      <c r="P4" s="58" t="s">
        <v>241</v>
      </c>
      <c r="Q4" s="50" t="s">
        <v>240</v>
      </c>
    </row>
    <row r="5" ht="15.75" customHeight="1">
      <c r="A5" s="52" t="s">
        <v>100</v>
      </c>
      <c r="B5" s="49" t="s">
        <v>101</v>
      </c>
      <c r="C5" s="49" t="s">
        <v>101</v>
      </c>
      <c r="D5" s="49" t="s">
        <v>102</v>
      </c>
      <c r="E5" s="59" t="s">
        <v>103</v>
      </c>
      <c r="G5" s="52" t="s">
        <v>100</v>
      </c>
      <c r="H5" s="49" t="s">
        <v>212</v>
      </c>
      <c r="I5" s="49" t="s">
        <v>212</v>
      </c>
      <c r="J5" s="49" t="s">
        <v>213</v>
      </c>
      <c r="K5" s="50" t="s">
        <v>212</v>
      </c>
      <c r="M5" s="52" t="s">
        <v>100</v>
      </c>
      <c r="N5" s="49" t="s">
        <v>242</v>
      </c>
      <c r="O5" s="49" t="s">
        <v>242</v>
      </c>
      <c r="P5" s="49" t="s">
        <v>213</v>
      </c>
      <c r="Q5" s="50" t="s">
        <v>242</v>
      </c>
    </row>
    <row r="6" ht="15.75" customHeight="1">
      <c r="A6" s="62" t="s">
        <v>108</v>
      </c>
      <c r="B6" s="49" t="s">
        <v>110</v>
      </c>
      <c r="C6" s="49" t="s">
        <v>110</v>
      </c>
      <c r="D6" s="63" t="s">
        <v>111</v>
      </c>
      <c r="E6" s="50" t="s">
        <v>113</v>
      </c>
      <c r="G6" s="62" t="s">
        <v>108</v>
      </c>
      <c r="H6" s="49" t="s">
        <v>214</v>
      </c>
      <c r="I6" s="49" t="s">
        <v>214</v>
      </c>
      <c r="J6" s="63" t="s">
        <v>111</v>
      </c>
      <c r="K6" s="50" t="s">
        <v>215</v>
      </c>
      <c r="M6" s="62" t="s">
        <v>108</v>
      </c>
      <c r="N6" s="49" t="s">
        <v>243</v>
      </c>
      <c r="O6" s="49" t="s">
        <v>243</v>
      </c>
      <c r="P6" s="63" t="s">
        <v>111</v>
      </c>
      <c r="Q6" s="50" t="s">
        <v>244</v>
      </c>
    </row>
    <row r="7" ht="15.75" customHeight="1">
      <c r="A7" s="52" t="s">
        <v>117</v>
      </c>
      <c r="B7" s="49" t="s">
        <v>113</v>
      </c>
      <c r="C7" s="49" t="s">
        <v>113</v>
      </c>
      <c r="D7" s="49" t="s">
        <v>118</v>
      </c>
      <c r="E7" s="50" t="s">
        <v>101</v>
      </c>
      <c r="G7" s="52" t="s">
        <v>117</v>
      </c>
      <c r="H7" s="49" t="s">
        <v>215</v>
      </c>
      <c r="I7" s="49" t="s">
        <v>215</v>
      </c>
      <c r="J7" s="49" t="s">
        <v>216</v>
      </c>
      <c r="K7" s="50" t="s">
        <v>214</v>
      </c>
      <c r="M7" s="52" t="s">
        <v>117</v>
      </c>
      <c r="N7" s="49" t="s">
        <v>244</v>
      </c>
      <c r="O7" s="49" t="s">
        <v>244</v>
      </c>
      <c r="P7" s="49" t="s">
        <v>245</v>
      </c>
      <c r="Q7" s="50" t="s">
        <v>243</v>
      </c>
    </row>
    <row r="8" ht="15.75" customHeight="1">
      <c r="A8" s="52" t="s">
        <v>121</v>
      </c>
      <c r="B8" s="65" t="s">
        <v>103</v>
      </c>
      <c r="C8" s="65" t="s">
        <v>123</v>
      </c>
      <c r="D8" s="49" t="s">
        <v>124</v>
      </c>
      <c r="E8" s="50" t="s">
        <v>110</v>
      </c>
      <c r="G8" s="52" t="s">
        <v>121</v>
      </c>
      <c r="H8" s="65" t="s">
        <v>218</v>
      </c>
      <c r="I8" s="65" t="s">
        <v>219</v>
      </c>
      <c r="J8" s="49"/>
      <c r="K8" s="50"/>
      <c r="M8" s="52" t="s">
        <v>246</v>
      </c>
      <c r="N8" s="49" t="s">
        <v>247</v>
      </c>
      <c r="O8" s="49" t="s">
        <v>247</v>
      </c>
      <c r="P8" s="49"/>
      <c r="Q8" s="50"/>
    </row>
    <row r="9" ht="15.75" customHeight="1">
      <c r="A9" s="47"/>
      <c r="B9" s="48"/>
      <c r="C9" s="48"/>
      <c r="D9" s="48"/>
      <c r="E9" s="67"/>
      <c r="G9" s="47"/>
      <c r="H9" s="48"/>
      <c r="I9" s="48"/>
      <c r="J9" s="48"/>
      <c r="K9" s="67"/>
      <c r="M9" s="47"/>
      <c r="N9" s="48"/>
      <c r="O9" s="48"/>
      <c r="P9" s="48"/>
      <c r="Q9" s="67"/>
    </row>
    <row r="10" ht="15.75" customHeight="1">
      <c r="A10" s="47"/>
      <c r="B10" s="48"/>
      <c r="C10" s="48"/>
      <c r="D10" s="48"/>
      <c r="E10" s="67"/>
      <c r="G10" s="47"/>
      <c r="H10" s="48"/>
      <c r="I10" s="48"/>
      <c r="J10" s="48"/>
      <c r="K10" s="67"/>
      <c r="M10" s="47"/>
      <c r="N10" s="48"/>
      <c r="O10" s="48"/>
      <c r="P10" s="48"/>
      <c r="Q10" s="67"/>
    </row>
    <row r="11" ht="15.75" customHeight="1">
      <c r="A11" s="47"/>
      <c r="B11" s="69" t="s">
        <v>125</v>
      </c>
      <c r="C11" s="48"/>
      <c r="D11" s="48"/>
      <c r="G11" s="47"/>
      <c r="H11" s="69" t="s">
        <v>125</v>
      </c>
      <c r="I11" s="48"/>
      <c r="J11" s="48"/>
      <c r="K11" s="67"/>
      <c r="M11" s="47"/>
      <c r="N11" s="69" t="s">
        <v>125</v>
      </c>
      <c r="O11" s="48"/>
      <c r="P11" s="48"/>
      <c r="Q11" s="67"/>
    </row>
    <row r="12" ht="15.75" customHeight="1">
      <c r="A12" s="52" t="s">
        <v>126</v>
      </c>
      <c r="B12" s="48">
        <f>(60+90+60+80)/40</f>
        <v>7.25</v>
      </c>
      <c r="C12" s="48"/>
      <c r="D12" s="48"/>
      <c r="E12" s="67"/>
      <c r="G12" s="52" t="s">
        <v>126</v>
      </c>
      <c r="H12" s="49">
        <f>(60+60+90+40+40)/40</f>
        <v>7.25</v>
      </c>
      <c r="I12" s="48"/>
      <c r="J12" s="48"/>
      <c r="K12" s="67"/>
      <c r="M12" s="52" t="s">
        <v>126</v>
      </c>
      <c r="N12" s="49">
        <v>7.5</v>
      </c>
      <c r="O12" s="48">
        <f>(60+60+60+60+60)/40</f>
        <v>7.5</v>
      </c>
      <c r="P12" s="48"/>
      <c r="Q12" s="67"/>
    </row>
    <row r="13" ht="15.75" customHeight="1">
      <c r="A13" s="52" t="s">
        <v>129</v>
      </c>
      <c r="B13" s="48">
        <f>(60+60+60)/40</f>
        <v>4.5</v>
      </c>
      <c r="C13" s="48"/>
      <c r="D13" s="48"/>
      <c r="E13" s="67"/>
      <c r="G13" s="52" t="s">
        <v>129</v>
      </c>
      <c r="H13" s="49">
        <f>(60+60+50)/40</f>
        <v>4.25</v>
      </c>
      <c r="I13" s="48"/>
      <c r="J13" s="48"/>
      <c r="K13" s="67"/>
      <c r="M13" s="52" t="s">
        <v>129</v>
      </c>
      <c r="N13" s="49">
        <v>4.0</v>
      </c>
      <c r="O13" s="48">
        <f>(60+60+60)/40</f>
        <v>4.5</v>
      </c>
      <c r="P13" s="48"/>
      <c r="Q13" s="67"/>
    </row>
    <row r="14" ht="15.75" customHeight="1">
      <c r="A14" s="52" t="s">
        <v>131</v>
      </c>
      <c r="B14" s="48">
        <f>(60+60)/40</f>
        <v>3</v>
      </c>
      <c r="C14" s="48"/>
      <c r="D14" s="48"/>
      <c r="E14" s="67"/>
      <c r="G14" s="52" t="s">
        <v>131</v>
      </c>
      <c r="H14" s="49">
        <v>3.0</v>
      </c>
      <c r="I14" s="48"/>
      <c r="J14" s="48"/>
      <c r="K14" s="67"/>
      <c r="M14" s="52" t="s">
        <v>131</v>
      </c>
      <c r="N14" s="49">
        <v>3.0</v>
      </c>
      <c r="O14" s="48">
        <v>3.0</v>
      </c>
      <c r="P14" s="48"/>
      <c r="Q14" s="67"/>
    </row>
    <row r="15" ht="15.75" customHeight="1">
      <c r="A15" s="52" t="s">
        <v>135</v>
      </c>
      <c r="B15" s="48">
        <f>90/40</f>
        <v>2.25</v>
      </c>
      <c r="C15" s="48"/>
      <c r="D15" s="48"/>
      <c r="E15" s="67"/>
      <c r="G15" s="52" t="s">
        <v>135</v>
      </c>
      <c r="H15" s="49">
        <f>90/40</f>
        <v>2.25</v>
      </c>
      <c r="I15" s="48"/>
      <c r="J15" s="48"/>
      <c r="K15" s="67"/>
      <c r="M15" s="52" t="s">
        <v>325</v>
      </c>
      <c r="N15" s="49">
        <v>3.0</v>
      </c>
      <c r="O15" s="48">
        <f>(60+70)/40</f>
        <v>3.25</v>
      </c>
      <c r="P15" s="48"/>
      <c r="Q15" s="67"/>
    </row>
    <row r="16" ht="15.75" customHeight="1">
      <c r="A16" s="52" t="s">
        <v>325</v>
      </c>
      <c r="B16" s="48">
        <f>120/40</f>
        <v>3</v>
      </c>
      <c r="C16" s="48"/>
      <c r="D16" s="48"/>
      <c r="E16" s="67"/>
      <c r="G16" s="52" t="s">
        <v>325</v>
      </c>
      <c r="H16" s="49">
        <v>3.0</v>
      </c>
      <c r="I16" s="48"/>
      <c r="J16" s="48"/>
      <c r="K16" s="67"/>
      <c r="M16" s="73"/>
      <c r="N16" s="74">
        <f t="shared" ref="N16:O16" si="1">SUM(N12:N15)</f>
        <v>17.5</v>
      </c>
      <c r="O16" s="76">
        <f t="shared" si="1"/>
        <v>18.25</v>
      </c>
      <c r="P16" s="76"/>
      <c r="Q16" s="78"/>
    </row>
    <row r="17" ht="15.75" customHeight="1">
      <c r="A17" s="73"/>
      <c r="B17" s="74">
        <f>SUM(B12:B16)</f>
        <v>20</v>
      </c>
      <c r="C17" s="76"/>
      <c r="D17" s="76"/>
      <c r="E17" s="78"/>
      <c r="G17" s="73"/>
      <c r="H17" s="74">
        <f>SUM(H12:H16)</f>
        <v>19.75</v>
      </c>
      <c r="I17" s="76"/>
      <c r="J17" s="76"/>
      <c r="K17" s="78"/>
    </row>
    <row r="18" ht="15.75" customHeight="1"/>
    <row r="19" ht="15.75" customHeight="1">
      <c r="A19" s="143" t="s">
        <v>48</v>
      </c>
      <c r="B19" s="33" t="s">
        <v>54</v>
      </c>
      <c r="C19" s="37" t="s">
        <v>55</v>
      </c>
      <c r="D19" s="39"/>
      <c r="E19" s="41" t="s">
        <v>59</v>
      </c>
      <c r="G19" s="143" t="s">
        <v>49</v>
      </c>
      <c r="H19" s="33" t="s">
        <v>54</v>
      </c>
      <c r="I19" s="37" t="s">
        <v>55</v>
      </c>
      <c r="J19" s="39"/>
      <c r="K19" s="41" t="s">
        <v>59</v>
      </c>
      <c r="M19" s="142" t="s">
        <v>50</v>
      </c>
      <c r="N19" s="33" t="s">
        <v>54</v>
      </c>
      <c r="O19" s="37" t="s">
        <v>55</v>
      </c>
      <c r="P19" s="39"/>
      <c r="Q19" s="41" t="s">
        <v>59</v>
      </c>
    </row>
    <row r="20" ht="15.75" customHeight="1">
      <c r="A20" s="47"/>
      <c r="B20" s="48"/>
      <c r="C20" s="48"/>
      <c r="D20" s="48"/>
      <c r="E20" s="67"/>
      <c r="G20" s="47"/>
      <c r="H20" s="48"/>
      <c r="I20" s="48"/>
      <c r="J20" s="48"/>
      <c r="K20" s="67"/>
      <c r="M20" s="47"/>
      <c r="N20" s="48"/>
      <c r="O20" s="48"/>
      <c r="P20" s="48"/>
      <c r="Q20" s="67"/>
    </row>
    <row r="21" ht="15.75" customHeight="1">
      <c r="A21" s="52" t="s">
        <v>252</v>
      </c>
      <c r="B21" s="49" t="s">
        <v>253</v>
      </c>
      <c r="C21" s="49" t="s">
        <v>253</v>
      </c>
      <c r="D21" s="49" t="s">
        <v>76</v>
      </c>
      <c r="E21" s="50" t="s">
        <v>254</v>
      </c>
      <c r="G21" s="52" t="s">
        <v>82</v>
      </c>
      <c r="H21" s="65" t="s">
        <v>276</v>
      </c>
      <c r="I21" s="65" t="s">
        <v>277</v>
      </c>
      <c r="J21" s="49" t="s">
        <v>76</v>
      </c>
      <c r="K21" s="50" t="s">
        <v>278</v>
      </c>
      <c r="M21" s="52" t="s">
        <v>309</v>
      </c>
      <c r="N21" s="49" t="s">
        <v>326</v>
      </c>
      <c r="O21" s="49" t="s">
        <v>326</v>
      </c>
      <c r="P21" s="49" t="s">
        <v>76</v>
      </c>
      <c r="Q21" s="50" t="s">
        <v>327</v>
      </c>
    </row>
    <row r="22" ht="15.75" customHeight="1">
      <c r="A22" s="56" t="s">
        <v>255</v>
      </c>
      <c r="B22" s="49" t="s">
        <v>256</v>
      </c>
      <c r="C22" s="49" t="s">
        <v>256</v>
      </c>
      <c r="D22" s="49" t="s">
        <v>257</v>
      </c>
      <c r="E22" s="50" t="s">
        <v>258</v>
      </c>
      <c r="G22" s="56" t="s">
        <v>279</v>
      </c>
      <c r="H22" s="65" t="s">
        <v>277</v>
      </c>
      <c r="I22" s="65" t="s">
        <v>276</v>
      </c>
      <c r="J22" s="49" t="s">
        <v>257</v>
      </c>
      <c r="K22" s="50" t="s">
        <v>276</v>
      </c>
      <c r="L22" s="49"/>
      <c r="M22" s="56" t="s">
        <v>311</v>
      </c>
      <c r="N22" s="49" t="s">
        <v>328</v>
      </c>
      <c r="O22" s="49" t="s">
        <v>328</v>
      </c>
      <c r="P22" s="49" t="s">
        <v>329</v>
      </c>
      <c r="Q22" s="50" t="s">
        <v>330</v>
      </c>
    </row>
    <row r="23" ht="15.75" customHeight="1">
      <c r="A23" s="52" t="s">
        <v>259</v>
      </c>
      <c r="B23" s="49" t="s">
        <v>260</v>
      </c>
      <c r="C23" s="49" t="s">
        <v>260</v>
      </c>
      <c r="D23" s="48" t="s">
        <v>261</v>
      </c>
      <c r="E23" s="50" t="s">
        <v>262</v>
      </c>
      <c r="G23" s="52" t="s">
        <v>259</v>
      </c>
      <c r="H23" s="49" t="s">
        <v>280</v>
      </c>
      <c r="I23" s="49" t="s">
        <v>280</v>
      </c>
      <c r="J23" s="48" t="s">
        <v>281</v>
      </c>
      <c r="K23" s="50" t="s">
        <v>282</v>
      </c>
      <c r="L23" s="49"/>
      <c r="M23" s="52" t="s">
        <v>331</v>
      </c>
      <c r="N23" s="49" t="s">
        <v>332</v>
      </c>
      <c r="O23" s="49" t="s">
        <v>332</v>
      </c>
      <c r="P23" s="58" t="s">
        <v>333</v>
      </c>
      <c r="Q23" s="50" t="s">
        <v>328</v>
      </c>
    </row>
    <row r="24" ht="15.75" customHeight="1">
      <c r="A24" s="62" t="s">
        <v>263</v>
      </c>
      <c r="B24" s="49" t="s">
        <v>258</v>
      </c>
      <c r="C24" s="49" t="s">
        <v>258</v>
      </c>
      <c r="D24" s="48" t="s">
        <v>264</v>
      </c>
      <c r="E24" s="50" t="s">
        <v>256</v>
      </c>
      <c r="G24" s="62" t="s">
        <v>263</v>
      </c>
      <c r="H24" s="49" t="s">
        <v>282</v>
      </c>
      <c r="I24" s="49" t="s">
        <v>282</v>
      </c>
      <c r="J24" s="48" t="s">
        <v>264</v>
      </c>
      <c r="K24" s="50" t="s">
        <v>283</v>
      </c>
      <c r="L24" s="49"/>
      <c r="M24" s="62" t="s">
        <v>241</v>
      </c>
      <c r="N24" s="49" t="s">
        <v>322</v>
      </c>
      <c r="O24" s="49" t="s">
        <v>322</v>
      </c>
      <c r="P24" s="49" t="s">
        <v>266</v>
      </c>
      <c r="Q24" s="50" t="s">
        <v>322</v>
      </c>
    </row>
    <row r="25" ht="15.75" customHeight="1">
      <c r="A25" s="52" t="s">
        <v>175</v>
      </c>
      <c r="B25" s="49" t="s">
        <v>265</v>
      </c>
      <c r="C25" s="49" t="s">
        <v>265</v>
      </c>
      <c r="D25" s="58" t="s">
        <v>266</v>
      </c>
      <c r="E25" s="50" t="s">
        <v>260</v>
      </c>
      <c r="G25" s="52" t="s">
        <v>175</v>
      </c>
      <c r="H25" s="49" t="s">
        <v>284</v>
      </c>
      <c r="I25" s="49" t="s">
        <v>284</v>
      </c>
      <c r="J25" s="58" t="s">
        <v>266</v>
      </c>
      <c r="K25" s="50" t="s">
        <v>280</v>
      </c>
      <c r="M25" s="52" t="s">
        <v>170</v>
      </c>
      <c r="N25" s="49" t="s">
        <v>334</v>
      </c>
      <c r="O25" s="49" t="s">
        <v>334</v>
      </c>
      <c r="P25" s="63" t="s">
        <v>268</v>
      </c>
      <c r="Q25" s="50" t="s">
        <v>326</v>
      </c>
    </row>
    <row r="26" ht="15.75" customHeight="1">
      <c r="A26" s="52" t="s">
        <v>267</v>
      </c>
      <c r="B26" s="49" t="s">
        <v>262</v>
      </c>
      <c r="C26" s="49" t="s">
        <v>262</v>
      </c>
      <c r="D26" s="49" t="s">
        <v>268</v>
      </c>
      <c r="E26" s="50" t="s">
        <v>269</v>
      </c>
      <c r="G26" s="52" t="s">
        <v>267</v>
      </c>
      <c r="H26" s="49" t="s">
        <v>283</v>
      </c>
      <c r="I26" s="49" t="s">
        <v>283</v>
      </c>
      <c r="J26" s="49" t="s">
        <v>268</v>
      </c>
      <c r="K26" s="50" t="s">
        <v>285</v>
      </c>
      <c r="M26" s="52" t="s">
        <v>335</v>
      </c>
      <c r="N26" s="49" t="s">
        <v>321</v>
      </c>
      <c r="O26" s="49" t="s">
        <v>321</v>
      </c>
      <c r="P26" s="63" t="s">
        <v>336</v>
      </c>
      <c r="Q26" s="50" t="s">
        <v>321</v>
      </c>
    </row>
    <row r="27" ht="15.75" customHeight="1">
      <c r="A27" s="52" t="s">
        <v>270</v>
      </c>
      <c r="B27" s="49" t="s">
        <v>260</v>
      </c>
      <c r="C27" s="49" t="s">
        <v>260</v>
      </c>
      <c r="D27" s="63" t="s">
        <v>271</v>
      </c>
      <c r="E27" s="50" t="s">
        <v>265</v>
      </c>
      <c r="G27" s="47"/>
      <c r="H27" s="48" t="s">
        <v>286</v>
      </c>
      <c r="I27" s="48" t="s">
        <v>286</v>
      </c>
      <c r="J27" s="63" t="s">
        <v>271</v>
      </c>
      <c r="K27" s="50" t="s">
        <v>284</v>
      </c>
      <c r="M27" s="47"/>
      <c r="N27" s="48"/>
      <c r="O27" s="48"/>
      <c r="P27" s="49" t="s">
        <v>297</v>
      </c>
      <c r="Q27" s="50" t="s">
        <v>332</v>
      </c>
    </row>
    <row r="28" ht="15.75" customHeight="1">
      <c r="A28" s="47"/>
      <c r="B28" s="48"/>
      <c r="C28" s="48"/>
      <c r="D28" s="49" t="s">
        <v>272</v>
      </c>
      <c r="E28" s="50" t="s">
        <v>269</v>
      </c>
      <c r="G28" s="47"/>
      <c r="H28" s="48"/>
      <c r="I28" s="48"/>
      <c r="J28" s="49" t="s">
        <v>272</v>
      </c>
      <c r="K28" s="50" t="s">
        <v>285</v>
      </c>
      <c r="M28" s="47"/>
      <c r="N28" s="48"/>
      <c r="O28" s="48"/>
      <c r="P28" s="49"/>
      <c r="Q28" s="50"/>
    </row>
    <row r="29" ht="15.75" customHeight="1">
      <c r="A29" s="47"/>
      <c r="B29" s="69" t="s">
        <v>125</v>
      </c>
      <c r="C29" s="48"/>
      <c r="D29" s="49"/>
      <c r="E29" s="67"/>
      <c r="G29" s="47"/>
      <c r="H29" s="69" t="s">
        <v>125</v>
      </c>
      <c r="I29" s="48"/>
      <c r="J29" s="48"/>
      <c r="K29" s="67"/>
      <c r="M29" s="47"/>
      <c r="N29" s="69" t="s">
        <v>125</v>
      </c>
      <c r="O29" s="48"/>
      <c r="P29" s="48"/>
    </row>
    <row r="30" ht="15.75" customHeight="1">
      <c r="A30" s="52" t="s">
        <v>126</v>
      </c>
      <c r="B30" s="49">
        <v>7.5</v>
      </c>
      <c r="C30" s="48">
        <f>(60+60+50+50+40+60)/40</f>
        <v>8</v>
      </c>
      <c r="D30" s="48"/>
      <c r="G30" s="52" t="s">
        <v>126</v>
      </c>
      <c r="H30" s="49">
        <v>7.5</v>
      </c>
      <c r="I30" s="48">
        <f>(60+60+50+50+40+40)/40</f>
        <v>7.5</v>
      </c>
      <c r="J30" s="48"/>
      <c r="K30" s="67"/>
      <c r="M30" s="52" t="s">
        <v>126</v>
      </c>
      <c r="N30" s="49">
        <v>8.0</v>
      </c>
      <c r="O30" s="48">
        <f>(40+40+60+60+40+30)/40</f>
        <v>6.75</v>
      </c>
      <c r="P30" s="48"/>
      <c r="Q30" s="67"/>
    </row>
    <row r="31" ht="15.75" customHeight="1">
      <c r="A31" s="52" t="s">
        <v>129</v>
      </c>
      <c r="B31" s="49">
        <v>4.0</v>
      </c>
      <c r="C31" s="48">
        <f>(60+60+40)/40</f>
        <v>4</v>
      </c>
      <c r="D31" s="48"/>
      <c r="E31" s="67"/>
      <c r="G31" s="52" t="s">
        <v>129</v>
      </c>
      <c r="H31" s="49">
        <v>4.0</v>
      </c>
      <c r="I31" s="48">
        <f>(60+60+40)/40</f>
        <v>4</v>
      </c>
      <c r="J31" s="48"/>
      <c r="K31" s="67"/>
      <c r="M31" s="52" t="s">
        <v>129</v>
      </c>
      <c r="N31" s="49">
        <v>3.0</v>
      </c>
      <c r="O31" s="48">
        <f>(40+40+40)/40</f>
        <v>3</v>
      </c>
      <c r="P31" s="48"/>
      <c r="Q31" s="67"/>
    </row>
    <row r="32" ht="15.75" customHeight="1">
      <c r="A32" s="52" t="s">
        <v>131</v>
      </c>
      <c r="B32" s="49">
        <v>2.5</v>
      </c>
      <c r="C32" s="48">
        <f>(50+50)/40</f>
        <v>2.5</v>
      </c>
      <c r="D32" s="48"/>
      <c r="E32" s="67"/>
      <c r="G32" s="52" t="s">
        <v>131</v>
      </c>
      <c r="H32" s="49">
        <v>2.5</v>
      </c>
      <c r="I32" s="48">
        <f>(50+60)/40</f>
        <v>2.75</v>
      </c>
      <c r="J32" s="48"/>
      <c r="M32" s="52" t="s">
        <v>131</v>
      </c>
      <c r="N32" s="49">
        <v>2.0</v>
      </c>
      <c r="O32" s="48">
        <f>(40+40)/40</f>
        <v>2</v>
      </c>
      <c r="P32" s="48"/>
      <c r="Q32" s="67"/>
    </row>
    <row r="33" ht="15.75" customHeight="1">
      <c r="A33" s="52" t="s">
        <v>325</v>
      </c>
      <c r="B33" s="49">
        <v>3.0</v>
      </c>
      <c r="C33" s="48">
        <f>120/40</f>
        <v>3</v>
      </c>
      <c r="D33" s="48"/>
      <c r="E33" s="67"/>
      <c r="G33" s="52" t="s">
        <v>325</v>
      </c>
      <c r="H33" s="49">
        <v>3.0</v>
      </c>
      <c r="I33" s="48">
        <f>(50+70)/40</f>
        <v>3</v>
      </c>
      <c r="J33" s="48"/>
      <c r="K33" s="67"/>
      <c r="M33" s="52" t="s">
        <v>325</v>
      </c>
      <c r="N33" s="49">
        <v>2.0</v>
      </c>
      <c r="O33" s="48">
        <f>80/40</f>
        <v>2</v>
      </c>
      <c r="P33" s="48"/>
      <c r="Q33" s="67"/>
    </row>
    <row r="34" ht="15.75" customHeight="1">
      <c r="A34" s="73"/>
      <c r="B34" s="74">
        <f t="shared" ref="B34:C34" si="2">SUM(B30:B33)</f>
        <v>17</v>
      </c>
      <c r="C34" s="76">
        <f t="shared" si="2"/>
        <v>17.5</v>
      </c>
      <c r="D34" s="76"/>
      <c r="E34" s="78"/>
      <c r="G34" s="73"/>
      <c r="H34" s="74">
        <f t="shared" ref="H34:I34" si="3">SUM(H30:H33)</f>
        <v>17</v>
      </c>
      <c r="I34" s="76">
        <f t="shared" si="3"/>
        <v>17.25</v>
      </c>
      <c r="J34" s="76"/>
      <c r="K34" s="78"/>
      <c r="M34" s="73"/>
      <c r="N34" s="74">
        <f t="shared" ref="N34:O34" si="4">SUM(N30:N33)</f>
        <v>15</v>
      </c>
      <c r="O34" s="76">
        <f t="shared" si="4"/>
        <v>13.75</v>
      </c>
      <c r="P34" s="76"/>
      <c r="Q34" s="78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0"/>
    <col customWidth="1" min="2" max="2" width="8.22"/>
    <col customWidth="1" min="3" max="3" width="6.0"/>
    <col customWidth="1" min="4" max="11" width="5.22"/>
    <col customWidth="1" min="12" max="12" width="6.78"/>
    <col customWidth="1" min="13" max="13" width="7.33"/>
    <col customWidth="1" min="14" max="14" width="9.56"/>
    <col customWidth="1" min="15" max="15" width="9.67"/>
    <col customWidth="1" min="16" max="16" width="8.11"/>
    <col customWidth="1" min="17" max="18" width="7.67"/>
    <col customWidth="1" min="19" max="19" width="0.11"/>
    <col customWidth="1" min="20" max="35" width="6.78"/>
  </cols>
  <sheetData>
    <row r="1" ht="15.75" customHeight="1">
      <c r="A1" s="7" t="s">
        <v>2</v>
      </c>
      <c r="B1" s="7" t="s">
        <v>16</v>
      </c>
      <c r="C1" s="10" t="s">
        <v>17</v>
      </c>
      <c r="D1" s="10">
        <v>6.0</v>
      </c>
      <c r="E1" s="10">
        <v>5.0</v>
      </c>
      <c r="F1" s="10">
        <v>4.0</v>
      </c>
      <c r="G1" s="10">
        <v>3.0</v>
      </c>
      <c r="H1" s="10">
        <v>2.0</v>
      </c>
      <c r="I1" s="10">
        <v>1.0</v>
      </c>
      <c r="J1" s="10" t="s">
        <v>28</v>
      </c>
      <c r="K1" s="13" t="s">
        <v>30</v>
      </c>
      <c r="L1" s="13" t="s">
        <v>36</v>
      </c>
      <c r="M1" s="13" t="s">
        <v>38</v>
      </c>
      <c r="N1" s="13" t="s">
        <v>39</v>
      </c>
      <c r="O1" s="15" t="s">
        <v>40</v>
      </c>
      <c r="P1" s="10" t="s">
        <v>43</v>
      </c>
      <c r="Q1" s="10" t="s">
        <v>44</v>
      </c>
      <c r="R1" s="17"/>
    </row>
    <row r="2" ht="15.75" customHeight="1">
      <c r="A2" s="18" t="s">
        <v>51</v>
      </c>
      <c r="B2" s="7">
        <f t="shared" ref="B2:B14" si="1">SUM(D2:J2)</f>
        <v>19.5</v>
      </c>
      <c r="C2" s="18" t="s">
        <v>53</v>
      </c>
      <c r="D2" s="7"/>
      <c r="E2" s="7"/>
      <c r="F2" s="7">
        <f>'4 класс'!C12+'4 класс'!C13</f>
        <v>11.75</v>
      </c>
      <c r="G2" s="7">
        <f>'3 класс'!C13</f>
        <v>4</v>
      </c>
      <c r="H2" s="7">
        <f>'2  класс'!C13</f>
        <v>3.75</v>
      </c>
      <c r="I2" s="7"/>
      <c r="J2" s="7"/>
      <c r="K2" s="18">
        <v>940.0</v>
      </c>
      <c r="L2" s="27">
        <f t="shared" ref="L2:L11" si="2">32/9</f>
        <v>3.555555556</v>
      </c>
      <c r="M2" s="29">
        <f t="shared" ref="M2:M11" si="3">B2*K2*L2</f>
        <v>65173.33333</v>
      </c>
      <c r="N2" s="29">
        <f t="shared" ref="N2:N11" si="4">M2*1.0639</f>
        <v>69337.90933</v>
      </c>
      <c r="O2" s="32">
        <f t="shared" ref="O2:O12" si="5">N2*9/12</f>
        <v>52003.432</v>
      </c>
      <c r="P2" s="29">
        <f t="shared" ref="P2:P14" si="6">M2*9/12</f>
        <v>48880</v>
      </c>
      <c r="Q2" s="29">
        <f>O2*12</f>
        <v>624041.184</v>
      </c>
    </row>
    <row r="3" ht="15.75" customHeight="1">
      <c r="A3" s="35" t="s">
        <v>56</v>
      </c>
      <c r="B3" s="7">
        <f t="shared" si="1"/>
        <v>0</v>
      </c>
      <c r="C3" s="35"/>
      <c r="D3" s="35"/>
      <c r="E3" s="35"/>
      <c r="F3" s="35"/>
      <c r="G3" s="35"/>
      <c r="H3" s="35"/>
      <c r="I3" s="35"/>
      <c r="J3" s="35"/>
      <c r="K3" s="35">
        <f>900</f>
        <v>900</v>
      </c>
      <c r="L3" s="40">
        <f t="shared" si="2"/>
        <v>3.555555556</v>
      </c>
      <c r="M3" s="42">
        <f t="shared" si="3"/>
        <v>0</v>
      </c>
      <c r="N3" s="42">
        <f t="shared" si="4"/>
        <v>0</v>
      </c>
      <c r="O3" s="44">
        <f t="shared" si="5"/>
        <v>0</v>
      </c>
      <c r="P3" s="29">
        <f t="shared" si="6"/>
        <v>0</v>
      </c>
      <c r="Q3" s="29">
        <f t="shared" ref="Q3:Q14" si="7">N3*9</f>
        <v>0</v>
      </c>
    </row>
    <row r="4" ht="15.75" customHeight="1">
      <c r="A4" s="18" t="s">
        <v>73</v>
      </c>
      <c r="B4" s="7">
        <f t="shared" si="1"/>
        <v>16.5</v>
      </c>
      <c r="C4" s="18" t="s">
        <v>75</v>
      </c>
      <c r="D4" s="7"/>
      <c r="E4" s="7"/>
      <c r="F4" s="7"/>
      <c r="G4" s="7">
        <f>'3 класс'!C12</f>
        <v>7.5</v>
      </c>
      <c r="H4" s="7"/>
      <c r="I4" s="7">
        <f>'1  класс'!F12+'1  класс'!F13</f>
        <v>9</v>
      </c>
      <c r="J4" s="7"/>
      <c r="K4" s="18">
        <v>850.0</v>
      </c>
      <c r="L4" s="27">
        <f t="shared" si="2"/>
        <v>3.555555556</v>
      </c>
      <c r="M4" s="29">
        <f t="shared" si="3"/>
        <v>49866.66667</v>
      </c>
      <c r="N4" s="29">
        <f t="shared" si="4"/>
        <v>53053.14667</v>
      </c>
      <c r="O4" s="32">
        <f t="shared" si="5"/>
        <v>39789.86</v>
      </c>
      <c r="P4" s="29">
        <f t="shared" si="6"/>
        <v>37400</v>
      </c>
      <c r="Q4" s="29">
        <f t="shared" si="7"/>
        <v>477478.32</v>
      </c>
    </row>
    <row r="5" ht="15.75" customHeight="1">
      <c r="A5" s="18" t="s">
        <v>83</v>
      </c>
      <c r="B5" s="7">
        <f t="shared" si="1"/>
        <v>17</v>
      </c>
      <c r="C5" s="18" t="s">
        <v>84</v>
      </c>
      <c r="D5" s="7">
        <f>'6 класс'!B13</f>
        <v>4.5</v>
      </c>
      <c r="E5" s="7">
        <f>'5 класс'!B13</f>
        <v>4.5</v>
      </c>
      <c r="F5" s="7"/>
      <c r="G5" s="18">
        <v>4.0</v>
      </c>
      <c r="H5" s="18">
        <v>4.0</v>
      </c>
      <c r="I5" s="7"/>
      <c r="J5" s="7"/>
      <c r="K5" s="18">
        <v>700.0</v>
      </c>
      <c r="L5" s="27">
        <f t="shared" si="2"/>
        <v>3.555555556</v>
      </c>
      <c r="M5" s="55">
        <f t="shared" si="3"/>
        <v>42311.11111</v>
      </c>
      <c r="N5" s="29">
        <f t="shared" si="4"/>
        <v>45014.79111</v>
      </c>
      <c r="O5" s="44">
        <f t="shared" si="5"/>
        <v>33761.09333</v>
      </c>
      <c r="P5" s="29">
        <f t="shared" si="6"/>
        <v>31733.33333</v>
      </c>
      <c r="Q5" s="29">
        <f t="shared" si="7"/>
        <v>405133.12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</row>
    <row r="6" ht="15.75" customHeight="1">
      <c r="A6" s="7" t="s">
        <v>94</v>
      </c>
      <c r="B6" s="7">
        <f t="shared" si="1"/>
        <v>15</v>
      </c>
      <c r="C6" s="18" t="s">
        <v>95</v>
      </c>
      <c r="D6" s="7">
        <f>'6 класс'!B12</f>
        <v>7.75</v>
      </c>
      <c r="E6" s="7">
        <f>'5 класс'!B12</f>
        <v>7.25</v>
      </c>
      <c r="F6" s="7"/>
      <c r="G6" s="7"/>
      <c r="H6" s="7"/>
      <c r="I6" s="7"/>
      <c r="J6" s="7"/>
      <c r="K6" s="7">
        <v>800.0</v>
      </c>
      <c r="L6" s="27">
        <f t="shared" si="2"/>
        <v>3.555555556</v>
      </c>
      <c r="M6" s="29">
        <f t="shared" si="3"/>
        <v>42666.66667</v>
      </c>
      <c r="N6" s="29">
        <f t="shared" si="4"/>
        <v>45393.06667</v>
      </c>
      <c r="O6" s="44">
        <f t="shared" si="5"/>
        <v>34044.8</v>
      </c>
      <c r="P6" s="29">
        <f t="shared" si="6"/>
        <v>32000</v>
      </c>
      <c r="Q6" s="29">
        <f t="shared" si="7"/>
        <v>408537.6</v>
      </c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</row>
    <row r="7" ht="15.75" customHeight="1">
      <c r="A7" s="18" t="s">
        <v>109</v>
      </c>
      <c r="B7" s="7">
        <f t="shared" si="1"/>
        <v>7.5</v>
      </c>
      <c r="C7" s="18"/>
      <c r="D7" s="7"/>
      <c r="E7" s="7"/>
      <c r="F7" s="7"/>
      <c r="G7" s="7"/>
      <c r="H7" s="7">
        <f>'2  класс'!C12</f>
        <v>7.5</v>
      </c>
      <c r="I7" s="7"/>
      <c r="J7" s="7"/>
      <c r="K7" s="7">
        <f>920</f>
        <v>920</v>
      </c>
      <c r="L7" s="27">
        <f t="shared" si="2"/>
        <v>3.555555556</v>
      </c>
      <c r="M7" s="29">
        <f t="shared" si="3"/>
        <v>24533.33333</v>
      </c>
      <c r="N7" s="55">
        <f t="shared" si="4"/>
        <v>26101.01333</v>
      </c>
      <c r="O7" s="44">
        <f t="shared" si="5"/>
        <v>19575.76</v>
      </c>
      <c r="P7" s="29">
        <f t="shared" si="6"/>
        <v>18400</v>
      </c>
      <c r="Q7" s="29">
        <f t="shared" si="7"/>
        <v>234909.12</v>
      </c>
    </row>
    <row r="8" ht="15.75" customHeight="1">
      <c r="A8" s="7" t="s">
        <v>122</v>
      </c>
      <c r="B8" s="7">
        <f t="shared" si="1"/>
        <v>18.25</v>
      </c>
      <c r="C8" s="7"/>
      <c r="D8" s="7">
        <f>'6 класс'!B14</f>
        <v>3</v>
      </c>
      <c r="E8" s="7">
        <f>'5 класс'!B14</f>
        <v>3</v>
      </c>
      <c r="F8" s="7">
        <f>'4 класс'!C14</f>
        <v>3</v>
      </c>
      <c r="G8" s="7">
        <f>'3 класс'!C14</f>
        <v>2.5</v>
      </c>
      <c r="H8" s="7">
        <f>'2  класс'!C14</f>
        <v>2.75</v>
      </c>
      <c r="I8" s="7">
        <f>'1  класс'!F14</f>
        <v>2</v>
      </c>
      <c r="J8" s="18">
        <v>2.0</v>
      </c>
      <c r="K8" s="7">
        <f t="shared" ref="K8:K11" si="8">900</f>
        <v>900</v>
      </c>
      <c r="L8" s="27">
        <f t="shared" si="2"/>
        <v>3.555555556</v>
      </c>
      <c r="M8" s="29">
        <f t="shared" si="3"/>
        <v>58400</v>
      </c>
      <c r="N8" s="29">
        <f t="shared" si="4"/>
        <v>62131.76</v>
      </c>
      <c r="O8" s="44">
        <f t="shared" si="5"/>
        <v>46598.82</v>
      </c>
      <c r="P8" s="29">
        <f t="shared" si="6"/>
        <v>43800</v>
      </c>
      <c r="Q8" s="29">
        <f t="shared" si="7"/>
        <v>559185.84</v>
      </c>
    </row>
    <row r="9" ht="15.75" customHeight="1">
      <c r="A9" s="7" t="s">
        <v>128</v>
      </c>
      <c r="B9" s="7">
        <f t="shared" si="1"/>
        <v>0</v>
      </c>
      <c r="C9" s="7"/>
      <c r="D9" s="7"/>
      <c r="E9" s="7"/>
      <c r="F9" s="7"/>
      <c r="G9" s="7"/>
      <c r="H9" s="7"/>
      <c r="I9" s="7"/>
      <c r="J9" s="7"/>
      <c r="K9" s="7">
        <f t="shared" si="8"/>
        <v>900</v>
      </c>
      <c r="L9" s="27">
        <f t="shared" si="2"/>
        <v>3.555555556</v>
      </c>
      <c r="M9" s="29">
        <f t="shared" si="3"/>
        <v>0</v>
      </c>
      <c r="N9" s="29">
        <f t="shared" si="4"/>
        <v>0</v>
      </c>
      <c r="O9" s="44">
        <f t="shared" si="5"/>
        <v>0</v>
      </c>
      <c r="P9" s="29">
        <f t="shared" si="6"/>
        <v>0</v>
      </c>
      <c r="Q9" s="29">
        <f t="shared" si="7"/>
        <v>0</v>
      </c>
    </row>
    <row r="10" ht="15.75" customHeight="1">
      <c r="A10" s="7" t="s">
        <v>137</v>
      </c>
      <c r="B10" s="7">
        <f t="shared" si="1"/>
        <v>0</v>
      </c>
      <c r="C10" s="7"/>
      <c r="D10" s="7"/>
      <c r="E10" s="7"/>
      <c r="F10" s="7"/>
      <c r="G10" s="7"/>
      <c r="H10" s="7"/>
      <c r="I10" s="7"/>
      <c r="J10" s="7"/>
      <c r="K10" s="7">
        <f t="shared" si="8"/>
        <v>900</v>
      </c>
      <c r="L10" s="27">
        <f t="shared" si="2"/>
        <v>3.555555556</v>
      </c>
      <c r="M10" s="29">
        <f t="shared" si="3"/>
        <v>0</v>
      </c>
      <c r="N10" s="29">
        <f t="shared" si="4"/>
        <v>0</v>
      </c>
      <c r="O10" s="44">
        <f t="shared" si="5"/>
        <v>0</v>
      </c>
      <c r="P10" s="29">
        <f t="shared" si="6"/>
        <v>0</v>
      </c>
      <c r="Q10" s="29">
        <f t="shared" si="7"/>
        <v>0</v>
      </c>
    </row>
    <row r="11" ht="15.75" customHeight="1">
      <c r="A11" s="7" t="s">
        <v>143</v>
      </c>
      <c r="B11" s="7">
        <f t="shared" si="1"/>
        <v>0</v>
      </c>
      <c r="C11" s="7"/>
      <c r="D11" s="7"/>
      <c r="E11" s="7"/>
      <c r="F11" s="7"/>
      <c r="G11" s="7"/>
      <c r="H11" s="7"/>
      <c r="I11" s="7"/>
      <c r="J11" s="7"/>
      <c r="K11" s="7">
        <f t="shared" si="8"/>
        <v>900</v>
      </c>
      <c r="L11" s="27">
        <f t="shared" si="2"/>
        <v>3.555555556</v>
      </c>
      <c r="M11" s="29">
        <f t="shared" si="3"/>
        <v>0</v>
      </c>
      <c r="N11" s="29">
        <f t="shared" si="4"/>
        <v>0</v>
      </c>
      <c r="O11" s="44">
        <f t="shared" si="5"/>
        <v>0</v>
      </c>
      <c r="P11" s="29">
        <f t="shared" si="6"/>
        <v>0</v>
      </c>
      <c r="Q11" s="29">
        <f t="shared" si="7"/>
        <v>0</v>
      </c>
    </row>
    <row r="12" ht="15.75" customHeight="1">
      <c r="A12" s="7" t="s">
        <v>145</v>
      </c>
      <c r="B12" s="7">
        <f t="shared" si="1"/>
        <v>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44">
        <f t="shared" si="5"/>
        <v>0</v>
      </c>
      <c r="P12" s="29">
        <f t="shared" si="6"/>
        <v>0</v>
      </c>
      <c r="Q12" s="29">
        <f t="shared" si="7"/>
        <v>0</v>
      </c>
    </row>
    <row r="13" ht="15.75" customHeight="1">
      <c r="A13" s="18" t="s">
        <v>156</v>
      </c>
      <c r="B13" s="7">
        <f t="shared" si="1"/>
        <v>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29">
        <f t="shared" si="6"/>
        <v>0</v>
      </c>
      <c r="Q13" s="29">
        <f t="shared" si="7"/>
        <v>0</v>
      </c>
    </row>
    <row r="14" ht="15.75" customHeight="1">
      <c r="A14" s="87" t="s">
        <v>167</v>
      </c>
      <c r="B14" s="7">
        <f t="shared" si="1"/>
        <v>0</v>
      </c>
      <c r="C14" s="87"/>
      <c r="D14" s="90"/>
      <c r="E14" s="90"/>
      <c r="F14" s="90"/>
      <c r="G14" s="90"/>
      <c r="H14" s="90"/>
      <c r="I14" s="90"/>
      <c r="J14" s="90"/>
      <c r="K14" s="90"/>
      <c r="L14" s="7"/>
      <c r="M14" s="90"/>
      <c r="N14" s="90"/>
      <c r="O14" s="90"/>
      <c r="P14" s="29">
        <f t="shared" si="6"/>
        <v>0</v>
      </c>
      <c r="Q14" s="29">
        <f t="shared" si="7"/>
        <v>0</v>
      </c>
    </row>
    <row r="15" ht="15.75" customHeight="1">
      <c r="M15" s="48"/>
    </row>
    <row r="16" ht="15.75" customHeight="1">
      <c r="A16" s="46"/>
      <c r="C16" s="46" t="s">
        <v>188</v>
      </c>
      <c r="D16" s="46" t="s">
        <v>189</v>
      </c>
      <c r="E16" s="46" t="s">
        <v>190</v>
      </c>
      <c r="F16" s="46" t="s">
        <v>191</v>
      </c>
      <c r="G16" s="46" t="s">
        <v>192</v>
      </c>
      <c r="M16" s="48"/>
    </row>
    <row r="17" ht="15.75" customHeight="1">
      <c r="A17" s="87" t="s">
        <v>193</v>
      </c>
      <c r="B17" s="87" t="s">
        <v>194</v>
      </c>
      <c r="C17" s="87" t="s">
        <v>195</v>
      </c>
      <c r="D17" s="87" t="s">
        <v>195</v>
      </c>
      <c r="E17" s="87" t="s">
        <v>195</v>
      </c>
      <c r="F17" s="87" t="s">
        <v>196</v>
      </c>
      <c r="G17" s="87" t="s">
        <v>195</v>
      </c>
      <c r="H17" s="90"/>
      <c r="M17" s="48"/>
    </row>
    <row r="18" ht="15.75" customHeight="1">
      <c r="A18" s="87" t="s">
        <v>69</v>
      </c>
      <c r="B18" s="87" t="s">
        <v>197</v>
      </c>
      <c r="C18" s="87" t="s">
        <v>198</v>
      </c>
      <c r="D18" s="87" t="s">
        <v>198</v>
      </c>
      <c r="E18" s="87" t="s">
        <v>195</v>
      </c>
      <c r="F18" s="87" t="s">
        <v>198</v>
      </c>
      <c r="G18" s="87" t="s">
        <v>195</v>
      </c>
      <c r="H18" s="90"/>
      <c r="M18" s="48"/>
    </row>
    <row r="19" ht="15.75" customHeight="1">
      <c r="A19" s="87" t="s">
        <v>199</v>
      </c>
      <c r="B19" s="90"/>
      <c r="C19" s="87" t="s">
        <v>198</v>
      </c>
      <c r="D19" s="90"/>
      <c r="E19" s="90"/>
      <c r="F19" s="87" t="s">
        <v>195</v>
      </c>
      <c r="G19" s="90"/>
      <c r="H19" s="90"/>
      <c r="M19" s="48"/>
    </row>
    <row r="20" ht="15.75" customHeight="1">
      <c r="A20" s="87" t="s">
        <v>200</v>
      </c>
      <c r="B20" s="87" t="s">
        <v>194</v>
      </c>
      <c r="C20" s="87" t="s">
        <v>195</v>
      </c>
      <c r="D20" s="87" t="s">
        <v>195</v>
      </c>
      <c r="E20" s="87" t="s">
        <v>195</v>
      </c>
      <c r="F20" s="87" t="s">
        <v>195</v>
      </c>
      <c r="G20" s="87" t="s">
        <v>195</v>
      </c>
      <c r="H20" s="90"/>
      <c r="M20" s="48"/>
    </row>
    <row r="21" ht="15.75" customHeight="1">
      <c r="A21" s="87" t="s">
        <v>56</v>
      </c>
      <c r="B21" s="87" t="s">
        <v>194</v>
      </c>
      <c r="C21" s="87" t="s">
        <v>198</v>
      </c>
      <c r="D21" s="87" t="s">
        <v>201</v>
      </c>
      <c r="E21" s="87" t="s">
        <v>198</v>
      </c>
      <c r="F21" s="90"/>
      <c r="G21" s="87" t="s">
        <v>198</v>
      </c>
      <c r="H21" s="90"/>
      <c r="M21" s="48"/>
    </row>
    <row r="22" ht="15.75" customHeight="1">
      <c r="M22" s="48"/>
    </row>
    <row r="23" ht="15.75" customHeight="1">
      <c r="M23" s="48"/>
    </row>
    <row r="24" ht="15.75" customHeight="1">
      <c r="M24" s="48"/>
    </row>
    <row r="25" ht="15.75" customHeight="1">
      <c r="M25" s="48"/>
    </row>
    <row r="26" ht="15.75" customHeight="1">
      <c r="M26" s="48"/>
    </row>
    <row r="27" ht="15.75" customHeight="1">
      <c r="M27" s="48"/>
    </row>
    <row r="28" ht="15.75" customHeight="1">
      <c r="M28" s="48"/>
    </row>
    <row r="29" ht="15.75" customHeight="1">
      <c r="M29" s="48"/>
    </row>
    <row r="30" ht="15.75" customHeight="1">
      <c r="M30" s="48"/>
    </row>
    <row r="31" ht="15.75" customHeight="1">
      <c r="M31" s="48"/>
    </row>
    <row r="32" ht="15.75" customHeight="1">
      <c r="M32" s="48"/>
    </row>
    <row r="33" ht="15.75" customHeight="1">
      <c r="M33" s="48"/>
    </row>
    <row r="34" ht="15.75" customHeight="1">
      <c r="M34" s="48"/>
    </row>
    <row r="35" ht="15.75" customHeight="1">
      <c r="M35" s="48"/>
    </row>
    <row r="36" ht="15.75" customHeight="1">
      <c r="M36" s="48"/>
    </row>
    <row r="37" ht="15.75" customHeight="1">
      <c r="M37" s="48"/>
    </row>
    <row r="38" ht="15.75" customHeight="1">
      <c r="M38" s="48"/>
    </row>
    <row r="39" ht="15.75" customHeight="1">
      <c r="M39" s="48"/>
    </row>
    <row r="40" ht="15.75" customHeight="1">
      <c r="M40" s="48"/>
    </row>
    <row r="41" ht="15.75" customHeight="1">
      <c r="M41" s="48"/>
    </row>
    <row r="42" ht="15.75" customHeight="1">
      <c r="M42" s="48"/>
    </row>
    <row r="43" ht="15.75" customHeight="1">
      <c r="M43" s="48"/>
    </row>
    <row r="44" ht="15.75" customHeight="1">
      <c r="M44" s="48"/>
    </row>
    <row r="45" ht="15.75" customHeight="1">
      <c r="M45" s="48"/>
    </row>
    <row r="46" ht="15.75" customHeight="1">
      <c r="M46" s="48"/>
    </row>
    <row r="47" ht="15.75" customHeight="1">
      <c r="M47" s="48"/>
    </row>
    <row r="48" ht="15.75" customHeight="1">
      <c r="M48" s="48"/>
    </row>
    <row r="49" ht="15.75" customHeight="1">
      <c r="M49" s="48"/>
    </row>
    <row r="50" ht="15.75" customHeight="1">
      <c r="M50" s="48"/>
    </row>
    <row r="51" ht="15.75" customHeight="1">
      <c r="M51" s="48"/>
    </row>
    <row r="52" ht="15.75" customHeight="1">
      <c r="M52" s="48"/>
    </row>
    <row r="53" ht="15.75" customHeight="1">
      <c r="M53" s="48"/>
    </row>
    <row r="54" ht="15.75" customHeight="1">
      <c r="M54" s="48"/>
    </row>
    <row r="55" ht="15.75" customHeight="1">
      <c r="M55" s="48"/>
    </row>
    <row r="56" ht="15.75" customHeight="1">
      <c r="M56" s="48"/>
    </row>
    <row r="57" ht="15.75" customHeight="1">
      <c r="M57" s="48"/>
    </row>
    <row r="58" ht="15.75" customHeight="1">
      <c r="M58" s="48"/>
    </row>
    <row r="59" ht="15.75" customHeight="1">
      <c r="M59" s="48"/>
    </row>
    <row r="60" ht="15.75" customHeight="1">
      <c r="M60" s="48"/>
    </row>
    <row r="61" ht="15.75" customHeight="1">
      <c r="M61" s="48"/>
    </row>
    <row r="62" ht="15.75" customHeight="1">
      <c r="M62" s="48"/>
    </row>
    <row r="63" ht="15.75" customHeight="1">
      <c r="M63" s="48"/>
    </row>
    <row r="64" ht="15.75" customHeight="1">
      <c r="M64" s="48"/>
    </row>
    <row r="65" ht="15.75" customHeight="1">
      <c r="M65" s="48"/>
    </row>
    <row r="66" ht="15.75" customHeight="1">
      <c r="M66" s="48"/>
    </row>
    <row r="67" ht="15.75" customHeight="1">
      <c r="M67" s="48"/>
    </row>
    <row r="68" ht="15.75" customHeight="1">
      <c r="M68" s="48"/>
    </row>
    <row r="69" ht="15.75" customHeight="1">
      <c r="M69" s="48"/>
    </row>
    <row r="70" ht="15.75" customHeight="1">
      <c r="M70" s="48"/>
    </row>
    <row r="71" ht="15.75" customHeight="1">
      <c r="M71" s="48"/>
    </row>
    <row r="72" ht="15.75" customHeight="1">
      <c r="M72" s="48"/>
    </row>
    <row r="73" ht="15.75" customHeight="1">
      <c r="M73" s="48"/>
    </row>
    <row r="74" ht="15.75" customHeight="1">
      <c r="M74" s="48"/>
    </row>
    <row r="75" ht="15.75" customHeight="1">
      <c r="M75" s="48"/>
    </row>
    <row r="76" ht="15.75" customHeight="1">
      <c r="M76" s="48"/>
    </row>
    <row r="77" ht="15.75" customHeight="1">
      <c r="M77" s="48"/>
    </row>
    <row r="78" ht="15.75" customHeight="1">
      <c r="M78" s="48"/>
    </row>
    <row r="79" ht="15.75" customHeight="1">
      <c r="M79" s="48"/>
    </row>
    <row r="80" ht="15.75" customHeight="1">
      <c r="M80" s="48"/>
    </row>
    <row r="81" ht="15.75" customHeight="1">
      <c r="M81" s="48"/>
    </row>
    <row r="82" ht="15.75" customHeight="1">
      <c r="M82" s="48"/>
    </row>
    <row r="83" ht="15.75" customHeight="1">
      <c r="M83" s="48"/>
    </row>
    <row r="84" ht="15.75" customHeight="1">
      <c r="M84" s="48"/>
    </row>
    <row r="85" ht="15.75" customHeight="1">
      <c r="M85" s="48"/>
    </row>
    <row r="86" ht="15.75" customHeight="1">
      <c r="M86" s="48"/>
    </row>
    <row r="87" ht="15.75" customHeight="1">
      <c r="M87" s="48"/>
    </row>
    <row r="88" ht="15.75" customHeight="1">
      <c r="M88" s="48"/>
    </row>
    <row r="89" ht="15.75" customHeight="1">
      <c r="M89" s="48"/>
    </row>
    <row r="90" ht="15.75" customHeight="1">
      <c r="M90" s="48"/>
    </row>
    <row r="91" ht="15.75" customHeight="1">
      <c r="M91" s="48"/>
    </row>
    <row r="92" ht="15.75" customHeight="1">
      <c r="M92" s="48"/>
    </row>
    <row r="93" ht="15.75" customHeight="1">
      <c r="M93" s="48"/>
    </row>
    <row r="94" ht="15.75" customHeight="1">
      <c r="M94" s="48"/>
    </row>
    <row r="95" ht="15.75" customHeight="1">
      <c r="M95" s="48"/>
    </row>
    <row r="96" ht="15.75" customHeight="1">
      <c r="M96" s="48"/>
    </row>
    <row r="97" ht="15.75" customHeight="1">
      <c r="M97" s="48"/>
    </row>
    <row r="98" ht="15.75" customHeight="1">
      <c r="M98" s="48"/>
    </row>
    <row r="99" ht="15.75" customHeight="1">
      <c r="M99" s="48"/>
    </row>
    <row r="100" ht="15.75" customHeight="1">
      <c r="M100" s="48"/>
    </row>
    <row r="101" ht="15.75" customHeight="1">
      <c r="M101" s="48"/>
    </row>
    <row r="102" ht="15.75" customHeight="1">
      <c r="M102" s="48"/>
    </row>
    <row r="103" ht="15.75" customHeight="1">
      <c r="M103" s="48"/>
    </row>
    <row r="104" ht="15.75" customHeight="1">
      <c r="M104" s="48"/>
    </row>
    <row r="105" ht="15.75" customHeight="1">
      <c r="M105" s="48"/>
    </row>
    <row r="106" ht="15.75" customHeight="1">
      <c r="M106" s="48"/>
    </row>
    <row r="107" ht="15.75" customHeight="1">
      <c r="M107" s="48"/>
    </row>
    <row r="108" ht="15.75" customHeight="1">
      <c r="M108" s="48"/>
    </row>
    <row r="109" ht="15.75" customHeight="1">
      <c r="M109" s="48"/>
    </row>
    <row r="110" ht="15.75" customHeight="1">
      <c r="M110" s="48"/>
    </row>
    <row r="111" ht="15.75" customHeight="1">
      <c r="M111" s="48"/>
    </row>
    <row r="112" ht="15.75" customHeight="1">
      <c r="M112" s="48"/>
    </row>
    <row r="113" ht="15.75" customHeight="1">
      <c r="M113" s="48"/>
    </row>
    <row r="114" ht="15.75" customHeight="1">
      <c r="M114" s="48"/>
    </row>
    <row r="115" ht="15.75" customHeight="1">
      <c r="M115" s="48"/>
    </row>
    <row r="116" ht="15.75" customHeight="1">
      <c r="M116" s="48"/>
    </row>
    <row r="117" ht="15.75" customHeight="1">
      <c r="M117" s="48"/>
    </row>
    <row r="118" ht="15.75" customHeight="1">
      <c r="M118" s="48"/>
    </row>
    <row r="119" ht="15.75" customHeight="1">
      <c r="M119" s="48"/>
    </row>
    <row r="120" ht="15.75" customHeight="1">
      <c r="M120" s="48"/>
    </row>
    <row r="121" ht="15.75" customHeight="1">
      <c r="M121" s="48"/>
    </row>
    <row r="122" ht="15.75" customHeight="1">
      <c r="M122" s="48"/>
    </row>
    <row r="123" ht="15.75" customHeight="1">
      <c r="M123" s="48"/>
    </row>
    <row r="124" ht="15.75" customHeight="1">
      <c r="M124" s="48"/>
    </row>
    <row r="125" ht="15.75" customHeight="1">
      <c r="M125" s="48"/>
    </row>
    <row r="126" ht="15.75" customHeight="1">
      <c r="M126" s="48"/>
    </row>
    <row r="127" ht="15.75" customHeight="1">
      <c r="M127" s="48"/>
    </row>
    <row r="128" ht="15.75" customHeight="1">
      <c r="M128" s="48"/>
    </row>
    <row r="129" ht="15.75" customHeight="1">
      <c r="M129" s="48"/>
    </row>
    <row r="130" ht="15.75" customHeight="1">
      <c r="M130" s="48"/>
    </row>
    <row r="131" ht="15.75" customHeight="1">
      <c r="M131" s="48"/>
    </row>
    <row r="132" ht="15.75" customHeight="1">
      <c r="M132" s="48"/>
    </row>
    <row r="133" ht="15.75" customHeight="1">
      <c r="M133" s="48"/>
    </row>
    <row r="134" ht="15.75" customHeight="1">
      <c r="M134" s="48"/>
    </row>
    <row r="135" ht="15.75" customHeight="1">
      <c r="M135" s="48"/>
    </row>
    <row r="136" ht="15.75" customHeight="1">
      <c r="M136" s="48"/>
    </row>
    <row r="137" ht="15.75" customHeight="1">
      <c r="M137" s="48"/>
    </row>
    <row r="138" ht="15.75" customHeight="1">
      <c r="M138" s="48"/>
    </row>
    <row r="139" ht="15.75" customHeight="1">
      <c r="M139" s="48"/>
    </row>
    <row r="140" ht="15.75" customHeight="1">
      <c r="M140" s="48"/>
    </row>
    <row r="141" ht="15.75" customHeight="1">
      <c r="M141" s="48"/>
    </row>
    <row r="142" ht="15.75" customHeight="1">
      <c r="M142" s="48"/>
    </row>
    <row r="143" ht="15.75" customHeight="1">
      <c r="M143" s="48"/>
    </row>
    <row r="144" ht="15.75" customHeight="1">
      <c r="M144" s="48"/>
    </row>
    <row r="145" ht="15.75" customHeight="1">
      <c r="M145" s="48"/>
    </row>
    <row r="146" ht="15.75" customHeight="1">
      <c r="M146" s="48"/>
    </row>
    <row r="147" ht="15.75" customHeight="1">
      <c r="M147" s="48"/>
    </row>
    <row r="148" ht="15.75" customHeight="1">
      <c r="M148" s="48"/>
    </row>
    <row r="149" ht="15.75" customHeight="1">
      <c r="M149" s="48"/>
    </row>
    <row r="150" ht="15.75" customHeight="1">
      <c r="M150" s="48"/>
    </row>
    <row r="151" ht="15.75" customHeight="1">
      <c r="M151" s="48"/>
    </row>
    <row r="152" ht="15.75" customHeight="1">
      <c r="M152" s="48"/>
    </row>
    <row r="153" ht="15.75" customHeight="1">
      <c r="M153" s="48"/>
    </row>
    <row r="154" ht="15.75" customHeight="1">
      <c r="M154" s="48"/>
    </row>
    <row r="155" ht="15.75" customHeight="1">
      <c r="M155" s="48"/>
    </row>
    <row r="156" ht="15.75" customHeight="1">
      <c r="M156" s="48"/>
    </row>
    <row r="157" ht="15.75" customHeight="1">
      <c r="M157" s="48"/>
    </row>
    <row r="158" ht="15.75" customHeight="1">
      <c r="M158" s="48"/>
    </row>
    <row r="159" ht="15.75" customHeight="1">
      <c r="M159" s="48"/>
    </row>
    <row r="160" ht="15.75" customHeight="1">
      <c r="M160" s="48"/>
    </row>
    <row r="161" ht="15.75" customHeight="1">
      <c r="M161" s="48"/>
    </row>
    <row r="162" ht="15.75" customHeight="1">
      <c r="M162" s="48"/>
    </row>
    <row r="163" ht="15.75" customHeight="1">
      <c r="M163" s="48"/>
    </row>
    <row r="164" ht="15.75" customHeight="1">
      <c r="M164" s="48"/>
    </row>
    <row r="165" ht="15.75" customHeight="1">
      <c r="M165" s="48"/>
    </row>
    <row r="166" ht="15.75" customHeight="1">
      <c r="M166" s="48"/>
    </row>
    <row r="167" ht="15.75" customHeight="1">
      <c r="M167" s="48"/>
    </row>
    <row r="168" ht="15.75" customHeight="1">
      <c r="M168" s="48"/>
    </row>
    <row r="169" ht="15.75" customHeight="1">
      <c r="M169" s="48"/>
    </row>
    <row r="170" ht="15.75" customHeight="1">
      <c r="M170" s="48"/>
    </row>
    <row r="171" ht="15.75" customHeight="1">
      <c r="M171" s="48"/>
    </row>
    <row r="172" ht="15.75" customHeight="1">
      <c r="M172" s="48"/>
    </row>
    <row r="173" ht="15.75" customHeight="1">
      <c r="M173" s="48"/>
    </row>
    <row r="174" ht="15.75" customHeight="1">
      <c r="M174" s="48"/>
    </row>
    <row r="175" ht="15.75" customHeight="1">
      <c r="M175" s="48"/>
    </row>
    <row r="176" ht="15.75" customHeight="1">
      <c r="M176" s="48"/>
    </row>
    <row r="177" ht="15.75" customHeight="1">
      <c r="M177" s="48"/>
    </row>
    <row r="178" ht="15.75" customHeight="1">
      <c r="M178" s="48"/>
    </row>
    <row r="179" ht="15.75" customHeight="1">
      <c r="M179" s="48"/>
    </row>
    <row r="180" ht="15.75" customHeight="1">
      <c r="M180" s="48"/>
    </row>
    <row r="181" ht="15.75" customHeight="1">
      <c r="M181" s="48"/>
    </row>
    <row r="182" ht="15.75" customHeight="1">
      <c r="M182" s="48"/>
    </row>
    <row r="183" ht="15.75" customHeight="1">
      <c r="M183" s="48"/>
    </row>
    <row r="184" ht="15.75" customHeight="1">
      <c r="M184" s="48"/>
    </row>
    <row r="185" ht="15.75" customHeight="1">
      <c r="M185" s="48"/>
    </row>
    <row r="186" ht="15.75" customHeight="1">
      <c r="M186" s="48"/>
    </row>
    <row r="187" ht="15.75" customHeight="1">
      <c r="M187" s="48"/>
    </row>
    <row r="188" ht="15.75" customHeight="1">
      <c r="M188" s="48"/>
    </row>
    <row r="189" ht="15.75" customHeight="1">
      <c r="M189" s="48"/>
    </row>
    <row r="190" ht="15.75" customHeight="1">
      <c r="M190" s="48"/>
    </row>
    <row r="191" ht="15.75" customHeight="1">
      <c r="M191" s="48"/>
    </row>
    <row r="192" ht="15.75" customHeight="1">
      <c r="M192" s="48"/>
    </row>
    <row r="193" ht="15.75" customHeight="1">
      <c r="M193" s="48"/>
    </row>
    <row r="194" ht="15.75" customHeight="1">
      <c r="M194" s="48"/>
    </row>
    <row r="195" ht="15.75" customHeight="1">
      <c r="M195" s="48"/>
    </row>
    <row r="196" ht="15.75" customHeight="1">
      <c r="M196" s="48"/>
    </row>
    <row r="197" ht="15.75" customHeight="1">
      <c r="M197" s="48"/>
    </row>
    <row r="198" ht="15.75" customHeight="1">
      <c r="M198" s="48"/>
    </row>
    <row r="199" ht="15.75" customHeight="1">
      <c r="M199" s="48"/>
    </row>
    <row r="200" ht="15.75" customHeight="1">
      <c r="M200" s="48"/>
    </row>
    <row r="201" ht="15.75" customHeight="1">
      <c r="M201" s="48"/>
    </row>
    <row r="202" ht="15.75" customHeight="1">
      <c r="M202" s="48"/>
    </row>
    <row r="203" ht="15.75" customHeight="1">
      <c r="M203" s="48"/>
    </row>
    <row r="204" ht="15.75" customHeight="1">
      <c r="M204" s="48"/>
    </row>
    <row r="205" ht="15.75" customHeight="1">
      <c r="M205" s="48"/>
    </row>
    <row r="206" ht="15.75" customHeight="1">
      <c r="M206" s="48"/>
    </row>
    <row r="207" ht="15.75" customHeight="1">
      <c r="M207" s="48"/>
    </row>
    <row r="208" ht="15.75" customHeight="1">
      <c r="M208" s="48"/>
    </row>
    <row r="209" ht="15.75" customHeight="1">
      <c r="M209" s="48"/>
    </row>
    <row r="210" ht="15.75" customHeight="1">
      <c r="M210" s="48"/>
    </row>
    <row r="211" ht="15.75" customHeight="1">
      <c r="M211" s="48"/>
    </row>
    <row r="212" ht="15.75" customHeight="1">
      <c r="M212" s="48"/>
    </row>
    <row r="213" ht="15.75" customHeight="1">
      <c r="M213" s="48"/>
    </row>
    <row r="214" ht="15.75" customHeight="1">
      <c r="M214" s="48"/>
    </row>
    <row r="215" ht="15.75" customHeight="1">
      <c r="M215" s="48"/>
    </row>
    <row r="216" ht="15.75" customHeight="1">
      <c r="M216" s="48"/>
    </row>
    <row r="217" ht="15.75" customHeight="1">
      <c r="M217" s="48"/>
    </row>
    <row r="218" ht="15.75" customHeight="1">
      <c r="M218" s="48"/>
    </row>
    <row r="219" ht="15.75" customHeight="1">
      <c r="M219" s="48"/>
    </row>
    <row r="220" ht="15.75" customHeight="1">
      <c r="M220" s="48"/>
    </row>
    <row r="221" ht="15.75" customHeight="1">
      <c r="M221" s="48"/>
    </row>
    <row r="222" ht="15.75" customHeight="1">
      <c r="M222" s="48"/>
    </row>
    <row r="223" ht="15.75" customHeight="1">
      <c r="M223" s="48"/>
    </row>
    <row r="224" ht="15.75" customHeight="1">
      <c r="M224" s="48"/>
    </row>
    <row r="225" ht="15.75" customHeight="1">
      <c r="M225" s="48"/>
    </row>
    <row r="226" ht="15.75" customHeight="1">
      <c r="M226" s="48"/>
    </row>
    <row r="227" ht="15.75" customHeight="1">
      <c r="M227" s="48"/>
    </row>
    <row r="228" ht="15.75" customHeight="1">
      <c r="M228" s="48"/>
    </row>
    <row r="229" ht="15.75" customHeight="1">
      <c r="M229" s="48"/>
    </row>
    <row r="230" ht="15.75" customHeight="1">
      <c r="M230" s="48"/>
    </row>
    <row r="231" ht="15.75" customHeight="1">
      <c r="M231" s="48"/>
    </row>
    <row r="232" ht="15.75" customHeight="1">
      <c r="M232" s="48"/>
    </row>
    <row r="233" ht="15.75" customHeight="1">
      <c r="M233" s="48"/>
    </row>
    <row r="234" ht="15.75" customHeight="1">
      <c r="M234" s="48"/>
    </row>
    <row r="235" ht="15.75" customHeight="1">
      <c r="M235" s="48"/>
    </row>
    <row r="236" ht="15.75" customHeight="1">
      <c r="M236" s="48"/>
    </row>
    <row r="237" ht="15.75" customHeight="1">
      <c r="M237" s="48"/>
    </row>
    <row r="238" ht="15.75" customHeight="1">
      <c r="M238" s="48"/>
    </row>
    <row r="239" ht="15.75" customHeight="1">
      <c r="M239" s="48"/>
    </row>
    <row r="240" ht="15.75" customHeight="1">
      <c r="M240" s="48"/>
    </row>
    <row r="241" ht="15.75" customHeight="1">
      <c r="M241" s="48"/>
    </row>
    <row r="242" ht="15.75" customHeight="1">
      <c r="M242" s="48"/>
    </row>
    <row r="243" ht="15.75" customHeight="1">
      <c r="M243" s="48"/>
    </row>
    <row r="244" ht="15.75" customHeight="1">
      <c r="M244" s="48"/>
    </row>
    <row r="245" ht="15.75" customHeight="1">
      <c r="M245" s="48"/>
    </row>
    <row r="246" ht="15.75" customHeight="1">
      <c r="M246" s="48"/>
    </row>
    <row r="247" ht="15.75" customHeight="1">
      <c r="M247" s="48"/>
    </row>
    <row r="248" ht="15.75" customHeight="1">
      <c r="M248" s="48"/>
    </row>
    <row r="249" ht="15.75" customHeight="1">
      <c r="M249" s="48"/>
    </row>
    <row r="250" ht="15.75" customHeight="1">
      <c r="M250" s="48"/>
    </row>
    <row r="251" ht="15.75" customHeight="1">
      <c r="M251" s="48"/>
    </row>
    <row r="252" ht="15.75" customHeight="1">
      <c r="M252" s="48"/>
    </row>
    <row r="253" ht="15.75" customHeight="1">
      <c r="M253" s="48"/>
    </row>
    <row r="254" ht="15.75" customHeight="1">
      <c r="M254" s="48"/>
    </row>
    <row r="255" ht="15.75" customHeight="1">
      <c r="M255" s="48"/>
    </row>
    <row r="256" ht="15.75" customHeight="1">
      <c r="M256" s="48"/>
    </row>
    <row r="257" ht="15.75" customHeight="1">
      <c r="M257" s="48"/>
    </row>
    <row r="258" ht="15.75" customHeight="1">
      <c r="M258" s="48"/>
    </row>
    <row r="259" ht="15.75" customHeight="1">
      <c r="M259" s="48"/>
    </row>
    <row r="260" ht="15.75" customHeight="1">
      <c r="M260" s="48"/>
    </row>
    <row r="261" ht="15.75" customHeight="1">
      <c r="M261" s="48"/>
    </row>
    <row r="262" ht="15.75" customHeight="1">
      <c r="M262" s="48"/>
    </row>
    <row r="263" ht="15.75" customHeight="1">
      <c r="M263" s="48"/>
    </row>
    <row r="264" ht="15.75" customHeight="1">
      <c r="M264" s="48"/>
    </row>
    <row r="265" ht="15.75" customHeight="1">
      <c r="M265" s="48"/>
    </row>
    <row r="266" ht="15.75" customHeight="1">
      <c r="M266" s="48"/>
    </row>
    <row r="267" ht="15.75" customHeight="1">
      <c r="M267" s="48"/>
    </row>
    <row r="268" ht="15.75" customHeight="1">
      <c r="M268" s="48"/>
    </row>
    <row r="269" ht="15.75" customHeight="1">
      <c r="M269" s="48"/>
    </row>
    <row r="270" ht="15.75" customHeight="1">
      <c r="M270" s="48"/>
    </row>
    <row r="271" ht="15.75" customHeight="1">
      <c r="M271" s="48"/>
    </row>
    <row r="272" ht="15.75" customHeight="1">
      <c r="M272" s="48"/>
    </row>
    <row r="273" ht="15.75" customHeight="1">
      <c r="M273" s="48"/>
    </row>
    <row r="274" ht="15.75" customHeight="1">
      <c r="M274" s="48"/>
    </row>
    <row r="275" ht="15.75" customHeight="1">
      <c r="M275" s="48"/>
    </row>
    <row r="276" ht="15.75" customHeight="1">
      <c r="M276" s="48"/>
    </row>
    <row r="277" ht="15.75" customHeight="1">
      <c r="M277" s="48"/>
    </row>
    <row r="278" ht="15.75" customHeight="1">
      <c r="M278" s="48"/>
    </row>
    <row r="279" ht="15.75" customHeight="1">
      <c r="M279" s="48"/>
    </row>
    <row r="280" ht="15.75" customHeight="1">
      <c r="M280" s="48"/>
    </row>
    <row r="281" ht="15.75" customHeight="1">
      <c r="M281" s="48"/>
    </row>
    <row r="282" ht="15.75" customHeight="1">
      <c r="M282" s="48"/>
    </row>
    <row r="283" ht="15.75" customHeight="1">
      <c r="M283" s="48"/>
    </row>
    <row r="284" ht="15.75" customHeight="1">
      <c r="M284" s="48"/>
    </row>
    <row r="285" ht="15.75" customHeight="1">
      <c r="M285" s="48"/>
    </row>
    <row r="286" ht="15.75" customHeight="1">
      <c r="M286" s="48"/>
    </row>
    <row r="287" ht="15.75" customHeight="1">
      <c r="M287" s="48"/>
    </row>
    <row r="288" ht="15.75" customHeight="1">
      <c r="M288" s="48"/>
    </row>
    <row r="289" ht="15.75" customHeight="1">
      <c r="M289" s="48"/>
    </row>
    <row r="290" ht="15.75" customHeight="1">
      <c r="M290" s="48"/>
    </row>
    <row r="291" ht="15.75" customHeight="1">
      <c r="M291" s="48"/>
    </row>
    <row r="292" ht="15.75" customHeight="1">
      <c r="M292" s="48"/>
    </row>
    <row r="293" ht="15.75" customHeight="1">
      <c r="M293" s="48"/>
    </row>
    <row r="294" ht="15.75" customHeight="1">
      <c r="M294" s="48"/>
    </row>
    <row r="295" ht="15.75" customHeight="1">
      <c r="M295" s="48"/>
    </row>
    <row r="296" ht="15.75" customHeight="1">
      <c r="M296" s="48"/>
    </row>
    <row r="297" ht="15.75" customHeight="1">
      <c r="M297" s="48"/>
    </row>
    <row r="298" ht="15.75" customHeight="1">
      <c r="M298" s="48"/>
    </row>
    <row r="299" ht="15.75" customHeight="1">
      <c r="M299" s="48"/>
    </row>
    <row r="300" ht="15.75" customHeight="1">
      <c r="M300" s="48"/>
    </row>
    <row r="301" ht="15.75" customHeight="1">
      <c r="M301" s="48"/>
    </row>
    <row r="302" ht="15.75" customHeight="1">
      <c r="M302" s="48"/>
    </row>
    <row r="303" ht="15.75" customHeight="1">
      <c r="M303" s="48"/>
    </row>
    <row r="304" ht="15.75" customHeight="1">
      <c r="M304" s="48"/>
    </row>
    <row r="305" ht="15.75" customHeight="1">
      <c r="M305" s="48"/>
    </row>
    <row r="306" ht="15.75" customHeight="1">
      <c r="M306" s="48"/>
    </row>
    <row r="307" ht="15.75" customHeight="1">
      <c r="M307" s="48"/>
    </row>
    <row r="308" ht="15.75" customHeight="1">
      <c r="M308" s="48"/>
    </row>
    <row r="309" ht="15.75" customHeight="1">
      <c r="M309" s="48"/>
    </row>
    <row r="310" ht="15.75" customHeight="1">
      <c r="M310" s="48"/>
    </row>
    <row r="311" ht="15.75" customHeight="1">
      <c r="M311" s="48"/>
    </row>
    <row r="312" ht="15.75" customHeight="1">
      <c r="M312" s="48"/>
    </row>
    <row r="313" ht="15.75" customHeight="1">
      <c r="M313" s="48"/>
    </row>
    <row r="314" ht="15.75" customHeight="1">
      <c r="M314" s="48"/>
    </row>
    <row r="315" ht="15.75" customHeight="1">
      <c r="M315" s="48"/>
    </row>
    <row r="316" ht="15.75" customHeight="1">
      <c r="M316" s="48"/>
    </row>
    <row r="317" ht="15.75" customHeight="1">
      <c r="M317" s="48"/>
    </row>
    <row r="318" ht="15.75" customHeight="1">
      <c r="M318" s="48"/>
    </row>
    <row r="319" ht="15.75" customHeight="1">
      <c r="M319" s="48"/>
    </row>
    <row r="320" ht="15.75" customHeight="1">
      <c r="M320" s="48"/>
    </row>
    <row r="321" ht="15.75" customHeight="1">
      <c r="M321" s="48"/>
    </row>
    <row r="322" ht="15.75" customHeight="1">
      <c r="M322" s="48"/>
    </row>
    <row r="323" ht="15.75" customHeight="1">
      <c r="M323" s="48"/>
    </row>
    <row r="324" ht="15.75" customHeight="1">
      <c r="M324" s="48"/>
    </row>
    <row r="325" ht="15.75" customHeight="1">
      <c r="M325" s="48"/>
    </row>
    <row r="326" ht="15.75" customHeight="1">
      <c r="M326" s="48"/>
    </row>
    <row r="327" ht="15.75" customHeight="1">
      <c r="M327" s="48"/>
    </row>
    <row r="328" ht="15.75" customHeight="1">
      <c r="M328" s="48"/>
    </row>
    <row r="329" ht="15.75" customHeight="1">
      <c r="M329" s="48"/>
    </row>
    <row r="330" ht="15.75" customHeight="1">
      <c r="M330" s="48"/>
    </row>
    <row r="331" ht="15.75" customHeight="1">
      <c r="M331" s="48"/>
    </row>
    <row r="332" ht="15.75" customHeight="1">
      <c r="M332" s="48"/>
    </row>
    <row r="333" ht="15.75" customHeight="1">
      <c r="M333" s="48"/>
    </row>
    <row r="334" ht="15.75" customHeight="1">
      <c r="M334" s="48"/>
    </row>
    <row r="335" ht="15.75" customHeight="1">
      <c r="M335" s="48"/>
    </row>
    <row r="336" ht="15.75" customHeight="1">
      <c r="M336" s="48"/>
    </row>
    <row r="337" ht="15.75" customHeight="1">
      <c r="M337" s="48"/>
    </row>
    <row r="338" ht="15.75" customHeight="1">
      <c r="M338" s="48"/>
    </row>
    <row r="339" ht="15.75" customHeight="1">
      <c r="M339" s="48"/>
    </row>
    <row r="340" ht="15.75" customHeight="1">
      <c r="M340" s="48"/>
    </row>
    <row r="341" ht="15.75" customHeight="1">
      <c r="M341" s="48"/>
    </row>
    <row r="342" ht="15.75" customHeight="1">
      <c r="M342" s="48"/>
    </row>
    <row r="343" ht="15.75" customHeight="1">
      <c r="M343" s="48"/>
    </row>
    <row r="344" ht="15.75" customHeight="1">
      <c r="M344" s="48"/>
    </row>
    <row r="345" ht="15.75" customHeight="1">
      <c r="M345" s="48"/>
    </row>
    <row r="346" ht="15.75" customHeight="1">
      <c r="M346" s="48"/>
    </row>
    <row r="347" ht="15.75" customHeight="1">
      <c r="M347" s="48"/>
    </row>
    <row r="348" ht="15.75" customHeight="1">
      <c r="M348" s="48"/>
    </row>
    <row r="349" ht="15.75" customHeight="1">
      <c r="M349" s="48"/>
    </row>
    <row r="350" ht="15.75" customHeight="1">
      <c r="M350" s="48"/>
    </row>
    <row r="351" ht="15.75" customHeight="1">
      <c r="M351" s="48"/>
    </row>
    <row r="352" ht="15.75" customHeight="1">
      <c r="M352" s="48"/>
    </row>
    <row r="353" ht="15.75" customHeight="1">
      <c r="M353" s="48"/>
    </row>
    <row r="354" ht="15.75" customHeight="1">
      <c r="M354" s="48"/>
    </row>
    <row r="355" ht="15.75" customHeight="1">
      <c r="M355" s="48"/>
    </row>
    <row r="356" ht="15.75" customHeight="1">
      <c r="M356" s="48"/>
    </row>
    <row r="357" ht="15.75" customHeight="1">
      <c r="M357" s="48"/>
    </row>
    <row r="358" ht="15.75" customHeight="1">
      <c r="M358" s="48"/>
    </row>
    <row r="359" ht="15.75" customHeight="1">
      <c r="M359" s="48"/>
    </row>
    <row r="360" ht="15.75" customHeight="1">
      <c r="M360" s="48"/>
    </row>
    <row r="361" ht="15.75" customHeight="1">
      <c r="M361" s="48"/>
    </row>
    <row r="362" ht="15.75" customHeight="1">
      <c r="M362" s="48"/>
    </row>
    <row r="363" ht="15.75" customHeight="1">
      <c r="M363" s="48"/>
    </row>
    <row r="364" ht="15.75" customHeight="1">
      <c r="M364" s="48"/>
    </row>
    <row r="365" ht="15.75" customHeight="1">
      <c r="M365" s="48"/>
    </row>
    <row r="366" ht="15.75" customHeight="1">
      <c r="M366" s="48"/>
    </row>
    <row r="367" ht="15.75" customHeight="1">
      <c r="M367" s="48"/>
    </row>
    <row r="368" ht="15.75" customHeight="1">
      <c r="M368" s="48"/>
    </row>
    <row r="369" ht="15.75" customHeight="1">
      <c r="M369" s="48"/>
    </row>
    <row r="370" ht="15.75" customHeight="1">
      <c r="M370" s="48"/>
    </row>
    <row r="371" ht="15.75" customHeight="1">
      <c r="M371" s="48"/>
    </row>
    <row r="372" ht="15.75" customHeight="1">
      <c r="M372" s="48"/>
    </row>
    <row r="373" ht="15.75" customHeight="1">
      <c r="M373" s="48"/>
    </row>
    <row r="374" ht="15.75" customHeight="1">
      <c r="M374" s="48"/>
    </row>
    <row r="375" ht="15.75" customHeight="1">
      <c r="M375" s="48"/>
    </row>
    <row r="376" ht="15.75" customHeight="1">
      <c r="M376" s="48"/>
    </row>
    <row r="377" ht="15.75" customHeight="1">
      <c r="M377" s="48"/>
    </row>
    <row r="378" ht="15.75" customHeight="1">
      <c r="M378" s="48"/>
    </row>
    <row r="379" ht="15.75" customHeight="1">
      <c r="M379" s="48"/>
    </row>
    <row r="380" ht="15.75" customHeight="1">
      <c r="M380" s="48"/>
    </row>
    <row r="381" ht="15.75" customHeight="1">
      <c r="M381" s="48"/>
    </row>
    <row r="382" ht="15.75" customHeight="1">
      <c r="M382" s="48"/>
    </row>
    <row r="383" ht="15.75" customHeight="1">
      <c r="M383" s="48"/>
    </row>
    <row r="384" ht="15.75" customHeight="1">
      <c r="M384" s="48"/>
    </row>
    <row r="385" ht="15.75" customHeight="1">
      <c r="M385" s="48"/>
    </row>
    <row r="386" ht="15.75" customHeight="1">
      <c r="M386" s="48"/>
    </row>
    <row r="387" ht="15.75" customHeight="1">
      <c r="M387" s="48"/>
    </row>
    <row r="388" ht="15.75" customHeight="1">
      <c r="M388" s="48"/>
    </row>
    <row r="389" ht="15.75" customHeight="1">
      <c r="M389" s="48"/>
    </row>
    <row r="390" ht="15.75" customHeight="1">
      <c r="M390" s="48"/>
    </row>
    <row r="391" ht="15.75" customHeight="1">
      <c r="M391" s="48"/>
    </row>
    <row r="392" ht="15.75" customHeight="1">
      <c r="M392" s="48"/>
    </row>
    <row r="393" ht="15.75" customHeight="1">
      <c r="M393" s="48"/>
    </row>
    <row r="394" ht="15.75" customHeight="1">
      <c r="M394" s="48"/>
    </row>
    <row r="395" ht="15.75" customHeight="1">
      <c r="M395" s="48"/>
    </row>
    <row r="396" ht="15.75" customHeight="1">
      <c r="M396" s="48"/>
    </row>
    <row r="397" ht="15.75" customHeight="1">
      <c r="M397" s="48"/>
    </row>
    <row r="398" ht="15.75" customHeight="1">
      <c r="M398" s="48"/>
    </row>
    <row r="399" ht="15.75" customHeight="1">
      <c r="M399" s="48"/>
    </row>
    <row r="400" ht="15.75" customHeight="1">
      <c r="M400" s="48"/>
    </row>
    <row r="401" ht="15.75" customHeight="1">
      <c r="M401" s="48"/>
    </row>
    <row r="402" ht="15.75" customHeight="1">
      <c r="M402" s="48"/>
    </row>
    <row r="403" ht="15.75" customHeight="1">
      <c r="M403" s="48"/>
    </row>
    <row r="404" ht="15.75" customHeight="1">
      <c r="M404" s="48"/>
    </row>
    <row r="405" ht="15.75" customHeight="1">
      <c r="M405" s="48"/>
    </row>
    <row r="406" ht="15.75" customHeight="1">
      <c r="M406" s="48"/>
    </row>
    <row r="407" ht="15.75" customHeight="1">
      <c r="M407" s="48"/>
    </row>
    <row r="408" ht="15.75" customHeight="1">
      <c r="M408" s="48"/>
    </row>
    <row r="409" ht="15.75" customHeight="1">
      <c r="M409" s="48"/>
    </row>
    <row r="410" ht="15.75" customHeight="1">
      <c r="M410" s="48"/>
    </row>
    <row r="411" ht="15.75" customHeight="1">
      <c r="M411" s="48"/>
    </row>
    <row r="412" ht="15.75" customHeight="1">
      <c r="M412" s="48"/>
    </row>
    <row r="413" ht="15.75" customHeight="1">
      <c r="M413" s="48"/>
    </row>
    <row r="414" ht="15.75" customHeight="1">
      <c r="M414" s="48"/>
    </row>
    <row r="415" ht="15.75" customHeight="1">
      <c r="M415" s="48"/>
    </row>
    <row r="416" ht="15.75" customHeight="1">
      <c r="M416" s="48"/>
    </row>
    <row r="417" ht="15.75" customHeight="1">
      <c r="M417" s="48"/>
    </row>
    <row r="418" ht="15.75" customHeight="1">
      <c r="M418" s="48"/>
    </row>
    <row r="419" ht="15.75" customHeight="1">
      <c r="M419" s="48"/>
    </row>
    <row r="420" ht="15.75" customHeight="1">
      <c r="M420" s="48"/>
    </row>
    <row r="421" ht="15.75" customHeight="1">
      <c r="M421" s="48"/>
    </row>
    <row r="422" ht="15.75" customHeight="1">
      <c r="M422" s="48"/>
    </row>
    <row r="423" ht="15.75" customHeight="1">
      <c r="M423" s="48"/>
    </row>
    <row r="424" ht="15.75" customHeight="1">
      <c r="M424" s="48"/>
    </row>
    <row r="425" ht="15.75" customHeight="1">
      <c r="M425" s="48"/>
    </row>
    <row r="426" ht="15.75" customHeight="1">
      <c r="M426" s="48"/>
    </row>
    <row r="427" ht="15.75" customHeight="1">
      <c r="M427" s="48"/>
    </row>
    <row r="428" ht="15.75" customHeight="1">
      <c r="M428" s="48"/>
    </row>
    <row r="429" ht="15.75" customHeight="1">
      <c r="M429" s="48"/>
    </row>
    <row r="430" ht="15.75" customHeight="1">
      <c r="M430" s="48"/>
    </row>
    <row r="431" ht="15.75" customHeight="1">
      <c r="M431" s="48"/>
    </row>
    <row r="432" ht="15.75" customHeight="1">
      <c r="M432" s="48"/>
    </row>
    <row r="433" ht="15.75" customHeight="1">
      <c r="M433" s="48"/>
    </row>
    <row r="434" ht="15.75" customHeight="1">
      <c r="M434" s="48"/>
    </row>
    <row r="435" ht="15.75" customHeight="1">
      <c r="M435" s="48"/>
    </row>
    <row r="436" ht="15.75" customHeight="1">
      <c r="M436" s="48"/>
    </row>
    <row r="437" ht="15.75" customHeight="1">
      <c r="M437" s="48"/>
    </row>
    <row r="438" ht="15.75" customHeight="1">
      <c r="M438" s="48"/>
    </row>
    <row r="439" ht="15.75" customHeight="1">
      <c r="M439" s="48"/>
    </row>
    <row r="440" ht="15.75" customHeight="1">
      <c r="M440" s="48"/>
    </row>
    <row r="441" ht="15.75" customHeight="1">
      <c r="M441" s="48"/>
    </row>
    <row r="442" ht="15.75" customHeight="1">
      <c r="M442" s="48"/>
    </row>
    <row r="443" ht="15.75" customHeight="1">
      <c r="M443" s="48"/>
    </row>
    <row r="444" ht="15.75" customHeight="1">
      <c r="M444" s="48"/>
    </row>
    <row r="445" ht="15.75" customHeight="1">
      <c r="M445" s="48"/>
    </row>
    <row r="446" ht="15.75" customHeight="1">
      <c r="M446" s="48"/>
    </row>
    <row r="447" ht="15.75" customHeight="1">
      <c r="M447" s="48"/>
    </row>
    <row r="448" ht="15.75" customHeight="1">
      <c r="M448" s="48"/>
    </row>
    <row r="449" ht="15.75" customHeight="1">
      <c r="M449" s="48"/>
    </row>
    <row r="450" ht="15.75" customHeight="1">
      <c r="M450" s="48"/>
    </row>
    <row r="451" ht="15.75" customHeight="1">
      <c r="M451" s="48"/>
    </row>
    <row r="452" ht="15.75" customHeight="1">
      <c r="M452" s="48"/>
    </row>
    <row r="453" ht="15.75" customHeight="1">
      <c r="M453" s="48"/>
    </row>
    <row r="454" ht="15.75" customHeight="1">
      <c r="M454" s="48"/>
    </row>
    <row r="455" ht="15.75" customHeight="1">
      <c r="M455" s="48"/>
    </row>
    <row r="456" ht="15.75" customHeight="1">
      <c r="M456" s="48"/>
    </row>
    <row r="457" ht="15.75" customHeight="1">
      <c r="M457" s="48"/>
    </row>
    <row r="458" ht="15.75" customHeight="1">
      <c r="M458" s="48"/>
    </row>
    <row r="459" ht="15.75" customHeight="1">
      <c r="M459" s="48"/>
    </row>
    <row r="460" ht="15.75" customHeight="1">
      <c r="M460" s="48"/>
    </row>
    <row r="461" ht="15.75" customHeight="1">
      <c r="M461" s="48"/>
    </row>
    <row r="462" ht="15.75" customHeight="1">
      <c r="M462" s="48"/>
    </row>
    <row r="463" ht="15.75" customHeight="1">
      <c r="M463" s="48"/>
    </row>
    <row r="464" ht="15.75" customHeight="1">
      <c r="M464" s="48"/>
    </row>
    <row r="465" ht="15.75" customHeight="1">
      <c r="M465" s="48"/>
    </row>
    <row r="466" ht="15.75" customHeight="1">
      <c r="M466" s="48"/>
    </row>
    <row r="467" ht="15.75" customHeight="1">
      <c r="M467" s="48"/>
    </row>
    <row r="468" ht="15.75" customHeight="1">
      <c r="M468" s="48"/>
    </row>
    <row r="469" ht="15.75" customHeight="1">
      <c r="M469" s="48"/>
    </row>
    <row r="470" ht="15.75" customHeight="1">
      <c r="M470" s="48"/>
    </row>
    <row r="471" ht="15.75" customHeight="1">
      <c r="M471" s="48"/>
    </row>
    <row r="472" ht="15.75" customHeight="1">
      <c r="M472" s="48"/>
    </row>
    <row r="473" ht="15.75" customHeight="1">
      <c r="M473" s="48"/>
    </row>
    <row r="474" ht="15.75" customHeight="1">
      <c r="M474" s="48"/>
    </row>
    <row r="475" ht="15.75" customHeight="1">
      <c r="M475" s="48"/>
    </row>
    <row r="476" ht="15.75" customHeight="1">
      <c r="M476" s="48"/>
    </row>
    <row r="477" ht="15.75" customHeight="1">
      <c r="M477" s="48"/>
    </row>
    <row r="478" ht="15.75" customHeight="1">
      <c r="M478" s="48"/>
    </row>
    <row r="479" ht="15.75" customHeight="1">
      <c r="M479" s="48"/>
    </row>
    <row r="480" ht="15.75" customHeight="1">
      <c r="M480" s="48"/>
    </row>
    <row r="481" ht="15.75" customHeight="1">
      <c r="M481" s="48"/>
    </row>
    <row r="482" ht="15.75" customHeight="1">
      <c r="M482" s="48"/>
    </row>
    <row r="483" ht="15.75" customHeight="1">
      <c r="M483" s="48"/>
    </row>
    <row r="484" ht="15.75" customHeight="1">
      <c r="M484" s="48"/>
    </row>
    <row r="485" ht="15.75" customHeight="1">
      <c r="M485" s="48"/>
    </row>
    <row r="486" ht="15.75" customHeight="1">
      <c r="M486" s="48"/>
    </row>
    <row r="487" ht="15.75" customHeight="1">
      <c r="M487" s="48"/>
    </row>
    <row r="488" ht="15.75" customHeight="1">
      <c r="M488" s="48"/>
    </row>
    <row r="489" ht="15.75" customHeight="1">
      <c r="M489" s="48"/>
    </row>
    <row r="490" ht="15.75" customHeight="1">
      <c r="M490" s="48"/>
    </row>
    <row r="491" ht="15.75" customHeight="1">
      <c r="M491" s="48"/>
    </row>
    <row r="492" ht="15.75" customHeight="1">
      <c r="M492" s="48"/>
    </row>
    <row r="493" ht="15.75" customHeight="1">
      <c r="M493" s="48"/>
    </row>
    <row r="494" ht="15.75" customHeight="1">
      <c r="M494" s="48"/>
    </row>
    <row r="495" ht="15.75" customHeight="1">
      <c r="M495" s="48"/>
    </row>
    <row r="496" ht="15.75" customHeight="1">
      <c r="M496" s="48"/>
    </row>
    <row r="497" ht="15.75" customHeight="1">
      <c r="M497" s="48"/>
    </row>
    <row r="498" ht="15.75" customHeight="1">
      <c r="M498" s="48"/>
    </row>
    <row r="499" ht="15.75" customHeight="1">
      <c r="M499" s="48"/>
    </row>
    <row r="500" ht="15.75" customHeight="1">
      <c r="M500" s="48"/>
    </row>
    <row r="501" ht="15.75" customHeight="1">
      <c r="M501" s="48"/>
    </row>
    <row r="502" ht="15.75" customHeight="1">
      <c r="M502" s="48"/>
    </row>
    <row r="503" ht="15.75" customHeight="1">
      <c r="M503" s="48"/>
    </row>
    <row r="504" ht="15.75" customHeight="1">
      <c r="M504" s="48"/>
    </row>
    <row r="505" ht="15.75" customHeight="1">
      <c r="M505" s="48"/>
    </row>
    <row r="506" ht="15.75" customHeight="1">
      <c r="M506" s="48"/>
    </row>
    <row r="507" ht="15.75" customHeight="1">
      <c r="M507" s="48"/>
    </row>
    <row r="508" ht="15.75" customHeight="1">
      <c r="M508" s="48"/>
    </row>
    <row r="509" ht="15.75" customHeight="1">
      <c r="M509" s="48"/>
    </row>
    <row r="510" ht="15.75" customHeight="1">
      <c r="M510" s="48"/>
    </row>
    <row r="511" ht="15.75" customHeight="1">
      <c r="M511" s="48"/>
    </row>
    <row r="512" ht="15.75" customHeight="1">
      <c r="M512" s="48"/>
    </row>
    <row r="513" ht="15.75" customHeight="1">
      <c r="M513" s="48"/>
    </row>
    <row r="514" ht="15.75" customHeight="1">
      <c r="M514" s="48"/>
    </row>
    <row r="515" ht="15.75" customHeight="1">
      <c r="M515" s="48"/>
    </row>
    <row r="516" ht="15.75" customHeight="1">
      <c r="M516" s="48"/>
    </row>
    <row r="517" ht="15.75" customHeight="1">
      <c r="M517" s="48"/>
    </row>
    <row r="518" ht="15.75" customHeight="1">
      <c r="M518" s="48"/>
    </row>
    <row r="519" ht="15.75" customHeight="1">
      <c r="M519" s="48"/>
    </row>
    <row r="520" ht="15.75" customHeight="1">
      <c r="M520" s="48"/>
    </row>
    <row r="521" ht="15.75" customHeight="1">
      <c r="M521" s="48"/>
    </row>
    <row r="522" ht="15.75" customHeight="1">
      <c r="M522" s="48"/>
    </row>
    <row r="523" ht="15.75" customHeight="1">
      <c r="M523" s="48"/>
    </row>
    <row r="524" ht="15.75" customHeight="1">
      <c r="M524" s="48"/>
    </row>
    <row r="525" ht="15.75" customHeight="1">
      <c r="M525" s="48"/>
    </row>
    <row r="526" ht="15.75" customHeight="1">
      <c r="M526" s="48"/>
    </row>
    <row r="527" ht="15.75" customHeight="1">
      <c r="M527" s="48"/>
    </row>
    <row r="528" ht="15.75" customHeight="1">
      <c r="M528" s="48"/>
    </row>
    <row r="529" ht="15.75" customHeight="1">
      <c r="M529" s="48"/>
    </row>
    <row r="530" ht="15.75" customHeight="1">
      <c r="M530" s="48"/>
    </row>
    <row r="531" ht="15.75" customHeight="1">
      <c r="M531" s="48"/>
    </row>
    <row r="532" ht="15.75" customHeight="1">
      <c r="M532" s="48"/>
    </row>
    <row r="533" ht="15.75" customHeight="1">
      <c r="M533" s="48"/>
    </row>
    <row r="534" ht="15.75" customHeight="1">
      <c r="M534" s="48"/>
    </row>
    <row r="535" ht="15.75" customHeight="1">
      <c r="M535" s="48"/>
    </row>
    <row r="536" ht="15.75" customHeight="1">
      <c r="M536" s="48"/>
    </row>
    <row r="537" ht="15.75" customHeight="1">
      <c r="M537" s="48"/>
    </row>
    <row r="538" ht="15.75" customHeight="1">
      <c r="M538" s="48"/>
    </row>
    <row r="539" ht="15.75" customHeight="1">
      <c r="M539" s="48"/>
    </row>
    <row r="540" ht="15.75" customHeight="1">
      <c r="M540" s="48"/>
    </row>
    <row r="541" ht="15.75" customHeight="1">
      <c r="M541" s="48"/>
    </row>
    <row r="542" ht="15.75" customHeight="1">
      <c r="M542" s="48"/>
    </row>
    <row r="543" ht="15.75" customHeight="1">
      <c r="M543" s="48"/>
    </row>
    <row r="544" ht="15.75" customHeight="1">
      <c r="M544" s="48"/>
    </row>
    <row r="545" ht="15.75" customHeight="1">
      <c r="M545" s="48"/>
    </row>
    <row r="546" ht="15.75" customHeight="1">
      <c r="M546" s="48"/>
    </row>
    <row r="547" ht="15.75" customHeight="1">
      <c r="M547" s="48"/>
    </row>
    <row r="548" ht="15.75" customHeight="1">
      <c r="M548" s="48"/>
    </row>
    <row r="549" ht="15.75" customHeight="1">
      <c r="M549" s="48"/>
    </row>
    <row r="550" ht="15.75" customHeight="1">
      <c r="M550" s="48"/>
    </row>
    <row r="551" ht="15.75" customHeight="1">
      <c r="M551" s="48"/>
    </row>
    <row r="552" ht="15.75" customHeight="1">
      <c r="M552" s="48"/>
    </row>
    <row r="553" ht="15.75" customHeight="1">
      <c r="M553" s="48"/>
    </row>
    <row r="554" ht="15.75" customHeight="1">
      <c r="M554" s="48"/>
    </row>
    <row r="555" ht="15.75" customHeight="1">
      <c r="M555" s="48"/>
    </row>
    <row r="556" ht="15.75" customHeight="1">
      <c r="M556" s="48"/>
    </row>
    <row r="557" ht="15.75" customHeight="1">
      <c r="M557" s="48"/>
    </row>
    <row r="558" ht="15.75" customHeight="1">
      <c r="M558" s="48"/>
    </row>
    <row r="559" ht="15.75" customHeight="1">
      <c r="M559" s="48"/>
    </row>
    <row r="560" ht="15.75" customHeight="1">
      <c r="M560" s="48"/>
    </row>
    <row r="561" ht="15.75" customHeight="1">
      <c r="M561" s="48"/>
    </row>
    <row r="562" ht="15.75" customHeight="1">
      <c r="M562" s="48"/>
    </row>
    <row r="563" ht="15.75" customHeight="1">
      <c r="M563" s="48"/>
    </row>
    <row r="564" ht="15.75" customHeight="1">
      <c r="M564" s="48"/>
    </row>
    <row r="565" ht="15.75" customHeight="1">
      <c r="M565" s="48"/>
    </row>
    <row r="566" ht="15.75" customHeight="1">
      <c r="M566" s="48"/>
    </row>
    <row r="567" ht="15.75" customHeight="1">
      <c r="M567" s="48"/>
    </row>
    <row r="568" ht="15.75" customHeight="1">
      <c r="M568" s="48"/>
    </row>
    <row r="569" ht="15.75" customHeight="1">
      <c r="M569" s="48"/>
    </row>
    <row r="570" ht="15.75" customHeight="1">
      <c r="M570" s="48"/>
    </row>
    <row r="571" ht="15.75" customHeight="1">
      <c r="M571" s="48"/>
    </row>
    <row r="572" ht="15.75" customHeight="1">
      <c r="M572" s="48"/>
    </row>
    <row r="573" ht="15.75" customHeight="1">
      <c r="M573" s="48"/>
    </row>
    <row r="574" ht="15.75" customHeight="1">
      <c r="M574" s="48"/>
    </row>
    <row r="575" ht="15.75" customHeight="1">
      <c r="M575" s="48"/>
    </row>
    <row r="576" ht="15.75" customHeight="1">
      <c r="M576" s="48"/>
    </row>
    <row r="577" ht="15.75" customHeight="1">
      <c r="M577" s="48"/>
    </row>
    <row r="578" ht="15.75" customHeight="1">
      <c r="M578" s="48"/>
    </row>
    <row r="579" ht="15.75" customHeight="1">
      <c r="M579" s="48"/>
    </row>
    <row r="580" ht="15.75" customHeight="1">
      <c r="M580" s="48"/>
    </row>
    <row r="581" ht="15.75" customHeight="1">
      <c r="M581" s="48"/>
    </row>
    <row r="582" ht="15.75" customHeight="1">
      <c r="M582" s="48"/>
    </row>
    <row r="583" ht="15.75" customHeight="1">
      <c r="M583" s="48"/>
    </row>
    <row r="584" ht="15.75" customHeight="1">
      <c r="M584" s="48"/>
    </row>
    <row r="585" ht="15.75" customHeight="1">
      <c r="M585" s="48"/>
    </row>
    <row r="586" ht="15.75" customHeight="1">
      <c r="M586" s="48"/>
    </row>
    <row r="587" ht="15.75" customHeight="1">
      <c r="M587" s="48"/>
    </row>
    <row r="588" ht="15.75" customHeight="1">
      <c r="M588" s="48"/>
    </row>
    <row r="589" ht="15.75" customHeight="1">
      <c r="M589" s="48"/>
    </row>
    <row r="590" ht="15.75" customHeight="1">
      <c r="M590" s="48"/>
    </row>
    <row r="591" ht="15.75" customHeight="1">
      <c r="M591" s="48"/>
    </row>
    <row r="592" ht="15.75" customHeight="1">
      <c r="M592" s="48"/>
    </row>
    <row r="593" ht="15.75" customHeight="1">
      <c r="M593" s="48"/>
    </row>
    <row r="594" ht="15.75" customHeight="1">
      <c r="M594" s="48"/>
    </row>
    <row r="595" ht="15.75" customHeight="1">
      <c r="M595" s="48"/>
    </row>
    <row r="596" ht="15.75" customHeight="1">
      <c r="M596" s="48"/>
    </row>
    <row r="597" ht="15.75" customHeight="1">
      <c r="M597" s="48"/>
    </row>
    <row r="598" ht="15.75" customHeight="1">
      <c r="M598" s="48"/>
    </row>
    <row r="599" ht="15.75" customHeight="1">
      <c r="M599" s="48"/>
    </row>
    <row r="600" ht="15.75" customHeight="1">
      <c r="M600" s="48"/>
    </row>
    <row r="601" ht="15.75" customHeight="1">
      <c r="M601" s="48"/>
    </row>
    <row r="602" ht="15.75" customHeight="1">
      <c r="M602" s="48"/>
    </row>
    <row r="603" ht="15.75" customHeight="1">
      <c r="M603" s="48"/>
    </row>
    <row r="604" ht="15.75" customHeight="1">
      <c r="M604" s="48"/>
    </row>
    <row r="605" ht="15.75" customHeight="1">
      <c r="M605" s="48"/>
    </row>
    <row r="606" ht="15.75" customHeight="1">
      <c r="M606" s="48"/>
    </row>
    <row r="607" ht="15.75" customHeight="1">
      <c r="M607" s="48"/>
    </row>
    <row r="608" ht="15.75" customHeight="1">
      <c r="M608" s="48"/>
    </row>
    <row r="609" ht="15.75" customHeight="1">
      <c r="M609" s="48"/>
    </row>
    <row r="610" ht="15.75" customHeight="1">
      <c r="M610" s="48"/>
    </row>
    <row r="611" ht="15.75" customHeight="1">
      <c r="M611" s="48"/>
    </row>
    <row r="612" ht="15.75" customHeight="1">
      <c r="M612" s="48"/>
    </row>
    <row r="613" ht="15.75" customHeight="1">
      <c r="M613" s="48"/>
    </row>
    <row r="614" ht="15.75" customHeight="1">
      <c r="M614" s="48"/>
    </row>
    <row r="615" ht="15.75" customHeight="1">
      <c r="M615" s="48"/>
    </row>
    <row r="616" ht="15.75" customHeight="1">
      <c r="M616" s="48"/>
    </row>
    <row r="617" ht="15.75" customHeight="1">
      <c r="M617" s="48"/>
    </row>
    <row r="618" ht="15.75" customHeight="1">
      <c r="M618" s="48"/>
    </row>
    <row r="619" ht="15.75" customHeight="1">
      <c r="M619" s="48"/>
    </row>
    <row r="620" ht="15.75" customHeight="1">
      <c r="M620" s="48"/>
    </row>
    <row r="621" ht="15.75" customHeight="1">
      <c r="M621" s="48"/>
    </row>
    <row r="622" ht="15.75" customHeight="1">
      <c r="M622" s="48"/>
    </row>
    <row r="623" ht="15.75" customHeight="1">
      <c r="M623" s="48"/>
    </row>
    <row r="624" ht="15.75" customHeight="1">
      <c r="M624" s="48"/>
    </row>
    <row r="625" ht="15.75" customHeight="1">
      <c r="M625" s="48"/>
    </row>
    <row r="626" ht="15.75" customHeight="1">
      <c r="M626" s="48"/>
    </row>
    <row r="627" ht="15.75" customHeight="1">
      <c r="M627" s="48"/>
    </row>
    <row r="628" ht="15.75" customHeight="1">
      <c r="M628" s="48"/>
    </row>
    <row r="629" ht="15.75" customHeight="1">
      <c r="M629" s="48"/>
    </row>
    <row r="630" ht="15.75" customHeight="1">
      <c r="M630" s="48"/>
    </row>
    <row r="631" ht="15.75" customHeight="1">
      <c r="M631" s="48"/>
    </row>
    <row r="632" ht="15.75" customHeight="1">
      <c r="M632" s="48"/>
    </row>
    <row r="633" ht="15.75" customHeight="1">
      <c r="M633" s="48"/>
    </row>
    <row r="634" ht="15.75" customHeight="1">
      <c r="M634" s="48"/>
    </row>
    <row r="635" ht="15.75" customHeight="1">
      <c r="M635" s="48"/>
    </row>
    <row r="636" ht="15.75" customHeight="1">
      <c r="M636" s="48"/>
    </row>
    <row r="637" ht="15.75" customHeight="1">
      <c r="M637" s="48"/>
    </row>
    <row r="638" ht="15.75" customHeight="1">
      <c r="M638" s="48"/>
    </row>
    <row r="639" ht="15.75" customHeight="1">
      <c r="M639" s="48"/>
    </row>
    <row r="640" ht="15.75" customHeight="1">
      <c r="M640" s="48"/>
    </row>
    <row r="641" ht="15.75" customHeight="1">
      <c r="M641" s="48"/>
    </row>
    <row r="642" ht="15.75" customHeight="1">
      <c r="M642" s="48"/>
    </row>
    <row r="643" ht="15.75" customHeight="1">
      <c r="M643" s="48"/>
    </row>
    <row r="644" ht="15.75" customHeight="1">
      <c r="M644" s="48"/>
    </row>
    <row r="645" ht="15.75" customHeight="1">
      <c r="M645" s="48"/>
    </row>
    <row r="646" ht="15.75" customHeight="1">
      <c r="M646" s="48"/>
    </row>
    <row r="647" ht="15.75" customHeight="1">
      <c r="M647" s="48"/>
    </row>
    <row r="648" ht="15.75" customHeight="1">
      <c r="M648" s="48"/>
    </row>
    <row r="649" ht="15.75" customHeight="1">
      <c r="M649" s="48"/>
    </row>
    <row r="650" ht="15.75" customHeight="1">
      <c r="M650" s="48"/>
    </row>
    <row r="651" ht="15.75" customHeight="1">
      <c r="M651" s="48"/>
    </row>
    <row r="652" ht="15.75" customHeight="1">
      <c r="M652" s="48"/>
    </row>
    <row r="653" ht="15.75" customHeight="1">
      <c r="M653" s="48"/>
    </row>
    <row r="654" ht="15.75" customHeight="1">
      <c r="M654" s="48"/>
    </row>
    <row r="655" ht="15.75" customHeight="1">
      <c r="M655" s="48"/>
    </row>
    <row r="656" ht="15.75" customHeight="1">
      <c r="M656" s="48"/>
    </row>
    <row r="657" ht="15.75" customHeight="1">
      <c r="M657" s="48"/>
    </row>
    <row r="658" ht="15.75" customHeight="1">
      <c r="M658" s="48"/>
    </row>
    <row r="659" ht="15.75" customHeight="1">
      <c r="M659" s="48"/>
    </row>
    <row r="660" ht="15.75" customHeight="1">
      <c r="M660" s="48"/>
    </row>
    <row r="661" ht="15.75" customHeight="1">
      <c r="M661" s="48"/>
    </row>
    <row r="662" ht="15.75" customHeight="1">
      <c r="M662" s="48"/>
    </row>
    <row r="663" ht="15.75" customHeight="1">
      <c r="M663" s="48"/>
    </row>
    <row r="664" ht="15.75" customHeight="1">
      <c r="M664" s="48"/>
    </row>
    <row r="665" ht="15.75" customHeight="1">
      <c r="M665" s="48"/>
    </row>
    <row r="666" ht="15.75" customHeight="1">
      <c r="M666" s="48"/>
    </row>
    <row r="667" ht="15.75" customHeight="1">
      <c r="M667" s="48"/>
    </row>
    <row r="668" ht="15.75" customHeight="1">
      <c r="M668" s="48"/>
    </row>
    <row r="669" ht="15.75" customHeight="1">
      <c r="M669" s="48"/>
    </row>
    <row r="670" ht="15.75" customHeight="1">
      <c r="M670" s="48"/>
    </row>
    <row r="671" ht="15.75" customHeight="1">
      <c r="M671" s="48"/>
    </row>
    <row r="672" ht="15.75" customHeight="1">
      <c r="M672" s="48"/>
    </row>
    <row r="673" ht="15.75" customHeight="1">
      <c r="M673" s="48"/>
    </row>
    <row r="674" ht="15.75" customHeight="1">
      <c r="M674" s="48"/>
    </row>
    <row r="675" ht="15.75" customHeight="1">
      <c r="M675" s="48"/>
    </row>
    <row r="676" ht="15.75" customHeight="1">
      <c r="M676" s="48"/>
    </row>
    <row r="677" ht="15.75" customHeight="1">
      <c r="M677" s="48"/>
    </row>
    <row r="678" ht="15.75" customHeight="1">
      <c r="M678" s="48"/>
    </row>
    <row r="679" ht="15.75" customHeight="1">
      <c r="M679" s="48"/>
    </row>
    <row r="680" ht="15.75" customHeight="1">
      <c r="M680" s="48"/>
    </row>
    <row r="681" ht="15.75" customHeight="1">
      <c r="M681" s="48"/>
    </row>
    <row r="682" ht="15.75" customHeight="1">
      <c r="M682" s="48"/>
    </row>
    <row r="683" ht="15.75" customHeight="1">
      <c r="M683" s="48"/>
    </row>
    <row r="684" ht="15.75" customHeight="1">
      <c r="M684" s="48"/>
    </row>
    <row r="685" ht="15.75" customHeight="1">
      <c r="M685" s="48"/>
    </row>
    <row r="686" ht="15.75" customHeight="1">
      <c r="M686" s="48"/>
    </row>
    <row r="687" ht="15.75" customHeight="1">
      <c r="M687" s="48"/>
    </row>
    <row r="688" ht="15.75" customHeight="1">
      <c r="M688" s="48"/>
    </row>
    <row r="689" ht="15.75" customHeight="1">
      <c r="M689" s="48"/>
    </row>
    <row r="690" ht="15.75" customHeight="1">
      <c r="M690" s="48"/>
    </row>
    <row r="691" ht="15.75" customHeight="1">
      <c r="M691" s="48"/>
    </row>
    <row r="692" ht="15.75" customHeight="1">
      <c r="M692" s="48"/>
    </row>
    <row r="693" ht="15.75" customHeight="1">
      <c r="M693" s="48"/>
    </row>
    <row r="694" ht="15.75" customHeight="1">
      <c r="M694" s="48"/>
    </row>
    <row r="695" ht="15.75" customHeight="1">
      <c r="M695" s="48"/>
    </row>
    <row r="696" ht="15.75" customHeight="1">
      <c r="M696" s="48"/>
    </row>
    <row r="697" ht="15.75" customHeight="1">
      <c r="M697" s="48"/>
    </row>
    <row r="698" ht="15.75" customHeight="1">
      <c r="M698" s="48"/>
    </row>
    <row r="699" ht="15.75" customHeight="1">
      <c r="M699" s="48"/>
    </row>
    <row r="700" ht="15.75" customHeight="1">
      <c r="M700" s="48"/>
    </row>
    <row r="701" ht="15.75" customHeight="1">
      <c r="M701" s="48"/>
    </row>
    <row r="702" ht="15.75" customHeight="1">
      <c r="M702" s="48"/>
    </row>
    <row r="703" ht="15.75" customHeight="1">
      <c r="M703" s="48"/>
    </row>
    <row r="704" ht="15.75" customHeight="1">
      <c r="M704" s="48"/>
    </row>
    <row r="705" ht="15.75" customHeight="1">
      <c r="M705" s="48"/>
    </row>
    <row r="706" ht="15.75" customHeight="1">
      <c r="M706" s="48"/>
    </row>
    <row r="707" ht="15.75" customHeight="1">
      <c r="M707" s="48"/>
    </row>
    <row r="708" ht="15.75" customHeight="1">
      <c r="M708" s="48"/>
    </row>
    <row r="709" ht="15.75" customHeight="1">
      <c r="M709" s="48"/>
    </row>
    <row r="710" ht="15.75" customHeight="1">
      <c r="M710" s="48"/>
    </row>
    <row r="711" ht="15.75" customHeight="1">
      <c r="M711" s="48"/>
    </row>
    <row r="712" ht="15.75" customHeight="1">
      <c r="M712" s="48"/>
    </row>
    <row r="713" ht="15.75" customHeight="1">
      <c r="M713" s="48"/>
    </row>
    <row r="714" ht="15.75" customHeight="1">
      <c r="M714" s="48"/>
    </row>
    <row r="715" ht="15.75" customHeight="1">
      <c r="M715" s="48"/>
    </row>
    <row r="716" ht="15.75" customHeight="1">
      <c r="M716" s="48"/>
    </row>
    <row r="717" ht="15.75" customHeight="1">
      <c r="M717" s="48"/>
    </row>
    <row r="718" ht="15.75" customHeight="1">
      <c r="M718" s="48"/>
    </row>
    <row r="719" ht="15.75" customHeight="1">
      <c r="M719" s="48"/>
    </row>
    <row r="720" ht="15.75" customHeight="1">
      <c r="M720" s="48"/>
    </row>
    <row r="721" ht="15.75" customHeight="1">
      <c r="M721" s="48"/>
    </row>
    <row r="722" ht="15.75" customHeight="1">
      <c r="M722" s="48"/>
    </row>
    <row r="723" ht="15.75" customHeight="1">
      <c r="M723" s="48"/>
    </row>
    <row r="724" ht="15.75" customHeight="1">
      <c r="M724" s="48"/>
    </row>
    <row r="725" ht="15.75" customHeight="1">
      <c r="M725" s="48"/>
    </row>
    <row r="726" ht="15.75" customHeight="1">
      <c r="M726" s="48"/>
    </row>
    <row r="727" ht="15.75" customHeight="1">
      <c r="M727" s="48"/>
    </row>
    <row r="728" ht="15.75" customHeight="1">
      <c r="M728" s="48"/>
    </row>
    <row r="729" ht="15.75" customHeight="1">
      <c r="M729" s="48"/>
    </row>
    <row r="730" ht="15.75" customHeight="1">
      <c r="M730" s="48"/>
    </row>
    <row r="731" ht="15.75" customHeight="1">
      <c r="M731" s="48"/>
    </row>
    <row r="732" ht="15.75" customHeight="1">
      <c r="M732" s="48"/>
    </row>
    <row r="733" ht="15.75" customHeight="1">
      <c r="M733" s="48"/>
    </row>
    <row r="734" ht="15.75" customHeight="1">
      <c r="M734" s="48"/>
    </row>
    <row r="735" ht="15.75" customHeight="1">
      <c r="M735" s="48"/>
    </row>
    <row r="736" ht="15.75" customHeight="1">
      <c r="M736" s="48"/>
    </row>
    <row r="737" ht="15.75" customHeight="1">
      <c r="M737" s="48"/>
    </row>
    <row r="738" ht="15.75" customHeight="1">
      <c r="M738" s="48"/>
    </row>
    <row r="739" ht="15.75" customHeight="1">
      <c r="M739" s="48"/>
    </row>
    <row r="740" ht="15.75" customHeight="1">
      <c r="M740" s="48"/>
    </row>
    <row r="741" ht="15.75" customHeight="1">
      <c r="M741" s="48"/>
    </row>
    <row r="742" ht="15.75" customHeight="1">
      <c r="M742" s="48"/>
    </row>
    <row r="743" ht="15.75" customHeight="1">
      <c r="M743" s="48"/>
    </row>
    <row r="744" ht="15.75" customHeight="1">
      <c r="M744" s="48"/>
    </row>
    <row r="745" ht="15.75" customHeight="1">
      <c r="M745" s="48"/>
    </row>
    <row r="746" ht="15.75" customHeight="1">
      <c r="M746" s="48"/>
    </row>
    <row r="747" ht="15.75" customHeight="1">
      <c r="M747" s="48"/>
    </row>
    <row r="748" ht="15.75" customHeight="1">
      <c r="M748" s="48"/>
    </row>
    <row r="749" ht="15.75" customHeight="1">
      <c r="M749" s="48"/>
    </row>
    <row r="750" ht="15.75" customHeight="1">
      <c r="M750" s="48"/>
    </row>
    <row r="751" ht="15.75" customHeight="1">
      <c r="M751" s="48"/>
    </row>
    <row r="752" ht="15.75" customHeight="1">
      <c r="M752" s="48"/>
    </row>
    <row r="753" ht="15.75" customHeight="1">
      <c r="M753" s="48"/>
    </row>
    <row r="754" ht="15.75" customHeight="1">
      <c r="M754" s="48"/>
    </row>
    <row r="755" ht="15.75" customHeight="1">
      <c r="M755" s="48"/>
    </row>
    <row r="756" ht="15.75" customHeight="1">
      <c r="M756" s="48"/>
    </row>
    <row r="757" ht="15.75" customHeight="1">
      <c r="M757" s="48"/>
    </row>
    <row r="758" ht="15.75" customHeight="1">
      <c r="M758" s="48"/>
    </row>
    <row r="759" ht="15.75" customHeight="1">
      <c r="M759" s="48"/>
    </row>
    <row r="760" ht="15.75" customHeight="1">
      <c r="M760" s="48"/>
    </row>
    <row r="761" ht="15.75" customHeight="1">
      <c r="M761" s="48"/>
    </row>
    <row r="762" ht="15.75" customHeight="1">
      <c r="M762" s="48"/>
    </row>
    <row r="763" ht="15.75" customHeight="1">
      <c r="M763" s="48"/>
    </row>
    <row r="764" ht="15.75" customHeight="1">
      <c r="M764" s="48"/>
    </row>
    <row r="765" ht="15.75" customHeight="1">
      <c r="M765" s="48"/>
    </row>
    <row r="766" ht="15.75" customHeight="1">
      <c r="M766" s="48"/>
    </row>
    <row r="767" ht="15.75" customHeight="1">
      <c r="M767" s="48"/>
    </row>
    <row r="768" ht="15.75" customHeight="1">
      <c r="M768" s="48"/>
    </row>
    <row r="769" ht="15.75" customHeight="1">
      <c r="M769" s="48"/>
    </row>
    <row r="770" ht="15.75" customHeight="1">
      <c r="M770" s="48"/>
    </row>
    <row r="771" ht="15.75" customHeight="1">
      <c r="M771" s="48"/>
    </row>
    <row r="772" ht="15.75" customHeight="1">
      <c r="M772" s="48"/>
    </row>
    <row r="773" ht="15.75" customHeight="1">
      <c r="M773" s="48"/>
    </row>
    <row r="774" ht="15.75" customHeight="1">
      <c r="M774" s="48"/>
    </row>
    <row r="775" ht="15.75" customHeight="1">
      <c r="M775" s="48"/>
    </row>
    <row r="776" ht="15.75" customHeight="1">
      <c r="M776" s="48"/>
    </row>
    <row r="777" ht="15.75" customHeight="1">
      <c r="M777" s="48"/>
    </row>
    <row r="778" ht="15.75" customHeight="1">
      <c r="M778" s="48"/>
    </row>
    <row r="779" ht="15.75" customHeight="1">
      <c r="M779" s="48"/>
    </row>
    <row r="780" ht="15.75" customHeight="1">
      <c r="M780" s="48"/>
    </row>
    <row r="781" ht="15.75" customHeight="1">
      <c r="M781" s="48"/>
    </row>
    <row r="782" ht="15.75" customHeight="1">
      <c r="M782" s="48"/>
    </row>
    <row r="783" ht="15.75" customHeight="1">
      <c r="M783" s="48"/>
    </row>
    <row r="784" ht="15.75" customHeight="1">
      <c r="M784" s="48"/>
    </row>
    <row r="785" ht="15.75" customHeight="1">
      <c r="M785" s="48"/>
    </row>
    <row r="786" ht="15.75" customHeight="1">
      <c r="M786" s="48"/>
    </row>
    <row r="787" ht="15.75" customHeight="1">
      <c r="M787" s="48"/>
    </row>
    <row r="788" ht="15.75" customHeight="1">
      <c r="M788" s="48"/>
    </row>
    <row r="789" ht="15.75" customHeight="1">
      <c r="M789" s="48"/>
    </row>
    <row r="790" ht="15.75" customHeight="1">
      <c r="M790" s="48"/>
    </row>
    <row r="791" ht="15.75" customHeight="1">
      <c r="M791" s="48"/>
    </row>
    <row r="792" ht="15.75" customHeight="1">
      <c r="M792" s="48"/>
    </row>
    <row r="793" ht="15.75" customHeight="1">
      <c r="M793" s="48"/>
    </row>
    <row r="794" ht="15.75" customHeight="1">
      <c r="M794" s="48"/>
    </row>
    <row r="795" ht="15.75" customHeight="1">
      <c r="M795" s="48"/>
    </row>
    <row r="796" ht="15.75" customHeight="1">
      <c r="M796" s="48"/>
    </row>
    <row r="797" ht="15.75" customHeight="1">
      <c r="M797" s="48"/>
    </row>
    <row r="798" ht="15.75" customHeight="1">
      <c r="M798" s="48"/>
    </row>
    <row r="799" ht="15.75" customHeight="1">
      <c r="M799" s="48"/>
    </row>
    <row r="800" ht="15.75" customHeight="1">
      <c r="M800" s="48"/>
    </row>
    <row r="801" ht="15.75" customHeight="1">
      <c r="M801" s="48"/>
    </row>
    <row r="802" ht="15.75" customHeight="1">
      <c r="M802" s="48"/>
    </row>
    <row r="803" ht="15.75" customHeight="1">
      <c r="M803" s="48"/>
    </row>
    <row r="804" ht="15.75" customHeight="1">
      <c r="M804" s="48"/>
    </row>
    <row r="805" ht="15.75" customHeight="1">
      <c r="M805" s="48"/>
    </row>
    <row r="806" ht="15.75" customHeight="1">
      <c r="M806" s="48"/>
    </row>
    <row r="807" ht="15.75" customHeight="1">
      <c r="M807" s="48"/>
    </row>
    <row r="808" ht="15.75" customHeight="1">
      <c r="M808" s="48"/>
    </row>
    <row r="809" ht="15.75" customHeight="1">
      <c r="M809" s="48"/>
    </row>
    <row r="810" ht="15.75" customHeight="1">
      <c r="M810" s="48"/>
    </row>
    <row r="811" ht="15.75" customHeight="1">
      <c r="M811" s="48"/>
    </row>
    <row r="812" ht="15.75" customHeight="1">
      <c r="M812" s="48"/>
    </row>
    <row r="813" ht="15.75" customHeight="1">
      <c r="M813" s="48"/>
    </row>
    <row r="814" ht="15.75" customHeight="1">
      <c r="M814" s="48"/>
    </row>
    <row r="815" ht="15.75" customHeight="1">
      <c r="M815" s="48"/>
    </row>
    <row r="816" ht="15.75" customHeight="1">
      <c r="M816" s="48"/>
    </row>
    <row r="817" ht="15.75" customHeight="1">
      <c r="M817" s="48"/>
    </row>
    <row r="818" ht="15.75" customHeight="1">
      <c r="M818" s="48"/>
    </row>
    <row r="819" ht="15.75" customHeight="1">
      <c r="M819" s="48"/>
    </row>
    <row r="820" ht="15.75" customHeight="1">
      <c r="M820" s="48"/>
    </row>
    <row r="821" ht="15.75" customHeight="1">
      <c r="M821" s="48"/>
    </row>
    <row r="822" ht="15.75" customHeight="1">
      <c r="M822" s="48"/>
    </row>
    <row r="823" ht="15.75" customHeight="1">
      <c r="M823" s="48"/>
    </row>
    <row r="824" ht="15.75" customHeight="1">
      <c r="M824" s="48"/>
    </row>
    <row r="825" ht="15.75" customHeight="1">
      <c r="M825" s="48"/>
    </row>
    <row r="826" ht="15.75" customHeight="1">
      <c r="M826" s="48"/>
    </row>
    <row r="827" ht="15.75" customHeight="1">
      <c r="M827" s="48"/>
    </row>
    <row r="828" ht="15.75" customHeight="1">
      <c r="M828" s="48"/>
    </row>
    <row r="829" ht="15.75" customHeight="1">
      <c r="M829" s="48"/>
    </row>
    <row r="830" ht="15.75" customHeight="1">
      <c r="M830" s="48"/>
    </row>
    <row r="831" ht="15.75" customHeight="1">
      <c r="M831" s="48"/>
    </row>
    <row r="832" ht="15.75" customHeight="1">
      <c r="M832" s="48"/>
    </row>
    <row r="833" ht="15.75" customHeight="1">
      <c r="M833" s="48"/>
    </row>
    <row r="834" ht="15.75" customHeight="1">
      <c r="M834" s="48"/>
    </row>
    <row r="835" ht="15.75" customHeight="1">
      <c r="M835" s="48"/>
    </row>
    <row r="836" ht="15.75" customHeight="1">
      <c r="M836" s="48"/>
    </row>
    <row r="837" ht="15.75" customHeight="1">
      <c r="M837" s="48"/>
    </row>
    <row r="838" ht="15.75" customHeight="1">
      <c r="M838" s="48"/>
    </row>
    <row r="839" ht="15.75" customHeight="1">
      <c r="M839" s="48"/>
    </row>
    <row r="840" ht="15.75" customHeight="1">
      <c r="M840" s="48"/>
    </row>
    <row r="841" ht="15.75" customHeight="1">
      <c r="M841" s="48"/>
    </row>
    <row r="842" ht="15.75" customHeight="1">
      <c r="M842" s="48"/>
    </row>
    <row r="843" ht="15.75" customHeight="1">
      <c r="M843" s="48"/>
    </row>
    <row r="844" ht="15.75" customHeight="1">
      <c r="M844" s="48"/>
    </row>
    <row r="845" ht="15.75" customHeight="1">
      <c r="M845" s="48"/>
    </row>
    <row r="846" ht="15.75" customHeight="1">
      <c r="M846" s="48"/>
    </row>
    <row r="847" ht="15.75" customHeight="1">
      <c r="M847" s="48"/>
    </row>
    <row r="848" ht="15.75" customHeight="1">
      <c r="M848" s="48"/>
    </row>
    <row r="849" ht="15.75" customHeight="1">
      <c r="M849" s="48"/>
    </row>
    <row r="850" ht="15.75" customHeight="1">
      <c r="M850" s="48"/>
    </row>
    <row r="851" ht="15.75" customHeight="1">
      <c r="M851" s="48"/>
    </row>
    <row r="852" ht="15.75" customHeight="1">
      <c r="M852" s="48"/>
    </row>
    <row r="853" ht="15.75" customHeight="1">
      <c r="M853" s="48"/>
    </row>
    <row r="854" ht="15.75" customHeight="1">
      <c r="M854" s="48"/>
    </row>
    <row r="855" ht="15.75" customHeight="1">
      <c r="M855" s="48"/>
    </row>
    <row r="856" ht="15.75" customHeight="1">
      <c r="M856" s="48"/>
    </row>
    <row r="857" ht="15.75" customHeight="1">
      <c r="M857" s="48"/>
    </row>
    <row r="858" ht="15.75" customHeight="1">
      <c r="M858" s="48"/>
    </row>
    <row r="859" ht="15.75" customHeight="1">
      <c r="M859" s="48"/>
    </row>
    <row r="860" ht="15.75" customHeight="1">
      <c r="M860" s="48"/>
    </row>
    <row r="861" ht="15.75" customHeight="1">
      <c r="M861" s="48"/>
    </row>
    <row r="862" ht="15.75" customHeight="1">
      <c r="M862" s="48"/>
    </row>
    <row r="863" ht="15.75" customHeight="1">
      <c r="M863" s="48"/>
    </row>
    <row r="864" ht="15.75" customHeight="1">
      <c r="M864" s="48"/>
    </row>
    <row r="865" ht="15.75" customHeight="1">
      <c r="M865" s="48"/>
    </row>
    <row r="866" ht="15.75" customHeight="1">
      <c r="M866" s="48"/>
    </row>
    <row r="867" ht="15.75" customHeight="1">
      <c r="M867" s="48"/>
    </row>
    <row r="868" ht="15.75" customHeight="1">
      <c r="M868" s="48"/>
    </row>
    <row r="869" ht="15.75" customHeight="1">
      <c r="M869" s="48"/>
    </row>
    <row r="870" ht="15.75" customHeight="1">
      <c r="M870" s="48"/>
    </row>
    <row r="871" ht="15.75" customHeight="1">
      <c r="M871" s="48"/>
    </row>
    <row r="872" ht="15.75" customHeight="1">
      <c r="M872" s="48"/>
    </row>
    <row r="873" ht="15.75" customHeight="1">
      <c r="M873" s="48"/>
    </row>
    <row r="874" ht="15.75" customHeight="1">
      <c r="M874" s="48"/>
    </row>
    <row r="875" ht="15.75" customHeight="1">
      <c r="M875" s="48"/>
    </row>
    <row r="876" ht="15.75" customHeight="1">
      <c r="M876" s="48"/>
    </row>
    <row r="877" ht="15.75" customHeight="1">
      <c r="M877" s="48"/>
    </row>
    <row r="878" ht="15.75" customHeight="1">
      <c r="M878" s="48"/>
    </row>
    <row r="879" ht="15.75" customHeight="1">
      <c r="M879" s="48"/>
    </row>
    <row r="880" ht="15.75" customHeight="1">
      <c r="M880" s="48"/>
    </row>
    <row r="881" ht="15.75" customHeight="1">
      <c r="M881" s="48"/>
    </row>
    <row r="882" ht="15.75" customHeight="1">
      <c r="M882" s="48"/>
    </row>
    <row r="883" ht="15.75" customHeight="1">
      <c r="M883" s="48"/>
    </row>
    <row r="884" ht="15.75" customHeight="1">
      <c r="M884" s="48"/>
    </row>
    <row r="885" ht="15.75" customHeight="1">
      <c r="M885" s="48"/>
    </row>
    <row r="886" ht="15.75" customHeight="1">
      <c r="M886" s="48"/>
    </row>
    <row r="887" ht="15.75" customHeight="1">
      <c r="M887" s="48"/>
    </row>
    <row r="888" ht="15.75" customHeight="1">
      <c r="M888" s="48"/>
    </row>
    <row r="889" ht="15.75" customHeight="1">
      <c r="M889" s="48"/>
    </row>
    <row r="890" ht="15.75" customHeight="1">
      <c r="M890" s="48"/>
    </row>
    <row r="891" ht="15.75" customHeight="1">
      <c r="M891" s="48"/>
    </row>
    <row r="892" ht="15.75" customHeight="1">
      <c r="M892" s="48"/>
    </row>
    <row r="893" ht="15.75" customHeight="1">
      <c r="M893" s="48"/>
    </row>
    <row r="894" ht="15.75" customHeight="1">
      <c r="M894" s="48"/>
    </row>
    <row r="895" ht="15.75" customHeight="1">
      <c r="M895" s="48"/>
    </row>
    <row r="896" ht="15.75" customHeight="1">
      <c r="M896" s="48"/>
    </row>
    <row r="897" ht="15.75" customHeight="1">
      <c r="M897" s="48"/>
    </row>
    <row r="898" ht="15.75" customHeight="1">
      <c r="M898" s="48"/>
    </row>
    <row r="899" ht="15.75" customHeight="1">
      <c r="M899" s="48"/>
    </row>
    <row r="900" ht="15.75" customHeight="1">
      <c r="M900" s="48"/>
    </row>
    <row r="901" ht="15.75" customHeight="1">
      <c r="M901" s="48"/>
    </row>
    <row r="902" ht="15.75" customHeight="1">
      <c r="M902" s="48"/>
    </row>
    <row r="903" ht="15.75" customHeight="1">
      <c r="M903" s="48"/>
    </row>
    <row r="904" ht="15.75" customHeight="1">
      <c r="M904" s="48"/>
    </row>
    <row r="905" ht="15.75" customHeight="1">
      <c r="M905" s="48"/>
    </row>
    <row r="906" ht="15.75" customHeight="1">
      <c r="M906" s="48"/>
    </row>
    <row r="907" ht="15.75" customHeight="1">
      <c r="M907" s="48"/>
    </row>
    <row r="908" ht="15.75" customHeight="1">
      <c r="M908" s="48"/>
    </row>
    <row r="909" ht="15.75" customHeight="1">
      <c r="M909" s="48"/>
    </row>
    <row r="910" ht="15.75" customHeight="1">
      <c r="M910" s="48"/>
    </row>
    <row r="911" ht="15.75" customHeight="1">
      <c r="M911" s="48"/>
    </row>
    <row r="912" ht="15.75" customHeight="1">
      <c r="M912" s="48"/>
    </row>
    <row r="913" ht="15.75" customHeight="1">
      <c r="M913" s="48"/>
    </row>
    <row r="914" ht="15.75" customHeight="1">
      <c r="M914" s="48"/>
    </row>
    <row r="915" ht="15.75" customHeight="1">
      <c r="M915" s="48"/>
    </row>
    <row r="916" ht="15.75" customHeight="1">
      <c r="M916" s="48"/>
    </row>
    <row r="917" ht="15.75" customHeight="1">
      <c r="M917" s="48"/>
    </row>
    <row r="918" ht="15.75" customHeight="1">
      <c r="M918" s="48"/>
    </row>
    <row r="919" ht="15.75" customHeight="1">
      <c r="M919" s="48"/>
    </row>
    <row r="920" ht="15.75" customHeight="1">
      <c r="M920" s="48"/>
    </row>
    <row r="921" ht="15.75" customHeight="1">
      <c r="M921" s="48"/>
    </row>
    <row r="922" ht="15.75" customHeight="1">
      <c r="M922" s="48"/>
    </row>
    <row r="923" ht="15.75" customHeight="1">
      <c r="M923" s="48"/>
    </row>
    <row r="924" ht="15.75" customHeight="1">
      <c r="M924" s="48"/>
    </row>
    <row r="925" ht="15.75" customHeight="1">
      <c r="M925" s="48"/>
    </row>
    <row r="926" ht="15.75" customHeight="1">
      <c r="M926" s="48"/>
    </row>
    <row r="927" ht="15.75" customHeight="1">
      <c r="M927" s="48"/>
    </row>
    <row r="928" ht="15.75" customHeight="1">
      <c r="M928" s="48"/>
    </row>
    <row r="929" ht="15.75" customHeight="1">
      <c r="M929" s="48"/>
    </row>
    <row r="930" ht="15.75" customHeight="1">
      <c r="M930" s="48"/>
    </row>
    <row r="931" ht="15.75" customHeight="1">
      <c r="M931" s="48"/>
    </row>
    <row r="932" ht="15.75" customHeight="1">
      <c r="M932" s="48"/>
    </row>
    <row r="933" ht="15.75" customHeight="1">
      <c r="M933" s="48"/>
    </row>
    <row r="934" ht="15.75" customHeight="1">
      <c r="M934" s="48"/>
    </row>
    <row r="935" ht="15.75" customHeight="1">
      <c r="M935" s="48"/>
    </row>
    <row r="936" ht="15.75" customHeight="1">
      <c r="M936" s="48"/>
    </row>
    <row r="937" ht="15.75" customHeight="1">
      <c r="M937" s="48"/>
    </row>
    <row r="938" ht="15.75" customHeight="1">
      <c r="M938" s="48"/>
    </row>
    <row r="939" ht="15.75" customHeight="1">
      <c r="M939" s="48"/>
    </row>
    <row r="940" ht="15.75" customHeight="1">
      <c r="M940" s="48"/>
    </row>
    <row r="941" ht="15.75" customHeight="1">
      <c r="M941" s="48"/>
    </row>
    <row r="942" ht="15.75" customHeight="1">
      <c r="M942" s="48"/>
    </row>
    <row r="943" ht="15.75" customHeight="1">
      <c r="M943" s="48"/>
    </row>
    <row r="944" ht="15.75" customHeight="1">
      <c r="M944" s="48"/>
    </row>
    <row r="945" ht="15.75" customHeight="1">
      <c r="M945" s="48"/>
    </row>
    <row r="946" ht="15.75" customHeight="1">
      <c r="M946" s="48"/>
    </row>
    <row r="947" ht="15.75" customHeight="1">
      <c r="M947" s="48"/>
    </row>
    <row r="948" ht="15.75" customHeight="1">
      <c r="M948" s="48"/>
    </row>
    <row r="949" ht="15.75" customHeight="1">
      <c r="M949" s="48"/>
    </row>
    <row r="950" ht="15.75" customHeight="1">
      <c r="M950" s="48"/>
    </row>
    <row r="951" ht="15.75" customHeight="1">
      <c r="M951" s="48"/>
    </row>
    <row r="952" ht="15.75" customHeight="1">
      <c r="M952" s="48"/>
    </row>
    <row r="953" ht="15.75" customHeight="1">
      <c r="M953" s="48"/>
    </row>
    <row r="954" ht="15.75" customHeight="1">
      <c r="M954" s="48"/>
    </row>
    <row r="955" ht="15.75" customHeight="1">
      <c r="M955" s="48"/>
    </row>
    <row r="956" ht="15.75" customHeight="1">
      <c r="M956" s="48"/>
    </row>
    <row r="957" ht="15.75" customHeight="1">
      <c r="M957" s="48"/>
    </row>
    <row r="958" ht="15.75" customHeight="1">
      <c r="M958" s="48"/>
    </row>
    <row r="959" ht="15.75" customHeight="1">
      <c r="M959" s="48"/>
    </row>
    <row r="960" ht="15.75" customHeight="1">
      <c r="M960" s="48"/>
    </row>
    <row r="961" ht="15.75" customHeight="1">
      <c r="M961" s="48"/>
    </row>
    <row r="962" ht="15.75" customHeight="1">
      <c r="M962" s="48"/>
    </row>
    <row r="963" ht="15.75" customHeight="1">
      <c r="M963" s="48"/>
    </row>
    <row r="964" ht="15.75" customHeight="1">
      <c r="M964" s="48"/>
    </row>
    <row r="965" ht="15.75" customHeight="1">
      <c r="M965" s="48"/>
    </row>
    <row r="966" ht="15.75" customHeight="1">
      <c r="M966" s="48"/>
    </row>
    <row r="967" ht="15.75" customHeight="1">
      <c r="M967" s="48"/>
    </row>
    <row r="968" ht="15.75" customHeight="1">
      <c r="M968" s="48"/>
    </row>
    <row r="969" ht="15.75" customHeight="1">
      <c r="M969" s="48"/>
    </row>
    <row r="970" ht="15.75" customHeight="1">
      <c r="M970" s="48"/>
    </row>
    <row r="971" ht="15.75" customHeight="1">
      <c r="M971" s="48"/>
    </row>
    <row r="972" ht="15.75" customHeight="1">
      <c r="M972" s="48"/>
    </row>
    <row r="973" ht="15.75" customHeight="1">
      <c r="M973" s="48"/>
    </row>
    <row r="974" ht="15.75" customHeight="1">
      <c r="M974" s="48"/>
    </row>
    <row r="975" ht="15.75" customHeight="1">
      <c r="M975" s="48"/>
    </row>
    <row r="976" ht="15.75" customHeight="1">
      <c r="M976" s="48"/>
    </row>
    <row r="977" ht="15.75" customHeight="1">
      <c r="M977" s="48"/>
    </row>
    <row r="978" ht="15.75" customHeight="1">
      <c r="M978" s="48"/>
    </row>
    <row r="979" ht="15.75" customHeight="1">
      <c r="M979" s="48"/>
    </row>
    <row r="980" ht="15.75" customHeight="1">
      <c r="M980" s="48"/>
    </row>
    <row r="981" ht="15.75" customHeight="1">
      <c r="M981" s="48"/>
    </row>
    <row r="982" ht="15.75" customHeight="1">
      <c r="M982" s="48"/>
    </row>
    <row r="983" ht="15.75" customHeight="1">
      <c r="M983" s="48"/>
    </row>
    <row r="984" ht="15.75" customHeight="1">
      <c r="M984" s="48"/>
    </row>
    <row r="985" ht="15.75" customHeight="1">
      <c r="M985" s="48"/>
    </row>
    <row r="986" ht="15.75" customHeight="1">
      <c r="M986" s="48"/>
    </row>
    <row r="987" ht="15.75" customHeight="1">
      <c r="M987" s="48"/>
    </row>
    <row r="988" ht="15.75" customHeight="1">
      <c r="M988" s="48"/>
    </row>
    <row r="989" ht="15.75" customHeight="1">
      <c r="M989" s="48"/>
    </row>
    <row r="990" ht="15.75" customHeight="1">
      <c r="M990" s="48"/>
    </row>
    <row r="991" ht="15.75" customHeight="1">
      <c r="M991" s="48"/>
    </row>
    <row r="992" ht="15.75" customHeight="1">
      <c r="M992" s="48"/>
    </row>
    <row r="993" ht="15.75" customHeight="1">
      <c r="M993" s="48"/>
    </row>
    <row r="994" ht="15.75" customHeight="1">
      <c r="M994" s="48"/>
    </row>
    <row r="995" ht="15.75" customHeight="1">
      <c r="M995" s="48"/>
    </row>
    <row r="996" ht="15.75" customHeight="1">
      <c r="M996" s="48"/>
    </row>
    <row r="997" ht="15.75" customHeight="1">
      <c r="M997" s="48"/>
    </row>
    <row r="998" ht="15.75" customHeight="1">
      <c r="M998" s="48"/>
    </row>
    <row r="999" ht="15.75" customHeight="1">
      <c r="M999" s="48"/>
    </row>
    <row r="1000" ht="15.75" customHeight="1">
      <c r="M1000" s="48"/>
    </row>
    <row r="1001" ht="15.75" customHeight="1">
      <c r="M1001" s="4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4.44"/>
  </cols>
  <sheetData>
    <row r="2">
      <c r="A2" s="1" t="s">
        <v>0</v>
      </c>
      <c r="B2" s="1" t="s">
        <v>3</v>
      </c>
      <c r="C2" s="1" t="s">
        <v>4</v>
      </c>
      <c r="D2" s="1" t="s">
        <v>5</v>
      </c>
      <c r="E2" s="1" t="s">
        <v>6</v>
      </c>
    </row>
    <row r="3">
      <c r="A3" s="1" t="s">
        <v>7</v>
      </c>
      <c r="B3" s="3">
        <v>1.0</v>
      </c>
      <c r="C3" s="3">
        <v>100000.0</v>
      </c>
      <c r="D3" s="3">
        <v>100000.0</v>
      </c>
      <c r="E3" s="3">
        <v>100000.0</v>
      </c>
    </row>
    <row r="4">
      <c r="A4" s="5" t="s">
        <v>8</v>
      </c>
      <c r="B4" s="3">
        <v>2.0</v>
      </c>
      <c r="C4" s="3">
        <v>12000.0</v>
      </c>
      <c r="D4" s="3">
        <v>24000.0</v>
      </c>
      <c r="E4" s="3">
        <v>72000.0</v>
      </c>
    </row>
    <row r="5">
      <c r="A5" s="1" t="s">
        <v>10</v>
      </c>
      <c r="B5" s="3">
        <v>7.0</v>
      </c>
      <c r="C5" s="3">
        <v>8000.0</v>
      </c>
      <c r="D5" s="3">
        <v>56000.0</v>
      </c>
      <c r="E5" s="3">
        <v>168000.0</v>
      </c>
    </row>
    <row r="6">
      <c r="A6" s="1" t="s">
        <v>11</v>
      </c>
      <c r="B6" s="3">
        <v>14.0</v>
      </c>
      <c r="C6" s="3">
        <v>4000.0</v>
      </c>
      <c r="D6" s="3">
        <v>56000.0</v>
      </c>
      <c r="E6" s="3">
        <v>168000.0</v>
      </c>
    </row>
    <row r="7">
      <c r="A7" s="5" t="s">
        <v>12</v>
      </c>
      <c r="B7" s="3">
        <v>1.0</v>
      </c>
      <c r="C7" s="3">
        <v>25000.0</v>
      </c>
      <c r="D7" s="3">
        <v>25000.0</v>
      </c>
      <c r="E7" s="3">
        <v>75000.0</v>
      </c>
    </row>
    <row r="8">
      <c r="A8" s="1" t="s">
        <v>13</v>
      </c>
      <c r="B8" s="3">
        <v>1.0</v>
      </c>
      <c r="C8" s="3">
        <v>30000.0</v>
      </c>
      <c r="D8" s="3">
        <v>30000.0</v>
      </c>
      <c r="E8" s="3">
        <v>120000.0</v>
      </c>
    </row>
    <row r="9">
      <c r="A9" s="1" t="s">
        <v>14</v>
      </c>
      <c r="B9" s="3">
        <v>1.0</v>
      </c>
      <c r="C9" s="3">
        <v>10000.0</v>
      </c>
      <c r="D9" s="3">
        <v>10000.0</v>
      </c>
      <c r="E9" s="3">
        <v>30000.0</v>
      </c>
    </row>
    <row r="10">
      <c r="A10" s="1" t="s">
        <v>15</v>
      </c>
      <c r="B10" s="3">
        <v>1.0</v>
      </c>
      <c r="C10" s="3">
        <v>20000.0</v>
      </c>
      <c r="D10" s="3">
        <v>20000.0</v>
      </c>
      <c r="E10" s="3">
        <v>60000.0</v>
      </c>
    </row>
    <row r="11">
      <c r="A11" s="8"/>
      <c r="B11" s="8"/>
      <c r="C11" s="8"/>
      <c r="D11" s="8"/>
      <c r="E11" s="8"/>
    </row>
    <row r="12">
      <c r="A12" s="1" t="s">
        <v>18</v>
      </c>
      <c r="C12" s="8"/>
      <c r="D12" s="8"/>
      <c r="E12" s="8"/>
    </row>
    <row r="13">
      <c r="A13" s="1" t="s">
        <v>19</v>
      </c>
      <c r="B13" s="3">
        <v>3.0</v>
      </c>
      <c r="C13" s="3">
        <v>15000.0</v>
      </c>
      <c r="D13" s="8"/>
      <c r="E13" s="3">
        <v>15000.0</v>
      </c>
    </row>
    <row r="14">
      <c r="A14" s="5" t="s">
        <v>20</v>
      </c>
      <c r="B14" s="3">
        <v>2.0</v>
      </c>
      <c r="C14" s="3">
        <v>15000.0</v>
      </c>
      <c r="D14" s="8"/>
      <c r="E14" s="3">
        <v>15000.0</v>
      </c>
    </row>
    <row r="15">
      <c r="A15" s="5" t="s">
        <v>21</v>
      </c>
      <c r="B15" s="3">
        <v>1.0</v>
      </c>
      <c r="C15" s="3">
        <v>40000.0</v>
      </c>
      <c r="D15" s="8"/>
      <c r="E15" s="3">
        <v>40000.0</v>
      </c>
    </row>
    <row r="16">
      <c r="A16" s="5" t="s">
        <v>22</v>
      </c>
      <c r="B16" s="3">
        <v>2.0</v>
      </c>
      <c r="C16" s="3">
        <v>10000.0</v>
      </c>
      <c r="D16" s="8"/>
      <c r="E16" s="3">
        <v>10000.0</v>
      </c>
    </row>
    <row r="17">
      <c r="A17" s="5" t="s">
        <v>23</v>
      </c>
      <c r="B17" s="3">
        <v>4.0</v>
      </c>
      <c r="C17" s="3">
        <v>45000.0</v>
      </c>
      <c r="D17" s="8"/>
      <c r="E17" s="3">
        <v>45000.0</v>
      </c>
    </row>
    <row r="18">
      <c r="A18" s="1" t="s">
        <v>24</v>
      </c>
      <c r="B18" s="3">
        <v>3.0</v>
      </c>
      <c r="C18" s="3">
        <v>40000.0</v>
      </c>
      <c r="D18" s="8"/>
      <c r="E18" s="3">
        <v>40000.0</v>
      </c>
    </row>
    <row r="19">
      <c r="A19" s="1" t="s">
        <v>26</v>
      </c>
      <c r="B19" s="1" t="s">
        <v>27</v>
      </c>
      <c r="C19" s="3">
        <v>20000.0</v>
      </c>
      <c r="D19" s="8"/>
      <c r="E19" s="3">
        <v>20000.0</v>
      </c>
    </row>
    <row r="20">
      <c r="A20" s="1" t="s">
        <v>29</v>
      </c>
      <c r="B20" s="3">
        <v>10.0</v>
      </c>
      <c r="C20" s="3">
        <v>10000.0</v>
      </c>
      <c r="D20" s="8"/>
      <c r="E20" s="3">
        <v>10000.0</v>
      </c>
    </row>
    <row r="21">
      <c r="A21" s="1" t="s">
        <v>31</v>
      </c>
      <c r="B21" s="8"/>
      <c r="C21" s="3">
        <v>10000.0</v>
      </c>
      <c r="D21" s="8"/>
      <c r="E21" s="3">
        <v>10000.0</v>
      </c>
    </row>
    <row r="22">
      <c r="A22" s="5" t="s">
        <v>32</v>
      </c>
      <c r="B22" s="8"/>
      <c r="C22" s="3">
        <v>20000.0</v>
      </c>
      <c r="D22" s="8"/>
      <c r="E22" s="3">
        <v>20000.0</v>
      </c>
    </row>
    <row r="23">
      <c r="A23" s="5" t="s">
        <v>33</v>
      </c>
      <c r="B23" s="8"/>
      <c r="C23" s="3">
        <v>45000.0</v>
      </c>
      <c r="D23" s="8"/>
      <c r="E23" s="3">
        <v>45000.0</v>
      </c>
    </row>
    <row r="24">
      <c r="A24" s="1" t="s">
        <v>34</v>
      </c>
      <c r="B24" s="8"/>
      <c r="C24" s="3">
        <v>50000.0</v>
      </c>
      <c r="D24" s="8"/>
      <c r="E24" s="3">
        <v>50000.0</v>
      </c>
    </row>
    <row r="25">
      <c r="A25" s="1" t="s">
        <v>35</v>
      </c>
      <c r="B25" s="3">
        <v>3.0</v>
      </c>
      <c r="C25" s="8"/>
      <c r="D25" s="8"/>
      <c r="E25" s="8"/>
    </row>
    <row r="26">
      <c r="A26" s="1" t="s">
        <v>37</v>
      </c>
      <c r="B26" s="3">
        <v>7.0</v>
      </c>
      <c r="C26" s="8"/>
      <c r="D26" s="8"/>
      <c r="E26" s="8"/>
    </row>
    <row r="27">
      <c r="A27" s="8"/>
      <c r="B27" s="8"/>
      <c r="C27" s="8"/>
      <c r="D27" s="8"/>
      <c r="E27" s="8">
        <f>SUM(E3:E24)</f>
        <v>1113000</v>
      </c>
    </row>
  </sheetData>
  <mergeCells count="1">
    <mergeCell ref="A12:B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2" width="12.0"/>
    <col customWidth="1" min="3" max="3" width="10.11"/>
    <col customWidth="1" min="4" max="4" width="13.0"/>
    <col customWidth="1" min="5" max="5" width="10.11"/>
    <col customWidth="1" min="6" max="6" width="12.33"/>
    <col customWidth="1" min="7" max="7" width="9.78"/>
    <col customWidth="1" min="8" max="8" width="16.22"/>
    <col customWidth="1" min="9" max="9" width="9.78"/>
    <col customWidth="1" min="10" max="10" width="16.0"/>
    <col customWidth="1" min="11" max="14" width="9.78"/>
    <col customWidth="1" min="15" max="26" width="8.78"/>
  </cols>
  <sheetData>
    <row r="1" ht="15.75" customHeight="1">
      <c r="A1" s="31" t="s">
        <v>45</v>
      </c>
      <c r="B1" s="33" t="s">
        <v>54</v>
      </c>
      <c r="C1" s="37" t="s">
        <v>55</v>
      </c>
      <c r="D1" s="39"/>
      <c r="E1" s="41" t="s">
        <v>59</v>
      </c>
      <c r="F1" s="43"/>
      <c r="G1" s="45" t="s">
        <v>71</v>
      </c>
      <c r="H1" s="43"/>
      <c r="I1" s="45" t="s">
        <v>74</v>
      </c>
    </row>
    <row r="2" ht="15.75" customHeight="1">
      <c r="A2" s="47"/>
      <c r="B2" s="48"/>
      <c r="C2" s="48"/>
      <c r="D2" s="49" t="s">
        <v>76</v>
      </c>
      <c r="E2" s="50" t="s">
        <v>79</v>
      </c>
      <c r="F2" s="43"/>
      <c r="G2" s="43"/>
      <c r="H2" s="43"/>
      <c r="I2" s="43"/>
    </row>
    <row r="3" ht="15.75" customHeight="1">
      <c r="A3" s="52" t="s">
        <v>82</v>
      </c>
      <c r="B3" s="49" t="s">
        <v>86</v>
      </c>
      <c r="C3" s="49" t="s">
        <v>86</v>
      </c>
      <c r="D3" s="49" t="s">
        <v>87</v>
      </c>
      <c r="E3" s="50" t="s">
        <v>88</v>
      </c>
      <c r="F3" s="43" t="s">
        <v>89</v>
      </c>
      <c r="G3" s="54" t="s">
        <v>62</v>
      </c>
      <c r="H3" s="43" t="s">
        <v>89</v>
      </c>
      <c r="I3" s="54" t="s">
        <v>62</v>
      </c>
    </row>
    <row r="4" ht="15.75" customHeight="1">
      <c r="A4" s="56" t="s">
        <v>91</v>
      </c>
      <c r="B4" s="49" t="s">
        <v>92</v>
      </c>
      <c r="C4" s="49" t="s">
        <v>92</v>
      </c>
      <c r="D4" s="58" t="s">
        <v>93</v>
      </c>
      <c r="E4" s="50" t="s">
        <v>92</v>
      </c>
      <c r="F4" s="43" t="s">
        <v>96</v>
      </c>
      <c r="G4" s="43" t="s">
        <v>98</v>
      </c>
      <c r="H4" s="43" t="s">
        <v>96</v>
      </c>
      <c r="I4" s="43" t="s">
        <v>98</v>
      </c>
    </row>
    <row r="5" ht="15.75" customHeight="1">
      <c r="A5" s="52" t="s">
        <v>100</v>
      </c>
      <c r="B5" s="49" t="s">
        <v>101</v>
      </c>
      <c r="C5" s="49" t="s">
        <v>101</v>
      </c>
      <c r="D5" s="49" t="s">
        <v>102</v>
      </c>
      <c r="E5" s="59" t="s">
        <v>103</v>
      </c>
      <c r="F5" s="60" t="s">
        <v>105</v>
      </c>
      <c r="G5" s="54" t="s">
        <v>107</v>
      </c>
      <c r="H5" s="60" t="s">
        <v>105</v>
      </c>
      <c r="I5" s="54" t="s">
        <v>107</v>
      </c>
    </row>
    <row r="6" ht="15.75" customHeight="1">
      <c r="A6" s="62" t="s">
        <v>108</v>
      </c>
      <c r="B6" s="49" t="s">
        <v>110</v>
      </c>
      <c r="C6" s="49" t="s">
        <v>110</v>
      </c>
      <c r="D6" s="63" t="s">
        <v>111</v>
      </c>
      <c r="E6" s="50" t="s">
        <v>113</v>
      </c>
      <c r="F6" s="43" t="s">
        <v>114</v>
      </c>
      <c r="G6" s="43" t="s">
        <v>115</v>
      </c>
      <c r="H6" s="43" t="s">
        <v>114</v>
      </c>
      <c r="I6" s="43" t="s">
        <v>115</v>
      </c>
    </row>
    <row r="7" ht="15.75" customHeight="1">
      <c r="A7" s="52" t="s">
        <v>117</v>
      </c>
      <c r="B7" s="49" t="s">
        <v>113</v>
      </c>
      <c r="C7" s="49" t="s">
        <v>113</v>
      </c>
      <c r="D7" s="49" t="s">
        <v>118</v>
      </c>
      <c r="E7" s="50" t="s">
        <v>101</v>
      </c>
      <c r="F7" s="43" t="s">
        <v>119</v>
      </c>
      <c r="G7" s="54" t="s">
        <v>120</v>
      </c>
      <c r="H7" s="43" t="s">
        <v>119</v>
      </c>
      <c r="I7" s="54" t="s">
        <v>120</v>
      </c>
    </row>
    <row r="8" ht="15.75" customHeight="1">
      <c r="A8" s="52" t="s">
        <v>121</v>
      </c>
      <c r="B8" s="65" t="s">
        <v>103</v>
      </c>
      <c r="C8" s="65" t="s">
        <v>123</v>
      </c>
      <c r="D8" s="49" t="s">
        <v>124</v>
      </c>
      <c r="E8" s="50" t="s">
        <v>110</v>
      </c>
    </row>
    <row r="9" ht="15.75" customHeight="1">
      <c r="A9" s="47"/>
      <c r="B9" s="48"/>
      <c r="C9" s="48"/>
      <c r="D9" s="48"/>
      <c r="E9" s="67"/>
    </row>
    <row r="10" ht="15.75" customHeight="1">
      <c r="A10" s="47"/>
      <c r="B10" s="48"/>
      <c r="C10" s="48"/>
      <c r="D10" s="48"/>
      <c r="E10" s="67"/>
    </row>
    <row r="11" ht="15.75" customHeight="1">
      <c r="A11" s="47"/>
      <c r="B11" s="69" t="s">
        <v>125</v>
      </c>
      <c r="C11" s="48"/>
      <c r="D11" s="48"/>
      <c r="E11" s="67"/>
    </row>
    <row r="12" ht="15.75" customHeight="1">
      <c r="A12" s="52" t="s">
        <v>126</v>
      </c>
      <c r="B12" s="48">
        <f>(60+60+90+40+60)/40</f>
        <v>7.75</v>
      </c>
      <c r="C12" s="48" t="s">
        <v>94</v>
      </c>
      <c r="D12" s="48"/>
      <c r="E12" s="67"/>
    </row>
    <row r="13" ht="15.75" customHeight="1">
      <c r="A13" s="52" t="s">
        <v>129</v>
      </c>
      <c r="B13" s="48">
        <f>(60+60+60)/40</f>
        <v>4.5</v>
      </c>
      <c r="C13" s="48" t="s">
        <v>130</v>
      </c>
      <c r="D13" s="48"/>
      <c r="E13" s="67"/>
    </row>
    <row r="14" ht="15.75" customHeight="1">
      <c r="A14" s="52" t="s">
        <v>131</v>
      </c>
      <c r="B14" s="48">
        <f>(60+60)/40</f>
        <v>3</v>
      </c>
      <c r="C14" s="48" t="s">
        <v>133</v>
      </c>
      <c r="D14" s="48"/>
      <c r="E14" s="67"/>
    </row>
    <row r="15" ht="15.75" customHeight="1">
      <c r="A15" s="52" t="s">
        <v>135</v>
      </c>
      <c r="B15" s="48">
        <f>90/40</f>
        <v>2.25</v>
      </c>
      <c r="C15" s="48" t="s">
        <v>56</v>
      </c>
      <c r="D15" s="48"/>
      <c r="E15" s="67"/>
    </row>
    <row r="16" ht="15.75" customHeight="1">
      <c r="A16" s="52" t="s">
        <v>138</v>
      </c>
      <c r="B16" s="48">
        <f>120/40</f>
        <v>3</v>
      </c>
      <c r="C16" s="48" t="s">
        <v>56</v>
      </c>
      <c r="D16" s="48"/>
      <c r="E16" s="67"/>
    </row>
    <row r="17" ht="15.75" customHeight="1">
      <c r="A17" s="73"/>
      <c r="B17" s="74">
        <f>SUM(B12:B16)</f>
        <v>20.5</v>
      </c>
      <c r="C17" s="76"/>
      <c r="D17" s="76"/>
      <c r="E17" s="78"/>
    </row>
    <row r="18" ht="15.75" customHeight="1"/>
    <row r="19" ht="15.75" customHeight="1">
      <c r="B19" s="80" t="s">
        <v>144</v>
      </c>
      <c r="D19" s="80" t="s">
        <v>146</v>
      </c>
      <c r="F19" s="80" t="s">
        <v>147</v>
      </c>
      <c r="H19" s="81" t="s">
        <v>148</v>
      </c>
      <c r="J19" s="80" t="s">
        <v>149</v>
      </c>
    </row>
    <row r="20" ht="15.75" customHeight="1">
      <c r="A20" s="83" t="s">
        <v>76</v>
      </c>
      <c r="B20" s="19" t="s">
        <v>150</v>
      </c>
      <c r="C20" s="19" t="s">
        <v>82</v>
      </c>
      <c r="D20" s="19" t="s">
        <v>131</v>
      </c>
      <c r="E20" s="19" t="s">
        <v>151</v>
      </c>
      <c r="F20" s="19" t="s">
        <v>152</v>
      </c>
      <c r="G20" s="19" t="s">
        <v>82</v>
      </c>
      <c r="H20" s="19" t="s">
        <v>131</v>
      </c>
      <c r="I20" s="19" t="s">
        <v>151</v>
      </c>
      <c r="J20" s="19" t="s">
        <v>152</v>
      </c>
    </row>
    <row r="21" ht="15.75" customHeight="1">
      <c r="A21" s="19" t="s">
        <v>153</v>
      </c>
      <c r="B21" s="19" t="s">
        <v>138</v>
      </c>
      <c r="C21" s="19" t="s">
        <v>154</v>
      </c>
      <c r="D21" s="85" t="s">
        <v>155</v>
      </c>
      <c r="E21" s="19" t="s">
        <v>157</v>
      </c>
      <c r="F21" s="19" t="s">
        <v>158</v>
      </c>
      <c r="G21" s="19" t="s">
        <v>154</v>
      </c>
      <c r="H21" s="85" t="s">
        <v>155</v>
      </c>
      <c r="I21" s="19" t="s">
        <v>157</v>
      </c>
      <c r="J21" s="19" t="s">
        <v>158</v>
      </c>
    </row>
    <row r="22" ht="15.75" customHeight="1">
      <c r="A22" s="19" t="s">
        <v>159</v>
      </c>
      <c r="B22" s="85" t="s">
        <v>155</v>
      </c>
      <c r="C22" s="19" t="s">
        <v>91</v>
      </c>
      <c r="D22" s="19" t="s">
        <v>160</v>
      </c>
      <c r="E22" s="19" t="s">
        <v>161</v>
      </c>
      <c r="F22" s="85" t="s">
        <v>162</v>
      </c>
      <c r="G22" s="19" t="s">
        <v>91</v>
      </c>
      <c r="H22" s="19" t="s">
        <v>160</v>
      </c>
      <c r="I22" s="19" t="s">
        <v>161</v>
      </c>
      <c r="J22" s="85" t="s">
        <v>162</v>
      </c>
    </row>
    <row r="23" ht="15.75" customHeight="1">
      <c r="A23" s="19" t="s">
        <v>163</v>
      </c>
      <c r="B23" s="19" t="s">
        <v>160</v>
      </c>
      <c r="C23" s="19" t="s">
        <v>100</v>
      </c>
      <c r="D23" s="86" t="s">
        <v>164</v>
      </c>
      <c r="E23" s="19" t="s">
        <v>165</v>
      </c>
      <c r="F23" s="19" t="s">
        <v>166</v>
      </c>
      <c r="G23" s="19" t="s">
        <v>100</v>
      </c>
      <c r="H23" s="85" t="s">
        <v>164</v>
      </c>
      <c r="I23" s="19" t="s">
        <v>165</v>
      </c>
      <c r="J23" s="19" t="s">
        <v>166</v>
      </c>
    </row>
    <row r="24" ht="15.75" customHeight="1">
      <c r="A24" s="19" t="s">
        <v>168</v>
      </c>
      <c r="B24" s="85" t="s">
        <v>155</v>
      </c>
      <c r="C24" s="19" t="s">
        <v>105</v>
      </c>
      <c r="D24" s="19" t="s">
        <v>160</v>
      </c>
      <c r="E24" s="19"/>
      <c r="F24" s="19"/>
      <c r="G24" s="19" t="s">
        <v>105</v>
      </c>
      <c r="H24" s="19" t="s">
        <v>135</v>
      </c>
      <c r="I24" s="19"/>
      <c r="J24" s="19"/>
    </row>
    <row r="25" ht="15.75" customHeight="1">
      <c r="A25" s="19" t="s">
        <v>170</v>
      </c>
      <c r="B25" s="24" t="s">
        <v>160</v>
      </c>
      <c r="C25" s="19" t="s">
        <v>171</v>
      </c>
      <c r="D25" s="85" t="s">
        <v>115</v>
      </c>
      <c r="E25" s="19"/>
      <c r="F25" s="19"/>
      <c r="G25" s="19" t="s">
        <v>171</v>
      </c>
      <c r="H25" s="85" t="s">
        <v>115</v>
      </c>
      <c r="I25" s="19"/>
      <c r="J25" s="19"/>
    </row>
    <row r="26" ht="15.75" customHeight="1">
      <c r="A26" s="19" t="s">
        <v>173</v>
      </c>
      <c r="B26" s="88" t="s">
        <v>115</v>
      </c>
      <c r="C26" s="24" t="s">
        <v>174</v>
      </c>
      <c r="D26" s="24" t="s">
        <v>129</v>
      </c>
      <c r="E26" s="19" t="s">
        <v>175</v>
      </c>
      <c r="F26" s="85" t="s">
        <v>115</v>
      </c>
      <c r="G26" s="24" t="s">
        <v>174</v>
      </c>
      <c r="H26" s="24" t="s">
        <v>129</v>
      </c>
      <c r="I26" s="19" t="s">
        <v>175</v>
      </c>
      <c r="J26" s="85" t="s">
        <v>115</v>
      </c>
    </row>
    <row r="27" ht="15.75" customHeight="1">
      <c r="A27" s="19" t="s">
        <v>176</v>
      </c>
      <c r="B27" s="88" t="s">
        <v>162</v>
      </c>
      <c r="C27" s="24" t="s">
        <v>177</v>
      </c>
      <c r="D27" s="88" t="s">
        <v>155</v>
      </c>
      <c r="E27" s="19" t="s">
        <v>178</v>
      </c>
      <c r="F27" s="19" t="s">
        <v>166</v>
      </c>
      <c r="G27" s="24" t="s">
        <v>177</v>
      </c>
      <c r="H27" s="88" t="s">
        <v>155</v>
      </c>
      <c r="I27" s="19" t="s">
        <v>178</v>
      </c>
      <c r="J27" s="19" t="s">
        <v>166</v>
      </c>
    </row>
    <row r="28" ht="15.75" customHeight="1">
      <c r="A28" s="24" t="s">
        <v>179</v>
      </c>
      <c r="B28" s="24" t="s">
        <v>129</v>
      </c>
      <c r="C28" s="24" t="s">
        <v>180</v>
      </c>
      <c r="D28" s="24" t="s">
        <v>181</v>
      </c>
      <c r="E28" s="24" t="s">
        <v>182</v>
      </c>
      <c r="F28" s="86" t="s">
        <v>164</v>
      </c>
      <c r="G28" s="24" t="s">
        <v>180</v>
      </c>
      <c r="H28" s="24" t="s">
        <v>181</v>
      </c>
      <c r="I28" s="24" t="s">
        <v>182</v>
      </c>
      <c r="J28" s="85" t="s">
        <v>164</v>
      </c>
    </row>
    <row r="29" ht="15.75" customHeight="1">
      <c r="A29" s="24" t="s">
        <v>183</v>
      </c>
      <c r="B29" s="24" t="s">
        <v>181</v>
      </c>
      <c r="C29" s="24" t="s">
        <v>184</v>
      </c>
      <c r="D29" s="88" t="s">
        <v>185</v>
      </c>
      <c r="G29" s="24" t="s">
        <v>184</v>
      </c>
      <c r="H29" s="88" t="s">
        <v>185</v>
      </c>
    </row>
    <row r="30" ht="15.75" customHeight="1">
      <c r="A30" s="24" t="s">
        <v>186</v>
      </c>
      <c r="B30" s="24" t="s">
        <v>158</v>
      </c>
      <c r="C30" s="24"/>
      <c r="D30" s="24"/>
      <c r="G30" s="24"/>
      <c r="H30" s="24"/>
    </row>
    <row r="31" ht="15.75" customHeight="1">
      <c r="B31" s="19"/>
      <c r="C31" s="24"/>
      <c r="D31" s="24"/>
      <c r="G31" s="24"/>
      <c r="H31" s="24"/>
    </row>
    <row r="32" ht="15.75" customHeight="1">
      <c r="B32" s="19"/>
      <c r="C32" s="24"/>
      <c r="D32" s="24"/>
      <c r="F32" s="19"/>
      <c r="G32" s="24"/>
      <c r="H32" s="24"/>
    </row>
    <row r="33" ht="15.75" customHeight="1">
      <c r="B33" s="24"/>
      <c r="C33" s="28"/>
      <c r="D33" s="28"/>
      <c r="F33" s="19"/>
    </row>
    <row r="34" ht="15.75" customHeight="1">
      <c r="B34" s="24" t="s">
        <v>187</v>
      </c>
    </row>
    <row r="35" ht="15.75" customHeight="1">
      <c r="B35" s="19"/>
    </row>
    <row r="36" ht="15.75" customHeight="1">
      <c r="B36" s="2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2" width="15.44"/>
    <col customWidth="1" min="3" max="3" width="12.22"/>
    <col customWidth="1" min="4" max="4" width="11.89"/>
    <col customWidth="1" min="5" max="5" width="12.22"/>
    <col customWidth="1" min="6" max="6" width="11.78"/>
    <col customWidth="1" min="7" max="7" width="9.78"/>
    <col customWidth="1" min="8" max="8" width="13.11"/>
    <col customWidth="1" min="9" max="9" width="9.78"/>
    <col customWidth="1" min="10" max="10" width="15.89"/>
    <col customWidth="1" min="11" max="26" width="9.78"/>
  </cols>
  <sheetData>
    <row r="1" ht="15.75" customHeight="1">
      <c r="B1" s="96" t="s">
        <v>54</v>
      </c>
      <c r="C1" s="97" t="s">
        <v>55</v>
      </c>
      <c r="E1" s="98" t="s">
        <v>59</v>
      </c>
      <c r="F1" s="43"/>
      <c r="G1" s="45" t="s">
        <v>71</v>
      </c>
      <c r="H1" s="43"/>
      <c r="I1" s="45" t="s">
        <v>74</v>
      </c>
    </row>
    <row r="2" ht="15.75" customHeight="1">
      <c r="D2" s="49" t="s">
        <v>76</v>
      </c>
      <c r="E2" s="49" t="s">
        <v>204</v>
      </c>
      <c r="F2" s="43"/>
      <c r="G2" s="43"/>
      <c r="H2" s="43"/>
      <c r="I2" s="43"/>
    </row>
    <row r="3" ht="15.75" customHeight="1">
      <c r="A3" s="49" t="s">
        <v>82</v>
      </c>
      <c r="B3" s="49" t="s">
        <v>205</v>
      </c>
      <c r="C3" s="49" t="s">
        <v>205</v>
      </c>
      <c r="D3" s="49" t="s">
        <v>87</v>
      </c>
      <c r="E3" s="49" t="s">
        <v>206</v>
      </c>
      <c r="F3" s="43" t="s">
        <v>89</v>
      </c>
      <c r="G3" s="54" t="s">
        <v>62</v>
      </c>
      <c r="H3" s="43" t="s">
        <v>89</v>
      </c>
      <c r="I3" s="54" t="s">
        <v>62</v>
      </c>
    </row>
    <row r="4" ht="15.75" customHeight="1">
      <c r="A4" s="58" t="s">
        <v>91</v>
      </c>
      <c r="B4" s="49" t="s">
        <v>210</v>
      </c>
      <c r="C4" s="49" t="s">
        <v>210</v>
      </c>
      <c r="D4" s="58" t="s">
        <v>211</v>
      </c>
      <c r="E4" s="49" t="s">
        <v>210</v>
      </c>
      <c r="F4" s="43" t="s">
        <v>96</v>
      </c>
      <c r="G4" s="43" t="s">
        <v>98</v>
      </c>
      <c r="H4" s="43" t="s">
        <v>96</v>
      </c>
      <c r="I4" s="43" t="s">
        <v>98</v>
      </c>
    </row>
    <row r="5" ht="15.75" customHeight="1">
      <c r="A5" s="49" t="s">
        <v>100</v>
      </c>
      <c r="B5" s="49" t="s">
        <v>212</v>
      </c>
      <c r="C5" s="49" t="s">
        <v>212</v>
      </c>
      <c r="D5" s="49" t="s">
        <v>213</v>
      </c>
      <c r="E5" s="49" t="s">
        <v>212</v>
      </c>
      <c r="F5" s="60" t="s">
        <v>105</v>
      </c>
      <c r="G5" s="54" t="s">
        <v>107</v>
      </c>
      <c r="H5" s="60" t="s">
        <v>105</v>
      </c>
      <c r="I5" s="54" t="s">
        <v>107</v>
      </c>
    </row>
    <row r="6" ht="15.75" customHeight="1">
      <c r="A6" s="63" t="s">
        <v>108</v>
      </c>
      <c r="B6" s="49" t="s">
        <v>214</v>
      </c>
      <c r="C6" s="49" t="s">
        <v>214</v>
      </c>
      <c r="D6" s="63" t="s">
        <v>111</v>
      </c>
      <c r="E6" s="49" t="s">
        <v>215</v>
      </c>
      <c r="F6" s="43" t="s">
        <v>114</v>
      </c>
      <c r="G6" s="43" t="s">
        <v>115</v>
      </c>
      <c r="H6" s="43" t="s">
        <v>114</v>
      </c>
      <c r="I6" s="43" t="s">
        <v>115</v>
      </c>
    </row>
    <row r="7" ht="15.75" customHeight="1">
      <c r="A7" s="49" t="s">
        <v>117</v>
      </c>
      <c r="B7" s="49" t="s">
        <v>215</v>
      </c>
      <c r="C7" s="49" t="s">
        <v>215</v>
      </c>
      <c r="D7" s="49" t="s">
        <v>216</v>
      </c>
      <c r="E7" s="49" t="s">
        <v>214</v>
      </c>
      <c r="F7" s="43" t="s">
        <v>119</v>
      </c>
      <c r="G7" s="54" t="s">
        <v>120</v>
      </c>
      <c r="H7" s="43" t="s">
        <v>119</v>
      </c>
      <c r="I7" s="54" t="s">
        <v>120</v>
      </c>
    </row>
    <row r="8" ht="15.75" customHeight="1">
      <c r="A8" s="49" t="s">
        <v>121</v>
      </c>
      <c r="B8" s="49" t="s">
        <v>218</v>
      </c>
      <c r="C8" s="49" t="s">
        <v>219</v>
      </c>
      <c r="D8" s="49"/>
      <c r="E8" s="49"/>
      <c r="F8" s="43"/>
      <c r="G8" s="43"/>
      <c r="H8" s="43"/>
      <c r="I8" s="43"/>
    </row>
    <row r="9" ht="15.75" customHeight="1"/>
    <row r="10" ht="15.75" customHeight="1"/>
    <row r="11" ht="15.75" customHeight="1">
      <c r="B11" s="69" t="s">
        <v>125</v>
      </c>
    </row>
    <row r="12" ht="15.75" customHeight="1">
      <c r="A12" s="49" t="s">
        <v>126</v>
      </c>
      <c r="B12" s="49">
        <f>(60+60+90+80)/40</f>
        <v>7.25</v>
      </c>
      <c r="C12" s="59" t="s">
        <v>94</v>
      </c>
    </row>
    <row r="13" ht="15.75" customHeight="1">
      <c r="A13" s="49" t="s">
        <v>129</v>
      </c>
      <c r="B13" s="49">
        <f>(60+60+60)/40</f>
        <v>4.5</v>
      </c>
      <c r="C13" s="59" t="s">
        <v>130</v>
      </c>
    </row>
    <row r="14" ht="15.75" customHeight="1">
      <c r="A14" s="49" t="s">
        <v>131</v>
      </c>
      <c r="B14" s="49">
        <v>3.0</v>
      </c>
      <c r="C14" s="59" t="s">
        <v>122</v>
      </c>
    </row>
    <row r="15" ht="15.75" customHeight="1">
      <c r="A15" s="49" t="s">
        <v>135</v>
      </c>
      <c r="B15" s="49">
        <f>90/40</f>
        <v>2.25</v>
      </c>
      <c r="C15" s="59" t="s">
        <v>56</v>
      </c>
    </row>
    <row r="16" ht="15.75" customHeight="1">
      <c r="A16" s="52" t="s">
        <v>138</v>
      </c>
      <c r="B16" s="49">
        <v>3.0</v>
      </c>
      <c r="C16" s="59" t="s">
        <v>56</v>
      </c>
    </row>
    <row r="17" ht="15.75" customHeight="1">
      <c r="B17" s="104">
        <f>SUM(B12:B16)</f>
        <v>20</v>
      </c>
    </row>
    <row r="18" ht="15.75" customHeight="1"/>
    <row r="19" ht="15.75" customHeight="1">
      <c r="B19" s="80" t="s">
        <v>144</v>
      </c>
      <c r="D19" s="80" t="s">
        <v>146</v>
      </c>
      <c r="F19" s="80" t="s">
        <v>147</v>
      </c>
      <c r="H19" s="81" t="s">
        <v>148</v>
      </c>
      <c r="J19" s="80" t="s">
        <v>149</v>
      </c>
    </row>
    <row r="20" ht="15.75" customHeight="1">
      <c r="A20" s="83" t="s">
        <v>76</v>
      </c>
      <c r="B20" s="19" t="s">
        <v>150</v>
      </c>
      <c r="C20" s="19" t="s">
        <v>82</v>
      </c>
      <c r="D20" s="19" t="s">
        <v>131</v>
      </c>
      <c r="E20" s="19" t="s">
        <v>151</v>
      </c>
      <c r="F20" s="19" t="s">
        <v>152</v>
      </c>
      <c r="G20" s="19" t="s">
        <v>82</v>
      </c>
      <c r="H20" s="19" t="s">
        <v>131</v>
      </c>
      <c r="I20" s="19" t="s">
        <v>151</v>
      </c>
      <c r="J20" s="19" t="s">
        <v>152</v>
      </c>
    </row>
    <row r="21" ht="15.75" customHeight="1">
      <c r="A21" s="19" t="s">
        <v>153</v>
      </c>
      <c r="B21" s="19" t="s">
        <v>138</v>
      </c>
      <c r="C21" s="19" t="s">
        <v>154</v>
      </c>
      <c r="D21" s="85" t="s">
        <v>155</v>
      </c>
      <c r="E21" s="19" t="s">
        <v>157</v>
      </c>
      <c r="F21" s="19" t="s">
        <v>158</v>
      </c>
      <c r="G21" s="19" t="s">
        <v>154</v>
      </c>
      <c r="H21" s="85" t="s">
        <v>155</v>
      </c>
      <c r="I21" s="19" t="s">
        <v>157</v>
      </c>
      <c r="J21" s="19" t="s">
        <v>158</v>
      </c>
    </row>
    <row r="22" ht="15.75" customHeight="1">
      <c r="A22" s="19" t="s">
        <v>159</v>
      </c>
      <c r="B22" s="85" t="s">
        <v>155</v>
      </c>
      <c r="C22" s="19" t="s">
        <v>91</v>
      </c>
      <c r="D22" s="19" t="s">
        <v>222</v>
      </c>
      <c r="E22" s="19" t="s">
        <v>161</v>
      </c>
      <c r="F22" s="85" t="s">
        <v>162</v>
      </c>
      <c r="G22" s="19" t="s">
        <v>91</v>
      </c>
      <c r="H22" s="19" t="s">
        <v>222</v>
      </c>
      <c r="I22" s="19" t="s">
        <v>161</v>
      </c>
      <c r="J22" s="85" t="s">
        <v>162</v>
      </c>
    </row>
    <row r="23" ht="15.75" customHeight="1">
      <c r="A23" s="19" t="s">
        <v>165</v>
      </c>
      <c r="B23" s="19" t="s">
        <v>129</v>
      </c>
      <c r="C23" s="19" t="s">
        <v>223</v>
      </c>
      <c r="D23" s="85" t="s">
        <v>155</v>
      </c>
      <c r="E23" s="19" t="s">
        <v>165</v>
      </c>
      <c r="F23" s="19" t="s">
        <v>166</v>
      </c>
      <c r="G23" s="19" t="s">
        <v>223</v>
      </c>
      <c r="H23" s="85" t="s">
        <v>155</v>
      </c>
      <c r="I23" s="19" t="s">
        <v>165</v>
      </c>
      <c r="J23" s="19" t="s">
        <v>166</v>
      </c>
    </row>
    <row r="24" ht="15.75" customHeight="1">
      <c r="A24" s="19" t="s">
        <v>224</v>
      </c>
      <c r="B24" s="85" t="s">
        <v>162</v>
      </c>
      <c r="C24" s="19" t="s">
        <v>225</v>
      </c>
      <c r="D24" s="19" t="s">
        <v>160</v>
      </c>
      <c r="E24" s="19"/>
      <c r="F24" s="19"/>
      <c r="G24" s="19" t="s">
        <v>225</v>
      </c>
      <c r="H24" s="19" t="s">
        <v>160</v>
      </c>
      <c r="I24" s="19"/>
      <c r="J24" s="19"/>
    </row>
    <row r="25" ht="15.75" customHeight="1">
      <c r="A25" s="19" t="s">
        <v>171</v>
      </c>
      <c r="B25" s="19" t="s">
        <v>115</v>
      </c>
      <c r="C25" s="19" t="s">
        <v>168</v>
      </c>
      <c r="D25" s="85" t="s">
        <v>155</v>
      </c>
      <c r="E25" s="19"/>
      <c r="F25" s="19"/>
      <c r="G25" s="19" t="s">
        <v>168</v>
      </c>
      <c r="H25" s="85" t="s">
        <v>155</v>
      </c>
      <c r="I25" s="19"/>
      <c r="J25" s="19"/>
    </row>
    <row r="26" ht="15.75" customHeight="1">
      <c r="A26" s="19" t="s">
        <v>226</v>
      </c>
      <c r="B26" s="19" t="s">
        <v>160</v>
      </c>
      <c r="C26" s="24" t="s">
        <v>227</v>
      </c>
      <c r="D26" s="24" t="s">
        <v>129</v>
      </c>
      <c r="E26" s="19" t="s">
        <v>175</v>
      </c>
      <c r="F26" s="19" t="s">
        <v>115</v>
      </c>
      <c r="G26" s="24" t="s">
        <v>227</v>
      </c>
      <c r="H26" s="24" t="s">
        <v>129</v>
      </c>
      <c r="I26" s="19" t="s">
        <v>175</v>
      </c>
      <c r="J26" s="19" t="s">
        <v>115</v>
      </c>
    </row>
    <row r="27" ht="15.75" customHeight="1">
      <c r="A27" s="19" t="s">
        <v>228</v>
      </c>
      <c r="B27" s="88" t="s">
        <v>155</v>
      </c>
      <c r="C27" s="24" t="s">
        <v>171</v>
      </c>
      <c r="D27" s="24" t="s">
        <v>115</v>
      </c>
      <c r="E27" s="19" t="s">
        <v>178</v>
      </c>
      <c r="F27" s="19" t="s">
        <v>166</v>
      </c>
      <c r="G27" s="24" t="s">
        <v>171</v>
      </c>
      <c r="H27" s="24" t="s">
        <v>115</v>
      </c>
      <c r="I27" s="19" t="s">
        <v>178</v>
      </c>
      <c r="J27" s="19" t="s">
        <v>166</v>
      </c>
    </row>
    <row r="28" ht="15.75" customHeight="1">
      <c r="A28" s="24" t="s">
        <v>183</v>
      </c>
      <c r="B28" s="24" t="s">
        <v>181</v>
      </c>
      <c r="C28" s="24" t="s">
        <v>226</v>
      </c>
      <c r="D28" s="24" t="s">
        <v>135</v>
      </c>
      <c r="E28" s="24" t="s">
        <v>182</v>
      </c>
      <c r="F28" s="85" t="s">
        <v>185</v>
      </c>
      <c r="G28" s="24" t="s">
        <v>226</v>
      </c>
      <c r="H28" s="24" t="s">
        <v>160</v>
      </c>
      <c r="I28" s="24" t="s">
        <v>182</v>
      </c>
      <c r="J28" s="85" t="s">
        <v>164</v>
      </c>
    </row>
    <row r="29" ht="15.75" customHeight="1">
      <c r="A29" s="24" t="s">
        <v>184</v>
      </c>
      <c r="B29" s="85" t="s">
        <v>185</v>
      </c>
      <c r="C29" s="24" t="s">
        <v>228</v>
      </c>
      <c r="D29" s="88" t="s">
        <v>155</v>
      </c>
      <c r="G29" s="24" t="s">
        <v>228</v>
      </c>
      <c r="H29" s="88" t="s">
        <v>155</v>
      </c>
    </row>
    <row r="30" ht="15.75" customHeight="1">
      <c r="B30" s="24"/>
      <c r="C30" s="24" t="s">
        <v>183</v>
      </c>
      <c r="D30" s="24" t="s">
        <v>181</v>
      </c>
      <c r="G30" s="24" t="s">
        <v>183</v>
      </c>
      <c r="H30" s="24" t="s">
        <v>181</v>
      </c>
    </row>
    <row r="31" ht="15.75" customHeight="1">
      <c r="C31" s="24" t="s">
        <v>186</v>
      </c>
      <c r="D31" s="88" t="s">
        <v>185</v>
      </c>
      <c r="F31" s="19"/>
      <c r="G31" s="24" t="s">
        <v>186</v>
      </c>
      <c r="H31" s="88" t="s">
        <v>185</v>
      </c>
    </row>
    <row r="32" ht="15.75" customHeight="1">
      <c r="B32" s="19"/>
      <c r="C32" s="28"/>
      <c r="D32" s="28"/>
      <c r="F32" s="19"/>
    </row>
    <row r="33" ht="15.75" customHeight="1">
      <c r="B33" s="19"/>
      <c r="C33" s="28"/>
      <c r="D33" s="28"/>
    </row>
    <row r="34" ht="15.75" customHeight="1">
      <c r="B34" s="19"/>
      <c r="C34" s="28"/>
      <c r="D34" s="28"/>
    </row>
    <row r="35" ht="15.75" customHeight="1">
      <c r="B35" s="19"/>
    </row>
    <row r="36" ht="15.75" customHeight="1">
      <c r="B36" s="24"/>
    </row>
    <row r="37" ht="15.75" customHeight="1">
      <c r="B37" s="24"/>
    </row>
    <row r="38" ht="15.75" customHeight="1">
      <c r="B38" s="19"/>
    </row>
    <row r="39" ht="15.75" customHeight="1">
      <c r="B39" s="24"/>
    </row>
    <row r="40" ht="15.75" customHeight="1"/>
    <row r="41" ht="15.75" customHeight="1">
      <c r="B41" s="85" t="s">
        <v>162</v>
      </c>
    </row>
    <row r="42" ht="15.75" customHeight="1">
      <c r="B42" s="19" t="s">
        <v>230</v>
      </c>
    </row>
    <row r="43" ht="15.75" customHeight="1">
      <c r="B43" s="19" t="s">
        <v>115</v>
      </c>
    </row>
    <row r="44" ht="15.75" customHeight="1">
      <c r="B44" s="19" t="s">
        <v>230</v>
      </c>
    </row>
    <row r="45" ht="15.75" customHeight="1">
      <c r="B45" s="109" t="s">
        <v>155</v>
      </c>
    </row>
    <row r="46" ht="15.75" customHeight="1">
      <c r="B46" s="24" t="s">
        <v>181</v>
      </c>
    </row>
    <row r="47" ht="15.75" customHeight="1">
      <c r="B47" s="85" t="s">
        <v>185</v>
      </c>
    </row>
    <row r="48" ht="15.75" customHeight="1">
      <c r="B48" s="2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22"/>
    <col customWidth="1" min="2" max="2" width="18.33"/>
    <col customWidth="1" min="3" max="3" width="10.33"/>
    <col customWidth="1" min="4" max="4" width="9.56"/>
    <col customWidth="1" min="5" max="5" width="9.0"/>
    <col customWidth="1" min="6" max="6" width="7.33"/>
    <col customWidth="1" min="7" max="26" width="9.78"/>
  </cols>
  <sheetData>
    <row r="1" ht="15.75" customHeight="1">
      <c r="B1" s="96" t="s">
        <v>54</v>
      </c>
      <c r="C1" s="97" t="s">
        <v>55</v>
      </c>
      <c r="E1" s="98" t="s">
        <v>59</v>
      </c>
      <c r="F1" s="45" t="s">
        <v>71</v>
      </c>
      <c r="G1" s="43"/>
      <c r="H1" s="45" t="s">
        <v>74</v>
      </c>
    </row>
    <row r="2" ht="15.75" customHeight="1">
      <c r="D2" s="49" t="s">
        <v>76</v>
      </c>
      <c r="E2" s="50" t="s">
        <v>237</v>
      </c>
      <c r="F2" s="43"/>
      <c r="G2" s="43"/>
      <c r="H2" s="43"/>
    </row>
    <row r="3" ht="15.75" customHeight="1">
      <c r="A3" s="49" t="s">
        <v>82</v>
      </c>
      <c r="B3" s="49" t="s">
        <v>238</v>
      </c>
      <c r="C3" s="49" t="s">
        <v>238</v>
      </c>
      <c r="D3" s="49" t="s">
        <v>87</v>
      </c>
      <c r="E3" s="50" t="s">
        <v>239</v>
      </c>
      <c r="F3" s="54" t="s">
        <v>62</v>
      </c>
      <c r="G3" s="43" t="s">
        <v>89</v>
      </c>
      <c r="H3" s="54" t="s">
        <v>62</v>
      </c>
    </row>
    <row r="4" ht="15.75" customHeight="1">
      <c r="A4" s="58" t="s">
        <v>91</v>
      </c>
      <c r="B4" s="49" t="s">
        <v>240</v>
      </c>
      <c r="C4" s="49" t="s">
        <v>240</v>
      </c>
      <c r="D4" s="58" t="s">
        <v>241</v>
      </c>
      <c r="E4" s="50" t="s">
        <v>240</v>
      </c>
      <c r="F4" s="43" t="s">
        <v>98</v>
      </c>
      <c r="G4" s="43" t="s">
        <v>96</v>
      </c>
      <c r="H4" s="43" t="s">
        <v>98</v>
      </c>
    </row>
    <row r="5" ht="15.75" customHeight="1">
      <c r="A5" s="49" t="s">
        <v>100</v>
      </c>
      <c r="B5" s="49" t="s">
        <v>242</v>
      </c>
      <c r="C5" s="49" t="s">
        <v>242</v>
      </c>
      <c r="D5" s="49" t="s">
        <v>213</v>
      </c>
      <c r="E5" s="50" t="s">
        <v>242</v>
      </c>
      <c r="F5" s="54" t="s">
        <v>107</v>
      </c>
      <c r="G5" s="60" t="s">
        <v>105</v>
      </c>
      <c r="H5" s="54" t="s">
        <v>107</v>
      </c>
    </row>
    <row r="6" ht="15.75" customHeight="1">
      <c r="A6" s="63" t="s">
        <v>108</v>
      </c>
      <c r="B6" s="49" t="s">
        <v>243</v>
      </c>
      <c r="C6" s="49" t="s">
        <v>243</v>
      </c>
      <c r="D6" s="63" t="s">
        <v>111</v>
      </c>
      <c r="E6" s="50" t="s">
        <v>244</v>
      </c>
      <c r="F6" s="43" t="s">
        <v>115</v>
      </c>
      <c r="G6" s="43" t="s">
        <v>114</v>
      </c>
      <c r="H6" s="43" t="s">
        <v>115</v>
      </c>
    </row>
    <row r="7" ht="15.75" customHeight="1">
      <c r="A7" s="49" t="s">
        <v>117</v>
      </c>
      <c r="B7" s="49" t="s">
        <v>244</v>
      </c>
      <c r="C7" s="49" t="s">
        <v>244</v>
      </c>
      <c r="D7" s="49" t="s">
        <v>245</v>
      </c>
      <c r="E7" s="50" t="s">
        <v>243</v>
      </c>
      <c r="F7" s="54" t="s">
        <v>120</v>
      </c>
      <c r="G7" s="43" t="s">
        <v>119</v>
      </c>
      <c r="H7" s="54" t="s">
        <v>120</v>
      </c>
    </row>
    <row r="8" ht="15.75" customHeight="1">
      <c r="A8" s="49" t="s">
        <v>246</v>
      </c>
      <c r="B8" s="49" t="s">
        <v>247</v>
      </c>
      <c r="C8" s="49" t="s">
        <v>247</v>
      </c>
      <c r="D8" s="49"/>
      <c r="E8" s="49"/>
    </row>
    <row r="9" ht="15.75" customHeight="1"/>
    <row r="10" ht="15.75" customHeight="1"/>
    <row r="11" ht="15.75" customHeight="1">
      <c r="B11" s="69" t="s">
        <v>125</v>
      </c>
    </row>
    <row r="12" ht="15.75" customHeight="1">
      <c r="A12" s="49" t="s">
        <v>126</v>
      </c>
      <c r="B12" s="49"/>
      <c r="C12" s="59">
        <f>(60+60+60+60+60)/40</f>
        <v>7.5</v>
      </c>
      <c r="D12" s="59" t="s">
        <v>68</v>
      </c>
    </row>
    <row r="13" ht="15.75" customHeight="1">
      <c r="A13" s="49" t="s">
        <v>129</v>
      </c>
      <c r="B13" s="49"/>
      <c r="C13" s="59">
        <f>(60+60+50)/40</f>
        <v>4.25</v>
      </c>
      <c r="D13" s="59" t="s">
        <v>68</v>
      </c>
    </row>
    <row r="14" ht="15.75" customHeight="1">
      <c r="A14" s="49" t="s">
        <v>131</v>
      </c>
      <c r="B14" s="49"/>
      <c r="C14" s="59">
        <v>3.0</v>
      </c>
      <c r="D14" s="59" t="s">
        <v>133</v>
      </c>
    </row>
    <row r="15" ht="15.75" customHeight="1">
      <c r="A15" s="52" t="s">
        <v>138</v>
      </c>
      <c r="B15" s="49"/>
      <c r="C15" s="59">
        <f>(60+60)/40</f>
        <v>3</v>
      </c>
      <c r="D15" s="59" t="s">
        <v>56</v>
      </c>
    </row>
    <row r="16" ht="15.75" customHeight="1">
      <c r="B16" s="104"/>
      <c r="C16" s="59">
        <f>SUM(C12:C15)</f>
        <v>17.75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22"/>
    <col customWidth="1" min="2" max="2" width="15.44"/>
    <col customWidth="1" min="3" max="3" width="12.22"/>
    <col customWidth="1" min="4" max="4" width="8.89"/>
    <col customWidth="1" min="5" max="5" width="10.11"/>
    <col customWidth="1" min="6" max="6" width="7.33"/>
    <col customWidth="1" min="7" max="26" width="9.78"/>
  </cols>
  <sheetData>
    <row r="1" ht="15.75" customHeight="1">
      <c r="B1" s="96" t="s">
        <v>54</v>
      </c>
      <c r="C1" s="97" t="s">
        <v>55</v>
      </c>
      <c r="E1" s="98" t="s">
        <v>59</v>
      </c>
      <c r="F1" s="45" t="s">
        <v>71</v>
      </c>
      <c r="G1" s="43"/>
      <c r="H1" s="45" t="s">
        <v>74</v>
      </c>
    </row>
    <row r="2" ht="15.75" customHeight="1">
      <c r="F2" s="43"/>
      <c r="G2" s="43"/>
      <c r="H2" s="43"/>
    </row>
    <row r="3" ht="15.75" customHeight="1">
      <c r="A3" s="49" t="s">
        <v>252</v>
      </c>
      <c r="B3" s="49" t="s">
        <v>253</v>
      </c>
      <c r="C3" s="49" t="s">
        <v>253</v>
      </c>
      <c r="D3" s="49" t="s">
        <v>76</v>
      </c>
      <c r="E3" s="50" t="s">
        <v>254</v>
      </c>
      <c r="F3" s="54" t="s">
        <v>62</v>
      </c>
      <c r="G3" s="43" t="s">
        <v>89</v>
      </c>
      <c r="H3" s="54" t="s">
        <v>62</v>
      </c>
    </row>
    <row r="4" ht="15.75" customHeight="1">
      <c r="A4" s="58" t="s">
        <v>255</v>
      </c>
      <c r="B4" s="49" t="s">
        <v>256</v>
      </c>
      <c r="C4" s="49" t="s">
        <v>256</v>
      </c>
      <c r="D4" s="49" t="s">
        <v>257</v>
      </c>
      <c r="E4" s="50" t="s">
        <v>258</v>
      </c>
      <c r="F4" s="43" t="s">
        <v>98</v>
      </c>
      <c r="G4" s="43" t="s">
        <v>96</v>
      </c>
      <c r="H4" s="43" t="s">
        <v>98</v>
      </c>
    </row>
    <row r="5" ht="15.75" customHeight="1">
      <c r="A5" s="49" t="s">
        <v>259</v>
      </c>
      <c r="B5" s="49" t="s">
        <v>260</v>
      </c>
      <c r="C5" s="49" t="s">
        <v>260</v>
      </c>
      <c r="D5" s="48" t="s">
        <v>261</v>
      </c>
      <c r="E5" s="50" t="s">
        <v>262</v>
      </c>
      <c r="F5" s="54" t="s">
        <v>107</v>
      </c>
      <c r="G5" s="60" t="s">
        <v>105</v>
      </c>
      <c r="H5" s="54" t="s">
        <v>107</v>
      </c>
    </row>
    <row r="6" ht="15.75" customHeight="1">
      <c r="A6" s="63" t="s">
        <v>263</v>
      </c>
      <c r="B6" s="49" t="s">
        <v>258</v>
      </c>
      <c r="C6" s="49" t="s">
        <v>258</v>
      </c>
      <c r="D6" s="48" t="s">
        <v>264</v>
      </c>
      <c r="E6" s="50" t="s">
        <v>256</v>
      </c>
      <c r="F6" s="43" t="s">
        <v>115</v>
      </c>
      <c r="G6" s="43" t="s">
        <v>114</v>
      </c>
      <c r="H6" s="43" t="s">
        <v>115</v>
      </c>
    </row>
    <row r="7" ht="15.75" customHeight="1">
      <c r="A7" s="49" t="s">
        <v>175</v>
      </c>
      <c r="B7" s="49" t="s">
        <v>265</v>
      </c>
      <c r="C7" s="49" t="s">
        <v>265</v>
      </c>
      <c r="D7" s="58" t="s">
        <v>266</v>
      </c>
      <c r="E7" s="50" t="s">
        <v>260</v>
      </c>
      <c r="F7" s="54" t="s">
        <v>120</v>
      </c>
      <c r="G7" s="43" t="s">
        <v>119</v>
      </c>
      <c r="H7" s="54" t="s">
        <v>120</v>
      </c>
    </row>
    <row r="8" ht="15.75" customHeight="1">
      <c r="A8" s="49" t="s">
        <v>267</v>
      </c>
      <c r="B8" s="49" t="s">
        <v>262</v>
      </c>
      <c r="C8" s="49" t="s">
        <v>262</v>
      </c>
      <c r="D8" s="49" t="s">
        <v>268</v>
      </c>
      <c r="E8" s="50" t="s">
        <v>269</v>
      </c>
    </row>
    <row r="9" ht="15.75" customHeight="1">
      <c r="A9" s="49" t="s">
        <v>270</v>
      </c>
      <c r="B9" s="49" t="s">
        <v>260</v>
      </c>
      <c r="C9" s="49" t="s">
        <v>260</v>
      </c>
      <c r="D9" s="63" t="s">
        <v>271</v>
      </c>
      <c r="E9" s="50" t="s">
        <v>265</v>
      </c>
    </row>
    <row r="10" ht="15.75" customHeight="1">
      <c r="D10" s="49" t="s">
        <v>272</v>
      </c>
      <c r="E10" s="50" t="s">
        <v>269</v>
      </c>
    </row>
    <row r="11" ht="15.75" customHeight="1">
      <c r="B11" s="69" t="s">
        <v>125</v>
      </c>
    </row>
    <row r="12" ht="15.75" customHeight="1">
      <c r="A12" s="49" t="s">
        <v>126</v>
      </c>
      <c r="B12" s="49"/>
      <c r="C12" s="59">
        <f>(60+60+50+50+40+40)/40</f>
        <v>7.5</v>
      </c>
      <c r="D12" s="59" t="s">
        <v>69</v>
      </c>
    </row>
    <row r="13" ht="15.75" customHeight="1">
      <c r="A13" s="49" t="s">
        <v>129</v>
      </c>
      <c r="B13" s="49"/>
      <c r="C13" s="59">
        <f>(60+60+40)/40</f>
        <v>4</v>
      </c>
      <c r="D13" s="59" t="s">
        <v>68</v>
      </c>
    </row>
    <row r="14" ht="15.75" customHeight="1">
      <c r="A14" s="49" t="s">
        <v>131</v>
      </c>
      <c r="B14" s="49"/>
      <c r="C14" s="59">
        <f>(50+50)/40</f>
        <v>2.5</v>
      </c>
      <c r="D14" s="59" t="s">
        <v>133</v>
      </c>
    </row>
    <row r="15" ht="15.75" customHeight="1">
      <c r="A15" s="52" t="s">
        <v>138</v>
      </c>
      <c r="B15" s="49"/>
      <c r="C15" s="59">
        <f>120/40</f>
        <v>3</v>
      </c>
      <c r="D15" s="59" t="s">
        <v>56</v>
      </c>
    </row>
    <row r="16" ht="15.75" customHeight="1">
      <c r="B16" s="104"/>
      <c r="C16" s="59">
        <f>SUM(C12:C15)</f>
        <v>17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22"/>
    <col customWidth="1" min="2" max="2" width="15.11"/>
    <col customWidth="1" min="3" max="3" width="9.89"/>
    <col customWidth="1" min="4" max="4" width="11.22"/>
    <col customWidth="1" min="5" max="5" width="10.0"/>
    <col customWidth="1" min="6" max="6" width="12.78"/>
    <col customWidth="1" min="7" max="7" width="9.0"/>
    <col customWidth="1" min="8" max="8" width="12.44"/>
    <col customWidth="1" min="9" max="9" width="9.22"/>
    <col customWidth="1" min="10" max="10" width="11.33"/>
    <col customWidth="1" min="11" max="26" width="9.78"/>
  </cols>
  <sheetData>
    <row r="1" ht="15.75" customHeight="1">
      <c r="B1" s="96" t="s">
        <v>54</v>
      </c>
      <c r="C1" s="97" t="s">
        <v>55</v>
      </c>
      <c r="E1" s="98" t="s">
        <v>59</v>
      </c>
      <c r="F1" s="43"/>
      <c r="G1" s="124" t="s">
        <v>71</v>
      </c>
      <c r="H1" s="43"/>
      <c r="I1" s="45" t="s">
        <v>74</v>
      </c>
    </row>
    <row r="2" ht="15.75" customHeight="1">
      <c r="F2" s="43"/>
      <c r="G2" s="125"/>
      <c r="H2" s="43"/>
      <c r="I2" s="43"/>
    </row>
    <row r="3" ht="15.75" customHeight="1">
      <c r="A3" s="49" t="s">
        <v>82</v>
      </c>
      <c r="B3" s="49" t="s">
        <v>276</v>
      </c>
      <c r="C3" s="49" t="s">
        <v>277</v>
      </c>
      <c r="D3" s="49" t="s">
        <v>76</v>
      </c>
      <c r="E3" s="50" t="s">
        <v>278</v>
      </c>
      <c r="F3" s="43" t="s">
        <v>89</v>
      </c>
      <c r="G3" s="127" t="s">
        <v>62</v>
      </c>
      <c r="H3" s="43" t="s">
        <v>89</v>
      </c>
      <c r="I3" s="54" t="s">
        <v>62</v>
      </c>
    </row>
    <row r="4" ht="15.75" customHeight="1">
      <c r="A4" s="58" t="s">
        <v>279</v>
      </c>
      <c r="B4" s="49" t="s">
        <v>277</v>
      </c>
      <c r="C4" s="49" t="s">
        <v>276</v>
      </c>
      <c r="D4" s="49" t="s">
        <v>257</v>
      </c>
      <c r="E4" s="50" t="s">
        <v>276</v>
      </c>
      <c r="F4" s="43" t="s">
        <v>96</v>
      </c>
      <c r="G4" s="125" t="s">
        <v>98</v>
      </c>
      <c r="H4" s="43" t="s">
        <v>96</v>
      </c>
      <c r="I4" s="43" t="s">
        <v>98</v>
      </c>
    </row>
    <row r="5" ht="15.75" customHeight="1">
      <c r="A5" s="49" t="s">
        <v>259</v>
      </c>
      <c r="B5" s="49" t="s">
        <v>280</v>
      </c>
      <c r="C5" s="49" t="s">
        <v>280</v>
      </c>
      <c r="D5" s="48" t="s">
        <v>281</v>
      </c>
      <c r="E5" s="50" t="s">
        <v>282</v>
      </c>
      <c r="F5" s="60" t="s">
        <v>105</v>
      </c>
      <c r="G5" s="127" t="s">
        <v>107</v>
      </c>
      <c r="H5" s="60" t="s">
        <v>105</v>
      </c>
      <c r="I5" s="54" t="s">
        <v>107</v>
      </c>
    </row>
    <row r="6" ht="15.75" customHeight="1">
      <c r="A6" s="63" t="s">
        <v>263</v>
      </c>
      <c r="B6" s="49" t="s">
        <v>282</v>
      </c>
      <c r="C6" s="49" t="s">
        <v>282</v>
      </c>
      <c r="D6" s="48" t="s">
        <v>264</v>
      </c>
      <c r="E6" s="50" t="s">
        <v>283</v>
      </c>
      <c r="F6" s="43" t="s">
        <v>114</v>
      </c>
      <c r="G6" s="125" t="s">
        <v>115</v>
      </c>
      <c r="H6" s="43" t="s">
        <v>114</v>
      </c>
      <c r="I6" s="43" t="s">
        <v>115</v>
      </c>
    </row>
    <row r="7" ht="15.75" customHeight="1">
      <c r="A7" s="49" t="s">
        <v>175</v>
      </c>
      <c r="B7" s="49" t="s">
        <v>284</v>
      </c>
      <c r="C7" s="49" t="s">
        <v>284</v>
      </c>
      <c r="D7" s="58" t="s">
        <v>266</v>
      </c>
      <c r="E7" s="50" t="s">
        <v>280</v>
      </c>
      <c r="F7" s="43" t="s">
        <v>119</v>
      </c>
      <c r="G7" s="127" t="s">
        <v>120</v>
      </c>
      <c r="H7" s="43" t="s">
        <v>119</v>
      </c>
      <c r="I7" s="54" t="s">
        <v>120</v>
      </c>
    </row>
    <row r="8" ht="15.75" customHeight="1">
      <c r="A8" s="49" t="s">
        <v>267</v>
      </c>
      <c r="B8" s="49" t="s">
        <v>283</v>
      </c>
      <c r="C8" s="49" t="s">
        <v>283</v>
      </c>
      <c r="D8" s="49" t="s">
        <v>268</v>
      </c>
      <c r="E8" s="50" t="s">
        <v>285</v>
      </c>
      <c r="G8" s="28"/>
    </row>
    <row r="9" ht="15.75" customHeight="1">
      <c r="B9" s="48" t="s">
        <v>286</v>
      </c>
      <c r="C9" s="48" t="s">
        <v>286</v>
      </c>
      <c r="D9" s="63" t="s">
        <v>271</v>
      </c>
      <c r="E9" s="50" t="s">
        <v>284</v>
      </c>
      <c r="G9" s="28"/>
    </row>
    <row r="10" ht="15.75" customHeight="1">
      <c r="D10" s="49" t="s">
        <v>272</v>
      </c>
      <c r="E10" s="50" t="s">
        <v>285</v>
      </c>
      <c r="G10" s="28"/>
    </row>
    <row r="11" ht="15.75" customHeight="1">
      <c r="B11" s="69" t="s">
        <v>125</v>
      </c>
      <c r="G11" s="28"/>
    </row>
    <row r="12" ht="15.75" customHeight="1">
      <c r="A12" s="49" t="s">
        <v>126</v>
      </c>
      <c r="B12" s="49">
        <v>7.5</v>
      </c>
      <c r="C12" s="59">
        <f>(60+60+50+50+40+40)/40</f>
        <v>7.5</v>
      </c>
      <c r="D12" s="59" t="s">
        <v>141</v>
      </c>
      <c r="G12" s="28"/>
    </row>
    <row r="13" ht="15.75" customHeight="1">
      <c r="A13" s="49" t="s">
        <v>129</v>
      </c>
      <c r="B13" s="129" t="s">
        <v>287</v>
      </c>
      <c r="C13" s="59">
        <f>(60+50+40)/40</f>
        <v>3.75</v>
      </c>
      <c r="D13" s="59" t="s">
        <v>68</v>
      </c>
      <c r="G13" s="28"/>
    </row>
    <row r="14" ht="15.75" customHeight="1">
      <c r="A14" s="49" t="s">
        <v>131</v>
      </c>
      <c r="B14" s="49">
        <v>2.5</v>
      </c>
      <c r="C14" s="59">
        <f>(50+60)/40</f>
        <v>2.75</v>
      </c>
      <c r="D14" s="59" t="s">
        <v>133</v>
      </c>
      <c r="G14" s="28"/>
    </row>
    <row r="15" ht="15.75" customHeight="1">
      <c r="A15" s="52" t="s">
        <v>138</v>
      </c>
      <c r="B15" s="129">
        <v>2.0</v>
      </c>
      <c r="C15" s="59">
        <f>(50+70)/40</f>
        <v>3</v>
      </c>
      <c r="D15" s="59" t="s">
        <v>56</v>
      </c>
      <c r="G15" s="28"/>
    </row>
    <row r="16" ht="15.75" customHeight="1">
      <c r="B16" s="104">
        <f t="shared" ref="B16:C16" si="1">SUM(B12:B15)</f>
        <v>12</v>
      </c>
      <c r="C16" s="59">
        <f t="shared" si="1"/>
        <v>17</v>
      </c>
      <c r="G16" s="28"/>
    </row>
    <row r="17" ht="15.75" customHeight="1">
      <c r="A17" s="130"/>
      <c r="B17" s="131"/>
      <c r="C17" s="130"/>
      <c r="D17" s="131"/>
      <c r="E17" s="132"/>
      <c r="F17" s="131"/>
      <c r="G17" s="130"/>
      <c r="H17" s="131"/>
      <c r="I17" s="132"/>
      <c r="J17" s="131"/>
    </row>
    <row r="18" ht="15.75" customHeight="1">
      <c r="A18" s="130"/>
      <c r="B18" s="80" t="s">
        <v>144</v>
      </c>
      <c r="C18" s="130"/>
      <c r="D18" s="80" t="s">
        <v>147</v>
      </c>
      <c r="E18" s="133"/>
      <c r="F18" s="80" t="s">
        <v>146</v>
      </c>
      <c r="G18" s="130"/>
      <c r="H18" s="81" t="s">
        <v>149</v>
      </c>
      <c r="I18" s="133"/>
      <c r="J18" s="80" t="s">
        <v>148</v>
      </c>
    </row>
    <row r="19" ht="15.75" customHeight="1">
      <c r="A19" s="83" t="s">
        <v>76</v>
      </c>
      <c r="B19" s="19" t="s">
        <v>150</v>
      </c>
      <c r="C19" s="19" t="s">
        <v>252</v>
      </c>
      <c r="D19" s="19" t="s">
        <v>131</v>
      </c>
      <c r="E19" s="19" t="s">
        <v>151</v>
      </c>
      <c r="F19" s="19" t="s">
        <v>152</v>
      </c>
      <c r="G19" s="19" t="s">
        <v>252</v>
      </c>
      <c r="H19" s="19" t="s">
        <v>131</v>
      </c>
      <c r="I19" s="19" t="s">
        <v>151</v>
      </c>
      <c r="J19" s="19" t="s">
        <v>152</v>
      </c>
    </row>
    <row r="20" ht="15.75" customHeight="1">
      <c r="A20" s="19" t="s">
        <v>288</v>
      </c>
      <c r="B20" s="19" t="s">
        <v>129</v>
      </c>
      <c r="C20" s="19" t="s">
        <v>289</v>
      </c>
      <c r="D20" s="85" t="s">
        <v>155</v>
      </c>
      <c r="E20" s="19" t="s">
        <v>290</v>
      </c>
      <c r="F20" s="85" t="s">
        <v>162</v>
      </c>
      <c r="G20" s="19" t="s">
        <v>289</v>
      </c>
      <c r="H20" s="85" t="s">
        <v>155</v>
      </c>
      <c r="I20" s="19" t="s">
        <v>290</v>
      </c>
      <c r="J20" s="85" t="s">
        <v>162</v>
      </c>
    </row>
    <row r="21" ht="15.75" customHeight="1">
      <c r="A21" s="19" t="s">
        <v>291</v>
      </c>
      <c r="B21" s="19" t="s">
        <v>160</v>
      </c>
      <c r="C21" s="19" t="s">
        <v>292</v>
      </c>
      <c r="D21" s="19" t="s">
        <v>129</v>
      </c>
      <c r="E21" s="19" t="s">
        <v>225</v>
      </c>
      <c r="F21" s="19" t="s">
        <v>166</v>
      </c>
      <c r="G21" s="19" t="s">
        <v>292</v>
      </c>
      <c r="H21" s="19" t="s">
        <v>129</v>
      </c>
      <c r="I21" s="19" t="s">
        <v>225</v>
      </c>
      <c r="J21" s="19" t="s">
        <v>166</v>
      </c>
    </row>
    <row r="22" ht="15.75" customHeight="1">
      <c r="A22" s="83" t="s">
        <v>266</v>
      </c>
      <c r="B22" s="85" t="s">
        <v>162</v>
      </c>
      <c r="C22" s="19" t="s">
        <v>161</v>
      </c>
      <c r="D22" s="85" t="s">
        <v>162</v>
      </c>
      <c r="E22" s="19" t="s">
        <v>293</v>
      </c>
      <c r="F22" s="19" t="s">
        <v>294</v>
      </c>
      <c r="G22" s="19" t="s">
        <v>161</v>
      </c>
      <c r="H22" s="85" t="s">
        <v>162</v>
      </c>
      <c r="I22" s="19" t="s">
        <v>293</v>
      </c>
      <c r="J22" s="19" t="s">
        <v>294</v>
      </c>
    </row>
    <row r="23" ht="15.75" customHeight="1">
      <c r="A23" s="19" t="s">
        <v>268</v>
      </c>
      <c r="B23" s="19" t="s">
        <v>230</v>
      </c>
      <c r="C23" s="19" t="s">
        <v>241</v>
      </c>
      <c r="D23" s="19" t="s">
        <v>160</v>
      </c>
      <c r="E23" s="19"/>
      <c r="F23" s="19"/>
      <c r="G23" s="19" t="s">
        <v>241</v>
      </c>
      <c r="H23" s="19" t="s">
        <v>160</v>
      </c>
      <c r="I23" s="19"/>
      <c r="J23" s="19"/>
    </row>
    <row r="24" ht="15.75" customHeight="1">
      <c r="A24" s="19" t="s">
        <v>271</v>
      </c>
      <c r="B24" s="85" t="s">
        <v>115</v>
      </c>
      <c r="C24" s="19" t="s">
        <v>295</v>
      </c>
      <c r="D24" s="85" t="s">
        <v>155</v>
      </c>
      <c r="E24" s="19" t="s">
        <v>296</v>
      </c>
      <c r="F24" s="85" t="s">
        <v>115</v>
      </c>
      <c r="G24" s="19" t="s">
        <v>295</v>
      </c>
      <c r="H24" s="85" t="s">
        <v>155</v>
      </c>
      <c r="I24" s="19" t="s">
        <v>296</v>
      </c>
      <c r="J24" s="85" t="s">
        <v>115</v>
      </c>
    </row>
    <row r="25" ht="15.75" customHeight="1">
      <c r="A25" s="19" t="s">
        <v>297</v>
      </c>
      <c r="B25" s="19" t="s">
        <v>230</v>
      </c>
      <c r="C25" s="24" t="s">
        <v>298</v>
      </c>
      <c r="D25" s="24" t="s">
        <v>160</v>
      </c>
      <c r="E25" s="19" t="s">
        <v>299</v>
      </c>
      <c r="F25" s="85" t="s">
        <v>162</v>
      </c>
      <c r="G25" s="24" t="s">
        <v>298</v>
      </c>
      <c r="H25" s="24" t="s">
        <v>160</v>
      </c>
      <c r="I25" s="19" t="s">
        <v>300</v>
      </c>
      <c r="J25" s="85" t="s">
        <v>162</v>
      </c>
    </row>
    <row r="26" ht="15.75" customHeight="1">
      <c r="A26" s="19" t="s">
        <v>301</v>
      </c>
      <c r="B26" s="88" t="s">
        <v>155</v>
      </c>
      <c r="C26" s="24" t="s">
        <v>171</v>
      </c>
      <c r="D26" s="88" t="s">
        <v>115</v>
      </c>
      <c r="E26" s="24" t="s">
        <v>302</v>
      </c>
      <c r="F26" s="19" t="s">
        <v>166</v>
      </c>
      <c r="G26" s="24" t="s">
        <v>171</v>
      </c>
      <c r="H26" s="88" t="s">
        <v>115</v>
      </c>
      <c r="I26" s="24" t="s">
        <v>302</v>
      </c>
      <c r="J26" s="19" t="s">
        <v>303</v>
      </c>
    </row>
    <row r="27" ht="15.75" customHeight="1">
      <c r="A27" s="24" t="s">
        <v>304</v>
      </c>
      <c r="B27" s="24" t="s">
        <v>181</v>
      </c>
      <c r="C27" s="24" t="s">
        <v>305</v>
      </c>
      <c r="D27" s="24" t="s">
        <v>181</v>
      </c>
      <c r="G27" s="24" t="s">
        <v>305</v>
      </c>
      <c r="H27" s="24" t="s">
        <v>181</v>
      </c>
    </row>
    <row r="28" ht="15.75" customHeight="1">
      <c r="A28" s="24" t="s">
        <v>306</v>
      </c>
      <c r="B28" s="134" t="s">
        <v>164</v>
      </c>
      <c r="C28" s="24" t="s">
        <v>307</v>
      </c>
      <c r="D28" s="88" t="s">
        <v>162</v>
      </c>
      <c r="G28" s="24" t="s">
        <v>307</v>
      </c>
      <c r="H28" s="88" t="s">
        <v>162</v>
      </c>
    </row>
    <row r="29" ht="15.75" customHeight="1">
      <c r="B29" s="24"/>
      <c r="C29" s="24" t="s">
        <v>302</v>
      </c>
      <c r="D29" s="24" t="s">
        <v>308</v>
      </c>
      <c r="G29" s="24" t="s">
        <v>302</v>
      </c>
      <c r="H29" s="24" t="s">
        <v>308</v>
      </c>
    </row>
    <row r="30" ht="15.75" customHeight="1">
      <c r="C30" s="28"/>
      <c r="D30" s="19"/>
      <c r="G30" s="28"/>
      <c r="H30" s="19"/>
    </row>
    <row r="31" ht="15.75" customHeight="1">
      <c r="C31" s="28"/>
      <c r="D31" s="19"/>
      <c r="G31" s="28"/>
      <c r="H31" s="28"/>
    </row>
    <row r="32" ht="15.75" customHeight="1">
      <c r="D32" s="19"/>
      <c r="G32" s="28"/>
      <c r="H32" s="28"/>
    </row>
    <row r="33" ht="15.75" customHeight="1">
      <c r="D33" s="19"/>
      <c r="G33" s="28"/>
    </row>
    <row r="34" ht="15.75" customHeight="1">
      <c r="D34" s="24"/>
      <c r="G34" s="28"/>
    </row>
    <row r="35" ht="15.75" customHeight="1">
      <c r="D35" s="24"/>
      <c r="G35" s="28"/>
    </row>
    <row r="36" ht="15.75" customHeight="1">
      <c r="G36" s="28"/>
    </row>
    <row r="37" ht="15.75" customHeight="1">
      <c r="G37" s="28"/>
    </row>
    <row r="38" ht="15.75" customHeight="1">
      <c r="G38" s="28"/>
    </row>
    <row r="39" ht="15.75" customHeight="1">
      <c r="G39" s="28"/>
    </row>
    <row r="40" ht="15.75" customHeight="1">
      <c r="G40" s="28"/>
    </row>
    <row r="41" ht="15.75" customHeight="1">
      <c r="G41" s="28"/>
    </row>
    <row r="42" ht="15.75" customHeight="1">
      <c r="G42" s="28"/>
    </row>
    <row r="43" ht="15.75" customHeight="1">
      <c r="G43" s="28"/>
    </row>
    <row r="44" ht="15.75" customHeight="1">
      <c r="G44" s="28"/>
    </row>
    <row r="45" ht="15.75" customHeight="1">
      <c r="G45" s="28"/>
    </row>
    <row r="46" ht="15.75" customHeight="1">
      <c r="G46" s="28"/>
    </row>
    <row r="47" ht="15.75" customHeight="1">
      <c r="G47" s="28"/>
    </row>
    <row r="48" ht="15.75" customHeight="1">
      <c r="G48" s="28"/>
    </row>
    <row r="49" ht="15.75" customHeight="1">
      <c r="G49" s="28"/>
    </row>
    <row r="50" ht="15.75" customHeight="1">
      <c r="G50" s="28"/>
    </row>
    <row r="51" ht="15.75" customHeight="1">
      <c r="G51" s="28"/>
    </row>
    <row r="52" ht="15.75" customHeight="1">
      <c r="G52" s="28"/>
    </row>
    <row r="53" ht="15.75" customHeight="1">
      <c r="G53" s="28"/>
    </row>
    <row r="54" ht="15.75" customHeight="1">
      <c r="G54" s="28"/>
    </row>
    <row r="55" ht="15.75" customHeight="1">
      <c r="G55" s="28"/>
    </row>
    <row r="56" ht="15.75" customHeight="1">
      <c r="G56" s="28"/>
    </row>
    <row r="57" ht="15.75" customHeight="1">
      <c r="G57" s="28"/>
    </row>
    <row r="58" ht="15.75" customHeight="1">
      <c r="G58" s="28"/>
    </row>
    <row r="59" ht="15.75" customHeight="1">
      <c r="G59" s="28"/>
    </row>
    <row r="60" ht="15.75" customHeight="1">
      <c r="G60" s="28"/>
    </row>
    <row r="61" ht="15.75" customHeight="1">
      <c r="G61" s="28"/>
    </row>
    <row r="62" ht="15.75" customHeight="1">
      <c r="G62" s="28"/>
    </row>
    <row r="63" ht="15.75" customHeight="1">
      <c r="G63" s="28"/>
    </row>
    <row r="64" ht="15.75" customHeight="1">
      <c r="G64" s="28"/>
    </row>
    <row r="65" ht="15.75" customHeight="1">
      <c r="G65" s="28"/>
    </row>
    <row r="66" ht="15.75" customHeight="1">
      <c r="G66" s="28"/>
    </row>
    <row r="67" ht="15.75" customHeight="1">
      <c r="G67" s="28"/>
    </row>
    <row r="68" ht="15.75" customHeight="1">
      <c r="G68" s="28"/>
    </row>
    <row r="69" ht="15.75" customHeight="1">
      <c r="G69" s="28"/>
    </row>
    <row r="70" ht="15.75" customHeight="1">
      <c r="G70" s="28"/>
    </row>
    <row r="71" ht="15.75" customHeight="1">
      <c r="G71" s="28"/>
    </row>
    <row r="72" ht="15.75" customHeight="1">
      <c r="G72" s="28"/>
    </row>
    <row r="73" ht="15.75" customHeight="1">
      <c r="G73" s="28"/>
    </row>
    <row r="74" ht="15.75" customHeight="1">
      <c r="G74" s="28"/>
    </row>
    <row r="75" ht="15.75" customHeight="1">
      <c r="G75" s="28"/>
    </row>
    <row r="76" ht="15.75" customHeight="1">
      <c r="G76" s="28"/>
    </row>
    <row r="77" ht="15.75" customHeight="1">
      <c r="G77" s="28"/>
    </row>
    <row r="78" ht="15.75" customHeight="1">
      <c r="G78" s="28"/>
    </row>
    <row r="79" ht="15.75" customHeight="1">
      <c r="G79" s="28"/>
    </row>
    <row r="80" ht="15.75" customHeight="1">
      <c r="G80" s="28"/>
    </row>
    <row r="81" ht="15.75" customHeight="1">
      <c r="G81" s="28"/>
    </row>
    <row r="82" ht="15.75" customHeight="1">
      <c r="G82" s="28"/>
    </row>
    <row r="83" ht="15.75" customHeight="1">
      <c r="G83" s="28"/>
    </row>
    <row r="84" ht="15.75" customHeight="1">
      <c r="G84" s="28"/>
    </row>
    <row r="85" ht="15.75" customHeight="1">
      <c r="G85" s="28"/>
    </row>
    <row r="86" ht="15.75" customHeight="1">
      <c r="G86" s="28"/>
    </row>
    <row r="87" ht="15.75" customHeight="1">
      <c r="G87" s="28"/>
    </row>
    <row r="88" ht="15.75" customHeight="1">
      <c r="G88" s="28"/>
    </row>
    <row r="89" ht="15.75" customHeight="1">
      <c r="G89" s="28"/>
    </row>
    <row r="90" ht="15.75" customHeight="1">
      <c r="G90" s="28"/>
    </row>
    <row r="91" ht="15.75" customHeight="1">
      <c r="G91" s="28"/>
    </row>
    <row r="92" ht="15.75" customHeight="1">
      <c r="G92" s="28"/>
    </row>
    <row r="93" ht="15.75" customHeight="1">
      <c r="G93" s="28"/>
    </row>
    <row r="94" ht="15.75" customHeight="1">
      <c r="G94" s="28"/>
    </row>
    <row r="95" ht="15.75" customHeight="1">
      <c r="G95" s="28"/>
    </row>
    <row r="96" ht="15.75" customHeight="1">
      <c r="G96" s="28"/>
    </row>
    <row r="97" ht="15.75" customHeight="1">
      <c r="G97" s="28"/>
    </row>
    <row r="98" ht="15.75" customHeight="1">
      <c r="G98" s="28"/>
    </row>
    <row r="99" ht="15.75" customHeight="1">
      <c r="G99" s="28"/>
    </row>
    <row r="100" ht="15.75" customHeight="1">
      <c r="G100" s="28"/>
    </row>
    <row r="101" ht="15.75" customHeight="1">
      <c r="G101" s="28"/>
    </row>
    <row r="102" ht="15.75" customHeight="1">
      <c r="G102" s="28"/>
    </row>
    <row r="103" ht="15.75" customHeight="1">
      <c r="G103" s="28"/>
    </row>
    <row r="104" ht="15.75" customHeight="1">
      <c r="G104" s="28"/>
    </row>
    <row r="105" ht="15.75" customHeight="1">
      <c r="G105" s="28"/>
    </row>
    <row r="106" ht="15.75" customHeight="1">
      <c r="G106" s="28"/>
    </row>
    <row r="107" ht="15.75" customHeight="1">
      <c r="G107" s="28"/>
    </row>
    <row r="108" ht="15.75" customHeight="1">
      <c r="G108" s="28"/>
    </row>
    <row r="109" ht="15.75" customHeight="1">
      <c r="G109" s="28"/>
    </row>
    <row r="110" ht="15.75" customHeight="1">
      <c r="G110" s="28"/>
    </row>
    <row r="111" ht="15.75" customHeight="1">
      <c r="G111" s="28"/>
    </row>
    <row r="112" ht="15.75" customHeight="1">
      <c r="G112" s="28"/>
    </row>
    <row r="113" ht="15.75" customHeight="1">
      <c r="G113" s="28"/>
    </row>
    <row r="114" ht="15.75" customHeight="1">
      <c r="G114" s="28"/>
    </row>
    <row r="115" ht="15.75" customHeight="1">
      <c r="G115" s="28"/>
    </row>
    <row r="116" ht="15.75" customHeight="1">
      <c r="G116" s="28"/>
    </row>
    <row r="117" ht="15.75" customHeight="1">
      <c r="G117" s="28"/>
    </row>
    <row r="118" ht="15.75" customHeight="1">
      <c r="G118" s="28"/>
    </row>
    <row r="119" ht="15.75" customHeight="1">
      <c r="G119" s="28"/>
    </row>
    <row r="120" ht="15.75" customHeight="1">
      <c r="G120" s="28"/>
    </row>
    <row r="121" ht="15.75" customHeight="1">
      <c r="G121" s="28"/>
    </row>
    <row r="122" ht="15.75" customHeight="1">
      <c r="G122" s="28"/>
    </row>
    <row r="123" ht="15.75" customHeight="1">
      <c r="G123" s="28"/>
    </row>
    <row r="124" ht="15.75" customHeight="1">
      <c r="G124" s="28"/>
    </row>
    <row r="125" ht="15.75" customHeight="1">
      <c r="G125" s="28"/>
    </row>
    <row r="126" ht="15.75" customHeight="1">
      <c r="G126" s="28"/>
    </row>
    <row r="127" ht="15.75" customHeight="1">
      <c r="G127" s="28"/>
    </row>
    <row r="128" ht="15.75" customHeight="1">
      <c r="G128" s="28"/>
    </row>
    <row r="129" ht="15.75" customHeight="1">
      <c r="G129" s="28"/>
    </row>
    <row r="130" ht="15.75" customHeight="1">
      <c r="G130" s="28"/>
    </row>
    <row r="131" ht="15.75" customHeight="1">
      <c r="G131" s="28"/>
    </row>
    <row r="132" ht="15.75" customHeight="1">
      <c r="G132" s="28"/>
    </row>
    <row r="133" ht="15.75" customHeight="1">
      <c r="G133" s="28"/>
    </row>
    <row r="134" ht="15.75" customHeight="1">
      <c r="G134" s="28"/>
    </row>
    <row r="135" ht="15.75" customHeight="1">
      <c r="G135" s="28"/>
    </row>
    <row r="136" ht="15.75" customHeight="1">
      <c r="G136" s="28"/>
    </row>
    <row r="137" ht="15.75" customHeight="1">
      <c r="G137" s="28"/>
    </row>
    <row r="138" ht="15.75" customHeight="1">
      <c r="G138" s="28"/>
    </row>
    <row r="139" ht="15.75" customHeight="1">
      <c r="G139" s="28"/>
    </row>
    <row r="140" ht="15.75" customHeight="1">
      <c r="G140" s="28"/>
    </row>
    <row r="141" ht="15.75" customHeight="1">
      <c r="G141" s="28"/>
    </row>
    <row r="142" ht="15.75" customHeight="1">
      <c r="G142" s="28"/>
    </row>
    <row r="143" ht="15.75" customHeight="1">
      <c r="G143" s="28"/>
    </row>
    <row r="144" ht="15.75" customHeight="1">
      <c r="G144" s="28"/>
    </row>
    <row r="145" ht="15.75" customHeight="1">
      <c r="G145" s="28"/>
    </row>
    <row r="146" ht="15.75" customHeight="1">
      <c r="G146" s="28"/>
    </row>
    <row r="147" ht="15.75" customHeight="1">
      <c r="G147" s="28"/>
    </row>
    <row r="148" ht="15.75" customHeight="1">
      <c r="G148" s="28"/>
    </row>
    <row r="149" ht="15.75" customHeight="1">
      <c r="G149" s="28"/>
    </row>
    <row r="150" ht="15.75" customHeight="1">
      <c r="G150" s="28"/>
    </row>
    <row r="151" ht="15.75" customHeight="1">
      <c r="G151" s="28"/>
    </row>
    <row r="152" ht="15.75" customHeight="1">
      <c r="G152" s="28"/>
    </row>
    <row r="153" ht="15.75" customHeight="1">
      <c r="G153" s="28"/>
    </row>
    <row r="154" ht="15.75" customHeight="1">
      <c r="G154" s="28"/>
    </row>
    <row r="155" ht="15.75" customHeight="1">
      <c r="G155" s="28"/>
    </row>
    <row r="156" ht="15.75" customHeight="1">
      <c r="G156" s="28"/>
    </row>
    <row r="157" ht="15.75" customHeight="1">
      <c r="G157" s="28"/>
    </row>
    <row r="158" ht="15.75" customHeight="1">
      <c r="G158" s="28"/>
    </row>
    <row r="159" ht="15.75" customHeight="1">
      <c r="G159" s="28"/>
    </row>
    <row r="160" ht="15.75" customHeight="1">
      <c r="G160" s="28"/>
    </row>
    <row r="161" ht="15.75" customHeight="1">
      <c r="G161" s="28"/>
    </row>
    <row r="162" ht="15.75" customHeight="1">
      <c r="G162" s="28"/>
    </row>
    <row r="163" ht="15.75" customHeight="1">
      <c r="G163" s="28"/>
    </row>
    <row r="164" ht="15.75" customHeight="1">
      <c r="G164" s="28"/>
    </row>
    <row r="165" ht="15.75" customHeight="1">
      <c r="G165" s="28"/>
    </row>
    <row r="166" ht="15.75" customHeight="1">
      <c r="G166" s="28"/>
    </row>
    <row r="167" ht="15.75" customHeight="1">
      <c r="G167" s="28"/>
    </row>
    <row r="168" ht="15.75" customHeight="1">
      <c r="G168" s="28"/>
    </row>
    <row r="169" ht="15.75" customHeight="1">
      <c r="G169" s="28"/>
    </row>
    <row r="170" ht="15.75" customHeight="1">
      <c r="G170" s="28"/>
    </row>
    <row r="171" ht="15.75" customHeight="1">
      <c r="G171" s="28"/>
    </row>
    <row r="172" ht="15.75" customHeight="1">
      <c r="G172" s="28"/>
    </row>
    <row r="173" ht="15.75" customHeight="1">
      <c r="G173" s="28"/>
    </row>
    <row r="174" ht="15.75" customHeight="1">
      <c r="G174" s="28"/>
    </row>
    <row r="175" ht="15.75" customHeight="1">
      <c r="G175" s="28"/>
    </row>
    <row r="176" ht="15.75" customHeight="1">
      <c r="G176" s="28"/>
    </row>
    <row r="177" ht="15.75" customHeight="1">
      <c r="G177" s="28"/>
    </row>
    <row r="178" ht="15.75" customHeight="1">
      <c r="G178" s="28"/>
    </row>
    <row r="179" ht="15.75" customHeight="1">
      <c r="G179" s="28"/>
    </row>
    <row r="180" ht="15.75" customHeight="1">
      <c r="G180" s="28"/>
    </row>
    <row r="181" ht="15.75" customHeight="1">
      <c r="G181" s="28"/>
    </row>
    <row r="182" ht="15.75" customHeight="1">
      <c r="G182" s="28"/>
    </row>
    <row r="183" ht="15.75" customHeight="1">
      <c r="G183" s="28"/>
    </row>
    <row r="184" ht="15.75" customHeight="1">
      <c r="G184" s="28"/>
    </row>
    <row r="185" ht="15.75" customHeight="1">
      <c r="G185" s="28"/>
    </row>
    <row r="186" ht="15.75" customHeight="1">
      <c r="G186" s="28"/>
    </row>
    <row r="187" ht="15.75" customHeight="1">
      <c r="G187" s="28"/>
    </row>
    <row r="188" ht="15.75" customHeight="1">
      <c r="G188" s="28"/>
    </row>
    <row r="189" ht="15.75" customHeight="1">
      <c r="G189" s="28"/>
    </row>
    <row r="190" ht="15.75" customHeight="1">
      <c r="G190" s="28"/>
    </row>
    <row r="191" ht="15.75" customHeight="1">
      <c r="G191" s="28"/>
    </row>
    <row r="192" ht="15.75" customHeight="1">
      <c r="G192" s="28"/>
    </row>
    <row r="193" ht="15.75" customHeight="1">
      <c r="G193" s="28"/>
    </row>
    <row r="194" ht="15.75" customHeight="1">
      <c r="G194" s="28"/>
    </row>
    <row r="195" ht="15.75" customHeight="1">
      <c r="G195" s="28"/>
    </row>
    <row r="196" ht="15.75" customHeight="1">
      <c r="G196" s="28"/>
    </row>
    <row r="197" ht="15.75" customHeight="1">
      <c r="G197" s="28"/>
    </row>
    <row r="198" ht="15.75" customHeight="1">
      <c r="G198" s="28"/>
    </row>
    <row r="199" ht="15.75" customHeight="1">
      <c r="G199" s="28"/>
    </row>
    <row r="200" ht="15.75" customHeight="1">
      <c r="G200" s="28"/>
    </row>
    <row r="201" ht="15.75" customHeight="1">
      <c r="G201" s="28"/>
    </row>
    <row r="202" ht="15.75" customHeight="1">
      <c r="G202" s="28"/>
    </row>
    <row r="203" ht="15.75" customHeight="1">
      <c r="G203" s="28"/>
    </row>
    <row r="204" ht="15.75" customHeight="1">
      <c r="G204" s="28"/>
    </row>
    <row r="205" ht="15.75" customHeight="1">
      <c r="G205" s="28"/>
    </row>
    <row r="206" ht="15.75" customHeight="1">
      <c r="G206" s="28"/>
    </row>
    <row r="207" ht="15.75" customHeight="1">
      <c r="G207" s="28"/>
    </row>
    <row r="208" ht="15.75" customHeight="1">
      <c r="G208" s="28"/>
    </row>
    <row r="209" ht="15.75" customHeight="1">
      <c r="G209" s="28"/>
    </row>
    <row r="210" ht="15.75" customHeight="1">
      <c r="G210" s="28"/>
    </row>
    <row r="211" ht="15.75" customHeight="1">
      <c r="G211" s="28"/>
    </row>
    <row r="212" ht="15.75" customHeight="1">
      <c r="G212" s="28"/>
    </row>
    <row r="213" ht="15.75" customHeight="1">
      <c r="G213" s="28"/>
    </row>
    <row r="214" ht="15.75" customHeight="1">
      <c r="G214" s="28"/>
    </row>
    <row r="215" ht="15.75" customHeight="1">
      <c r="G215" s="28"/>
    </row>
    <row r="216" ht="15.75" customHeight="1">
      <c r="G216" s="28"/>
    </row>
    <row r="217" ht="15.75" customHeight="1">
      <c r="G217" s="28"/>
    </row>
    <row r="218" ht="15.75" customHeight="1">
      <c r="G218" s="28"/>
    </row>
    <row r="219" ht="15.75" customHeight="1">
      <c r="G219" s="28"/>
    </row>
    <row r="220" ht="15.75" customHeight="1">
      <c r="G220" s="28"/>
    </row>
    <row r="221" ht="15.75" customHeight="1">
      <c r="G221" s="28"/>
    </row>
    <row r="222" ht="15.75" customHeight="1">
      <c r="G222" s="28"/>
    </row>
    <row r="223" ht="15.75" customHeight="1">
      <c r="G223" s="28"/>
    </row>
    <row r="224" ht="15.75" customHeight="1">
      <c r="G224" s="28"/>
    </row>
    <row r="225" ht="15.75" customHeight="1">
      <c r="G225" s="28"/>
    </row>
    <row r="226" ht="15.75" customHeight="1">
      <c r="G226" s="28"/>
    </row>
    <row r="227" ht="15.75" customHeight="1">
      <c r="G227" s="28"/>
    </row>
    <row r="228" ht="15.75" customHeight="1">
      <c r="G228" s="28"/>
    </row>
    <row r="229" ht="15.75" customHeight="1">
      <c r="G229" s="28"/>
    </row>
    <row r="230" ht="15.75" customHeight="1">
      <c r="G230" s="28"/>
    </row>
    <row r="231" ht="15.75" customHeight="1">
      <c r="G231" s="28"/>
    </row>
    <row r="232" ht="15.75" customHeight="1">
      <c r="G232" s="28"/>
    </row>
    <row r="233" ht="15.75" customHeight="1">
      <c r="G233" s="28"/>
    </row>
    <row r="234" ht="15.75" customHeight="1">
      <c r="G234" s="28"/>
    </row>
    <row r="235" ht="15.75" customHeight="1">
      <c r="G235" s="28"/>
    </row>
    <row r="236" ht="15.75" customHeight="1">
      <c r="G236" s="28"/>
    </row>
    <row r="237" ht="15.75" customHeight="1">
      <c r="G237" s="28"/>
    </row>
    <row r="238" ht="15.75" customHeight="1">
      <c r="G238" s="28"/>
    </row>
    <row r="239" ht="15.75" customHeight="1">
      <c r="G239" s="28"/>
    </row>
    <row r="240" ht="15.75" customHeight="1">
      <c r="G240" s="28"/>
    </row>
    <row r="241" ht="15.75" customHeight="1">
      <c r="G241" s="28"/>
    </row>
    <row r="242" ht="15.75" customHeight="1">
      <c r="G242" s="28"/>
    </row>
    <row r="243" ht="15.75" customHeight="1">
      <c r="G243" s="28"/>
    </row>
    <row r="244" ht="15.75" customHeight="1">
      <c r="G244" s="28"/>
    </row>
    <row r="245" ht="15.75" customHeight="1">
      <c r="G245" s="28"/>
    </row>
    <row r="246" ht="15.75" customHeight="1">
      <c r="G246" s="28"/>
    </row>
    <row r="247" ht="15.75" customHeight="1">
      <c r="G247" s="28"/>
    </row>
    <row r="248" ht="15.75" customHeight="1">
      <c r="G248" s="28"/>
    </row>
    <row r="249" ht="15.75" customHeight="1">
      <c r="G249" s="28"/>
    </row>
    <row r="250" ht="15.75" customHeight="1">
      <c r="G250" s="28"/>
    </row>
    <row r="251" ht="15.75" customHeight="1">
      <c r="G251" s="28"/>
    </row>
    <row r="252" ht="15.75" customHeight="1">
      <c r="G252" s="28"/>
    </row>
    <row r="253" ht="15.75" customHeight="1">
      <c r="G253" s="28"/>
    </row>
    <row r="254" ht="15.75" customHeight="1">
      <c r="G254" s="28"/>
    </row>
    <row r="255" ht="15.75" customHeight="1">
      <c r="G255" s="28"/>
    </row>
    <row r="256" ht="15.75" customHeight="1">
      <c r="G256" s="28"/>
    </row>
    <row r="257" ht="15.75" customHeight="1">
      <c r="G257" s="28"/>
    </row>
    <row r="258" ht="15.75" customHeight="1">
      <c r="G258" s="28"/>
    </row>
    <row r="259" ht="15.75" customHeight="1">
      <c r="G259" s="28"/>
    </row>
    <row r="260" ht="15.75" customHeight="1">
      <c r="G260" s="28"/>
    </row>
    <row r="261" ht="15.75" customHeight="1">
      <c r="G261" s="28"/>
    </row>
    <row r="262" ht="15.75" customHeight="1">
      <c r="G262" s="28"/>
    </row>
    <row r="263" ht="15.75" customHeight="1">
      <c r="G263" s="28"/>
    </row>
    <row r="264" ht="15.75" customHeight="1">
      <c r="G264" s="28"/>
    </row>
    <row r="265" ht="15.75" customHeight="1">
      <c r="G265" s="28"/>
    </row>
    <row r="266" ht="15.75" customHeight="1">
      <c r="G266" s="28"/>
    </row>
    <row r="267" ht="15.75" customHeight="1">
      <c r="G267" s="28"/>
    </row>
    <row r="268" ht="15.75" customHeight="1">
      <c r="G268" s="28"/>
    </row>
    <row r="269" ht="15.75" customHeight="1">
      <c r="G269" s="28"/>
    </row>
    <row r="270" ht="15.75" customHeight="1">
      <c r="G270" s="28"/>
    </row>
    <row r="271" ht="15.75" customHeight="1">
      <c r="G271" s="28"/>
    </row>
    <row r="272" ht="15.75" customHeight="1">
      <c r="G272" s="28"/>
    </row>
    <row r="273" ht="15.75" customHeight="1">
      <c r="G273" s="28"/>
    </row>
    <row r="274" ht="15.75" customHeight="1">
      <c r="G274" s="28"/>
    </row>
    <row r="275" ht="15.75" customHeight="1">
      <c r="G275" s="28"/>
    </row>
    <row r="276" ht="15.75" customHeight="1">
      <c r="G276" s="28"/>
    </row>
    <row r="277" ht="15.75" customHeight="1">
      <c r="G277" s="28"/>
    </row>
    <row r="278" ht="15.75" customHeight="1">
      <c r="G278" s="28"/>
    </row>
    <row r="279" ht="15.75" customHeight="1">
      <c r="G279" s="28"/>
    </row>
    <row r="280" ht="15.75" customHeight="1">
      <c r="G280" s="28"/>
    </row>
    <row r="281" ht="15.75" customHeight="1">
      <c r="G281" s="28"/>
    </row>
    <row r="282" ht="15.75" customHeight="1">
      <c r="G282" s="28"/>
    </row>
    <row r="283" ht="15.75" customHeight="1">
      <c r="G283" s="28"/>
    </row>
    <row r="284" ht="15.75" customHeight="1">
      <c r="G284" s="28"/>
    </row>
    <row r="285" ht="15.75" customHeight="1">
      <c r="G285" s="28"/>
    </row>
    <row r="286" ht="15.75" customHeight="1">
      <c r="G286" s="28"/>
    </row>
    <row r="287" ht="15.75" customHeight="1">
      <c r="G287" s="28"/>
    </row>
    <row r="288" ht="15.75" customHeight="1">
      <c r="G288" s="28"/>
    </row>
    <row r="289" ht="15.75" customHeight="1">
      <c r="G289" s="28"/>
    </row>
    <row r="290" ht="15.75" customHeight="1">
      <c r="G290" s="28"/>
    </row>
    <row r="291" ht="15.75" customHeight="1">
      <c r="G291" s="28"/>
    </row>
    <row r="292" ht="15.75" customHeight="1">
      <c r="G292" s="28"/>
    </row>
    <row r="293" ht="15.75" customHeight="1">
      <c r="G293" s="28"/>
    </row>
    <row r="294" ht="15.75" customHeight="1">
      <c r="G294" s="28"/>
    </row>
    <row r="295" ht="15.75" customHeight="1">
      <c r="G295" s="28"/>
    </row>
    <row r="296" ht="15.75" customHeight="1">
      <c r="G296" s="28"/>
    </row>
    <row r="297" ht="15.75" customHeight="1">
      <c r="G297" s="28"/>
    </row>
    <row r="298" ht="15.75" customHeight="1">
      <c r="G298" s="28"/>
    </row>
    <row r="299" ht="15.75" customHeight="1">
      <c r="G299" s="28"/>
    </row>
    <row r="300" ht="15.75" customHeight="1">
      <c r="G300" s="28"/>
    </row>
    <row r="301" ht="15.75" customHeight="1">
      <c r="G301" s="28"/>
    </row>
    <row r="302" ht="15.75" customHeight="1">
      <c r="G302" s="28"/>
    </row>
    <row r="303" ht="15.75" customHeight="1">
      <c r="G303" s="28"/>
    </row>
    <row r="304" ht="15.75" customHeight="1">
      <c r="G304" s="28"/>
    </row>
    <row r="305" ht="15.75" customHeight="1">
      <c r="G305" s="28"/>
    </row>
    <row r="306" ht="15.75" customHeight="1">
      <c r="G306" s="28"/>
    </row>
    <row r="307" ht="15.75" customHeight="1">
      <c r="G307" s="28"/>
    </row>
    <row r="308" ht="15.75" customHeight="1">
      <c r="G308" s="28"/>
    </row>
    <row r="309" ht="15.75" customHeight="1">
      <c r="G309" s="28"/>
    </row>
    <row r="310" ht="15.75" customHeight="1">
      <c r="G310" s="28"/>
    </row>
    <row r="311" ht="15.75" customHeight="1">
      <c r="G311" s="28"/>
    </row>
    <row r="312" ht="15.75" customHeight="1">
      <c r="G312" s="28"/>
    </row>
    <row r="313" ht="15.75" customHeight="1">
      <c r="G313" s="28"/>
    </row>
    <row r="314" ht="15.75" customHeight="1">
      <c r="G314" s="28"/>
    </row>
    <row r="315" ht="15.75" customHeight="1">
      <c r="G315" s="28"/>
    </row>
    <row r="316" ht="15.75" customHeight="1">
      <c r="G316" s="28"/>
    </row>
    <row r="317" ht="15.75" customHeight="1">
      <c r="G317" s="28"/>
    </row>
    <row r="318" ht="15.75" customHeight="1">
      <c r="G318" s="28"/>
    </row>
    <row r="319" ht="15.75" customHeight="1">
      <c r="G319" s="28"/>
    </row>
    <row r="320" ht="15.75" customHeight="1">
      <c r="G320" s="28"/>
    </row>
    <row r="321" ht="15.75" customHeight="1">
      <c r="G321" s="28"/>
    </row>
    <row r="322" ht="15.75" customHeight="1">
      <c r="G322" s="28"/>
    </row>
    <row r="323" ht="15.75" customHeight="1">
      <c r="G323" s="28"/>
    </row>
    <row r="324" ht="15.75" customHeight="1">
      <c r="G324" s="28"/>
    </row>
    <row r="325" ht="15.75" customHeight="1">
      <c r="G325" s="28"/>
    </row>
    <row r="326" ht="15.75" customHeight="1">
      <c r="G326" s="28"/>
    </row>
    <row r="327" ht="15.75" customHeight="1">
      <c r="G327" s="28"/>
    </row>
    <row r="328" ht="15.75" customHeight="1">
      <c r="G328" s="28"/>
    </row>
    <row r="329" ht="15.75" customHeight="1">
      <c r="G329" s="28"/>
    </row>
    <row r="330" ht="15.75" customHeight="1">
      <c r="G330" s="28"/>
    </row>
    <row r="331" ht="15.75" customHeight="1">
      <c r="G331" s="28"/>
    </row>
    <row r="332" ht="15.75" customHeight="1">
      <c r="G332" s="28"/>
    </row>
    <row r="333" ht="15.75" customHeight="1">
      <c r="G333" s="28"/>
    </row>
    <row r="334" ht="15.75" customHeight="1">
      <c r="G334" s="28"/>
    </row>
    <row r="335" ht="15.75" customHeight="1">
      <c r="G335" s="28"/>
    </row>
    <row r="336" ht="15.75" customHeight="1">
      <c r="G336" s="28"/>
    </row>
    <row r="337" ht="15.75" customHeight="1">
      <c r="G337" s="28"/>
    </row>
    <row r="338" ht="15.75" customHeight="1">
      <c r="G338" s="28"/>
    </row>
    <row r="339" ht="15.75" customHeight="1">
      <c r="G339" s="28"/>
    </row>
    <row r="340" ht="15.75" customHeight="1">
      <c r="G340" s="28"/>
    </row>
    <row r="341" ht="15.75" customHeight="1">
      <c r="G341" s="28"/>
    </row>
    <row r="342" ht="15.75" customHeight="1">
      <c r="G342" s="28"/>
    </row>
    <row r="343" ht="15.75" customHeight="1">
      <c r="G343" s="28"/>
    </row>
    <row r="344" ht="15.75" customHeight="1">
      <c r="G344" s="28"/>
    </row>
    <row r="345" ht="15.75" customHeight="1">
      <c r="G345" s="28"/>
    </row>
    <row r="346" ht="15.75" customHeight="1">
      <c r="G346" s="28"/>
    </row>
    <row r="347" ht="15.75" customHeight="1">
      <c r="G347" s="28"/>
    </row>
    <row r="348" ht="15.75" customHeight="1">
      <c r="G348" s="28"/>
    </row>
    <row r="349" ht="15.75" customHeight="1">
      <c r="G349" s="28"/>
    </row>
    <row r="350" ht="15.75" customHeight="1">
      <c r="G350" s="28"/>
    </row>
    <row r="351" ht="15.75" customHeight="1">
      <c r="G351" s="28"/>
    </row>
    <row r="352" ht="15.75" customHeight="1">
      <c r="G352" s="28"/>
    </row>
    <row r="353" ht="15.75" customHeight="1">
      <c r="G353" s="28"/>
    </row>
    <row r="354" ht="15.75" customHeight="1">
      <c r="G354" s="28"/>
    </row>
    <row r="355" ht="15.75" customHeight="1">
      <c r="G355" s="28"/>
    </row>
    <row r="356" ht="15.75" customHeight="1">
      <c r="G356" s="28"/>
    </row>
    <row r="357" ht="15.75" customHeight="1">
      <c r="G357" s="28"/>
    </row>
    <row r="358" ht="15.75" customHeight="1">
      <c r="G358" s="28"/>
    </row>
    <row r="359" ht="15.75" customHeight="1">
      <c r="G359" s="28"/>
    </row>
    <row r="360" ht="15.75" customHeight="1">
      <c r="G360" s="28"/>
    </row>
    <row r="361" ht="15.75" customHeight="1">
      <c r="G361" s="28"/>
    </row>
    <row r="362" ht="15.75" customHeight="1">
      <c r="G362" s="28"/>
    </row>
    <row r="363" ht="15.75" customHeight="1">
      <c r="G363" s="28"/>
    </row>
    <row r="364" ht="15.75" customHeight="1">
      <c r="G364" s="28"/>
    </row>
    <row r="365" ht="15.75" customHeight="1">
      <c r="G365" s="28"/>
    </row>
    <row r="366" ht="15.75" customHeight="1">
      <c r="G366" s="28"/>
    </row>
    <row r="367" ht="15.75" customHeight="1">
      <c r="G367" s="28"/>
    </row>
    <row r="368" ht="15.75" customHeight="1">
      <c r="G368" s="28"/>
    </row>
    <row r="369" ht="15.75" customHeight="1">
      <c r="G369" s="28"/>
    </row>
    <row r="370" ht="15.75" customHeight="1">
      <c r="G370" s="28"/>
    </row>
    <row r="371" ht="15.75" customHeight="1">
      <c r="G371" s="28"/>
    </row>
    <row r="372" ht="15.75" customHeight="1">
      <c r="G372" s="28"/>
    </row>
    <row r="373" ht="15.75" customHeight="1">
      <c r="G373" s="28"/>
    </row>
    <row r="374" ht="15.75" customHeight="1">
      <c r="G374" s="28"/>
    </row>
    <row r="375" ht="15.75" customHeight="1">
      <c r="G375" s="28"/>
    </row>
    <row r="376" ht="15.75" customHeight="1">
      <c r="G376" s="28"/>
    </row>
    <row r="377" ht="15.75" customHeight="1">
      <c r="G377" s="28"/>
    </row>
    <row r="378" ht="15.75" customHeight="1">
      <c r="G378" s="28"/>
    </row>
    <row r="379" ht="15.75" customHeight="1">
      <c r="G379" s="28"/>
    </row>
    <row r="380" ht="15.75" customHeight="1">
      <c r="G380" s="28"/>
    </row>
    <row r="381" ht="15.75" customHeight="1">
      <c r="G381" s="28"/>
    </row>
    <row r="382" ht="15.75" customHeight="1">
      <c r="G382" s="28"/>
    </row>
    <row r="383" ht="15.75" customHeight="1">
      <c r="G383" s="28"/>
    </row>
    <row r="384" ht="15.75" customHeight="1">
      <c r="G384" s="28"/>
    </row>
    <row r="385" ht="15.75" customHeight="1">
      <c r="G385" s="28"/>
    </row>
    <row r="386" ht="15.75" customHeight="1">
      <c r="G386" s="28"/>
    </row>
    <row r="387" ht="15.75" customHeight="1">
      <c r="G387" s="28"/>
    </row>
    <row r="388" ht="15.75" customHeight="1">
      <c r="G388" s="28"/>
    </row>
    <row r="389" ht="15.75" customHeight="1">
      <c r="G389" s="28"/>
    </row>
    <row r="390" ht="15.75" customHeight="1">
      <c r="G390" s="28"/>
    </row>
    <row r="391" ht="15.75" customHeight="1">
      <c r="G391" s="28"/>
    </row>
    <row r="392" ht="15.75" customHeight="1">
      <c r="G392" s="28"/>
    </row>
    <row r="393" ht="15.75" customHeight="1">
      <c r="G393" s="28"/>
    </row>
    <row r="394" ht="15.75" customHeight="1">
      <c r="G394" s="28"/>
    </row>
    <row r="395" ht="15.75" customHeight="1">
      <c r="G395" s="28"/>
    </row>
    <row r="396" ht="15.75" customHeight="1">
      <c r="G396" s="28"/>
    </row>
    <row r="397" ht="15.75" customHeight="1">
      <c r="G397" s="28"/>
    </row>
    <row r="398" ht="15.75" customHeight="1">
      <c r="G398" s="28"/>
    </row>
    <row r="399" ht="15.75" customHeight="1">
      <c r="G399" s="28"/>
    </row>
    <row r="400" ht="15.75" customHeight="1">
      <c r="G400" s="28"/>
    </row>
    <row r="401" ht="15.75" customHeight="1">
      <c r="G401" s="28"/>
    </row>
    <row r="402" ht="15.75" customHeight="1">
      <c r="G402" s="28"/>
    </row>
    <row r="403" ht="15.75" customHeight="1">
      <c r="G403" s="28"/>
    </row>
    <row r="404" ht="15.75" customHeight="1">
      <c r="G404" s="28"/>
    </row>
    <row r="405" ht="15.75" customHeight="1">
      <c r="G405" s="28"/>
    </row>
    <row r="406" ht="15.75" customHeight="1">
      <c r="G406" s="28"/>
    </row>
    <row r="407" ht="15.75" customHeight="1">
      <c r="G407" s="28"/>
    </row>
    <row r="408" ht="15.75" customHeight="1">
      <c r="G408" s="28"/>
    </row>
    <row r="409" ht="15.75" customHeight="1">
      <c r="G409" s="28"/>
    </row>
    <row r="410" ht="15.75" customHeight="1">
      <c r="G410" s="28"/>
    </row>
    <row r="411" ht="15.75" customHeight="1">
      <c r="G411" s="28"/>
    </row>
    <row r="412" ht="15.75" customHeight="1">
      <c r="G412" s="28"/>
    </row>
    <row r="413" ht="15.75" customHeight="1">
      <c r="G413" s="28"/>
    </row>
    <row r="414" ht="15.75" customHeight="1">
      <c r="G414" s="28"/>
    </row>
    <row r="415" ht="15.75" customHeight="1">
      <c r="G415" s="28"/>
    </row>
    <row r="416" ht="15.75" customHeight="1">
      <c r="G416" s="28"/>
    </row>
    <row r="417" ht="15.75" customHeight="1">
      <c r="G417" s="28"/>
    </row>
    <row r="418" ht="15.75" customHeight="1">
      <c r="G418" s="28"/>
    </row>
    <row r="419" ht="15.75" customHeight="1">
      <c r="G419" s="28"/>
    </row>
    <row r="420" ht="15.75" customHeight="1">
      <c r="G420" s="28"/>
    </row>
    <row r="421" ht="15.75" customHeight="1">
      <c r="G421" s="28"/>
    </row>
    <row r="422" ht="15.75" customHeight="1">
      <c r="G422" s="28"/>
    </row>
    <row r="423" ht="15.75" customHeight="1">
      <c r="G423" s="28"/>
    </row>
    <row r="424" ht="15.75" customHeight="1">
      <c r="G424" s="28"/>
    </row>
    <row r="425" ht="15.75" customHeight="1">
      <c r="G425" s="28"/>
    </row>
    <row r="426" ht="15.75" customHeight="1">
      <c r="G426" s="28"/>
    </row>
    <row r="427" ht="15.75" customHeight="1">
      <c r="G427" s="28"/>
    </row>
    <row r="428" ht="15.75" customHeight="1">
      <c r="G428" s="28"/>
    </row>
    <row r="429" ht="15.75" customHeight="1">
      <c r="G429" s="28"/>
    </row>
    <row r="430" ht="15.75" customHeight="1">
      <c r="G430" s="28"/>
    </row>
    <row r="431" ht="15.75" customHeight="1">
      <c r="G431" s="28"/>
    </row>
    <row r="432" ht="15.75" customHeight="1">
      <c r="G432" s="28"/>
    </row>
    <row r="433" ht="15.75" customHeight="1">
      <c r="G433" s="28"/>
    </row>
    <row r="434" ht="15.75" customHeight="1">
      <c r="G434" s="28"/>
    </row>
    <row r="435" ht="15.75" customHeight="1">
      <c r="G435" s="28"/>
    </row>
    <row r="436" ht="15.75" customHeight="1">
      <c r="G436" s="28"/>
    </row>
    <row r="437" ht="15.75" customHeight="1">
      <c r="G437" s="28"/>
    </row>
    <row r="438" ht="15.75" customHeight="1">
      <c r="G438" s="28"/>
    </row>
    <row r="439" ht="15.75" customHeight="1">
      <c r="G439" s="28"/>
    </row>
    <row r="440" ht="15.75" customHeight="1">
      <c r="G440" s="28"/>
    </row>
    <row r="441" ht="15.75" customHeight="1">
      <c r="G441" s="28"/>
    </row>
    <row r="442" ht="15.75" customHeight="1">
      <c r="G442" s="28"/>
    </row>
    <row r="443" ht="15.75" customHeight="1">
      <c r="G443" s="28"/>
    </row>
    <row r="444" ht="15.75" customHeight="1">
      <c r="G444" s="28"/>
    </row>
    <row r="445" ht="15.75" customHeight="1">
      <c r="G445" s="28"/>
    </row>
    <row r="446" ht="15.75" customHeight="1">
      <c r="G446" s="28"/>
    </row>
    <row r="447" ht="15.75" customHeight="1">
      <c r="G447" s="28"/>
    </row>
    <row r="448" ht="15.75" customHeight="1">
      <c r="G448" s="28"/>
    </row>
    <row r="449" ht="15.75" customHeight="1">
      <c r="G449" s="28"/>
    </row>
    <row r="450" ht="15.75" customHeight="1">
      <c r="G450" s="28"/>
    </row>
    <row r="451" ht="15.75" customHeight="1">
      <c r="G451" s="28"/>
    </row>
    <row r="452" ht="15.75" customHeight="1">
      <c r="G452" s="28"/>
    </row>
    <row r="453" ht="15.75" customHeight="1">
      <c r="G453" s="28"/>
    </row>
    <row r="454" ht="15.75" customHeight="1">
      <c r="G454" s="28"/>
    </row>
    <row r="455" ht="15.75" customHeight="1">
      <c r="G455" s="28"/>
    </row>
    <row r="456" ht="15.75" customHeight="1">
      <c r="G456" s="28"/>
    </row>
    <row r="457" ht="15.75" customHeight="1">
      <c r="G457" s="28"/>
    </row>
    <row r="458" ht="15.75" customHeight="1">
      <c r="G458" s="28"/>
    </row>
    <row r="459" ht="15.75" customHeight="1">
      <c r="G459" s="28"/>
    </row>
    <row r="460" ht="15.75" customHeight="1">
      <c r="G460" s="28"/>
    </row>
    <row r="461" ht="15.75" customHeight="1">
      <c r="G461" s="28"/>
    </row>
    <row r="462" ht="15.75" customHeight="1">
      <c r="G462" s="28"/>
    </row>
    <row r="463" ht="15.75" customHeight="1">
      <c r="G463" s="28"/>
    </row>
    <row r="464" ht="15.75" customHeight="1">
      <c r="G464" s="28"/>
    </row>
    <row r="465" ht="15.75" customHeight="1">
      <c r="G465" s="28"/>
    </row>
    <row r="466" ht="15.75" customHeight="1">
      <c r="G466" s="28"/>
    </row>
    <row r="467" ht="15.75" customHeight="1">
      <c r="G467" s="28"/>
    </row>
    <row r="468" ht="15.75" customHeight="1">
      <c r="G468" s="28"/>
    </row>
    <row r="469" ht="15.75" customHeight="1">
      <c r="G469" s="28"/>
    </row>
    <row r="470" ht="15.75" customHeight="1">
      <c r="G470" s="28"/>
    </row>
    <row r="471" ht="15.75" customHeight="1">
      <c r="G471" s="28"/>
    </row>
    <row r="472" ht="15.75" customHeight="1">
      <c r="G472" s="28"/>
    </row>
    <row r="473" ht="15.75" customHeight="1">
      <c r="G473" s="28"/>
    </row>
    <row r="474" ht="15.75" customHeight="1">
      <c r="G474" s="28"/>
    </row>
    <row r="475" ht="15.75" customHeight="1">
      <c r="G475" s="28"/>
    </row>
    <row r="476" ht="15.75" customHeight="1">
      <c r="G476" s="28"/>
    </row>
    <row r="477" ht="15.75" customHeight="1">
      <c r="G477" s="28"/>
    </row>
    <row r="478" ht="15.75" customHeight="1">
      <c r="G478" s="28"/>
    </row>
    <row r="479" ht="15.75" customHeight="1">
      <c r="G479" s="28"/>
    </row>
    <row r="480" ht="15.75" customHeight="1">
      <c r="G480" s="28"/>
    </row>
    <row r="481" ht="15.75" customHeight="1">
      <c r="G481" s="28"/>
    </row>
    <row r="482" ht="15.75" customHeight="1">
      <c r="G482" s="28"/>
    </row>
    <row r="483" ht="15.75" customHeight="1">
      <c r="G483" s="28"/>
    </row>
    <row r="484" ht="15.75" customHeight="1">
      <c r="G484" s="28"/>
    </row>
    <row r="485" ht="15.75" customHeight="1">
      <c r="G485" s="28"/>
    </row>
    <row r="486" ht="15.75" customHeight="1">
      <c r="G486" s="28"/>
    </row>
    <row r="487" ht="15.75" customHeight="1">
      <c r="G487" s="28"/>
    </row>
    <row r="488" ht="15.75" customHeight="1">
      <c r="G488" s="28"/>
    </row>
    <row r="489" ht="15.75" customHeight="1">
      <c r="G489" s="28"/>
    </row>
    <row r="490" ht="15.75" customHeight="1">
      <c r="G490" s="28"/>
    </row>
    <row r="491" ht="15.75" customHeight="1">
      <c r="G491" s="28"/>
    </row>
    <row r="492" ht="15.75" customHeight="1">
      <c r="G492" s="28"/>
    </row>
    <row r="493" ht="15.75" customHeight="1">
      <c r="G493" s="28"/>
    </row>
    <row r="494" ht="15.75" customHeight="1">
      <c r="G494" s="28"/>
    </row>
    <row r="495" ht="15.75" customHeight="1">
      <c r="G495" s="28"/>
    </row>
    <row r="496" ht="15.75" customHeight="1">
      <c r="G496" s="28"/>
    </row>
    <row r="497" ht="15.75" customHeight="1">
      <c r="G497" s="28"/>
    </row>
    <row r="498" ht="15.75" customHeight="1">
      <c r="G498" s="28"/>
    </row>
    <row r="499" ht="15.75" customHeight="1">
      <c r="G499" s="28"/>
    </row>
    <row r="500" ht="15.75" customHeight="1">
      <c r="G500" s="28"/>
    </row>
    <row r="501" ht="15.75" customHeight="1">
      <c r="G501" s="28"/>
    </row>
    <row r="502" ht="15.75" customHeight="1">
      <c r="G502" s="28"/>
    </row>
    <row r="503" ht="15.75" customHeight="1">
      <c r="G503" s="28"/>
    </row>
    <row r="504" ht="15.75" customHeight="1">
      <c r="G504" s="28"/>
    </row>
    <row r="505" ht="15.75" customHeight="1">
      <c r="G505" s="28"/>
    </row>
    <row r="506" ht="15.75" customHeight="1">
      <c r="G506" s="28"/>
    </row>
    <row r="507" ht="15.75" customHeight="1">
      <c r="G507" s="28"/>
    </row>
    <row r="508" ht="15.75" customHeight="1">
      <c r="G508" s="28"/>
    </row>
    <row r="509" ht="15.75" customHeight="1">
      <c r="G509" s="28"/>
    </row>
    <row r="510" ht="15.75" customHeight="1">
      <c r="G510" s="28"/>
    </row>
    <row r="511" ht="15.75" customHeight="1">
      <c r="G511" s="28"/>
    </row>
    <row r="512" ht="15.75" customHeight="1">
      <c r="G512" s="28"/>
    </row>
    <row r="513" ht="15.75" customHeight="1">
      <c r="G513" s="28"/>
    </row>
    <row r="514" ht="15.75" customHeight="1">
      <c r="G514" s="28"/>
    </row>
    <row r="515" ht="15.75" customHeight="1">
      <c r="G515" s="28"/>
    </row>
    <row r="516" ht="15.75" customHeight="1">
      <c r="G516" s="28"/>
    </row>
    <row r="517" ht="15.75" customHeight="1">
      <c r="G517" s="28"/>
    </row>
    <row r="518" ht="15.75" customHeight="1">
      <c r="G518" s="28"/>
    </row>
    <row r="519" ht="15.75" customHeight="1">
      <c r="G519" s="28"/>
    </row>
    <row r="520" ht="15.75" customHeight="1">
      <c r="G520" s="28"/>
    </row>
    <row r="521" ht="15.75" customHeight="1">
      <c r="G521" s="28"/>
    </row>
    <row r="522" ht="15.75" customHeight="1">
      <c r="G522" s="28"/>
    </row>
    <row r="523" ht="15.75" customHeight="1">
      <c r="G523" s="28"/>
    </row>
    <row r="524" ht="15.75" customHeight="1">
      <c r="G524" s="28"/>
    </row>
    <row r="525" ht="15.75" customHeight="1">
      <c r="G525" s="28"/>
    </row>
    <row r="526" ht="15.75" customHeight="1">
      <c r="G526" s="28"/>
    </row>
    <row r="527" ht="15.75" customHeight="1">
      <c r="G527" s="28"/>
    </row>
    <row r="528" ht="15.75" customHeight="1">
      <c r="G528" s="28"/>
    </row>
    <row r="529" ht="15.75" customHeight="1">
      <c r="G529" s="28"/>
    </row>
    <row r="530" ht="15.75" customHeight="1">
      <c r="G530" s="28"/>
    </row>
    <row r="531" ht="15.75" customHeight="1">
      <c r="G531" s="28"/>
    </row>
    <row r="532" ht="15.75" customHeight="1">
      <c r="G532" s="28"/>
    </row>
    <row r="533" ht="15.75" customHeight="1">
      <c r="G533" s="28"/>
    </row>
    <row r="534" ht="15.75" customHeight="1">
      <c r="G534" s="28"/>
    </row>
    <row r="535" ht="15.75" customHeight="1">
      <c r="G535" s="28"/>
    </row>
    <row r="536" ht="15.75" customHeight="1">
      <c r="G536" s="28"/>
    </row>
    <row r="537" ht="15.75" customHeight="1">
      <c r="G537" s="28"/>
    </row>
    <row r="538" ht="15.75" customHeight="1">
      <c r="G538" s="28"/>
    </row>
    <row r="539" ht="15.75" customHeight="1">
      <c r="G539" s="28"/>
    </row>
    <row r="540" ht="15.75" customHeight="1">
      <c r="G540" s="28"/>
    </row>
    <row r="541" ht="15.75" customHeight="1">
      <c r="G541" s="28"/>
    </row>
    <row r="542" ht="15.75" customHeight="1">
      <c r="G542" s="28"/>
    </row>
    <row r="543" ht="15.75" customHeight="1">
      <c r="G543" s="28"/>
    </row>
    <row r="544" ht="15.75" customHeight="1">
      <c r="G544" s="28"/>
    </row>
    <row r="545" ht="15.75" customHeight="1">
      <c r="G545" s="28"/>
    </row>
    <row r="546" ht="15.75" customHeight="1">
      <c r="G546" s="28"/>
    </row>
    <row r="547" ht="15.75" customHeight="1">
      <c r="G547" s="28"/>
    </row>
    <row r="548" ht="15.75" customHeight="1">
      <c r="G548" s="28"/>
    </row>
    <row r="549" ht="15.75" customHeight="1">
      <c r="G549" s="28"/>
    </row>
    <row r="550" ht="15.75" customHeight="1">
      <c r="G550" s="28"/>
    </row>
    <row r="551" ht="15.75" customHeight="1">
      <c r="G551" s="28"/>
    </row>
    <row r="552" ht="15.75" customHeight="1">
      <c r="G552" s="28"/>
    </row>
    <row r="553" ht="15.75" customHeight="1">
      <c r="G553" s="28"/>
    </row>
    <row r="554" ht="15.75" customHeight="1">
      <c r="G554" s="28"/>
    </row>
    <row r="555" ht="15.75" customHeight="1">
      <c r="G555" s="28"/>
    </row>
    <row r="556" ht="15.75" customHeight="1">
      <c r="G556" s="28"/>
    </row>
    <row r="557" ht="15.75" customHeight="1">
      <c r="G557" s="28"/>
    </row>
    <row r="558" ht="15.75" customHeight="1">
      <c r="G558" s="28"/>
    </row>
    <row r="559" ht="15.75" customHeight="1">
      <c r="G559" s="28"/>
    </row>
    <row r="560" ht="15.75" customHeight="1">
      <c r="G560" s="28"/>
    </row>
    <row r="561" ht="15.75" customHeight="1">
      <c r="G561" s="28"/>
    </row>
    <row r="562" ht="15.75" customHeight="1">
      <c r="G562" s="28"/>
    </row>
    <row r="563" ht="15.75" customHeight="1">
      <c r="G563" s="28"/>
    </row>
    <row r="564" ht="15.75" customHeight="1">
      <c r="G564" s="28"/>
    </row>
    <row r="565" ht="15.75" customHeight="1">
      <c r="G565" s="28"/>
    </row>
    <row r="566" ht="15.75" customHeight="1">
      <c r="G566" s="28"/>
    </row>
    <row r="567" ht="15.75" customHeight="1">
      <c r="G567" s="28"/>
    </row>
    <row r="568" ht="15.75" customHeight="1">
      <c r="G568" s="28"/>
    </row>
    <row r="569" ht="15.75" customHeight="1">
      <c r="G569" s="28"/>
    </row>
    <row r="570" ht="15.75" customHeight="1">
      <c r="G570" s="28"/>
    </row>
    <row r="571" ht="15.75" customHeight="1">
      <c r="G571" s="28"/>
    </row>
    <row r="572" ht="15.75" customHeight="1">
      <c r="G572" s="28"/>
    </row>
    <row r="573" ht="15.75" customHeight="1">
      <c r="G573" s="28"/>
    </row>
    <row r="574" ht="15.75" customHeight="1">
      <c r="G574" s="28"/>
    </row>
    <row r="575" ht="15.75" customHeight="1">
      <c r="G575" s="28"/>
    </row>
    <row r="576" ht="15.75" customHeight="1">
      <c r="G576" s="28"/>
    </row>
    <row r="577" ht="15.75" customHeight="1">
      <c r="G577" s="28"/>
    </row>
    <row r="578" ht="15.75" customHeight="1">
      <c r="G578" s="28"/>
    </row>
    <row r="579" ht="15.75" customHeight="1">
      <c r="G579" s="28"/>
    </row>
    <row r="580" ht="15.75" customHeight="1">
      <c r="G580" s="28"/>
    </row>
    <row r="581" ht="15.75" customHeight="1">
      <c r="G581" s="28"/>
    </row>
    <row r="582" ht="15.75" customHeight="1">
      <c r="G582" s="28"/>
    </row>
    <row r="583" ht="15.75" customHeight="1">
      <c r="G583" s="28"/>
    </row>
    <row r="584" ht="15.75" customHeight="1">
      <c r="G584" s="28"/>
    </row>
    <row r="585" ht="15.75" customHeight="1">
      <c r="G585" s="28"/>
    </row>
    <row r="586" ht="15.75" customHeight="1">
      <c r="G586" s="28"/>
    </row>
    <row r="587" ht="15.75" customHeight="1">
      <c r="G587" s="28"/>
    </row>
    <row r="588" ht="15.75" customHeight="1">
      <c r="G588" s="28"/>
    </row>
    <row r="589" ht="15.75" customHeight="1">
      <c r="G589" s="28"/>
    </row>
    <row r="590" ht="15.75" customHeight="1">
      <c r="G590" s="28"/>
    </row>
    <row r="591" ht="15.75" customHeight="1">
      <c r="G591" s="28"/>
    </row>
    <row r="592" ht="15.75" customHeight="1">
      <c r="G592" s="28"/>
    </row>
    <row r="593" ht="15.75" customHeight="1">
      <c r="G593" s="28"/>
    </row>
    <row r="594" ht="15.75" customHeight="1">
      <c r="G594" s="28"/>
    </row>
    <row r="595" ht="15.75" customHeight="1">
      <c r="G595" s="28"/>
    </row>
    <row r="596" ht="15.75" customHeight="1">
      <c r="G596" s="28"/>
    </row>
    <row r="597" ht="15.75" customHeight="1">
      <c r="G597" s="28"/>
    </row>
    <row r="598" ht="15.75" customHeight="1">
      <c r="G598" s="28"/>
    </row>
    <row r="599" ht="15.75" customHeight="1">
      <c r="G599" s="28"/>
    </row>
    <row r="600" ht="15.75" customHeight="1">
      <c r="G600" s="28"/>
    </row>
    <row r="601" ht="15.75" customHeight="1">
      <c r="G601" s="28"/>
    </row>
    <row r="602" ht="15.75" customHeight="1">
      <c r="G602" s="28"/>
    </row>
    <row r="603" ht="15.75" customHeight="1">
      <c r="G603" s="28"/>
    </row>
    <row r="604" ht="15.75" customHeight="1">
      <c r="G604" s="28"/>
    </row>
    <row r="605" ht="15.75" customHeight="1">
      <c r="G605" s="28"/>
    </row>
    <row r="606" ht="15.75" customHeight="1">
      <c r="G606" s="28"/>
    </row>
    <row r="607" ht="15.75" customHeight="1">
      <c r="G607" s="28"/>
    </row>
    <row r="608" ht="15.75" customHeight="1">
      <c r="G608" s="28"/>
    </row>
    <row r="609" ht="15.75" customHeight="1">
      <c r="G609" s="28"/>
    </row>
    <row r="610" ht="15.75" customHeight="1">
      <c r="G610" s="28"/>
    </row>
    <row r="611" ht="15.75" customHeight="1">
      <c r="G611" s="28"/>
    </row>
    <row r="612" ht="15.75" customHeight="1">
      <c r="G612" s="28"/>
    </row>
    <row r="613" ht="15.75" customHeight="1">
      <c r="G613" s="28"/>
    </row>
    <row r="614" ht="15.75" customHeight="1">
      <c r="G614" s="28"/>
    </row>
    <row r="615" ht="15.75" customHeight="1">
      <c r="G615" s="28"/>
    </row>
    <row r="616" ht="15.75" customHeight="1">
      <c r="G616" s="28"/>
    </row>
    <row r="617" ht="15.75" customHeight="1">
      <c r="G617" s="28"/>
    </row>
    <row r="618" ht="15.75" customHeight="1">
      <c r="G618" s="28"/>
    </row>
    <row r="619" ht="15.75" customHeight="1">
      <c r="G619" s="28"/>
    </row>
    <row r="620" ht="15.75" customHeight="1">
      <c r="G620" s="28"/>
    </row>
    <row r="621" ht="15.75" customHeight="1">
      <c r="G621" s="28"/>
    </row>
    <row r="622" ht="15.75" customHeight="1">
      <c r="G622" s="28"/>
    </row>
    <row r="623" ht="15.75" customHeight="1">
      <c r="G623" s="28"/>
    </row>
    <row r="624" ht="15.75" customHeight="1">
      <c r="G624" s="28"/>
    </row>
    <row r="625" ht="15.75" customHeight="1">
      <c r="G625" s="28"/>
    </row>
    <row r="626" ht="15.75" customHeight="1">
      <c r="G626" s="28"/>
    </row>
    <row r="627" ht="15.75" customHeight="1">
      <c r="G627" s="28"/>
    </row>
    <row r="628" ht="15.75" customHeight="1">
      <c r="G628" s="28"/>
    </row>
    <row r="629" ht="15.75" customHeight="1">
      <c r="G629" s="28"/>
    </row>
    <row r="630" ht="15.75" customHeight="1">
      <c r="G630" s="28"/>
    </row>
    <row r="631" ht="15.75" customHeight="1">
      <c r="G631" s="28"/>
    </row>
    <row r="632" ht="15.75" customHeight="1">
      <c r="G632" s="28"/>
    </row>
    <row r="633" ht="15.75" customHeight="1">
      <c r="G633" s="28"/>
    </row>
    <row r="634" ht="15.75" customHeight="1">
      <c r="G634" s="28"/>
    </row>
    <row r="635" ht="15.75" customHeight="1">
      <c r="G635" s="28"/>
    </row>
    <row r="636" ht="15.75" customHeight="1">
      <c r="G636" s="28"/>
    </row>
    <row r="637" ht="15.75" customHeight="1">
      <c r="G637" s="28"/>
    </row>
    <row r="638" ht="15.75" customHeight="1">
      <c r="G638" s="28"/>
    </row>
    <row r="639" ht="15.75" customHeight="1">
      <c r="G639" s="28"/>
    </row>
    <row r="640" ht="15.75" customHeight="1">
      <c r="G640" s="28"/>
    </row>
    <row r="641" ht="15.75" customHeight="1">
      <c r="G641" s="28"/>
    </row>
    <row r="642" ht="15.75" customHeight="1">
      <c r="G642" s="28"/>
    </row>
    <row r="643" ht="15.75" customHeight="1">
      <c r="G643" s="28"/>
    </row>
    <row r="644" ht="15.75" customHeight="1">
      <c r="G644" s="28"/>
    </row>
    <row r="645" ht="15.75" customHeight="1">
      <c r="G645" s="28"/>
    </row>
    <row r="646" ht="15.75" customHeight="1">
      <c r="G646" s="28"/>
    </row>
    <row r="647" ht="15.75" customHeight="1">
      <c r="G647" s="28"/>
    </row>
    <row r="648" ht="15.75" customHeight="1">
      <c r="G648" s="28"/>
    </row>
    <row r="649" ht="15.75" customHeight="1">
      <c r="G649" s="28"/>
    </row>
    <row r="650" ht="15.75" customHeight="1">
      <c r="G650" s="28"/>
    </row>
    <row r="651" ht="15.75" customHeight="1">
      <c r="G651" s="28"/>
    </row>
    <row r="652" ht="15.75" customHeight="1">
      <c r="G652" s="28"/>
    </row>
    <row r="653" ht="15.75" customHeight="1">
      <c r="G653" s="28"/>
    </row>
    <row r="654" ht="15.75" customHeight="1">
      <c r="G654" s="28"/>
    </row>
    <row r="655" ht="15.75" customHeight="1">
      <c r="G655" s="28"/>
    </row>
    <row r="656" ht="15.75" customHeight="1">
      <c r="G656" s="28"/>
    </row>
    <row r="657" ht="15.75" customHeight="1">
      <c r="G657" s="28"/>
    </row>
    <row r="658" ht="15.75" customHeight="1">
      <c r="G658" s="28"/>
    </row>
    <row r="659" ht="15.75" customHeight="1">
      <c r="G659" s="28"/>
    </row>
    <row r="660" ht="15.75" customHeight="1">
      <c r="G660" s="28"/>
    </row>
    <row r="661" ht="15.75" customHeight="1">
      <c r="G661" s="28"/>
    </row>
    <row r="662" ht="15.75" customHeight="1">
      <c r="G662" s="28"/>
    </row>
    <row r="663" ht="15.75" customHeight="1">
      <c r="G663" s="28"/>
    </row>
    <row r="664" ht="15.75" customHeight="1">
      <c r="G664" s="28"/>
    </row>
    <row r="665" ht="15.75" customHeight="1">
      <c r="G665" s="28"/>
    </row>
    <row r="666" ht="15.75" customHeight="1">
      <c r="G666" s="28"/>
    </row>
    <row r="667" ht="15.75" customHeight="1">
      <c r="G667" s="28"/>
    </row>
    <row r="668" ht="15.75" customHeight="1">
      <c r="G668" s="28"/>
    </row>
    <row r="669" ht="15.75" customHeight="1">
      <c r="G669" s="28"/>
    </row>
    <row r="670" ht="15.75" customHeight="1">
      <c r="G670" s="28"/>
    </row>
    <row r="671" ht="15.75" customHeight="1">
      <c r="G671" s="28"/>
    </row>
    <row r="672" ht="15.75" customHeight="1">
      <c r="G672" s="28"/>
    </row>
    <row r="673" ht="15.75" customHeight="1">
      <c r="G673" s="28"/>
    </row>
    <row r="674" ht="15.75" customHeight="1">
      <c r="G674" s="28"/>
    </row>
    <row r="675" ht="15.75" customHeight="1">
      <c r="G675" s="28"/>
    </row>
    <row r="676" ht="15.75" customHeight="1">
      <c r="G676" s="28"/>
    </row>
    <row r="677" ht="15.75" customHeight="1">
      <c r="G677" s="28"/>
    </row>
    <row r="678" ht="15.75" customHeight="1">
      <c r="G678" s="28"/>
    </row>
    <row r="679" ht="15.75" customHeight="1">
      <c r="G679" s="28"/>
    </row>
    <row r="680" ht="15.75" customHeight="1">
      <c r="G680" s="28"/>
    </row>
    <row r="681" ht="15.75" customHeight="1">
      <c r="G681" s="28"/>
    </row>
    <row r="682" ht="15.75" customHeight="1">
      <c r="G682" s="28"/>
    </row>
    <row r="683" ht="15.75" customHeight="1">
      <c r="G683" s="28"/>
    </row>
    <row r="684" ht="15.75" customHeight="1">
      <c r="G684" s="28"/>
    </row>
    <row r="685" ht="15.75" customHeight="1">
      <c r="G685" s="28"/>
    </row>
    <row r="686" ht="15.75" customHeight="1">
      <c r="G686" s="28"/>
    </row>
    <row r="687" ht="15.75" customHeight="1">
      <c r="G687" s="28"/>
    </row>
    <row r="688" ht="15.75" customHeight="1">
      <c r="G688" s="28"/>
    </row>
    <row r="689" ht="15.75" customHeight="1">
      <c r="G689" s="28"/>
    </row>
    <row r="690" ht="15.75" customHeight="1">
      <c r="G690" s="28"/>
    </row>
    <row r="691" ht="15.75" customHeight="1">
      <c r="G691" s="28"/>
    </row>
    <row r="692" ht="15.75" customHeight="1">
      <c r="G692" s="28"/>
    </row>
    <row r="693" ht="15.75" customHeight="1">
      <c r="G693" s="28"/>
    </row>
    <row r="694" ht="15.75" customHeight="1">
      <c r="G694" s="28"/>
    </row>
    <row r="695" ht="15.75" customHeight="1">
      <c r="G695" s="28"/>
    </row>
    <row r="696" ht="15.75" customHeight="1">
      <c r="G696" s="28"/>
    </row>
    <row r="697" ht="15.75" customHeight="1">
      <c r="G697" s="28"/>
    </row>
    <row r="698" ht="15.75" customHeight="1">
      <c r="G698" s="28"/>
    </row>
    <row r="699" ht="15.75" customHeight="1">
      <c r="G699" s="28"/>
    </row>
    <row r="700" ht="15.75" customHeight="1">
      <c r="G700" s="28"/>
    </row>
    <row r="701" ht="15.75" customHeight="1">
      <c r="G701" s="28"/>
    </row>
    <row r="702" ht="15.75" customHeight="1">
      <c r="G702" s="28"/>
    </row>
    <row r="703" ht="15.75" customHeight="1">
      <c r="G703" s="28"/>
    </row>
    <row r="704" ht="15.75" customHeight="1">
      <c r="G704" s="28"/>
    </row>
    <row r="705" ht="15.75" customHeight="1">
      <c r="G705" s="28"/>
    </row>
    <row r="706" ht="15.75" customHeight="1">
      <c r="G706" s="28"/>
    </row>
    <row r="707" ht="15.75" customHeight="1">
      <c r="G707" s="28"/>
    </row>
    <row r="708" ht="15.75" customHeight="1">
      <c r="G708" s="28"/>
    </row>
    <row r="709" ht="15.75" customHeight="1">
      <c r="G709" s="28"/>
    </row>
    <row r="710" ht="15.75" customHeight="1">
      <c r="G710" s="28"/>
    </row>
    <row r="711" ht="15.75" customHeight="1">
      <c r="G711" s="28"/>
    </row>
    <row r="712" ht="15.75" customHeight="1">
      <c r="G712" s="28"/>
    </row>
    <row r="713" ht="15.75" customHeight="1">
      <c r="G713" s="28"/>
    </row>
    <row r="714" ht="15.75" customHeight="1">
      <c r="G714" s="28"/>
    </row>
    <row r="715" ht="15.75" customHeight="1">
      <c r="G715" s="28"/>
    </row>
    <row r="716" ht="15.75" customHeight="1">
      <c r="G716" s="28"/>
    </row>
    <row r="717" ht="15.75" customHeight="1">
      <c r="G717" s="28"/>
    </row>
    <row r="718" ht="15.75" customHeight="1">
      <c r="G718" s="28"/>
    </row>
    <row r="719" ht="15.75" customHeight="1">
      <c r="G719" s="28"/>
    </row>
    <row r="720" ht="15.75" customHeight="1">
      <c r="G720" s="28"/>
    </row>
    <row r="721" ht="15.75" customHeight="1">
      <c r="G721" s="28"/>
    </row>
    <row r="722" ht="15.75" customHeight="1">
      <c r="G722" s="28"/>
    </row>
    <row r="723" ht="15.75" customHeight="1">
      <c r="G723" s="28"/>
    </row>
    <row r="724" ht="15.75" customHeight="1">
      <c r="G724" s="28"/>
    </row>
    <row r="725" ht="15.75" customHeight="1">
      <c r="G725" s="28"/>
    </row>
    <row r="726" ht="15.75" customHeight="1">
      <c r="G726" s="28"/>
    </row>
    <row r="727" ht="15.75" customHeight="1">
      <c r="G727" s="28"/>
    </row>
    <row r="728" ht="15.75" customHeight="1">
      <c r="G728" s="28"/>
    </row>
    <row r="729" ht="15.75" customHeight="1">
      <c r="G729" s="28"/>
    </row>
    <row r="730" ht="15.75" customHeight="1">
      <c r="G730" s="28"/>
    </row>
    <row r="731" ht="15.75" customHeight="1">
      <c r="G731" s="28"/>
    </row>
    <row r="732" ht="15.75" customHeight="1">
      <c r="G732" s="28"/>
    </row>
    <row r="733" ht="15.75" customHeight="1">
      <c r="G733" s="28"/>
    </row>
    <row r="734" ht="15.75" customHeight="1">
      <c r="G734" s="28"/>
    </row>
    <row r="735" ht="15.75" customHeight="1">
      <c r="G735" s="28"/>
    </row>
    <row r="736" ht="15.75" customHeight="1">
      <c r="G736" s="28"/>
    </row>
    <row r="737" ht="15.75" customHeight="1">
      <c r="G737" s="28"/>
    </row>
    <row r="738" ht="15.75" customHeight="1">
      <c r="G738" s="28"/>
    </row>
    <row r="739" ht="15.75" customHeight="1">
      <c r="G739" s="28"/>
    </row>
    <row r="740" ht="15.75" customHeight="1">
      <c r="G740" s="28"/>
    </row>
    <row r="741" ht="15.75" customHeight="1">
      <c r="G741" s="28"/>
    </row>
    <row r="742" ht="15.75" customHeight="1">
      <c r="G742" s="28"/>
    </row>
    <row r="743" ht="15.75" customHeight="1">
      <c r="G743" s="28"/>
    </row>
    <row r="744" ht="15.75" customHeight="1">
      <c r="G744" s="28"/>
    </row>
    <row r="745" ht="15.75" customHeight="1">
      <c r="G745" s="28"/>
    </row>
    <row r="746" ht="15.75" customHeight="1">
      <c r="G746" s="28"/>
    </row>
    <row r="747" ht="15.75" customHeight="1">
      <c r="G747" s="28"/>
    </row>
    <row r="748" ht="15.75" customHeight="1">
      <c r="G748" s="28"/>
    </row>
    <row r="749" ht="15.75" customHeight="1">
      <c r="G749" s="28"/>
    </row>
    <row r="750" ht="15.75" customHeight="1">
      <c r="G750" s="28"/>
    </row>
    <row r="751" ht="15.75" customHeight="1">
      <c r="G751" s="28"/>
    </row>
    <row r="752" ht="15.75" customHeight="1">
      <c r="G752" s="28"/>
    </row>
    <row r="753" ht="15.75" customHeight="1">
      <c r="G753" s="28"/>
    </row>
    <row r="754" ht="15.75" customHeight="1">
      <c r="G754" s="28"/>
    </row>
    <row r="755" ht="15.75" customHeight="1">
      <c r="G755" s="28"/>
    </row>
    <row r="756" ht="15.75" customHeight="1">
      <c r="G756" s="28"/>
    </row>
    <row r="757" ht="15.75" customHeight="1">
      <c r="G757" s="28"/>
    </row>
    <row r="758" ht="15.75" customHeight="1">
      <c r="G758" s="28"/>
    </row>
    <row r="759" ht="15.75" customHeight="1">
      <c r="G759" s="28"/>
    </row>
    <row r="760" ht="15.75" customHeight="1">
      <c r="G760" s="28"/>
    </row>
    <row r="761" ht="15.75" customHeight="1">
      <c r="G761" s="28"/>
    </row>
    <row r="762" ht="15.75" customHeight="1">
      <c r="G762" s="28"/>
    </row>
    <row r="763" ht="15.75" customHeight="1">
      <c r="G763" s="28"/>
    </row>
    <row r="764" ht="15.75" customHeight="1">
      <c r="G764" s="28"/>
    </row>
    <row r="765" ht="15.75" customHeight="1">
      <c r="G765" s="28"/>
    </row>
    <row r="766" ht="15.75" customHeight="1">
      <c r="G766" s="28"/>
    </row>
    <row r="767" ht="15.75" customHeight="1">
      <c r="G767" s="28"/>
    </row>
    <row r="768" ht="15.75" customHeight="1">
      <c r="G768" s="28"/>
    </row>
    <row r="769" ht="15.75" customHeight="1">
      <c r="G769" s="28"/>
    </row>
    <row r="770" ht="15.75" customHeight="1">
      <c r="G770" s="28"/>
    </row>
    <row r="771" ht="15.75" customHeight="1">
      <c r="G771" s="28"/>
    </row>
    <row r="772" ht="15.75" customHeight="1">
      <c r="G772" s="28"/>
    </row>
    <row r="773" ht="15.75" customHeight="1">
      <c r="G773" s="28"/>
    </row>
    <row r="774" ht="15.75" customHeight="1">
      <c r="G774" s="28"/>
    </row>
    <row r="775" ht="15.75" customHeight="1">
      <c r="G775" s="28"/>
    </row>
    <row r="776" ht="15.75" customHeight="1">
      <c r="G776" s="28"/>
    </row>
    <row r="777" ht="15.75" customHeight="1">
      <c r="G777" s="28"/>
    </row>
    <row r="778" ht="15.75" customHeight="1">
      <c r="G778" s="28"/>
    </row>
    <row r="779" ht="15.75" customHeight="1">
      <c r="G779" s="28"/>
    </row>
    <row r="780" ht="15.75" customHeight="1">
      <c r="G780" s="28"/>
    </row>
    <row r="781" ht="15.75" customHeight="1">
      <c r="G781" s="28"/>
    </row>
    <row r="782" ht="15.75" customHeight="1">
      <c r="G782" s="28"/>
    </row>
    <row r="783" ht="15.75" customHeight="1">
      <c r="G783" s="28"/>
    </row>
    <row r="784" ht="15.75" customHeight="1">
      <c r="G784" s="28"/>
    </row>
    <row r="785" ht="15.75" customHeight="1">
      <c r="G785" s="28"/>
    </row>
    <row r="786" ht="15.75" customHeight="1">
      <c r="G786" s="28"/>
    </row>
    <row r="787" ht="15.75" customHeight="1">
      <c r="G787" s="28"/>
    </row>
    <row r="788" ht="15.75" customHeight="1">
      <c r="G788" s="28"/>
    </row>
    <row r="789" ht="15.75" customHeight="1">
      <c r="G789" s="28"/>
    </row>
    <row r="790" ht="15.75" customHeight="1">
      <c r="G790" s="28"/>
    </row>
    <row r="791" ht="15.75" customHeight="1">
      <c r="G791" s="28"/>
    </row>
    <row r="792" ht="15.75" customHeight="1">
      <c r="G792" s="28"/>
    </row>
    <row r="793" ht="15.75" customHeight="1">
      <c r="G793" s="28"/>
    </row>
    <row r="794" ht="15.75" customHeight="1">
      <c r="G794" s="28"/>
    </row>
    <row r="795" ht="15.75" customHeight="1">
      <c r="G795" s="28"/>
    </row>
    <row r="796" ht="15.75" customHeight="1">
      <c r="G796" s="28"/>
    </row>
    <row r="797" ht="15.75" customHeight="1">
      <c r="G797" s="28"/>
    </row>
    <row r="798" ht="15.75" customHeight="1">
      <c r="G798" s="28"/>
    </row>
    <row r="799" ht="15.75" customHeight="1">
      <c r="G799" s="28"/>
    </row>
    <row r="800" ht="15.75" customHeight="1">
      <c r="G800" s="28"/>
    </row>
    <row r="801" ht="15.75" customHeight="1">
      <c r="G801" s="28"/>
    </row>
    <row r="802" ht="15.75" customHeight="1">
      <c r="G802" s="28"/>
    </row>
    <row r="803" ht="15.75" customHeight="1">
      <c r="G803" s="28"/>
    </row>
    <row r="804" ht="15.75" customHeight="1">
      <c r="G804" s="28"/>
    </row>
    <row r="805" ht="15.75" customHeight="1">
      <c r="G805" s="28"/>
    </row>
    <row r="806" ht="15.75" customHeight="1">
      <c r="G806" s="28"/>
    </row>
    <row r="807" ht="15.75" customHeight="1">
      <c r="G807" s="28"/>
    </row>
    <row r="808" ht="15.75" customHeight="1">
      <c r="G808" s="28"/>
    </row>
    <row r="809" ht="15.75" customHeight="1">
      <c r="G809" s="28"/>
    </row>
    <row r="810" ht="15.75" customHeight="1">
      <c r="G810" s="28"/>
    </row>
    <row r="811" ht="15.75" customHeight="1">
      <c r="G811" s="28"/>
    </row>
    <row r="812" ht="15.75" customHeight="1">
      <c r="G812" s="28"/>
    </row>
    <row r="813" ht="15.75" customHeight="1">
      <c r="G813" s="28"/>
    </row>
    <row r="814" ht="15.75" customHeight="1">
      <c r="G814" s="28"/>
    </row>
    <row r="815" ht="15.75" customHeight="1">
      <c r="G815" s="28"/>
    </row>
    <row r="816" ht="15.75" customHeight="1">
      <c r="G816" s="28"/>
    </row>
    <row r="817" ht="15.75" customHeight="1">
      <c r="G817" s="28"/>
    </row>
    <row r="818" ht="15.75" customHeight="1">
      <c r="G818" s="28"/>
    </row>
    <row r="819" ht="15.75" customHeight="1">
      <c r="G819" s="28"/>
    </row>
    <row r="820" ht="15.75" customHeight="1">
      <c r="G820" s="28"/>
    </row>
    <row r="821" ht="15.75" customHeight="1">
      <c r="G821" s="28"/>
    </row>
    <row r="822" ht="15.75" customHeight="1">
      <c r="G822" s="28"/>
    </row>
    <row r="823" ht="15.75" customHeight="1">
      <c r="G823" s="28"/>
    </row>
    <row r="824" ht="15.75" customHeight="1">
      <c r="G824" s="28"/>
    </row>
    <row r="825" ht="15.75" customHeight="1">
      <c r="G825" s="28"/>
    </row>
    <row r="826" ht="15.75" customHeight="1">
      <c r="G826" s="28"/>
    </row>
    <row r="827" ht="15.75" customHeight="1">
      <c r="G827" s="28"/>
    </row>
    <row r="828" ht="15.75" customHeight="1">
      <c r="G828" s="28"/>
    </row>
    <row r="829" ht="15.75" customHeight="1">
      <c r="G829" s="28"/>
    </row>
    <row r="830" ht="15.75" customHeight="1">
      <c r="G830" s="28"/>
    </row>
    <row r="831" ht="15.75" customHeight="1">
      <c r="G831" s="28"/>
    </row>
    <row r="832" ht="15.75" customHeight="1">
      <c r="G832" s="28"/>
    </row>
    <row r="833" ht="15.75" customHeight="1">
      <c r="G833" s="28"/>
    </row>
    <row r="834" ht="15.75" customHeight="1">
      <c r="G834" s="28"/>
    </row>
    <row r="835" ht="15.75" customHeight="1">
      <c r="G835" s="28"/>
    </row>
    <row r="836" ht="15.75" customHeight="1">
      <c r="G836" s="28"/>
    </row>
    <row r="837" ht="15.75" customHeight="1">
      <c r="G837" s="28"/>
    </row>
    <row r="838" ht="15.75" customHeight="1">
      <c r="G838" s="28"/>
    </row>
    <row r="839" ht="15.75" customHeight="1">
      <c r="G839" s="28"/>
    </row>
    <row r="840" ht="15.75" customHeight="1">
      <c r="G840" s="28"/>
    </row>
    <row r="841" ht="15.75" customHeight="1">
      <c r="G841" s="28"/>
    </row>
    <row r="842" ht="15.75" customHeight="1">
      <c r="G842" s="28"/>
    </row>
    <row r="843" ht="15.75" customHeight="1">
      <c r="G843" s="28"/>
    </row>
    <row r="844" ht="15.75" customHeight="1">
      <c r="G844" s="28"/>
    </row>
    <row r="845" ht="15.75" customHeight="1">
      <c r="G845" s="28"/>
    </row>
    <row r="846" ht="15.75" customHeight="1">
      <c r="G846" s="28"/>
    </row>
    <row r="847" ht="15.75" customHeight="1">
      <c r="G847" s="28"/>
    </row>
    <row r="848" ht="15.75" customHeight="1">
      <c r="G848" s="28"/>
    </row>
    <row r="849" ht="15.75" customHeight="1">
      <c r="G849" s="28"/>
    </row>
    <row r="850" ht="15.75" customHeight="1">
      <c r="G850" s="28"/>
    </row>
    <row r="851" ht="15.75" customHeight="1">
      <c r="G851" s="28"/>
    </row>
    <row r="852" ht="15.75" customHeight="1">
      <c r="G852" s="28"/>
    </row>
    <row r="853" ht="15.75" customHeight="1">
      <c r="G853" s="28"/>
    </row>
    <row r="854" ht="15.75" customHeight="1">
      <c r="G854" s="28"/>
    </row>
    <row r="855" ht="15.75" customHeight="1">
      <c r="G855" s="28"/>
    </row>
    <row r="856" ht="15.75" customHeight="1">
      <c r="G856" s="28"/>
    </row>
    <row r="857" ht="15.75" customHeight="1">
      <c r="G857" s="28"/>
    </row>
    <row r="858" ht="15.75" customHeight="1">
      <c r="G858" s="28"/>
    </row>
    <row r="859" ht="15.75" customHeight="1">
      <c r="G859" s="28"/>
    </row>
    <row r="860" ht="15.75" customHeight="1">
      <c r="G860" s="28"/>
    </row>
    <row r="861" ht="15.75" customHeight="1">
      <c r="G861" s="28"/>
    </row>
    <row r="862" ht="15.75" customHeight="1">
      <c r="G862" s="28"/>
    </row>
    <row r="863" ht="15.75" customHeight="1">
      <c r="G863" s="28"/>
    </row>
    <row r="864" ht="15.75" customHeight="1">
      <c r="G864" s="28"/>
    </row>
    <row r="865" ht="15.75" customHeight="1">
      <c r="G865" s="28"/>
    </row>
    <row r="866" ht="15.75" customHeight="1">
      <c r="G866" s="28"/>
    </row>
    <row r="867" ht="15.75" customHeight="1">
      <c r="G867" s="28"/>
    </row>
    <row r="868" ht="15.75" customHeight="1">
      <c r="G868" s="28"/>
    </row>
    <row r="869" ht="15.75" customHeight="1">
      <c r="G869" s="28"/>
    </row>
    <row r="870" ht="15.75" customHeight="1">
      <c r="G870" s="28"/>
    </row>
    <row r="871" ht="15.75" customHeight="1">
      <c r="G871" s="28"/>
    </row>
    <row r="872" ht="15.75" customHeight="1">
      <c r="G872" s="28"/>
    </row>
    <row r="873" ht="15.75" customHeight="1">
      <c r="G873" s="28"/>
    </row>
    <row r="874" ht="15.75" customHeight="1">
      <c r="G874" s="28"/>
    </row>
    <row r="875" ht="15.75" customHeight="1">
      <c r="G875" s="28"/>
    </row>
    <row r="876" ht="15.75" customHeight="1">
      <c r="G876" s="28"/>
    </row>
    <row r="877" ht="15.75" customHeight="1">
      <c r="G877" s="28"/>
    </row>
    <row r="878" ht="15.75" customHeight="1">
      <c r="G878" s="28"/>
    </row>
    <row r="879" ht="15.75" customHeight="1">
      <c r="G879" s="28"/>
    </row>
    <row r="880" ht="15.75" customHeight="1">
      <c r="G880" s="28"/>
    </row>
    <row r="881" ht="15.75" customHeight="1">
      <c r="G881" s="28"/>
    </row>
    <row r="882" ht="15.75" customHeight="1">
      <c r="G882" s="28"/>
    </row>
    <row r="883" ht="15.75" customHeight="1">
      <c r="G883" s="28"/>
    </row>
    <row r="884" ht="15.75" customHeight="1">
      <c r="G884" s="28"/>
    </row>
    <row r="885" ht="15.75" customHeight="1">
      <c r="G885" s="28"/>
    </row>
    <row r="886" ht="15.75" customHeight="1">
      <c r="G886" s="28"/>
    </row>
    <row r="887" ht="15.75" customHeight="1">
      <c r="G887" s="28"/>
    </row>
    <row r="888" ht="15.75" customHeight="1">
      <c r="G888" s="28"/>
    </row>
    <row r="889" ht="15.75" customHeight="1">
      <c r="G889" s="28"/>
    </row>
    <row r="890" ht="15.75" customHeight="1">
      <c r="G890" s="28"/>
    </row>
    <row r="891" ht="15.75" customHeight="1">
      <c r="G891" s="28"/>
    </row>
    <row r="892" ht="15.75" customHeight="1">
      <c r="G892" s="28"/>
    </row>
    <row r="893" ht="15.75" customHeight="1">
      <c r="G893" s="28"/>
    </row>
    <row r="894" ht="15.75" customHeight="1">
      <c r="G894" s="28"/>
    </row>
    <row r="895" ht="15.75" customHeight="1">
      <c r="G895" s="28"/>
    </row>
    <row r="896" ht="15.75" customHeight="1">
      <c r="G896" s="28"/>
    </row>
    <row r="897" ht="15.75" customHeight="1">
      <c r="G897" s="28"/>
    </row>
    <row r="898" ht="15.75" customHeight="1">
      <c r="G898" s="28"/>
    </row>
    <row r="899" ht="15.75" customHeight="1">
      <c r="G899" s="28"/>
    </row>
    <row r="900" ht="15.75" customHeight="1">
      <c r="G900" s="28"/>
    </row>
    <row r="901" ht="15.75" customHeight="1">
      <c r="G901" s="28"/>
    </row>
    <row r="902" ht="15.75" customHeight="1">
      <c r="G902" s="28"/>
    </row>
    <row r="903" ht="15.75" customHeight="1">
      <c r="G903" s="28"/>
    </row>
    <row r="904" ht="15.75" customHeight="1">
      <c r="G904" s="28"/>
    </row>
    <row r="905" ht="15.75" customHeight="1">
      <c r="G905" s="28"/>
    </row>
    <row r="906" ht="15.75" customHeight="1">
      <c r="G906" s="28"/>
    </row>
    <row r="907" ht="15.75" customHeight="1">
      <c r="G907" s="28"/>
    </row>
    <row r="908" ht="15.75" customHeight="1">
      <c r="G908" s="28"/>
    </row>
    <row r="909" ht="15.75" customHeight="1">
      <c r="G909" s="28"/>
    </row>
    <row r="910" ht="15.75" customHeight="1">
      <c r="G910" s="28"/>
    </row>
    <row r="911" ht="15.75" customHeight="1">
      <c r="G911" s="28"/>
    </row>
    <row r="912" ht="15.75" customHeight="1">
      <c r="G912" s="28"/>
    </row>
    <row r="913" ht="15.75" customHeight="1">
      <c r="G913" s="28"/>
    </row>
    <row r="914" ht="15.75" customHeight="1">
      <c r="G914" s="28"/>
    </row>
    <row r="915" ht="15.75" customHeight="1">
      <c r="G915" s="28"/>
    </row>
    <row r="916" ht="15.75" customHeight="1">
      <c r="G916" s="28"/>
    </row>
    <row r="917" ht="15.75" customHeight="1">
      <c r="G917" s="28"/>
    </row>
    <row r="918" ht="15.75" customHeight="1">
      <c r="G918" s="28"/>
    </row>
    <row r="919" ht="15.75" customHeight="1">
      <c r="G919" s="28"/>
    </row>
    <row r="920" ht="15.75" customHeight="1">
      <c r="G920" s="28"/>
    </row>
    <row r="921" ht="15.75" customHeight="1">
      <c r="G921" s="28"/>
    </row>
    <row r="922" ht="15.75" customHeight="1">
      <c r="G922" s="28"/>
    </row>
    <row r="923" ht="15.75" customHeight="1">
      <c r="G923" s="28"/>
    </row>
    <row r="924" ht="15.75" customHeight="1">
      <c r="G924" s="28"/>
    </row>
    <row r="925" ht="15.75" customHeight="1">
      <c r="G925" s="28"/>
    </row>
    <row r="926" ht="15.75" customHeight="1">
      <c r="G926" s="28"/>
    </row>
    <row r="927" ht="15.75" customHeight="1">
      <c r="G927" s="28"/>
    </row>
    <row r="928" ht="15.75" customHeight="1">
      <c r="G928" s="28"/>
    </row>
    <row r="929" ht="15.75" customHeight="1">
      <c r="G929" s="28"/>
    </row>
    <row r="930" ht="15.75" customHeight="1">
      <c r="G930" s="28"/>
    </row>
    <row r="931" ht="15.75" customHeight="1">
      <c r="G931" s="28"/>
    </row>
    <row r="932" ht="15.75" customHeight="1">
      <c r="G932" s="28"/>
    </row>
    <row r="933" ht="15.75" customHeight="1">
      <c r="G933" s="28"/>
    </row>
    <row r="934" ht="15.75" customHeight="1">
      <c r="G934" s="28"/>
    </row>
    <row r="935" ht="15.75" customHeight="1">
      <c r="G935" s="28"/>
    </row>
    <row r="936" ht="15.75" customHeight="1">
      <c r="G936" s="28"/>
    </row>
    <row r="937" ht="15.75" customHeight="1">
      <c r="G937" s="28"/>
    </row>
    <row r="938" ht="15.75" customHeight="1">
      <c r="G938" s="28"/>
    </row>
    <row r="939" ht="15.75" customHeight="1">
      <c r="G939" s="28"/>
    </row>
    <row r="940" ht="15.75" customHeight="1">
      <c r="G940" s="28"/>
    </row>
    <row r="941" ht="15.75" customHeight="1">
      <c r="G941" s="28"/>
    </row>
    <row r="942" ht="15.75" customHeight="1">
      <c r="G942" s="28"/>
    </row>
    <row r="943" ht="15.75" customHeight="1">
      <c r="G943" s="28"/>
    </row>
    <row r="944" ht="15.75" customHeight="1">
      <c r="G944" s="28"/>
    </row>
    <row r="945" ht="15.75" customHeight="1">
      <c r="G945" s="28"/>
    </row>
    <row r="946" ht="15.75" customHeight="1">
      <c r="G946" s="28"/>
    </row>
    <row r="947" ht="15.75" customHeight="1">
      <c r="G947" s="28"/>
    </row>
    <row r="948" ht="15.75" customHeight="1">
      <c r="G948" s="28"/>
    </row>
    <row r="949" ht="15.75" customHeight="1">
      <c r="G949" s="28"/>
    </row>
    <row r="950" ht="15.75" customHeight="1">
      <c r="G950" s="28"/>
    </row>
    <row r="951" ht="15.75" customHeight="1">
      <c r="G951" s="28"/>
    </row>
    <row r="952" ht="15.75" customHeight="1">
      <c r="G952" s="28"/>
    </row>
    <row r="953" ht="15.75" customHeight="1">
      <c r="G953" s="28"/>
    </row>
    <row r="954" ht="15.75" customHeight="1">
      <c r="G954" s="28"/>
    </row>
    <row r="955" ht="15.75" customHeight="1">
      <c r="G955" s="28"/>
    </row>
    <row r="956" ht="15.75" customHeight="1">
      <c r="G956" s="28"/>
    </row>
    <row r="957" ht="15.75" customHeight="1">
      <c r="G957" s="28"/>
    </row>
    <row r="958" ht="15.75" customHeight="1">
      <c r="G958" s="28"/>
    </row>
    <row r="959" ht="15.75" customHeight="1">
      <c r="G959" s="28"/>
    </row>
    <row r="960" ht="15.75" customHeight="1">
      <c r="G960" s="28"/>
    </row>
    <row r="961" ht="15.75" customHeight="1">
      <c r="G961" s="28"/>
    </row>
    <row r="962" ht="15.75" customHeight="1">
      <c r="G962" s="28"/>
    </row>
    <row r="963" ht="15.75" customHeight="1">
      <c r="G963" s="28"/>
    </row>
    <row r="964" ht="15.75" customHeight="1">
      <c r="G964" s="28"/>
    </row>
    <row r="965" ht="15.75" customHeight="1">
      <c r="G965" s="28"/>
    </row>
    <row r="966" ht="15.75" customHeight="1">
      <c r="G966" s="28"/>
    </row>
    <row r="967" ht="15.75" customHeight="1">
      <c r="G967" s="28"/>
    </row>
    <row r="968" ht="15.75" customHeight="1">
      <c r="G968" s="28"/>
    </row>
    <row r="969" ht="15.75" customHeight="1">
      <c r="G969" s="28"/>
    </row>
    <row r="970" ht="15.75" customHeight="1">
      <c r="G970" s="28"/>
    </row>
    <row r="971" ht="15.75" customHeight="1">
      <c r="G971" s="28"/>
    </row>
    <row r="972" ht="15.75" customHeight="1">
      <c r="G972" s="28"/>
    </row>
    <row r="973" ht="15.75" customHeight="1">
      <c r="G973" s="28"/>
    </row>
    <row r="974" ht="15.75" customHeight="1">
      <c r="G974" s="28"/>
    </row>
    <row r="975" ht="15.75" customHeight="1">
      <c r="G975" s="28"/>
    </row>
    <row r="976" ht="15.75" customHeight="1">
      <c r="G976" s="28"/>
    </row>
    <row r="977" ht="15.75" customHeight="1">
      <c r="G977" s="28"/>
    </row>
    <row r="978" ht="15.75" customHeight="1">
      <c r="G978" s="28"/>
    </row>
    <row r="979" ht="15.75" customHeight="1">
      <c r="G979" s="28"/>
    </row>
    <row r="980" ht="15.75" customHeight="1">
      <c r="G980" s="28"/>
    </row>
    <row r="981" ht="15.75" customHeight="1">
      <c r="G981" s="28"/>
    </row>
    <row r="982" ht="15.75" customHeight="1">
      <c r="G982" s="28"/>
    </row>
    <row r="983" ht="15.75" customHeight="1">
      <c r="G983" s="28"/>
    </row>
    <row r="984" ht="15.75" customHeight="1">
      <c r="G984" s="28"/>
    </row>
    <row r="985" ht="15.75" customHeight="1">
      <c r="G985" s="28"/>
    </row>
    <row r="986" ht="15.75" customHeight="1">
      <c r="G986" s="28"/>
    </row>
    <row r="987" ht="15.75" customHeight="1">
      <c r="G987" s="28"/>
    </row>
    <row r="988" ht="15.75" customHeight="1">
      <c r="G988" s="28"/>
    </row>
    <row r="989" ht="15.75" customHeight="1">
      <c r="G989" s="28"/>
    </row>
    <row r="990" ht="15.75" customHeight="1">
      <c r="G990" s="28"/>
    </row>
    <row r="991" ht="15.75" customHeight="1">
      <c r="G991" s="28"/>
    </row>
    <row r="992" ht="15.75" customHeight="1">
      <c r="G992" s="28"/>
    </row>
    <row r="993" ht="15.75" customHeight="1">
      <c r="G993" s="28"/>
    </row>
    <row r="994" ht="15.75" customHeight="1">
      <c r="G994" s="28"/>
    </row>
    <row r="995" ht="15.75" customHeight="1">
      <c r="G995" s="28"/>
    </row>
    <row r="996" ht="15.75" customHeight="1">
      <c r="G996" s="28"/>
    </row>
    <row r="997" ht="15.75" customHeight="1">
      <c r="G997" s="28"/>
    </row>
    <row r="998" ht="15.75" customHeight="1">
      <c r="G998" s="28"/>
    </row>
    <row r="999" ht="15.75" customHeight="1">
      <c r="G999" s="28"/>
    </row>
    <row r="1000" ht="15.75" customHeight="1">
      <c r="G1000" s="28"/>
    </row>
    <row r="1001" ht="15.75" customHeight="1">
      <c r="G1001" s="2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8.89"/>
    <col customWidth="1" min="2" max="2" width="14.44"/>
    <col customWidth="1" min="3" max="3" width="8.89"/>
    <col customWidth="1" min="4" max="4" width="14.89"/>
    <col customWidth="1" min="5" max="5" width="8.89"/>
    <col customWidth="1" min="6" max="6" width="11.0"/>
    <col customWidth="1" min="7" max="7" width="9.22"/>
    <col customWidth="1" min="8" max="8" width="14.89"/>
    <col customWidth="1" min="9" max="9" width="8.56"/>
    <col customWidth="1" min="10" max="10" width="16.56"/>
    <col customWidth="1" min="11" max="29" width="9.78"/>
  </cols>
  <sheetData>
    <row r="1" ht="15.75" customHeight="1">
      <c r="A1" s="130"/>
      <c r="B1" s="80" t="s">
        <v>144</v>
      </c>
      <c r="C1" s="130"/>
      <c r="D1" s="80" t="s">
        <v>147</v>
      </c>
      <c r="E1" s="133"/>
      <c r="F1" s="80" t="s">
        <v>146</v>
      </c>
      <c r="G1" s="130"/>
      <c r="H1" s="81" t="s">
        <v>149</v>
      </c>
      <c r="I1" s="133"/>
      <c r="J1" s="80" t="s">
        <v>148</v>
      </c>
      <c r="K1" s="135"/>
      <c r="L1" s="135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</row>
    <row r="2" ht="15.75" customHeight="1">
      <c r="A2" s="83" t="s">
        <v>76</v>
      </c>
      <c r="B2" s="19" t="s">
        <v>150</v>
      </c>
      <c r="C2" s="83" t="s">
        <v>309</v>
      </c>
      <c r="D2" s="19" t="s">
        <v>129</v>
      </c>
      <c r="E2" s="19" t="s">
        <v>151</v>
      </c>
      <c r="F2" s="19" t="s">
        <v>152</v>
      </c>
      <c r="G2" s="83" t="s">
        <v>309</v>
      </c>
      <c r="H2" s="19" t="s">
        <v>129</v>
      </c>
      <c r="I2" s="19" t="s">
        <v>151</v>
      </c>
      <c r="J2" s="19" t="s">
        <v>152</v>
      </c>
      <c r="K2" s="137"/>
      <c r="L2" s="138"/>
    </row>
    <row r="3" ht="16.5" customHeight="1">
      <c r="A3" s="19" t="s">
        <v>310</v>
      </c>
      <c r="B3" s="19" t="s">
        <v>160</v>
      </c>
      <c r="C3" s="139" t="s">
        <v>311</v>
      </c>
      <c r="D3" s="19" t="s">
        <v>160</v>
      </c>
      <c r="E3" s="19" t="s">
        <v>290</v>
      </c>
      <c r="F3" s="85" t="s">
        <v>162</v>
      </c>
      <c r="G3" s="139" t="s">
        <v>311</v>
      </c>
      <c r="H3" s="19" t="s">
        <v>160</v>
      </c>
      <c r="I3" s="19" t="s">
        <v>290</v>
      </c>
      <c r="J3" s="85" t="s">
        <v>162</v>
      </c>
      <c r="K3" s="137"/>
      <c r="L3" s="137"/>
    </row>
    <row r="4" ht="15.75" customHeight="1">
      <c r="A4" s="19" t="s">
        <v>312</v>
      </c>
      <c r="B4" s="19" t="s">
        <v>129</v>
      </c>
      <c r="C4" s="19" t="s">
        <v>313</v>
      </c>
      <c r="D4" s="85" t="s">
        <v>162</v>
      </c>
      <c r="E4" s="19" t="s">
        <v>225</v>
      </c>
      <c r="F4" s="19" t="s">
        <v>166</v>
      </c>
      <c r="G4" s="19" t="s">
        <v>313</v>
      </c>
      <c r="H4" s="85" t="s">
        <v>162</v>
      </c>
      <c r="I4" s="19" t="s">
        <v>225</v>
      </c>
      <c r="J4" s="19" t="s">
        <v>166</v>
      </c>
      <c r="K4" s="140"/>
      <c r="L4" s="138"/>
    </row>
    <row r="5" ht="15.75" customHeight="1">
      <c r="A5" s="83" t="s">
        <v>266</v>
      </c>
      <c r="B5" s="85" t="s">
        <v>162</v>
      </c>
      <c r="C5" s="19" t="s">
        <v>314</v>
      </c>
      <c r="D5" s="19" t="s">
        <v>131</v>
      </c>
      <c r="E5" s="19" t="s">
        <v>102</v>
      </c>
      <c r="F5" s="19" t="s">
        <v>166</v>
      </c>
      <c r="G5" s="19" t="s">
        <v>314</v>
      </c>
      <c r="H5" s="19" t="s">
        <v>131</v>
      </c>
      <c r="I5" s="19" t="s">
        <v>102</v>
      </c>
      <c r="J5" s="19" t="s">
        <v>166</v>
      </c>
      <c r="K5" s="137"/>
      <c r="L5" s="137"/>
    </row>
    <row r="6" ht="15.75" customHeight="1">
      <c r="A6" s="19" t="s">
        <v>315</v>
      </c>
      <c r="B6" s="19" t="s">
        <v>230</v>
      </c>
      <c r="C6" s="19" t="s">
        <v>316</v>
      </c>
      <c r="D6" s="19" t="s">
        <v>160</v>
      </c>
      <c r="E6" s="19"/>
      <c r="F6" s="19"/>
      <c r="G6" s="19" t="s">
        <v>316</v>
      </c>
      <c r="H6" s="19" t="s">
        <v>160</v>
      </c>
      <c r="I6" s="19"/>
      <c r="J6" s="19"/>
      <c r="K6" s="137"/>
      <c r="L6" s="138"/>
    </row>
    <row r="7" ht="15.75" customHeight="1">
      <c r="A7" s="19" t="s">
        <v>317</v>
      </c>
      <c r="B7" s="19" t="s">
        <v>115</v>
      </c>
      <c r="C7" s="19" t="s">
        <v>173</v>
      </c>
      <c r="D7" s="19" t="s">
        <v>115</v>
      </c>
      <c r="E7" s="19" t="s">
        <v>318</v>
      </c>
      <c r="F7" s="19" t="s">
        <v>115</v>
      </c>
      <c r="G7" s="19" t="s">
        <v>173</v>
      </c>
      <c r="H7" s="19" t="s">
        <v>115</v>
      </c>
      <c r="I7" s="19" t="s">
        <v>318</v>
      </c>
      <c r="J7" s="19" t="s">
        <v>115</v>
      </c>
    </row>
    <row r="8" ht="15.75" customHeight="1">
      <c r="A8" s="19" t="s">
        <v>270</v>
      </c>
      <c r="B8" s="85" t="s">
        <v>162</v>
      </c>
      <c r="C8" s="24" t="s">
        <v>319</v>
      </c>
      <c r="D8" s="88" t="s">
        <v>162</v>
      </c>
      <c r="E8" s="19" t="s">
        <v>245</v>
      </c>
      <c r="F8" s="85" t="s">
        <v>162</v>
      </c>
      <c r="G8" s="24" t="s">
        <v>319</v>
      </c>
      <c r="H8" s="88" t="s">
        <v>162</v>
      </c>
      <c r="I8" s="19" t="s">
        <v>245</v>
      </c>
      <c r="J8" s="85" t="s">
        <v>162</v>
      </c>
    </row>
    <row r="9" ht="15.75" customHeight="1">
      <c r="A9" s="19" t="s">
        <v>302</v>
      </c>
      <c r="B9" s="24" t="s">
        <v>158</v>
      </c>
      <c r="C9" s="24" t="s">
        <v>320</v>
      </c>
      <c r="D9" s="24" t="s">
        <v>158</v>
      </c>
      <c r="E9" s="24" t="s">
        <v>302</v>
      </c>
      <c r="F9" s="19" t="s">
        <v>166</v>
      </c>
      <c r="G9" s="24" t="s">
        <v>320</v>
      </c>
      <c r="H9" s="24" t="s">
        <v>158</v>
      </c>
      <c r="I9" s="24" t="s">
        <v>306</v>
      </c>
      <c r="J9" s="19" t="s">
        <v>303</v>
      </c>
    </row>
    <row r="10" ht="15.75" customHeight="1">
      <c r="D10" s="69"/>
    </row>
    <row r="11" ht="15.75" customHeight="1">
      <c r="D11" s="69" t="s">
        <v>125</v>
      </c>
      <c r="H11" s="129" t="s">
        <v>318</v>
      </c>
      <c r="I11" s="129" t="s">
        <v>321</v>
      </c>
    </row>
    <row r="12" ht="15.75" customHeight="1">
      <c r="A12" s="49"/>
      <c r="B12" s="49"/>
      <c r="C12" s="129" t="s">
        <v>160</v>
      </c>
      <c r="D12" s="129">
        <v>7.0</v>
      </c>
      <c r="F12" s="59">
        <f>(40+40+60+60+40+40)/40</f>
        <v>7</v>
      </c>
      <c r="G12" s="59" t="s">
        <v>69</v>
      </c>
      <c r="H12" s="129" t="s">
        <v>245</v>
      </c>
      <c r="I12" s="141" t="s">
        <v>322</v>
      </c>
    </row>
    <row r="13" ht="15.75" customHeight="1">
      <c r="A13" s="49"/>
      <c r="B13" s="49"/>
      <c r="C13" s="49" t="s">
        <v>129</v>
      </c>
      <c r="D13" s="49">
        <v>3.0</v>
      </c>
      <c r="F13" s="59">
        <f t="shared" ref="F13:F14" si="1">(40+40)/40</f>
        <v>2</v>
      </c>
      <c r="G13" s="59" t="s">
        <v>69</v>
      </c>
      <c r="H13" s="46" t="s">
        <v>302</v>
      </c>
      <c r="I13" s="129" t="s">
        <v>323</v>
      </c>
    </row>
    <row r="14" ht="15.75" customHeight="1">
      <c r="A14" s="49"/>
      <c r="B14" s="49"/>
      <c r="C14" s="49" t="s">
        <v>131</v>
      </c>
      <c r="D14" s="49">
        <v>2.0</v>
      </c>
      <c r="F14" s="59">
        <f t="shared" si="1"/>
        <v>2</v>
      </c>
      <c r="G14" s="59" t="s">
        <v>133</v>
      </c>
    </row>
    <row r="15" ht="15.75" customHeight="1">
      <c r="A15" s="49"/>
      <c r="B15" s="49"/>
      <c r="C15" s="52" t="s">
        <v>138</v>
      </c>
      <c r="D15" s="49">
        <v>2.0</v>
      </c>
      <c r="F15" s="59">
        <f>80/40</f>
        <v>2</v>
      </c>
      <c r="G15" s="59" t="s">
        <v>324</v>
      </c>
    </row>
    <row r="16" ht="15.75" customHeight="1">
      <c r="D16" s="104">
        <f>SUM(D12:D15)</f>
        <v>14</v>
      </c>
      <c r="F16" s="59">
        <f>SUM(F12:F15)</f>
        <v>13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orientation="landscape"/>
  <drawing r:id="rId1"/>
</worksheet>
</file>