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SULTORIO-ODONTOLOGICO\complements\documentacion\"/>
    </mc:Choice>
  </mc:AlternateContent>
  <xr:revisionPtr revIDLastSave="0" documentId="13_ncr:1_{EB5E2F26-15DF-4F59-94BA-7DE22A243BE5}" xr6:coauthVersionLast="47" xr6:coauthVersionMax="47" xr10:uidLastSave="{00000000-0000-0000-0000-000000000000}"/>
  <bookViews>
    <workbookView xWindow="-120" yWindow="-120" windowWidth="29040" windowHeight="15840" xr2:uid="{64DE9620-C2DA-42C7-8FFF-32EF6034B830}"/>
  </bookViews>
  <sheets>
    <sheet name="Hoja1" sheetId="1" r:id="rId1"/>
    <sheet name="Hoja2" sheetId="2" r:id="rId2"/>
  </sheets>
  <definedNames>
    <definedName name="DIAS_DE_TRABAJADOS">Hoja1!$D$7</definedName>
    <definedName name="DIAS_DEL_SPRINT">Hoja1!$I$5:$I$15</definedName>
    <definedName name="FECHA_DE_FINAL_DEL_SPRINT">Hoja1!$D$6</definedName>
    <definedName name="FECHA_DE_INICIO_DEL_SPRINT">Hoja1!$D$5</definedName>
    <definedName name="HORAS_DEL_TRABAJO_POR_DIA">Hoja1!$D$9</definedName>
    <definedName name="HORAS_PRODUCTIVAS">Hoja1!$D$13</definedName>
    <definedName name="PORCENTAJE_DE_HORAS_DISPONIBLES">Hoja1!$D$11</definedName>
    <definedName name="PORCENTAJE_DE_PRODUCTIVIDA">Hoja1!$D$12</definedName>
    <definedName name="PORCENTAJE_DIARIO_DE_HORAS_DISPONIBLES">Hoja1!$D$14</definedName>
    <definedName name="TAMAÑO_DEL_EQUIPO">Hoja1!$D$8</definedName>
    <definedName name="TOTAL_HORAS_DISPONIBLES">Hoja1!$D$10</definedName>
    <definedName name="TOTAL_PENDIENTE">Hoja2!$I$4:$I$13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6" i="1"/>
  <c r="D7" i="1"/>
  <c r="D17" i="2"/>
  <c r="H4" i="2"/>
  <c r="I4" i="2" s="1"/>
  <c r="H5" i="2"/>
  <c r="H6" i="2"/>
  <c r="H7" i="2"/>
  <c r="H8" i="2"/>
  <c r="H9" i="2"/>
  <c r="H10" i="2"/>
  <c r="H11" i="2"/>
  <c r="H12" i="2"/>
  <c r="H13" i="2"/>
  <c r="J5" i="1" a="1"/>
  <c r="K5" i="1" a="1"/>
  <c r="H14" i="2" l="1"/>
  <c r="I5" i="2"/>
  <c r="D10" i="1"/>
  <c r="J4" i="2" l="1"/>
  <c r="D11" i="1"/>
  <c r="D13" i="1"/>
  <c r="D14" i="1" l="1"/>
  <c r="K5" i="1" s="1"/>
  <c r="L5" i="1"/>
  <c r="J5" i="2"/>
  <c r="L6" i="1" s="1"/>
  <c r="I6" i="2"/>
  <c r="J6" i="2" s="1"/>
  <c r="L7" i="1" s="1"/>
  <c r="J5" i="1" l="1"/>
  <c r="I7" i="2"/>
  <c r="J7" i="2" s="1"/>
  <c r="L8" i="1" s="1"/>
  <c r="I8" i="2" l="1"/>
  <c r="I9" i="2" s="1"/>
  <c r="J8" i="2" l="1"/>
  <c r="J9" i="2"/>
  <c r="L10" i="1" s="1"/>
  <c r="I10" i="2"/>
  <c r="L9" i="1" l="1"/>
  <c r="I11" i="2"/>
  <c r="J10" i="2"/>
  <c r="L11" i="1" s="1"/>
  <c r="I12" i="2" l="1"/>
  <c r="J11" i="2"/>
  <c r="L12" i="1" s="1"/>
  <c r="J12" i="2" l="1"/>
  <c r="L13" i="1" s="1"/>
  <c r="I13" i="2"/>
  <c r="J13" i="2" l="1"/>
  <c r="K15" i="1"/>
  <c r="K14" i="1"/>
  <c r="K13" i="1"/>
  <c r="K12" i="1"/>
  <c r="K11" i="1"/>
  <c r="K10" i="1"/>
  <c r="K9" i="1"/>
  <c r="K8" i="1"/>
  <c r="K7" i="1"/>
  <c r="K6" i="1"/>
  <c r="J15" i="1"/>
  <c r="J14" i="1"/>
  <c r="J13" i="1"/>
  <c r="J12" i="1"/>
  <c r="J11" i="1"/>
  <c r="J10" i="1"/>
  <c r="J9" i="1"/>
  <c r="J8" i="1"/>
  <c r="J7" i="1"/>
  <c r="J6" i="1"/>
  <c r="L14" i="1" l="1"/>
  <c r="L15" i="1"/>
  <c r="J1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<sst xmlns="http://schemas.openxmlformats.org/spreadsheetml/2006/main" count="24" uniqueCount="23">
  <si>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GRÁFICA DE TRABAJO PENDIENTE (BURN DOWN CHART)</t>
  </si>
  <si>
    <t>FECHA DE INICIO DEL SPRINT</t>
  </si>
  <si>
    <t>FECHA DE FINAL DEL SPRINT</t>
  </si>
  <si>
    <t>TAMAÑO DEL EQUIPO</t>
  </si>
  <si>
    <t>DIAS DE TRABAJADOS</t>
  </si>
  <si>
    <t>HORAS DEL TRABAJO POR DIA</t>
  </si>
  <si>
    <t>TOTAL HORAS DISPONIBLES</t>
  </si>
  <si>
    <t>PORCENTAJE DE HORAS DISPONIBLES</t>
  </si>
  <si>
    <t>PORCENTAJE DE PRODUCTIVIDA</t>
  </si>
  <si>
    <t>HORAS PRODUCTIVAS</t>
  </si>
  <si>
    <t>PORCENTAJE DIARIO DE HORAS DISPONIBLES</t>
  </si>
  <si>
    <t>DIAS DEL SPRINT</t>
  </si>
  <si>
    <t>OBJETIVO</t>
  </si>
  <si>
    <t>ACTUAL</t>
  </si>
  <si>
    <t>PRONÓSTICO</t>
  </si>
  <si>
    <t>ESFUERZO TOTAL</t>
  </si>
  <si>
    <t>TOTAL PENDIENTE</t>
  </si>
  <si>
    <t>ESFUERZO DISPONIBLE</t>
  </si>
  <si>
    <t>JOSE</t>
  </si>
  <si>
    <t>CAMILA</t>
  </si>
  <si>
    <t>IVAN</t>
  </si>
  <si>
    <t>KEVIN</t>
  </si>
  <si>
    <t>CAROLYN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</si>
</sst>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9" fontId="0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BURN DOWN CHART </a:t>
            </a:r>
            <a:br>
              <a:rPr lang="es-BO"/>
            </a:br>
            <a:r>
              <a:rPr lang="es-BO"/>
              <a:t>SPRING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Hoja1!$J$4</c:f>
              <c:strCache>
                <c:ptCount val="1"/>
                <c:pt idx="0">
                  <c:v>PRONÓSTICO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Hoja1!$J$5:$J$15</c:f>
              <c:numCache>
                <c:formatCode>0.00</c:formatCode>
                <c:ptCount val="11"/>
                <c:pt idx="0">
                  <c:v>61.249999999999993</c:v>
                </c:pt>
                <c:pt idx="1">
                  <c:v>55.124999999999993</c:v>
                </c:pt>
                <c:pt idx="2">
                  <c:v>48.999999999999993</c:v>
                </c:pt>
                <c:pt idx="3">
                  <c:v>42.875</c:v>
                </c:pt>
                <c:pt idx="4">
                  <c:v>36.75</c:v>
                </c:pt>
                <c:pt idx="5">
                  <c:v>30.624999999999996</c:v>
                </c:pt>
                <c:pt idx="6">
                  <c:v>24.5</c:v>
                </c:pt>
                <c:pt idx="7">
                  <c:v>18.375</c:v>
                </c:pt>
                <c:pt idx="8">
                  <c:v>12.25</c:v>
                </c:pt>
                <c:pt idx="9">
                  <c:v>6.125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B-4620-AB5E-456FC4C633E9}"/>
            </c:ext>
          </c:extLst>
        </c:ser>
        <c:ser>
          <c:idx val="1"/>
          <c:order val="1"/>
          <c:tx>
            <c:strRef>
              <c:f>Hoja1!$K$4</c:f>
              <c:strCache>
                <c:ptCount val="1"/>
                <c:pt idx="0">
                  <c:v>OBJETIVO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Hoja1!$K$5:$K$15</c:f>
              <c:numCache>
                <c:formatCode>0.00</c:formatCode>
                <c:ptCount val="11"/>
                <c:pt idx="0">
                  <c:v>175</c:v>
                </c:pt>
                <c:pt idx="1">
                  <c:v>168.875</c:v>
                </c:pt>
                <c:pt idx="2">
                  <c:v>162.75</c:v>
                </c:pt>
                <c:pt idx="3">
                  <c:v>156.625</c:v>
                </c:pt>
                <c:pt idx="4">
                  <c:v>150.5</c:v>
                </c:pt>
                <c:pt idx="5">
                  <c:v>144.375</c:v>
                </c:pt>
                <c:pt idx="6">
                  <c:v>138.25</c:v>
                </c:pt>
                <c:pt idx="7">
                  <c:v>132.125</c:v>
                </c:pt>
                <c:pt idx="8">
                  <c:v>126</c:v>
                </c:pt>
                <c:pt idx="9">
                  <c:v>119.875</c:v>
                </c:pt>
                <c:pt idx="10">
                  <c:v>113.75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B-4620-AB5E-456FC4C633E9}"/>
            </c:ext>
          </c:extLst>
        </c:ser>
        <c:ser>
          <c:idx val="2"/>
          <c:order val="2"/>
          <c:tx>
            <c:strRef>
              <c:f>Hoja1!$L$4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Hoja1!$L$5:$L$15</c:f>
              <c:numCache>
                <c:formatCode>0.00</c:formatCode>
                <c:ptCount val="11"/>
                <c:pt idx="0">
                  <c:v>175</c:v>
                </c:pt>
                <c:pt idx="1">
                  <c:v>173</c:v>
                </c:pt>
                <c:pt idx="2">
                  <c:v>163</c:v>
                </c:pt>
                <c:pt idx="3">
                  <c:v>161</c:v>
                </c:pt>
                <c:pt idx="4">
                  <c:v>161</c:v>
                </c:pt>
                <c:pt idx="5">
                  <c:v>161</c:v>
                </c:pt>
                <c:pt idx="6">
                  <c:v>161</c:v>
                </c:pt>
                <c:pt idx="7">
                  <c:v>161</c:v>
                </c:pt>
                <c:pt idx="8">
                  <c:v>161</c:v>
                </c:pt>
                <c:pt idx="9">
                  <c:v>161</c:v>
                </c:pt>
                <c:pt idx="10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B-4620-AB5E-456FC4C6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63119"/>
        <c:axId val="146781423"/>
      </c:lineChart>
      <c:catAx>
        <c:axId val="146763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81423"/>
        <c:crosses val="autoZero"/>
        <c:auto val="1"/>
        <c:lblAlgn val="ctr"/>
        <c:lblOffset val="100"/>
        <c:noMultiLvlLbl val="0"/>
      </c:catAx>
      <c:valAx>
        <c:axId val="14678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76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1223433</xdr:colOff>
      <xdr:row>16</xdr:row>
      <xdr:rowOff>19050</xdr:rowOff>
    </xdr:from>
    <xdr:to>
      <xdr:col>11</xdr:col>
      <xdr:colOff>342900</xdr:colOff>
      <xdr:row>34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FCDC1B-27F6-4A78-BD70-FEDEC5E4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B20-EDD3-46B6-BE9E-C2276AFB3164}">
  <dimension ref="B2:L16"/>
  <sheetViews>
    <sheetView tabSelected="1" zoomScaleNormal="100" workbookViewId="0">
      <selection activeCell="P24" sqref="P24"/>
    </sheetView>
  </sheetViews>
  <sheetFormatPr baseColWidth="10" defaultRowHeight="15" x14ac:dyDescent="0.25"/>
  <cols>
    <col min="2" max="2" width="4.28515625" customWidth="1"/>
    <col min="3" max="3" width="27.140625" customWidth="1"/>
    <col min="4" max="4" width="11.5703125" customWidth="1"/>
  </cols>
  <sheetData>
    <row r="2" spans="2:12" x14ac:dyDescent="0.25">
      <c r="B2" s="9" t="s">
        <v>0</v>
      </c>
      <c r="C2" s="9"/>
      <c r="D2" s="9"/>
      <c r="E2" s="9"/>
      <c r="F2" s="9"/>
      <c r="G2" s="9"/>
      <c r="H2" s="9"/>
    </row>
    <row r="3" spans="2:12" x14ac:dyDescent="0.25">
      <c r="B3" s="9"/>
      <c r="C3" s="9"/>
      <c r="D3" s="9"/>
      <c r="E3" s="9"/>
      <c r="F3" s="9"/>
      <c r="G3" s="9"/>
      <c r="H3" s="9"/>
    </row>
    <row r="4" spans="2:12" x14ac:dyDescent="0.25">
      <c r="B4" s="1"/>
      <c r="C4" s="1"/>
      <c r="D4" s="1"/>
      <c r="E4" s="1"/>
      <c r="F4" s="1"/>
      <c r="G4" s="1"/>
      <c r="H4" s="1"/>
      <c r="I4" s="3" t="s">
        <v>11</v>
      </c>
      <c r="J4" s="3" t="s">
        <v>14</v>
      </c>
      <c r="K4" s="3" t="s">
        <v>12</v>
      </c>
      <c r="L4" s="3" t="s">
        <v>13</v>
      </c>
    </row>
    <row r="5" spans="2:12" ht="30" customHeight="1" x14ac:dyDescent="0.25">
      <c r="B5" s="3">
        <v>1</v>
      </c>
      <c r="C5" s="4" t="s">
        <v>1</v>
      </c>
      <c r="D5" s="5">
        <v>45243</v>
      </c>
      <c r="I5" s="3">
        <v>0</v>
      </c>
      <c r="J5" s="6" cm="1">
        <f t="array" ref="J5:J15">HORAS_PRODUCTIVAS-(DIAS_DEL_SPRINT*PORCENTAJE_DIARIO_DE_HORAS_DISPONIBLES)</f>
        <v>61.249999999999993</v>
      </c>
      <c r="K5" s="6" cm="1">
        <f t="array" ref="K5:K15">TOTAL_HORAS_DISPONIBLES-(DIAS_DEL_SPRINT*PORCENTAJE_DIARIO_DE_HORAS_DISPONIBLES)</f>
        <v>175</v>
      </c>
      <c r="L5" s="6">
        <f>_xlfn.NUMBERVALUE(Hoja2!J4)</f>
        <v>175</v>
      </c>
    </row>
    <row r="6" spans="2:12" ht="30" customHeight="1" x14ac:dyDescent="0.25">
      <c r="B6" s="3">
        <v>2</v>
      </c>
      <c r="C6" s="4" t="s">
        <v>2</v>
      </c>
      <c r="D6" s="5">
        <f>WORKDAY(D5,9)</f>
        <v>45254</v>
      </c>
      <c r="I6" s="3">
        <v>1</v>
      </c>
      <c r="J6" s="6">
        <v>55.124999999999993</v>
      </c>
      <c r="K6" s="6">
        <v>168.875</v>
      </c>
      <c r="L6" s="6">
        <f>_xlfn.NUMBERVALUE(Hoja2!J5)</f>
        <v>173</v>
      </c>
    </row>
    <row r="7" spans="2:12" ht="30" customHeight="1" x14ac:dyDescent="0.25">
      <c r="B7" s="3">
        <v>3</v>
      </c>
      <c r="C7" s="4" t="s">
        <v>4</v>
      </c>
      <c r="D7" s="3">
        <f>NETWORKDAYS(D5,D6)</f>
        <v>10</v>
      </c>
      <c r="I7" s="3">
        <v>2</v>
      </c>
      <c r="J7" s="6">
        <v>48.999999999999993</v>
      </c>
      <c r="K7" s="6">
        <v>162.75</v>
      </c>
      <c r="L7" s="6">
        <f>_xlfn.NUMBERVALUE(Hoja2!J6)</f>
        <v>163</v>
      </c>
    </row>
    <row r="8" spans="2:12" ht="30" customHeight="1" x14ac:dyDescent="0.25">
      <c r="B8" s="3">
        <v>4</v>
      </c>
      <c r="C8" s="4" t="s">
        <v>3</v>
      </c>
      <c r="D8" s="3">
        <v>5</v>
      </c>
      <c r="I8" s="3">
        <v>3</v>
      </c>
      <c r="J8" s="6">
        <v>42.875</v>
      </c>
      <c r="K8" s="6">
        <v>156.625</v>
      </c>
      <c r="L8" s="6">
        <f>_xlfn.NUMBERVALUE(Hoja2!J7)</f>
        <v>161</v>
      </c>
    </row>
    <row r="9" spans="2:12" ht="30" customHeight="1" x14ac:dyDescent="0.25">
      <c r="B9" s="3">
        <v>5</v>
      </c>
      <c r="C9" s="4" t="s">
        <v>5</v>
      </c>
      <c r="D9" s="3">
        <v>3.5</v>
      </c>
      <c r="I9" s="3">
        <v>4</v>
      </c>
      <c r="J9" s="6">
        <v>36.75</v>
      </c>
      <c r="K9" s="6">
        <v>150.5</v>
      </c>
      <c r="L9" s="6">
        <f>_xlfn.NUMBERVALUE(Hoja2!J8)</f>
        <v>161</v>
      </c>
    </row>
    <row r="10" spans="2:12" ht="30" customHeight="1" x14ac:dyDescent="0.25">
      <c r="B10" s="3">
        <v>6</v>
      </c>
      <c r="C10" s="4" t="s">
        <v>6</v>
      </c>
      <c r="D10" s="3">
        <f>DIAS_DE_TRABAJADOS*TAMAÑO_DEL_EQUIPO*HORAS_DEL_TRABAJO_POR_DIA</f>
        <v>175</v>
      </c>
      <c r="I10" s="3">
        <v>5</v>
      </c>
      <c r="J10" s="6">
        <v>30.624999999999996</v>
      </c>
      <c r="K10" s="6">
        <v>144.375</v>
      </c>
      <c r="L10" s="6">
        <f>_xlfn.NUMBERVALUE(Hoja2!J9)</f>
        <v>161</v>
      </c>
    </row>
    <row r="11" spans="2:12" ht="30" customHeight="1" x14ac:dyDescent="0.25">
      <c r="B11" s="3">
        <v>7</v>
      </c>
      <c r="C11" s="4" t="s">
        <v>7</v>
      </c>
      <c r="D11" s="3">
        <f>TOTAL_HORAS_DISPONIBLES/HORAS_DEL_TRABAJO_POR_DIA</f>
        <v>50</v>
      </c>
      <c r="I11" s="3">
        <v>6</v>
      </c>
      <c r="J11" s="6">
        <v>24.5</v>
      </c>
      <c r="K11" s="6">
        <v>138.25</v>
      </c>
      <c r="L11" s="6">
        <f>_xlfn.NUMBERVALUE(Hoja2!J10)</f>
        <v>161</v>
      </c>
    </row>
    <row r="12" spans="2:12" ht="30" customHeight="1" x14ac:dyDescent="0.25">
      <c r="B12" s="3">
        <v>8</v>
      </c>
      <c r="C12" s="4" t="s">
        <v>8</v>
      </c>
      <c r="D12" s="8">
        <f>HORAS_DEL_TRABAJO_POR_DIA/DIAS_DE_TRABAJADOS</f>
        <v>0.35</v>
      </c>
      <c r="I12" s="3">
        <v>7</v>
      </c>
      <c r="J12" s="6">
        <v>18.375</v>
      </c>
      <c r="K12" s="6">
        <v>132.125</v>
      </c>
      <c r="L12" s="6">
        <f>_xlfn.NUMBERVALUE(Hoja2!J11)</f>
        <v>161</v>
      </c>
    </row>
    <row r="13" spans="2:12" ht="30" customHeight="1" x14ac:dyDescent="0.25">
      <c r="B13" s="3">
        <v>9</v>
      </c>
      <c r="C13" s="4" t="s">
        <v>9</v>
      </c>
      <c r="D13" s="3">
        <f>TOTAL_HORAS_DISPONIBLES*PORCENTAJE_DE_PRODUCTIVIDA</f>
        <v>61.249999999999993</v>
      </c>
      <c r="I13" s="3">
        <v>8</v>
      </c>
      <c r="J13" s="6">
        <v>12.25</v>
      </c>
      <c r="K13" s="6">
        <v>126</v>
      </c>
      <c r="L13" s="6">
        <f>_xlfn.NUMBERVALUE(Hoja2!J12)</f>
        <v>161</v>
      </c>
    </row>
    <row r="14" spans="2:12" ht="30" customHeight="1" x14ac:dyDescent="0.25">
      <c r="B14" s="3">
        <v>10</v>
      </c>
      <c r="C14" s="4" t="s">
        <v>10</v>
      </c>
      <c r="D14" s="3">
        <f>HORAS_PRODUCTIVAS/DIAS_DE_TRABAJADOS</f>
        <v>6.1249999999999991</v>
      </c>
      <c r="I14" s="3">
        <v>9</v>
      </c>
      <c r="J14" s="6">
        <v>6.125</v>
      </c>
      <c r="K14" s="6">
        <v>119.875</v>
      </c>
      <c r="L14" s="6">
        <f>_xlfn.NUMBERVALUE(Hoja2!J13)</f>
        <v>161</v>
      </c>
    </row>
    <row r="15" spans="2:12" x14ac:dyDescent="0.25">
      <c r="I15" s="3">
        <v>10</v>
      </c>
      <c r="J15" s="6">
        <v>0</v>
      </c>
      <c r="K15" s="6">
        <v>113.75</v>
      </c>
      <c r="L15" s="6">
        <f>_xlfn.NUMBERVALUE(Hoja2!J13)</f>
        <v>161</v>
      </c>
    </row>
    <row r="16" spans="2:12" x14ac:dyDescent="0.25">
      <c r="L16" s="2"/>
    </row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8608-FC59-4B58-88BD-6D2B1FDD919E}">
  <dimension ref="B3:J17"/>
  <sheetViews>
    <sheetView zoomScale="115" zoomScaleNormal="115" workbookViewId="0">
      <selection activeCell="D20" sqref="D20"/>
    </sheetView>
  </sheetViews>
  <sheetFormatPr baseColWidth="10" defaultRowHeight="15" x14ac:dyDescent="0.25"/>
  <cols>
    <col min="2" max="7" width="15.5703125" customWidth="1"/>
    <col min="8" max="8" width="15.28515625" bestFit="1" customWidth="1"/>
    <col min="9" max="9" width="17.85546875" customWidth="1"/>
    <col min="10" max="10" width="17.28515625" customWidth="1"/>
  </cols>
  <sheetData>
    <row r="3" spans="2:10" x14ac:dyDescent="0.25">
      <c r="B3" s="3" t="s">
        <v>11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  <c r="I3" s="3" t="s">
        <v>16</v>
      </c>
      <c r="J3" s="3" t="s">
        <v>17</v>
      </c>
    </row>
    <row r="4" spans="2:10" x14ac:dyDescent="0.25">
      <c r="B4" s="3">
        <v>1</v>
      </c>
      <c r="C4" s="3">
        <v>0</v>
      </c>
      <c r="D4" s="3">
        <v>0</v>
      </c>
      <c r="E4" s="3"/>
      <c r="F4" s="3"/>
      <c r="G4" s="3"/>
      <c r="H4" s="3">
        <f>SUM(C4:G4)</f>
        <v>0</v>
      </c>
      <c r="I4" s="3">
        <f>H4</f>
        <v>0</v>
      </c>
      <c r="J4" s="3">
        <f t="shared" ref="J4:J13" si="0">TOTAL_HORAS_DISPONIBLES-I4</f>
        <v>175</v>
      </c>
    </row>
    <row r="5" spans="2:10" x14ac:dyDescent="0.25">
      <c r="B5" s="3">
        <v>2</v>
      </c>
      <c r="C5" s="3">
        <v>1</v>
      </c>
      <c r="D5" s="3">
        <v>1</v>
      </c>
      <c r="E5" s="3"/>
      <c r="F5" s="3"/>
      <c r="G5" s="3"/>
      <c r="H5" s="3">
        <f t="shared" ref="H5:H13" si="1">SUM(C5:G5)</f>
        <v>2</v>
      </c>
      <c r="I5" s="3">
        <f>I4+H5</f>
        <v>2</v>
      </c>
      <c r="J5" s="3">
        <f t="shared" si="0"/>
        <v>173</v>
      </c>
    </row>
    <row r="6" spans="2:10" x14ac:dyDescent="0.25">
      <c r="B6" s="3">
        <v>3</v>
      </c>
      <c r="C6" s="3">
        <v>5</v>
      </c>
      <c r="D6" s="3">
        <v>5</v>
      </c>
      <c r="E6" s="3"/>
      <c r="F6" s="3"/>
      <c r="G6" s="3"/>
      <c r="H6" s="3">
        <f t="shared" si="1"/>
        <v>10</v>
      </c>
      <c r="I6" s="3">
        <f t="shared" ref="I6:I13" si="2">I5+H6</f>
        <v>12</v>
      </c>
      <c r="J6" s="3">
        <f t="shared" si="0"/>
        <v>163</v>
      </c>
    </row>
    <row r="7" spans="2:10" x14ac:dyDescent="0.25">
      <c r="B7" s="3">
        <v>4</v>
      </c>
      <c r="C7" s="3">
        <v>1</v>
      </c>
      <c r="D7" s="3">
        <v>1</v>
      </c>
      <c r="E7" s="3"/>
      <c r="F7" s="3"/>
      <c r="G7" s="3"/>
      <c r="H7" s="3">
        <f t="shared" si="1"/>
        <v>2</v>
      </c>
      <c r="I7" s="3">
        <f t="shared" si="2"/>
        <v>14</v>
      </c>
      <c r="J7" s="3">
        <f t="shared" si="0"/>
        <v>161</v>
      </c>
    </row>
    <row r="8" spans="2:10" x14ac:dyDescent="0.25">
      <c r="B8" s="3">
        <v>5</v>
      </c>
      <c r="C8" s="3"/>
      <c r="D8" s="3"/>
      <c r="E8" s="3"/>
      <c r="F8" s="3"/>
      <c r="G8" s="3"/>
      <c r="H8" s="3">
        <f t="shared" si="1"/>
        <v>0</v>
      </c>
      <c r="I8" s="3">
        <f t="shared" si="2"/>
        <v>14</v>
      </c>
      <c r="J8" s="3">
        <f t="shared" si="0"/>
        <v>161</v>
      </c>
    </row>
    <row r="9" spans="2:10" x14ac:dyDescent="0.25">
      <c r="B9" s="3">
        <v>6</v>
      </c>
      <c r="C9" s="3"/>
      <c r="D9" s="3"/>
      <c r="E9" s="3"/>
      <c r="F9" s="3"/>
      <c r="G9" s="3"/>
      <c r="H9" s="3">
        <f t="shared" si="1"/>
        <v>0</v>
      </c>
      <c r="I9" s="3">
        <f t="shared" si="2"/>
        <v>14</v>
      </c>
      <c r="J9" s="3">
        <f t="shared" si="0"/>
        <v>161</v>
      </c>
    </row>
    <row r="10" spans="2:10" x14ac:dyDescent="0.25">
      <c r="B10" s="3">
        <v>7</v>
      </c>
      <c r="C10" s="3"/>
      <c r="D10" s="3"/>
      <c r="E10" s="3"/>
      <c r="F10" s="3"/>
      <c r="G10" s="3"/>
      <c r="H10" s="3">
        <f t="shared" si="1"/>
        <v>0</v>
      </c>
      <c r="I10" s="3">
        <f t="shared" si="2"/>
        <v>14</v>
      </c>
      <c r="J10" s="3">
        <f t="shared" si="0"/>
        <v>161</v>
      </c>
    </row>
    <row r="11" spans="2:10" x14ac:dyDescent="0.25">
      <c r="B11" s="3">
        <v>8</v>
      </c>
      <c r="C11" s="3"/>
      <c r="D11" s="3"/>
      <c r="E11" s="3"/>
      <c r="F11" s="3"/>
      <c r="G11" s="3"/>
      <c r="H11" s="3">
        <f t="shared" si="1"/>
        <v>0</v>
      </c>
      <c r="I11" s="3">
        <f t="shared" si="2"/>
        <v>14</v>
      </c>
      <c r="J11" s="3">
        <f t="shared" si="0"/>
        <v>161</v>
      </c>
    </row>
    <row r="12" spans="2:10" x14ac:dyDescent="0.25">
      <c r="B12" s="3">
        <v>9</v>
      </c>
      <c r="C12" s="3"/>
      <c r="D12" s="3"/>
      <c r="E12" s="3"/>
      <c r="F12" s="3"/>
      <c r="G12" s="3"/>
      <c r="H12" s="3">
        <f t="shared" si="1"/>
        <v>0</v>
      </c>
      <c r="I12" s="3">
        <f t="shared" si="2"/>
        <v>14</v>
      </c>
      <c r="J12" s="3">
        <f t="shared" si="0"/>
        <v>161</v>
      </c>
    </row>
    <row r="13" spans="2:10" x14ac:dyDescent="0.25">
      <c r="B13" s="3">
        <v>10</v>
      </c>
      <c r="C13" s="3"/>
      <c r="D13" s="3"/>
      <c r="E13" s="3"/>
      <c r="F13" s="3"/>
      <c r="G13" s="3">
        <v>0</v>
      </c>
      <c r="H13" s="3">
        <f t="shared" si="1"/>
        <v>0</v>
      </c>
      <c r="I13" s="3">
        <f t="shared" si="2"/>
        <v>14</v>
      </c>
      <c r="J13" s="3">
        <f t="shared" si="0"/>
        <v>161</v>
      </c>
    </row>
    <row r="14" spans="2:10" x14ac:dyDescent="0.25">
      <c r="E14" s="7"/>
      <c r="H14" s="7">
        <f>SUM(H4:H13)</f>
        <v>14</v>
      </c>
      <c r="J14" s="7">
        <f>SUM(J4:J13)</f>
        <v>1638</v>
      </c>
    </row>
    <row r="17" spans="4:4" x14ac:dyDescent="0.25">
      <c r="D17">
        <f ca="1">RANDBETWEEN(4,8)</f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Hoja1</vt:lpstr>
      <vt:lpstr>Hoja2</vt:lpstr>
      <vt:lpstr>DIAS_DE_TRABAJADOS</vt:lpstr>
      <vt:lpstr>DIAS_DEL_SPRINT</vt:lpstr>
      <vt:lpstr>FECHA_DE_FINAL_DEL_SPRINT</vt:lpstr>
      <vt:lpstr>FECHA_DE_INICIO_DEL_SPRINT</vt:lpstr>
      <vt:lpstr>HORAS_DEL_TRABAJO_POR_DIA</vt:lpstr>
      <vt:lpstr>HORAS_PRODUCTIVAS</vt:lpstr>
      <vt:lpstr>PORCENTAJE_DE_HORAS_DISPONIBLES</vt:lpstr>
      <vt:lpstr>PORCENTAJE_DE_PRODUCTIVIDA</vt:lpstr>
      <vt:lpstr>PORCENTAJE_DIARIO_DE_HORAS_DISPONIBLES</vt:lpstr>
      <vt:lpstr>TAMAÑO_DEL_EQUIPO</vt:lpstr>
      <vt:lpstr>TOTAL_HORAS_DISPONIBLES</vt:lpstr>
      <vt:lpstr>TOTAL_PENDIENTE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Averanga</dc:creator>
  <cp:lastModifiedBy>Jose Medina Averanga</cp:lastModifiedBy>
  <dcterms:created xsi:type="dcterms:W3CDTF">2023-10-09T13:14:06Z</dcterms:created>
  <dcterms:modified xsi:type="dcterms:W3CDTF">2023-11-17T02:08:42Z</dcterms:modified>
</cp:coreProperties>
</file>