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h1873\Desktop\Direct drill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8" i="1"/>
  <c r="D18" i="1"/>
  <c r="C18" i="1"/>
  <c r="D17" i="1"/>
  <c r="C17" i="1"/>
  <c r="D16" i="1"/>
  <c r="C16" i="1"/>
  <c r="D15" i="1"/>
  <c r="C15" i="1"/>
  <c r="D9" i="1"/>
  <c r="C9" i="1"/>
  <c r="C13" i="1"/>
  <c r="D13" i="1"/>
  <c r="D23" i="1" l="1"/>
  <c r="C23" i="1"/>
  <c r="D22" i="1"/>
  <c r="C22" i="1"/>
  <c r="D21" i="1"/>
  <c r="C21" i="1"/>
  <c r="D19" i="1"/>
  <c r="C19" i="1"/>
  <c r="D14" i="1"/>
  <c r="C14" i="1"/>
  <c r="D12" i="1"/>
  <c r="C12" i="1"/>
  <c r="D11" i="1"/>
  <c r="C11" i="1"/>
  <c r="D10" i="1"/>
  <c r="C10" i="1"/>
  <c r="C8" i="1"/>
  <c r="D7" i="1"/>
  <c r="C7" i="1"/>
  <c r="D6" i="1"/>
  <c r="C6" i="1"/>
  <c r="D5" i="1"/>
  <c r="C5" i="1"/>
  <c r="D4" i="1"/>
  <c r="C4" i="1"/>
  <c r="B4" i="1"/>
  <c r="D3" i="1"/>
  <c r="D2" i="1"/>
  <c r="C2" i="1"/>
  <c r="B2" i="1"/>
</calcChain>
</file>

<file path=xl/sharedStrings.xml><?xml version="1.0" encoding="utf-8"?>
<sst xmlns="http://schemas.openxmlformats.org/spreadsheetml/2006/main" count="49" uniqueCount="30">
  <si>
    <t>Name of the wells</t>
  </si>
  <si>
    <t>Length of Curv. Sec.</t>
  </si>
  <si>
    <t>Length of Vert. Sec.</t>
  </si>
  <si>
    <t>Length of Lateral Sec.</t>
  </si>
  <si>
    <t>BIGHORN PASS H 06BH</t>
  </si>
  <si>
    <t>BIGHORN PEAK H 04BH</t>
  </si>
  <si>
    <t>BIGHORN PLAINS H 02BH</t>
  </si>
  <si>
    <t>BORGSTEDT OL 2H</t>
  </si>
  <si>
    <t>BUCKY BADGER H02BB</t>
  </si>
  <si>
    <t>DIETZ O.L. UNIT 3H</t>
  </si>
  <si>
    <t>FAT TIRE A 1H</t>
  </si>
  <si>
    <t>FAT TIRE B 1H</t>
  </si>
  <si>
    <t>GRAND CANYON A 1H</t>
  </si>
  <si>
    <t>KLONDIKE MILL H 08KL</t>
  </si>
  <si>
    <t>KLONDIKE RUSH H 06KL</t>
  </si>
  <si>
    <t>LEVI GOODRICH UNIT 2 2H</t>
  </si>
  <si>
    <t>OZARK 1H</t>
  </si>
  <si>
    <t>RAINIER 1H</t>
  </si>
  <si>
    <t>REDWOOD A 1H</t>
  </si>
  <si>
    <t>REDWOOD B 1H</t>
  </si>
  <si>
    <t>ROMMEL UNIT 3H</t>
  </si>
  <si>
    <t>SABINE B 2H</t>
  </si>
  <si>
    <t>SABINE D 4H</t>
  </si>
  <si>
    <t>SIERRA H 08PR</t>
  </si>
  <si>
    <t>TAHOE MOUNTAIN H 03PR</t>
  </si>
  <si>
    <t>YUKON A 1H</t>
  </si>
  <si>
    <t>N/A</t>
  </si>
  <si>
    <t>?</t>
  </si>
  <si>
    <t>Vis. Issue</t>
  </si>
  <si>
    <t>Data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</si>
</sst>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18" sqref="H18"/>
    </sheetView>
  </sheetViews>
  <sheetFormatPr defaultColWidth="11" defaultRowHeight="15.75" x14ac:dyDescent="0.25"/>
  <cols>
    <col min="1" max="1" width="22.125" customWidth="1"/>
    <col min="2" max="2" width="18" customWidth="1"/>
    <col min="3" max="3" width="19.375" customWidth="1"/>
    <col min="4" max="4" width="19.625" customWidth="1"/>
  </cols>
  <sheetData>
    <row r="1" spans="1:6" ht="42" customHeight="1" x14ac:dyDescent="0.25">
      <c r="A1" s="4" t="s">
        <v>0</v>
      </c>
      <c r="B1" s="4" t="s">
        <v>2</v>
      </c>
      <c r="C1" s="4" t="s">
        <v>1</v>
      </c>
      <c r="D1" s="4" t="s">
        <v>3</v>
      </c>
      <c r="E1" s="5" t="s">
        <v>28</v>
      </c>
      <c r="F1" s="5" t="s">
        <v>29</v>
      </c>
    </row>
    <row r="2" spans="1:6" x14ac:dyDescent="0.25">
      <c r="A2" s="1" t="s">
        <v>4</v>
      </c>
      <c r="B2" s="1">
        <f>1415</f>
        <v>1415</v>
      </c>
      <c r="C2" s="1">
        <f>10678-B2</f>
        <v>9263</v>
      </c>
      <c r="D2" s="1">
        <f>19276-10678</f>
        <v>8598</v>
      </c>
      <c r="E2" s="1"/>
      <c r="F2" s="1"/>
    </row>
    <row r="3" spans="1:6" x14ac:dyDescent="0.25">
      <c r="A3" s="1" t="s">
        <v>5</v>
      </c>
      <c r="B3" s="2" t="s">
        <v>26</v>
      </c>
      <c r="C3" s="2">
        <f>10772-7343.66</f>
        <v>3428.34</v>
      </c>
      <c r="D3" s="2">
        <f>19484</f>
        <v>19484</v>
      </c>
      <c r="E3" s="1"/>
      <c r="F3" s="1"/>
    </row>
    <row r="4" spans="1:6" x14ac:dyDescent="0.25">
      <c r="A4" s="1" t="s">
        <v>6</v>
      </c>
      <c r="B4" s="1">
        <f>1133</f>
        <v>1133</v>
      </c>
      <c r="C4" s="1">
        <f>11245-B4</f>
        <v>10112</v>
      </c>
      <c r="D4" s="1">
        <f>18869-11245</f>
        <v>7624</v>
      </c>
      <c r="E4" s="1"/>
      <c r="F4" s="1"/>
    </row>
    <row r="5" spans="1:6" x14ac:dyDescent="0.25">
      <c r="A5" s="1" t="s">
        <v>7</v>
      </c>
      <c r="B5" s="1">
        <v>1348</v>
      </c>
      <c r="C5" s="1">
        <f>10970-B5</f>
        <v>9622</v>
      </c>
      <c r="D5" s="1">
        <f>17978.72-10970</f>
        <v>7008.7200000000012</v>
      </c>
      <c r="E5" s="1"/>
      <c r="F5" s="1"/>
    </row>
    <row r="6" spans="1:6" x14ac:dyDescent="0.25">
      <c r="A6" s="1" t="s">
        <v>8</v>
      </c>
      <c r="B6" s="1">
        <v>973</v>
      </c>
      <c r="C6" s="1">
        <f>10712-B6</f>
        <v>9739</v>
      </c>
      <c r="D6" s="1">
        <f>17727-10712</f>
        <v>7015</v>
      </c>
      <c r="E6" s="1"/>
      <c r="F6" s="1"/>
    </row>
    <row r="7" spans="1:6" x14ac:dyDescent="0.25">
      <c r="A7" s="1" t="s">
        <v>9</v>
      </c>
      <c r="B7" s="2" t="s">
        <v>26</v>
      </c>
      <c r="C7" s="2">
        <f>11056.62- 6388.84</f>
        <v>4667.7800000000007</v>
      </c>
      <c r="D7" s="2">
        <f>15683.79-11056.62</f>
        <v>4627.17</v>
      </c>
      <c r="E7" s="6" t="s">
        <v>27</v>
      </c>
      <c r="F7" s="1"/>
    </row>
    <row r="8" spans="1:6" x14ac:dyDescent="0.25">
      <c r="A8" s="1" t="s">
        <v>10</v>
      </c>
      <c r="B8" s="2" t="s">
        <v>26</v>
      </c>
      <c r="C8" s="2">
        <f>11580-3175</f>
        <v>8405</v>
      </c>
      <c r="D8" s="2">
        <f>16707.11-11580</f>
        <v>5127.1100000000006</v>
      </c>
      <c r="E8" s="6" t="s">
        <v>27</v>
      </c>
      <c r="F8" s="1"/>
    </row>
    <row r="9" spans="1:6" x14ac:dyDescent="0.25">
      <c r="A9" s="1" t="s">
        <v>11</v>
      </c>
      <c r="B9" s="2" t="s">
        <v>26</v>
      </c>
      <c r="C9" s="2">
        <f>13104.56-6749.87</f>
        <v>6354.69</v>
      </c>
      <c r="D9" s="2">
        <f>16772.87-13104.56</f>
        <v>3668.3099999999995</v>
      </c>
      <c r="E9" s="1"/>
      <c r="F9" s="6" t="s">
        <v>27</v>
      </c>
    </row>
    <row r="10" spans="1:6" x14ac:dyDescent="0.25">
      <c r="A10" s="1" t="s">
        <v>12</v>
      </c>
      <c r="B10" s="1">
        <v>1547</v>
      </c>
      <c r="C10" s="1">
        <f>11266-B10</f>
        <v>9719</v>
      </c>
      <c r="D10" s="1">
        <f>17806-11266</f>
        <v>6540</v>
      </c>
      <c r="E10" s="1"/>
      <c r="F10" s="1"/>
    </row>
    <row r="11" spans="1:6" x14ac:dyDescent="0.25">
      <c r="A11" s="1" t="s">
        <v>13</v>
      </c>
      <c r="B11" s="1">
        <v>3696</v>
      </c>
      <c r="C11" s="1">
        <f>11885-B11</f>
        <v>8189</v>
      </c>
      <c r="D11" s="1">
        <f>19327-11885</f>
        <v>7442</v>
      </c>
      <c r="E11" s="1"/>
      <c r="F11" s="1"/>
    </row>
    <row r="12" spans="1:6" x14ac:dyDescent="0.25">
      <c r="A12" s="1" t="s">
        <v>14</v>
      </c>
      <c r="B12" s="1">
        <v>851</v>
      </c>
      <c r="C12" s="1">
        <f>11411-B12</f>
        <v>10560</v>
      </c>
      <c r="D12" s="1">
        <f>19915-11411</f>
        <v>8504</v>
      </c>
      <c r="E12" s="1"/>
      <c r="F12" s="1"/>
    </row>
    <row r="13" spans="1:6" x14ac:dyDescent="0.25">
      <c r="A13" s="1" t="s">
        <v>15</v>
      </c>
      <c r="B13" s="2" t="s">
        <v>26</v>
      </c>
      <c r="C13" s="2">
        <f>2282.37-990.24</f>
        <v>1292.1299999999999</v>
      </c>
      <c r="D13" s="2">
        <f>16874.2-2282.37</f>
        <v>14591.830000000002</v>
      </c>
      <c r="E13" s="6" t="s">
        <v>27</v>
      </c>
      <c r="F13" s="6" t="s">
        <v>27</v>
      </c>
    </row>
    <row r="14" spans="1:6" x14ac:dyDescent="0.25">
      <c r="A14" s="1" t="s">
        <v>16</v>
      </c>
      <c r="B14" s="1">
        <v>3772</v>
      </c>
      <c r="C14" s="1">
        <f>15146.64-B14</f>
        <v>11374.64</v>
      </c>
      <c r="D14" s="1">
        <f>20363.05-15146.64</f>
        <v>5216.41</v>
      </c>
      <c r="E14" s="1"/>
      <c r="F14" s="1"/>
    </row>
    <row r="15" spans="1:6" x14ac:dyDescent="0.25">
      <c r="A15" s="1" t="s">
        <v>17</v>
      </c>
      <c r="B15" s="2" t="s">
        <v>26</v>
      </c>
      <c r="C15" s="2">
        <f>11990-3071</f>
        <v>8919</v>
      </c>
      <c r="D15" s="2">
        <f>20591-11990</f>
        <v>8601</v>
      </c>
      <c r="E15" s="6" t="s">
        <v>27</v>
      </c>
      <c r="F15" s="1"/>
    </row>
    <row r="16" spans="1:6" x14ac:dyDescent="0.25">
      <c r="A16" s="1" t="s">
        <v>18</v>
      </c>
      <c r="B16" s="2" t="s">
        <v>26</v>
      </c>
      <c r="C16" s="2">
        <f>12485.55-10025.8</f>
        <v>2459.75</v>
      </c>
      <c r="D16" s="2">
        <f>17958.97-12485.55</f>
        <v>5473.4200000000019</v>
      </c>
      <c r="E16" s="1"/>
      <c r="F16" s="1"/>
    </row>
    <row r="17" spans="1:6" x14ac:dyDescent="0.25">
      <c r="A17" s="1" t="s">
        <v>19</v>
      </c>
      <c r="B17" s="2" t="s">
        <v>26</v>
      </c>
      <c r="C17" s="2">
        <f>10971-3542</f>
        <v>7429</v>
      </c>
      <c r="D17" s="2">
        <f>19323-10971</f>
        <v>8352</v>
      </c>
      <c r="E17" s="1"/>
      <c r="F17" s="1"/>
    </row>
    <row r="18" spans="1:6" x14ac:dyDescent="0.25">
      <c r="A18" s="1" t="s">
        <v>20</v>
      </c>
      <c r="B18" s="3" t="s">
        <v>26</v>
      </c>
      <c r="C18" s="3">
        <f>12005-11110</f>
        <v>895</v>
      </c>
      <c r="D18" s="3">
        <f>20439-12005</f>
        <v>8434</v>
      </c>
      <c r="E18" s="6" t="s">
        <v>27</v>
      </c>
      <c r="F18" s="6" t="s">
        <v>27</v>
      </c>
    </row>
    <row r="19" spans="1:6" x14ac:dyDescent="0.25">
      <c r="A19" s="1" t="s">
        <v>21</v>
      </c>
      <c r="B19" s="1">
        <v>13839.12</v>
      </c>
      <c r="C19" s="1">
        <f>14697.8-B19</f>
        <v>858.67999999999847</v>
      </c>
      <c r="D19" s="1">
        <f>17637.08-14697.8</f>
        <v>2939.2800000000025</v>
      </c>
      <c r="E19" s="1"/>
      <c r="F19" s="1"/>
    </row>
    <row r="20" spans="1:6" x14ac:dyDescent="0.25">
      <c r="A20" s="1" t="s">
        <v>22</v>
      </c>
      <c r="B20" s="2" t="s">
        <v>26</v>
      </c>
      <c r="C20" s="2" t="s">
        <v>26</v>
      </c>
      <c r="D20" s="2" t="s">
        <v>26</v>
      </c>
      <c r="E20" s="6" t="s">
        <v>27</v>
      </c>
      <c r="F20" s="1"/>
    </row>
    <row r="21" spans="1:6" x14ac:dyDescent="0.25">
      <c r="A21" s="1" t="s">
        <v>23</v>
      </c>
      <c r="B21" s="1">
        <v>1236.49</v>
      </c>
      <c r="C21" s="1">
        <f>3668.93-B21</f>
        <v>2432.4399999999996</v>
      </c>
      <c r="D21" s="1">
        <f>15011-3668.93</f>
        <v>11342.07</v>
      </c>
      <c r="E21" s="1"/>
      <c r="F21" s="1"/>
    </row>
    <row r="22" spans="1:6" x14ac:dyDescent="0.25">
      <c r="A22" s="1" t="s">
        <v>24</v>
      </c>
      <c r="B22" s="1">
        <v>1509</v>
      </c>
      <c r="C22" s="1">
        <f>11112-B22</f>
        <v>9603</v>
      </c>
      <c r="D22" s="1">
        <f>18582-C22</f>
        <v>8979</v>
      </c>
      <c r="E22" s="1"/>
      <c r="F22" s="1"/>
    </row>
    <row r="23" spans="1:6" x14ac:dyDescent="0.25">
      <c r="A23" s="1" t="s">
        <v>25</v>
      </c>
      <c r="B23" s="1">
        <v>1381.75</v>
      </c>
      <c r="C23" s="1">
        <f>1763.65-B23</f>
        <v>381.90000000000009</v>
      </c>
      <c r="D23" s="1">
        <f>15797.22-1763.65</f>
        <v>14033.57</v>
      </c>
      <c r="E23" s="1"/>
      <c r="F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Hamidov, Elmir</cp:lastModifiedBy>
  <dcterms:created xsi:type="dcterms:W3CDTF">2022-06-05T05:42:17Z</dcterms:created>
  <dcterms:modified xsi:type="dcterms:W3CDTF">2022-06-06T17:13:25Z</dcterms:modified>
</cp:coreProperties>
</file>