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kye.brugler\Box\Hackathon\NUE_2024\for Github\github_sri\"/>
    </mc:Choice>
  </mc:AlternateContent>
  <xr:revisionPtr revIDLastSave="0" documentId="8_{8AAE5800-33A4-4AD9-96DF-4C6CAC4D820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r_Github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5" i="1" l="1"/>
  <c r="D46" i="1"/>
  <c r="D47" i="1"/>
  <c r="D48" i="1"/>
  <c r="D49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27" i="1"/>
  <c r="D28" i="1"/>
  <c r="D29" i="1"/>
  <c r="D30" i="1"/>
  <c r="D31" i="1"/>
  <c r="D26" i="1"/>
  <c r="J43" i="1"/>
  <c r="J42" i="1"/>
  <c r="J41" i="1"/>
  <c r="J40" i="1"/>
  <c r="J39" i="1"/>
  <c r="J38" i="1"/>
  <c r="J19" i="1"/>
  <c r="J18" i="1"/>
  <c r="J17" i="1"/>
  <c r="J16" i="1"/>
  <c r="J15" i="1"/>
  <c r="J14" i="1"/>
  <c r="J13" i="1"/>
  <c r="I13" i="1"/>
  <c r="H13" i="1"/>
  <c r="G13" i="1"/>
  <c r="J12" i="1"/>
  <c r="I12" i="1"/>
  <c r="H12" i="1"/>
  <c r="G12" i="1"/>
  <c r="J11" i="1"/>
  <c r="I11" i="1"/>
  <c r="H11" i="1"/>
  <c r="G11" i="1"/>
  <c r="J10" i="1"/>
  <c r="I10" i="1"/>
  <c r="H10" i="1"/>
  <c r="G10" i="1"/>
  <c r="J9" i="1"/>
  <c r="I9" i="1"/>
  <c r="H9" i="1"/>
  <c r="G9" i="1"/>
  <c r="J8" i="1"/>
  <c r="I8" i="1"/>
  <c r="H8" i="1"/>
  <c r="G8" i="1"/>
  <c r="J7" i="1"/>
  <c r="I7" i="1"/>
  <c r="H7" i="1"/>
  <c r="J6" i="1"/>
  <c r="I6" i="1"/>
  <c r="H6" i="1"/>
  <c r="J5" i="1"/>
  <c r="J4" i="1"/>
  <c r="J3" i="1"/>
  <c r="J2" i="1"/>
</calcChain>
</file>

<file path=xl/sharedStrings.xml><?xml version="1.0" encoding="utf-8"?>
<sst xmlns="http://schemas.openxmlformats.org/spreadsheetml/2006/main" count="123" uniqueCount="37">
  <si>
    <t>site</t>
  </si>
  <si>
    <t>previous_crop</t>
  </si>
  <si>
    <t>year</t>
  </si>
  <si>
    <t>Seeding_rate</t>
  </si>
  <si>
    <t>avg_wind_speed</t>
  </si>
  <si>
    <t>sol_rad</t>
  </si>
  <si>
    <t>max_air_temp</t>
  </si>
  <si>
    <t>min_air_temp</t>
  </si>
  <si>
    <t>avg_air_temp</t>
  </si>
  <si>
    <t>max_rel_hum</t>
  </si>
  <si>
    <t>min_rel_hum</t>
  </si>
  <si>
    <t>avg_rel_hum</t>
  </si>
  <si>
    <t>avg_dewpt_temp</t>
  </si>
  <si>
    <t>precip</t>
  </si>
  <si>
    <t>pot_evapot</t>
  </si>
  <si>
    <t>max_soiltemp_4in_sod</t>
  </si>
  <si>
    <t>min_soiltemp_4in_sod</t>
  </si>
  <si>
    <t>avg_soiltemp_4in_sod</t>
  </si>
  <si>
    <t>max_soiltemp_8in_sod</t>
  </si>
  <si>
    <t>min_soiltemp_8in_sod</t>
  </si>
  <si>
    <t>avg_soiltemp_8in_sod</t>
  </si>
  <si>
    <t>pH</t>
  </si>
  <si>
    <t>CEC</t>
  </si>
  <si>
    <t>SOM</t>
  </si>
  <si>
    <t>Bd</t>
  </si>
  <si>
    <t>Soybeans</t>
  </si>
  <si>
    <t>Nrate_lbs_ac</t>
  </si>
  <si>
    <t>Yield_bu_ac</t>
  </si>
  <si>
    <t>Test_Site_1</t>
  </si>
  <si>
    <t>Test_Site_2</t>
  </si>
  <si>
    <t>Corn</t>
  </si>
  <si>
    <t>Test_Site_3</t>
  </si>
  <si>
    <t>Test_Site_4</t>
  </si>
  <si>
    <t>Test_Site_5</t>
  </si>
  <si>
    <t>Test_Site_6</t>
  </si>
  <si>
    <t>Test_Site_7</t>
  </si>
  <si>
    <t>Test_Site_8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</si>
</sst>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vertical="top"/>
    </xf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37"/>
  <sheetViews>
    <sheetView tabSelected="1" topLeftCell="A27" workbookViewId="0">
      <selection activeCell="C2" sqref="C2"/>
    </sheetView>
  </sheetViews>
  <sheetFormatPr defaultRowHeight="14.4" x14ac:dyDescent="0.3"/>
  <cols>
    <col min="1" max="1" width="20.44140625" bestFit="1" customWidth="1"/>
    <col min="2" max="2" width="27.44140625" bestFit="1" customWidth="1"/>
    <col min="3" max="4" width="16.77734375" customWidth="1"/>
    <col min="5" max="5" width="21" customWidth="1"/>
    <col min="6" max="6" width="12.6640625" bestFit="1" customWidth="1"/>
    <col min="7" max="10" width="12.6640625" customWidth="1"/>
    <col min="11" max="11" width="18.109375" bestFit="1" customWidth="1"/>
    <col min="12" max="12" width="12" bestFit="1" customWidth="1"/>
    <col min="13" max="13" width="15.88671875" bestFit="1" customWidth="1"/>
    <col min="14" max="14" width="15.5546875" bestFit="1" customWidth="1"/>
    <col min="15" max="15" width="15.109375" bestFit="1" customWidth="1"/>
    <col min="16" max="16" width="15.33203125" bestFit="1" customWidth="1"/>
    <col min="17" max="17" width="15" bestFit="1" customWidth="1"/>
    <col min="18" max="18" width="14.5546875" bestFit="1" customWidth="1"/>
    <col min="19" max="19" width="18.6640625" bestFit="1" customWidth="1"/>
    <col min="20" max="20" width="12" bestFit="1" customWidth="1"/>
    <col min="21" max="21" width="13.33203125" bestFit="1" customWidth="1"/>
    <col min="22" max="22" width="23.88671875" bestFit="1" customWidth="1"/>
    <col min="23" max="23" width="23.5546875" bestFit="1" customWidth="1"/>
    <col min="24" max="24" width="23.109375" bestFit="1" customWidth="1"/>
    <col min="25" max="25" width="23.88671875" bestFit="1" customWidth="1"/>
    <col min="26" max="26" width="23.5546875" bestFit="1" customWidth="1"/>
    <col min="27" max="27" width="23.109375" bestFit="1" customWidth="1"/>
  </cols>
  <sheetData>
    <row r="1" spans="1:27" x14ac:dyDescent="0.3">
      <c r="A1" s="2" t="s">
        <v>0</v>
      </c>
      <c r="B1" s="2" t="s">
        <v>1</v>
      </c>
      <c r="C1" s="2" t="s">
        <v>2</v>
      </c>
      <c r="D1" s="2" t="s">
        <v>27</v>
      </c>
      <c r="E1" s="2" t="s">
        <v>26</v>
      </c>
      <c r="F1" s="2" t="s">
        <v>3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2" t="s">
        <v>20</v>
      </c>
    </row>
    <row r="2" spans="1:27" x14ac:dyDescent="0.3">
      <c r="A2" t="s">
        <v>28</v>
      </c>
      <c r="B2" t="s">
        <v>25</v>
      </c>
      <c r="C2">
        <v>2023</v>
      </c>
      <c r="D2">
        <v>90</v>
      </c>
      <c r="E2">
        <v>0</v>
      </c>
      <c r="F2">
        <v>32000</v>
      </c>
      <c r="G2" s="1">
        <v>6.7</v>
      </c>
      <c r="H2" s="1">
        <v>30</v>
      </c>
      <c r="I2" s="1">
        <v>5.51</v>
      </c>
      <c r="J2" s="1">
        <f t="shared" ref="J2:J7" si="0">AVERAGE(1.35,1.3)</f>
        <v>1.3250000000000002</v>
      </c>
      <c r="K2">
        <v>8.7197260273972592</v>
      </c>
      <c r="L2">
        <v>14.707863013698599</v>
      </c>
      <c r="M2">
        <v>60.837260273972603</v>
      </c>
      <c r="N2">
        <v>40.580273972602697</v>
      </c>
      <c r="O2">
        <v>50.825068870523403</v>
      </c>
      <c r="P2">
        <v>90.749041095890405</v>
      </c>
      <c r="Q2">
        <v>57.278082191780797</v>
      </c>
      <c r="R2">
        <v>77.687327823691504</v>
      </c>
      <c r="S2">
        <v>43.661643835616402</v>
      </c>
      <c r="T2">
        <v>8.6410958904109603E-2</v>
      </c>
      <c r="U2">
        <v>0.113890410958904</v>
      </c>
      <c r="V2">
        <v>53.32</v>
      </c>
      <c r="W2">
        <v>50.178082191780803</v>
      </c>
      <c r="X2">
        <v>51.716164383561598</v>
      </c>
      <c r="Y2">
        <v>52.743561643835598</v>
      </c>
      <c r="Z2">
        <v>51.0383561643836</v>
      </c>
      <c r="AA2">
        <v>51.8049315068493</v>
      </c>
    </row>
    <row r="3" spans="1:27" x14ac:dyDescent="0.3">
      <c r="A3" t="s">
        <v>28</v>
      </c>
      <c r="B3" t="s">
        <v>25</v>
      </c>
      <c r="C3">
        <v>2023</v>
      </c>
      <c r="D3">
        <v>100</v>
      </c>
      <c r="E3">
        <v>45</v>
      </c>
      <c r="F3">
        <v>32000</v>
      </c>
      <c r="G3" s="1">
        <v>6.7</v>
      </c>
      <c r="H3" s="1">
        <v>30</v>
      </c>
      <c r="I3" s="1">
        <v>5.51</v>
      </c>
      <c r="J3" s="1">
        <f t="shared" si="0"/>
        <v>1.3250000000000002</v>
      </c>
      <c r="K3">
        <v>8.7197260273972592</v>
      </c>
      <c r="L3">
        <v>14.707863013698599</v>
      </c>
      <c r="M3">
        <v>60.837260273972603</v>
      </c>
      <c r="N3">
        <v>40.580273972602697</v>
      </c>
      <c r="O3">
        <v>50.825068870523403</v>
      </c>
      <c r="P3">
        <v>90.749041095890405</v>
      </c>
      <c r="Q3">
        <v>57.278082191780797</v>
      </c>
      <c r="R3">
        <v>77.687327823691504</v>
      </c>
      <c r="S3">
        <v>43.661643835616402</v>
      </c>
      <c r="T3">
        <v>8.6410958904109603E-2</v>
      </c>
      <c r="U3">
        <v>0.113890410958904</v>
      </c>
      <c r="V3">
        <v>53.32</v>
      </c>
      <c r="W3">
        <v>50.178082191780803</v>
      </c>
      <c r="X3">
        <v>51.716164383561598</v>
      </c>
      <c r="Y3">
        <v>52.743561643835598</v>
      </c>
      <c r="Z3">
        <v>51.0383561643836</v>
      </c>
      <c r="AA3">
        <v>51.8049315068493</v>
      </c>
    </row>
    <row r="4" spans="1:27" x14ac:dyDescent="0.3">
      <c r="A4" t="s">
        <v>28</v>
      </c>
      <c r="B4" t="s">
        <v>25</v>
      </c>
      <c r="C4">
        <v>2023</v>
      </c>
      <c r="D4">
        <v>150</v>
      </c>
      <c r="E4">
        <v>90</v>
      </c>
      <c r="F4">
        <v>32000</v>
      </c>
      <c r="G4" s="1">
        <v>6.7</v>
      </c>
      <c r="H4" s="1">
        <v>30</v>
      </c>
      <c r="I4" s="1">
        <v>5.51</v>
      </c>
      <c r="J4" s="1">
        <f t="shared" si="0"/>
        <v>1.3250000000000002</v>
      </c>
      <c r="K4">
        <v>8.7197260273972592</v>
      </c>
      <c r="L4">
        <v>14.707863013698599</v>
      </c>
      <c r="M4">
        <v>60.837260273972603</v>
      </c>
      <c r="N4">
        <v>40.580273972602697</v>
      </c>
      <c r="O4">
        <v>50.825068870523403</v>
      </c>
      <c r="P4">
        <v>90.749041095890405</v>
      </c>
      <c r="Q4">
        <v>57.278082191780797</v>
      </c>
      <c r="R4">
        <v>77.687327823691504</v>
      </c>
      <c r="S4">
        <v>43.661643835616402</v>
      </c>
      <c r="T4">
        <v>8.6410958904109603E-2</v>
      </c>
      <c r="U4">
        <v>0.113890410958904</v>
      </c>
      <c r="V4">
        <v>53.32</v>
      </c>
      <c r="W4">
        <v>50.178082191780803</v>
      </c>
      <c r="X4">
        <v>51.716164383561598</v>
      </c>
      <c r="Y4">
        <v>52.743561643835598</v>
      </c>
      <c r="Z4">
        <v>51.0383561643836</v>
      </c>
      <c r="AA4">
        <v>51.8049315068493</v>
      </c>
    </row>
    <row r="5" spans="1:27" x14ac:dyDescent="0.3">
      <c r="A5" t="s">
        <v>28</v>
      </c>
      <c r="B5" t="s">
        <v>25</v>
      </c>
      <c r="C5">
        <v>2023</v>
      </c>
      <c r="D5">
        <v>175</v>
      </c>
      <c r="E5">
        <v>135</v>
      </c>
      <c r="F5">
        <v>32000</v>
      </c>
      <c r="G5" s="1">
        <v>6.7</v>
      </c>
      <c r="H5" s="1">
        <v>30</v>
      </c>
      <c r="I5" s="1">
        <v>5.51</v>
      </c>
      <c r="J5" s="1">
        <f t="shared" si="0"/>
        <v>1.3250000000000002</v>
      </c>
      <c r="K5">
        <v>8.7197260273972592</v>
      </c>
      <c r="L5">
        <v>14.707863013698599</v>
      </c>
      <c r="M5">
        <v>60.837260273972603</v>
      </c>
      <c r="N5">
        <v>40.580273972602697</v>
      </c>
      <c r="O5">
        <v>50.825068870523403</v>
      </c>
      <c r="P5">
        <v>90.749041095890405</v>
      </c>
      <c r="Q5">
        <v>57.278082191780797</v>
      </c>
      <c r="R5">
        <v>77.687327823691504</v>
      </c>
      <c r="S5">
        <v>43.661643835616402</v>
      </c>
      <c r="T5">
        <v>8.6410958904109603E-2</v>
      </c>
      <c r="U5">
        <v>0.113890410958904</v>
      </c>
      <c r="V5">
        <v>53.32</v>
      </c>
      <c r="W5">
        <v>50.178082191780803</v>
      </c>
      <c r="X5">
        <v>51.716164383561598</v>
      </c>
      <c r="Y5">
        <v>52.743561643835598</v>
      </c>
      <c r="Z5">
        <v>51.0383561643836</v>
      </c>
      <c r="AA5">
        <v>51.8049315068493</v>
      </c>
    </row>
    <row r="6" spans="1:27" x14ac:dyDescent="0.3">
      <c r="A6" t="s">
        <v>28</v>
      </c>
      <c r="B6" t="s">
        <v>25</v>
      </c>
      <c r="C6">
        <v>2023</v>
      </c>
      <c r="D6">
        <v>180</v>
      </c>
      <c r="E6">
        <v>180</v>
      </c>
      <c r="F6">
        <v>32000</v>
      </c>
      <c r="G6" s="1">
        <v>6.7</v>
      </c>
      <c r="H6" s="1">
        <f t="shared" ref="H6:H13" si="1">AVERAGE(20.5,29.5)</f>
        <v>25</v>
      </c>
      <c r="I6" s="1">
        <f t="shared" ref="I6:I9" si="2">AVERAGE(4.06,5.49)</f>
        <v>4.7750000000000004</v>
      </c>
      <c r="J6" s="1">
        <f t="shared" si="0"/>
        <v>1.3250000000000002</v>
      </c>
      <c r="K6">
        <v>8.7197260273972592</v>
      </c>
      <c r="L6">
        <v>14.707863013698599</v>
      </c>
      <c r="M6">
        <v>60.837260273972603</v>
      </c>
      <c r="N6">
        <v>40.580273972602697</v>
      </c>
      <c r="O6">
        <v>50.825068870523403</v>
      </c>
      <c r="P6">
        <v>90.749041095890405</v>
      </c>
      <c r="Q6">
        <v>57.278082191780797</v>
      </c>
      <c r="R6">
        <v>77.687327823691504</v>
      </c>
      <c r="S6">
        <v>43.661643835616402</v>
      </c>
      <c r="T6">
        <v>8.6410958904109603E-2</v>
      </c>
      <c r="U6">
        <v>0.113890410958904</v>
      </c>
      <c r="V6">
        <v>53.32</v>
      </c>
      <c r="W6">
        <v>50.178082191780803</v>
      </c>
      <c r="X6">
        <v>51.716164383561598</v>
      </c>
      <c r="Y6">
        <v>52.743561643835598</v>
      </c>
      <c r="Z6">
        <v>51.0383561643836</v>
      </c>
      <c r="AA6">
        <v>51.8049315068493</v>
      </c>
    </row>
    <row r="7" spans="1:27" x14ac:dyDescent="0.3">
      <c r="A7" t="s">
        <v>28</v>
      </c>
      <c r="B7" t="s">
        <v>25</v>
      </c>
      <c r="C7">
        <v>2023</v>
      </c>
      <c r="D7">
        <v>181</v>
      </c>
      <c r="E7">
        <v>225</v>
      </c>
      <c r="F7">
        <v>32000</v>
      </c>
      <c r="G7" s="1">
        <v>6.7</v>
      </c>
      <c r="H7" s="1">
        <f t="shared" si="1"/>
        <v>25</v>
      </c>
      <c r="I7" s="1">
        <f t="shared" si="2"/>
        <v>4.7750000000000004</v>
      </c>
      <c r="J7" s="1">
        <f t="shared" si="0"/>
        <v>1.3250000000000002</v>
      </c>
      <c r="K7">
        <v>8.7197260273972592</v>
      </c>
      <c r="L7">
        <v>14.707863013698599</v>
      </c>
      <c r="M7">
        <v>60.837260273972603</v>
      </c>
      <c r="N7">
        <v>40.580273972602697</v>
      </c>
      <c r="O7">
        <v>50.825068870523403</v>
      </c>
      <c r="P7">
        <v>90.749041095890405</v>
      </c>
      <c r="Q7">
        <v>57.278082191780797</v>
      </c>
      <c r="R7">
        <v>77.687327823691504</v>
      </c>
      <c r="S7">
        <v>43.661643835616402</v>
      </c>
      <c r="T7">
        <v>8.6410958904109603E-2</v>
      </c>
      <c r="U7">
        <v>0.113890410958904</v>
      </c>
      <c r="V7">
        <v>53.32</v>
      </c>
      <c r="W7">
        <v>50.178082191780803</v>
      </c>
      <c r="X7">
        <v>51.716164383561598</v>
      </c>
      <c r="Y7">
        <v>52.743561643835598</v>
      </c>
      <c r="Z7">
        <v>51.0383561643836</v>
      </c>
      <c r="AA7">
        <v>51.8049315068493</v>
      </c>
    </row>
    <row r="8" spans="1:27" x14ac:dyDescent="0.3">
      <c r="A8" t="s">
        <v>29</v>
      </c>
      <c r="B8" t="s">
        <v>30</v>
      </c>
      <c r="C8">
        <v>2023</v>
      </c>
      <c r="D8">
        <v>75</v>
      </c>
      <c r="E8">
        <v>0</v>
      </c>
      <c r="F8">
        <v>35000</v>
      </c>
      <c r="G8" s="1">
        <f t="shared" ref="G8:G13" si="3">AVERAGE(6.5,6.6)</f>
        <v>6.55</v>
      </c>
      <c r="H8" s="1">
        <f t="shared" si="1"/>
        <v>25</v>
      </c>
      <c r="I8" s="1">
        <f t="shared" si="2"/>
        <v>4.7750000000000004</v>
      </c>
      <c r="J8" s="1">
        <f t="shared" ref="J8:J13" si="4">AVERAGE(1.44,1.42)</f>
        <v>1.43</v>
      </c>
      <c r="K8">
        <v>8.7319672131147499</v>
      </c>
      <c r="L8">
        <v>14.0762295081967</v>
      </c>
      <c r="M8">
        <v>58.2229508196721</v>
      </c>
      <c r="N8">
        <v>37.738251366120203</v>
      </c>
      <c r="O8">
        <v>48.092622950819703</v>
      </c>
      <c r="P8">
        <v>93.101095890411003</v>
      </c>
      <c r="Q8">
        <v>60.721311475409799</v>
      </c>
      <c r="R8">
        <v>80.508196721311506</v>
      </c>
      <c r="S8">
        <v>41.583060109289598</v>
      </c>
      <c r="T8">
        <v>7.86885245901639E-2</v>
      </c>
      <c r="U8">
        <v>0.106857923497268</v>
      </c>
      <c r="V8">
        <v>53.382786885245899</v>
      </c>
      <c r="W8">
        <v>50.493442622950802</v>
      </c>
      <c r="X8">
        <v>51.829863013698599</v>
      </c>
      <c r="Y8">
        <v>52.907377049180297</v>
      </c>
      <c r="Z8">
        <v>51.2142465753425</v>
      </c>
      <c r="AA8">
        <v>51.9991803278688</v>
      </c>
    </row>
    <row r="9" spans="1:27" x14ac:dyDescent="0.3">
      <c r="A9" t="s">
        <v>29</v>
      </c>
      <c r="B9" t="s">
        <v>30</v>
      </c>
      <c r="C9">
        <v>2023</v>
      </c>
      <c r="D9">
        <v>85</v>
      </c>
      <c r="E9">
        <v>45</v>
      </c>
      <c r="F9">
        <v>35000</v>
      </c>
      <c r="G9" s="1">
        <f t="shared" si="3"/>
        <v>6.55</v>
      </c>
      <c r="H9" s="1">
        <f t="shared" si="1"/>
        <v>25</v>
      </c>
      <c r="I9" s="1">
        <f t="shared" si="2"/>
        <v>4.7750000000000004</v>
      </c>
      <c r="J9" s="1">
        <f t="shared" si="4"/>
        <v>1.43</v>
      </c>
      <c r="K9">
        <v>8.7319672131147499</v>
      </c>
      <c r="L9">
        <v>14.0762295081967</v>
      </c>
      <c r="M9">
        <v>58.2229508196721</v>
      </c>
      <c r="N9">
        <v>37.738251366120203</v>
      </c>
      <c r="O9">
        <v>48.092622950819703</v>
      </c>
      <c r="P9">
        <v>93.101095890411003</v>
      </c>
      <c r="Q9">
        <v>60.721311475409799</v>
      </c>
      <c r="R9">
        <v>80.508196721311506</v>
      </c>
      <c r="S9">
        <v>41.583060109289598</v>
      </c>
      <c r="T9">
        <v>7.86885245901639E-2</v>
      </c>
      <c r="U9">
        <v>0.106857923497268</v>
      </c>
      <c r="V9">
        <v>53.382786885245899</v>
      </c>
      <c r="W9">
        <v>50.493442622950802</v>
      </c>
      <c r="X9">
        <v>51.829863013698599</v>
      </c>
      <c r="Y9">
        <v>52.907377049180297</v>
      </c>
      <c r="Z9">
        <v>51.2142465753425</v>
      </c>
      <c r="AA9">
        <v>51.9991803278688</v>
      </c>
    </row>
    <row r="10" spans="1:27" x14ac:dyDescent="0.3">
      <c r="A10" t="s">
        <v>29</v>
      </c>
      <c r="B10" t="s">
        <v>30</v>
      </c>
      <c r="C10">
        <v>2023</v>
      </c>
      <c r="D10">
        <v>135</v>
      </c>
      <c r="E10">
        <v>90</v>
      </c>
      <c r="F10">
        <v>35000</v>
      </c>
      <c r="G10" s="1">
        <f t="shared" si="3"/>
        <v>6.55</v>
      </c>
      <c r="H10" s="1">
        <f t="shared" si="1"/>
        <v>25</v>
      </c>
      <c r="I10" s="1">
        <f t="shared" ref="I10:I13" si="5">AVERAGE(2.04,2.53)</f>
        <v>2.2850000000000001</v>
      </c>
      <c r="J10" s="1">
        <f t="shared" si="4"/>
        <v>1.43</v>
      </c>
      <c r="K10">
        <v>8.7319672131147499</v>
      </c>
      <c r="L10">
        <v>14.0762295081967</v>
      </c>
      <c r="M10">
        <v>58.2229508196721</v>
      </c>
      <c r="N10">
        <v>37.738251366120203</v>
      </c>
      <c r="O10">
        <v>48.092622950819703</v>
      </c>
      <c r="P10">
        <v>93.101095890411003</v>
      </c>
      <c r="Q10">
        <v>60.721311475409799</v>
      </c>
      <c r="R10">
        <v>80.508196721311506</v>
      </c>
      <c r="S10">
        <v>41.583060109289598</v>
      </c>
      <c r="T10">
        <v>7.86885245901639E-2</v>
      </c>
      <c r="U10">
        <v>0.106857923497268</v>
      </c>
      <c r="V10">
        <v>53.382786885245899</v>
      </c>
      <c r="W10">
        <v>50.493442622950802</v>
      </c>
      <c r="X10">
        <v>51.829863013698599</v>
      </c>
      <c r="Y10">
        <v>52.907377049180297</v>
      </c>
      <c r="Z10">
        <v>51.2142465753425</v>
      </c>
      <c r="AA10">
        <v>51.9991803278688</v>
      </c>
    </row>
    <row r="11" spans="1:27" x14ac:dyDescent="0.3">
      <c r="A11" t="s">
        <v>29</v>
      </c>
      <c r="B11" t="s">
        <v>30</v>
      </c>
      <c r="C11">
        <v>2023</v>
      </c>
      <c r="D11">
        <v>160</v>
      </c>
      <c r="E11">
        <v>135</v>
      </c>
      <c r="F11">
        <v>35000</v>
      </c>
      <c r="G11" s="1">
        <f t="shared" si="3"/>
        <v>6.55</v>
      </c>
      <c r="H11" s="1">
        <f t="shared" si="1"/>
        <v>25</v>
      </c>
      <c r="I11" s="1">
        <f t="shared" si="5"/>
        <v>2.2850000000000001</v>
      </c>
      <c r="J11" s="1">
        <f t="shared" si="4"/>
        <v>1.43</v>
      </c>
      <c r="K11">
        <v>8.7319672131147499</v>
      </c>
      <c r="L11">
        <v>14.0762295081967</v>
      </c>
      <c r="M11">
        <v>58.2229508196721</v>
      </c>
      <c r="N11">
        <v>37.738251366120203</v>
      </c>
      <c r="O11">
        <v>48.092622950819703</v>
      </c>
      <c r="P11">
        <v>93.101095890411003</v>
      </c>
      <c r="Q11">
        <v>60.721311475409799</v>
      </c>
      <c r="R11">
        <v>80.508196721311506</v>
      </c>
      <c r="S11">
        <v>41.583060109289598</v>
      </c>
      <c r="T11">
        <v>7.86885245901639E-2</v>
      </c>
      <c r="U11">
        <v>0.106857923497268</v>
      </c>
      <c r="V11">
        <v>53.382786885245899</v>
      </c>
      <c r="W11">
        <v>50.493442622950802</v>
      </c>
      <c r="X11">
        <v>51.829863013698599</v>
      </c>
      <c r="Y11">
        <v>52.907377049180297</v>
      </c>
      <c r="Z11">
        <v>51.2142465753425</v>
      </c>
      <c r="AA11">
        <v>51.9991803278688</v>
      </c>
    </row>
    <row r="12" spans="1:27" x14ac:dyDescent="0.3">
      <c r="A12" t="s">
        <v>29</v>
      </c>
      <c r="B12" t="s">
        <v>30</v>
      </c>
      <c r="C12">
        <v>2023</v>
      </c>
      <c r="D12">
        <v>165</v>
      </c>
      <c r="E12">
        <v>180</v>
      </c>
      <c r="F12">
        <v>35000</v>
      </c>
      <c r="G12" s="1">
        <f t="shared" si="3"/>
        <v>6.55</v>
      </c>
      <c r="H12" s="1">
        <f t="shared" si="1"/>
        <v>25</v>
      </c>
      <c r="I12" s="1">
        <f t="shared" si="5"/>
        <v>2.2850000000000001</v>
      </c>
      <c r="J12" s="1">
        <f t="shared" si="4"/>
        <v>1.43</v>
      </c>
      <c r="K12">
        <v>8.7319672131147499</v>
      </c>
      <c r="L12">
        <v>14.0762295081967</v>
      </c>
      <c r="M12">
        <v>58.2229508196721</v>
      </c>
      <c r="N12">
        <v>37.738251366120203</v>
      </c>
      <c r="O12">
        <v>48.092622950819703</v>
      </c>
      <c r="P12">
        <v>93.101095890411003</v>
      </c>
      <c r="Q12">
        <v>60.721311475409799</v>
      </c>
      <c r="R12">
        <v>80.508196721311506</v>
      </c>
      <c r="S12">
        <v>41.583060109289598</v>
      </c>
      <c r="T12">
        <v>7.86885245901639E-2</v>
      </c>
      <c r="U12">
        <v>0.106857923497268</v>
      </c>
      <c r="V12">
        <v>53.382786885245899</v>
      </c>
      <c r="W12">
        <v>50.493442622950802</v>
      </c>
      <c r="X12">
        <v>51.829863013698599</v>
      </c>
      <c r="Y12">
        <v>52.907377049180297</v>
      </c>
      <c r="Z12">
        <v>51.2142465753425</v>
      </c>
      <c r="AA12">
        <v>51.9991803278688</v>
      </c>
    </row>
    <row r="13" spans="1:27" x14ac:dyDescent="0.3">
      <c r="A13" t="s">
        <v>29</v>
      </c>
      <c r="B13" t="s">
        <v>30</v>
      </c>
      <c r="C13">
        <v>2023</v>
      </c>
      <c r="D13">
        <v>166</v>
      </c>
      <c r="E13">
        <v>225</v>
      </c>
      <c r="F13">
        <v>35000</v>
      </c>
      <c r="G13" s="1">
        <f t="shared" si="3"/>
        <v>6.55</v>
      </c>
      <c r="H13" s="1">
        <f t="shared" si="1"/>
        <v>25</v>
      </c>
      <c r="I13" s="1">
        <f t="shared" si="5"/>
        <v>2.2850000000000001</v>
      </c>
      <c r="J13" s="1">
        <f t="shared" si="4"/>
        <v>1.43</v>
      </c>
      <c r="K13">
        <v>8.7319672131147499</v>
      </c>
      <c r="L13">
        <v>14.0762295081967</v>
      </c>
      <c r="M13">
        <v>58.2229508196721</v>
      </c>
      <c r="N13">
        <v>37.738251366120203</v>
      </c>
      <c r="O13">
        <v>48.092622950819703</v>
      </c>
      <c r="P13">
        <v>93.101095890411003</v>
      </c>
      <c r="Q13">
        <v>60.721311475409799</v>
      </c>
      <c r="R13">
        <v>80.508196721311506</v>
      </c>
      <c r="S13">
        <v>41.583060109289598</v>
      </c>
      <c r="T13">
        <v>7.86885245901639E-2</v>
      </c>
      <c r="U13">
        <v>0.106857923497268</v>
      </c>
      <c r="V13">
        <v>53.382786885245899</v>
      </c>
      <c r="W13">
        <v>50.493442622950802</v>
      </c>
      <c r="X13">
        <v>51.829863013698599</v>
      </c>
      <c r="Y13">
        <v>52.907377049180297</v>
      </c>
      <c r="Z13">
        <v>51.2142465753425</v>
      </c>
      <c r="AA13">
        <v>51.9991803278688</v>
      </c>
    </row>
    <row r="14" spans="1:27" x14ac:dyDescent="0.3">
      <c r="A14" t="s">
        <v>31</v>
      </c>
      <c r="B14" t="s">
        <v>25</v>
      </c>
      <c r="C14">
        <v>2024</v>
      </c>
      <c r="D14">
        <v>95</v>
      </c>
      <c r="E14">
        <v>0</v>
      </c>
      <c r="F14">
        <v>33000</v>
      </c>
      <c r="G14" s="1">
        <v>7</v>
      </c>
      <c r="H14" s="1">
        <v>28</v>
      </c>
      <c r="I14" s="1">
        <v>6</v>
      </c>
      <c r="J14" s="1">
        <f t="shared" ref="J14:J19" si="6">AVERAGE(1.35,1.3)</f>
        <v>1.3250000000000002</v>
      </c>
      <c r="K14">
        <v>5.6638356164383596</v>
      </c>
      <c r="L14">
        <v>15.194438356164399</v>
      </c>
      <c r="M14">
        <v>62.9161643835616</v>
      </c>
      <c r="N14">
        <v>43.050136986301403</v>
      </c>
      <c r="O14">
        <v>52.818082191780803</v>
      </c>
      <c r="P14">
        <v>90.705479452054803</v>
      </c>
      <c r="Q14">
        <v>52.158904109589002</v>
      </c>
      <c r="R14">
        <v>74.041917808219196</v>
      </c>
      <c r="S14">
        <v>43.761917808219202</v>
      </c>
      <c r="T14">
        <v>9.91780821917808E-2</v>
      </c>
      <c r="U14">
        <v>0.119095890410959</v>
      </c>
      <c r="V14">
        <v>61.2497252747253</v>
      </c>
      <c r="W14">
        <v>55.869863013698598</v>
      </c>
      <c r="X14">
        <v>58.310220994475102</v>
      </c>
      <c r="Y14">
        <v>58.271703296703301</v>
      </c>
      <c r="Z14">
        <v>55.233425414364604</v>
      </c>
      <c r="AA14">
        <v>56.778904109589</v>
      </c>
    </row>
    <row r="15" spans="1:27" x14ac:dyDescent="0.3">
      <c r="A15" t="s">
        <v>31</v>
      </c>
      <c r="B15" t="s">
        <v>25</v>
      </c>
      <c r="C15">
        <v>2024</v>
      </c>
      <c r="D15">
        <v>105</v>
      </c>
      <c r="E15">
        <v>45</v>
      </c>
      <c r="F15">
        <v>33000</v>
      </c>
      <c r="G15" s="1">
        <v>7</v>
      </c>
      <c r="H15" s="1">
        <v>28</v>
      </c>
      <c r="I15" s="1">
        <v>6</v>
      </c>
      <c r="J15" s="1">
        <f t="shared" si="6"/>
        <v>1.3250000000000002</v>
      </c>
      <c r="K15">
        <v>5.6638356164383596</v>
      </c>
      <c r="L15">
        <v>15.194438356164399</v>
      </c>
      <c r="M15">
        <v>62.9161643835616</v>
      </c>
      <c r="N15">
        <v>43.050136986301403</v>
      </c>
      <c r="O15">
        <v>52.818082191780803</v>
      </c>
      <c r="P15">
        <v>90.705479452054803</v>
      </c>
      <c r="Q15">
        <v>52.158904109589002</v>
      </c>
      <c r="R15">
        <v>74.041917808219196</v>
      </c>
      <c r="S15">
        <v>43.761917808219202</v>
      </c>
      <c r="T15">
        <v>9.91780821917808E-2</v>
      </c>
      <c r="U15">
        <v>0.119095890410959</v>
      </c>
      <c r="V15">
        <v>61.2497252747253</v>
      </c>
      <c r="W15">
        <v>55.869863013698598</v>
      </c>
      <c r="X15">
        <v>58.310220994475102</v>
      </c>
      <c r="Y15">
        <v>58.271703296703301</v>
      </c>
      <c r="Z15">
        <v>55.233425414364604</v>
      </c>
      <c r="AA15">
        <v>56.778904109589</v>
      </c>
    </row>
    <row r="16" spans="1:27" x14ac:dyDescent="0.3">
      <c r="A16" t="s">
        <v>31</v>
      </c>
      <c r="B16" t="s">
        <v>25</v>
      </c>
      <c r="C16">
        <v>2024</v>
      </c>
      <c r="D16">
        <v>155</v>
      </c>
      <c r="E16">
        <v>90</v>
      </c>
      <c r="F16">
        <v>33000</v>
      </c>
      <c r="G16" s="1">
        <v>7</v>
      </c>
      <c r="H16" s="1">
        <v>28</v>
      </c>
      <c r="I16" s="1">
        <v>6</v>
      </c>
      <c r="J16" s="1">
        <f t="shared" si="6"/>
        <v>1.3250000000000002</v>
      </c>
      <c r="K16">
        <v>5.6638356164383596</v>
      </c>
      <c r="L16">
        <v>15.194438356164399</v>
      </c>
      <c r="M16">
        <v>62.9161643835616</v>
      </c>
      <c r="N16">
        <v>43.050136986301403</v>
      </c>
      <c r="O16">
        <v>52.818082191780803</v>
      </c>
      <c r="P16">
        <v>90.705479452054803</v>
      </c>
      <c r="Q16">
        <v>52.158904109589002</v>
      </c>
      <c r="R16">
        <v>74.041917808219196</v>
      </c>
      <c r="S16">
        <v>43.761917808219202</v>
      </c>
      <c r="T16">
        <v>9.91780821917808E-2</v>
      </c>
      <c r="U16">
        <v>0.119095890410959</v>
      </c>
      <c r="V16">
        <v>61.2497252747253</v>
      </c>
      <c r="W16">
        <v>55.869863013698598</v>
      </c>
      <c r="X16">
        <v>58.310220994475102</v>
      </c>
      <c r="Y16">
        <v>58.271703296703301</v>
      </c>
      <c r="Z16">
        <v>55.233425414364604</v>
      </c>
      <c r="AA16">
        <v>56.778904109589</v>
      </c>
    </row>
    <row r="17" spans="1:27" x14ac:dyDescent="0.3">
      <c r="A17" t="s">
        <v>31</v>
      </c>
      <c r="B17" t="s">
        <v>25</v>
      </c>
      <c r="C17">
        <v>2024</v>
      </c>
      <c r="D17">
        <v>180</v>
      </c>
      <c r="E17">
        <v>135</v>
      </c>
      <c r="F17">
        <v>33000</v>
      </c>
      <c r="G17" s="1">
        <v>7</v>
      </c>
      <c r="H17" s="1">
        <v>28</v>
      </c>
      <c r="I17" s="1">
        <v>6</v>
      </c>
      <c r="J17" s="1">
        <f t="shared" si="6"/>
        <v>1.3250000000000002</v>
      </c>
      <c r="K17">
        <v>5.6638356164383596</v>
      </c>
      <c r="L17">
        <v>15.194438356164399</v>
      </c>
      <c r="M17">
        <v>62.9161643835616</v>
      </c>
      <c r="N17">
        <v>43.050136986301403</v>
      </c>
      <c r="O17">
        <v>52.818082191780803</v>
      </c>
      <c r="P17">
        <v>90.705479452054803</v>
      </c>
      <c r="Q17">
        <v>52.158904109589002</v>
      </c>
      <c r="R17">
        <v>74.041917808219196</v>
      </c>
      <c r="S17">
        <v>43.761917808219202</v>
      </c>
      <c r="T17">
        <v>9.91780821917808E-2</v>
      </c>
      <c r="U17">
        <v>0.119095890410959</v>
      </c>
      <c r="V17">
        <v>61.2497252747253</v>
      </c>
      <c r="W17">
        <v>55.869863013698598</v>
      </c>
      <c r="X17">
        <v>58.310220994475102</v>
      </c>
      <c r="Y17">
        <v>58.271703296703301</v>
      </c>
      <c r="Z17">
        <v>55.233425414364604</v>
      </c>
      <c r="AA17">
        <v>56.778904109589</v>
      </c>
    </row>
    <row r="18" spans="1:27" x14ac:dyDescent="0.3">
      <c r="A18" t="s">
        <v>31</v>
      </c>
      <c r="B18" t="s">
        <v>25</v>
      </c>
      <c r="C18">
        <v>2024</v>
      </c>
      <c r="D18">
        <v>185</v>
      </c>
      <c r="E18">
        <v>180</v>
      </c>
      <c r="F18">
        <v>33000</v>
      </c>
      <c r="G18" s="1">
        <v>7</v>
      </c>
      <c r="H18" s="1">
        <v>28</v>
      </c>
      <c r="I18" s="1">
        <v>6</v>
      </c>
      <c r="J18" s="1">
        <f t="shared" si="6"/>
        <v>1.3250000000000002</v>
      </c>
      <c r="K18">
        <v>8.7197260273972592</v>
      </c>
      <c r="L18">
        <v>14.707863013698599</v>
      </c>
      <c r="M18">
        <v>60.837260273972603</v>
      </c>
      <c r="N18">
        <v>40.580273972602697</v>
      </c>
      <c r="O18">
        <v>50.825068870523403</v>
      </c>
      <c r="P18">
        <v>90.749041095890405</v>
      </c>
      <c r="Q18">
        <v>57.278082191780797</v>
      </c>
      <c r="R18">
        <v>77.687327823691504</v>
      </c>
      <c r="S18">
        <v>43.661643835616402</v>
      </c>
      <c r="T18">
        <v>8.6410958904109603E-2</v>
      </c>
      <c r="U18">
        <v>0.113890410958904</v>
      </c>
      <c r="V18">
        <v>53.32</v>
      </c>
      <c r="W18">
        <v>50.178082191780803</v>
      </c>
      <c r="X18">
        <v>51.716164383561598</v>
      </c>
      <c r="Y18">
        <v>52.743561643835598</v>
      </c>
      <c r="Z18">
        <v>51.0383561643836</v>
      </c>
      <c r="AA18">
        <v>51.8049315068493</v>
      </c>
    </row>
    <row r="19" spans="1:27" x14ac:dyDescent="0.3">
      <c r="A19" t="s">
        <v>31</v>
      </c>
      <c r="B19" t="s">
        <v>25</v>
      </c>
      <c r="C19">
        <v>2024</v>
      </c>
      <c r="D19">
        <v>186</v>
      </c>
      <c r="E19">
        <v>225</v>
      </c>
      <c r="F19">
        <v>33000</v>
      </c>
      <c r="G19" s="1">
        <v>7</v>
      </c>
      <c r="H19" s="1">
        <v>28</v>
      </c>
      <c r="I19" s="1">
        <v>6</v>
      </c>
      <c r="J19" s="1">
        <f t="shared" si="6"/>
        <v>1.3250000000000002</v>
      </c>
      <c r="K19">
        <v>8.7197260273972592</v>
      </c>
      <c r="L19">
        <v>14.707863013698599</v>
      </c>
      <c r="M19">
        <v>60.837260273972603</v>
      </c>
      <c r="N19">
        <v>40.580273972602697</v>
      </c>
      <c r="O19">
        <v>50.825068870523403</v>
      </c>
      <c r="P19">
        <v>90.749041095890405</v>
      </c>
      <c r="Q19">
        <v>57.278082191780797</v>
      </c>
      <c r="R19">
        <v>77.687327823691504</v>
      </c>
      <c r="S19">
        <v>43.661643835616402</v>
      </c>
      <c r="T19">
        <v>8.6410958904109603E-2</v>
      </c>
      <c r="U19">
        <v>0.113890410958904</v>
      </c>
      <c r="V19">
        <v>53.32</v>
      </c>
      <c r="W19">
        <v>50.178082191780803</v>
      </c>
      <c r="X19">
        <v>51.716164383561598</v>
      </c>
      <c r="Y19">
        <v>52.743561643835598</v>
      </c>
      <c r="Z19">
        <v>51.0383561643836</v>
      </c>
      <c r="AA19">
        <v>51.8049315068493</v>
      </c>
    </row>
    <row r="20" spans="1:27" x14ac:dyDescent="0.3">
      <c r="A20" t="s">
        <v>32</v>
      </c>
      <c r="B20" t="s">
        <v>30</v>
      </c>
      <c r="C20">
        <v>2024</v>
      </c>
      <c r="D20">
        <v>80</v>
      </c>
      <c r="E20">
        <v>0</v>
      </c>
      <c r="F20">
        <v>35500</v>
      </c>
      <c r="G20" s="1">
        <v>6.45</v>
      </c>
      <c r="H20" s="1">
        <v>26</v>
      </c>
      <c r="I20" s="1">
        <v>5</v>
      </c>
      <c r="J20" s="1">
        <v>1.42</v>
      </c>
      <c r="K20">
        <v>8.5545205479452093</v>
      </c>
      <c r="L20">
        <v>14.1929589041096</v>
      </c>
      <c r="M20">
        <v>58.861643835616398</v>
      </c>
      <c r="N20">
        <v>38.762739726027398</v>
      </c>
      <c r="O20">
        <v>49.003013698630099</v>
      </c>
      <c r="P20">
        <v>90.805479452054797</v>
      </c>
      <c r="Q20">
        <v>53.166849315068497</v>
      </c>
      <c r="R20">
        <v>74.892328767123303</v>
      </c>
      <c r="S20">
        <v>40.246849315068502</v>
      </c>
      <c r="T20">
        <v>0.12928767123287699</v>
      </c>
      <c r="U20">
        <v>0.109260273972603</v>
      </c>
      <c r="V20">
        <v>54.539889196675901</v>
      </c>
      <c r="W20">
        <v>50.816986301369901</v>
      </c>
      <c r="X20">
        <v>52.518356164383597</v>
      </c>
      <c r="Y20">
        <v>55.143287671232898</v>
      </c>
      <c r="Z20">
        <v>53.5232876712329</v>
      </c>
      <c r="AA20">
        <v>54.238904109589001</v>
      </c>
    </row>
    <row r="21" spans="1:27" x14ac:dyDescent="0.3">
      <c r="A21" t="s">
        <v>32</v>
      </c>
      <c r="B21" t="s">
        <v>30</v>
      </c>
      <c r="C21">
        <v>2024</v>
      </c>
      <c r="D21">
        <v>90</v>
      </c>
      <c r="E21">
        <v>45</v>
      </c>
      <c r="F21">
        <v>35500</v>
      </c>
      <c r="G21" s="1">
        <v>6.45</v>
      </c>
      <c r="H21" s="1">
        <v>26</v>
      </c>
      <c r="I21" s="1">
        <v>5</v>
      </c>
      <c r="J21" s="1">
        <v>1.42</v>
      </c>
      <c r="K21">
        <v>8.5545205479452093</v>
      </c>
      <c r="L21">
        <v>14.1929589041096</v>
      </c>
      <c r="M21">
        <v>58.861643835616398</v>
      </c>
      <c r="N21">
        <v>38.762739726027398</v>
      </c>
      <c r="O21">
        <v>49.003013698630099</v>
      </c>
      <c r="P21">
        <v>90.805479452054797</v>
      </c>
      <c r="Q21">
        <v>53.166849315068497</v>
      </c>
      <c r="R21">
        <v>74.892328767123303</v>
      </c>
      <c r="S21">
        <v>40.246849315068502</v>
      </c>
      <c r="T21">
        <v>0.12928767123287699</v>
      </c>
      <c r="U21">
        <v>0.109260273972603</v>
      </c>
      <c r="V21">
        <v>54.539889196675901</v>
      </c>
      <c r="W21">
        <v>50.816986301369901</v>
      </c>
      <c r="X21">
        <v>52.518356164383597</v>
      </c>
      <c r="Y21">
        <v>55.143287671232898</v>
      </c>
      <c r="Z21">
        <v>53.5232876712329</v>
      </c>
      <c r="AA21">
        <v>54.238904109589001</v>
      </c>
    </row>
    <row r="22" spans="1:27" x14ac:dyDescent="0.3">
      <c r="A22" t="s">
        <v>32</v>
      </c>
      <c r="B22" t="s">
        <v>30</v>
      </c>
      <c r="C22">
        <v>2024</v>
      </c>
      <c r="D22">
        <v>140</v>
      </c>
      <c r="E22">
        <v>90</v>
      </c>
      <c r="F22">
        <v>35500</v>
      </c>
      <c r="G22" s="1">
        <v>6.45</v>
      </c>
      <c r="H22" s="1">
        <v>26</v>
      </c>
      <c r="I22" s="1">
        <v>5</v>
      </c>
      <c r="J22" s="1">
        <v>1.42</v>
      </c>
      <c r="K22">
        <v>6.1873972602739702</v>
      </c>
      <c r="L22">
        <v>15.481999999999999</v>
      </c>
      <c r="M22">
        <v>63.697260273972603</v>
      </c>
      <c r="N22">
        <v>44.027945205479497</v>
      </c>
      <c r="O22">
        <v>53.847397260274001</v>
      </c>
      <c r="P22">
        <v>91.441095890411006</v>
      </c>
      <c r="Q22">
        <v>54.7169863013699</v>
      </c>
      <c r="R22">
        <v>76.153150684931504</v>
      </c>
      <c r="S22">
        <v>45.784109589041101</v>
      </c>
      <c r="T22">
        <v>8.4821917808219197E-2</v>
      </c>
      <c r="U22">
        <v>0.12158904109589</v>
      </c>
      <c r="V22">
        <v>57.612386706948598</v>
      </c>
      <c r="W22">
        <v>52.763663663663699</v>
      </c>
      <c r="X22">
        <v>54.989156626506002</v>
      </c>
      <c r="Y22">
        <v>57.424999999999997</v>
      </c>
      <c r="Z22">
        <v>54.005120481927698</v>
      </c>
      <c r="AA22">
        <v>55.605722891566302</v>
      </c>
    </row>
    <row r="23" spans="1:27" x14ac:dyDescent="0.3">
      <c r="A23" t="s">
        <v>32</v>
      </c>
      <c r="B23" t="s">
        <v>30</v>
      </c>
      <c r="C23">
        <v>2024</v>
      </c>
      <c r="D23">
        <v>165</v>
      </c>
      <c r="E23">
        <v>135</v>
      </c>
      <c r="F23">
        <v>35500</v>
      </c>
      <c r="G23" s="1">
        <v>6.45</v>
      </c>
      <c r="H23" s="1">
        <v>26</v>
      </c>
      <c r="I23" s="1">
        <v>5</v>
      </c>
      <c r="J23" s="1">
        <v>1.42</v>
      </c>
      <c r="K23">
        <v>6.1873972602739702</v>
      </c>
      <c r="L23">
        <v>15.481999999999999</v>
      </c>
      <c r="M23">
        <v>63.697260273972603</v>
      </c>
      <c r="N23">
        <v>44.027945205479497</v>
      </c>
      <c r="O23">
        <v>53.847397260274001</v>
      </c>
      <c r="P23">
        <v>91.441095890411006</v>
      </c>
      <c r="Q23">
        <v>54.7169863013699</v>
      </c>
      <c r="R23">
        <v>76.153150684931504</v>
      </c>
      <c r="S23">
        <v>45.784109589041101</v>
      </c>
      <c r="T23">
        <v>8.4821917808219197E-2</v>
      </c>
      <c r="U23">
        <v>0.12158904109589</v>
      </c>
      <c r="V23">
        <v>57.612386706948598</v>
      </c>
      <c r="W23">
        <v>52.763663663663699</v>
      </c>
      <c r="X23">
        <v>54.989156626506002</v>
      </c>
      <c r="Y23">
        <v>57.424999999999997</v>
      </c>
      <c r="Z23">
        <v>54.005120481927698</v>
      </c>
      <c r="AA23">
        <v>55.605722891566302</v>
      </c>
    </row>
    <row r="24" spans="1:27" x14ac:dyDescent="0.3">
      <c r="A24" t="s">
        <v>32</v>
      </c>
      <c r="B24" t="s">
        <v>30</v>
      </c>
      <c r="C24">
        <v>2024</v>
      </c>
      <c r="D24">
        <v>170</v>
      </c>
      <c r="E24">
        <v>180</v>
      </c>
      <c r="F24">
        <v>35500</v>
      </c>
      <c r="G24" s="1">
        <v>6.45</v>
      </c>
      <c r="H24" s="1">
        <v>26</v>
      </c>
      <c r="I24" s="1">
        <v>5</v>
      </c>
      <c r="J24" s="1">
        <v>1.42</v>
      </c>
      <c r="K24">
        <v>6.1873972602739702</v>
      </c>
      <c r="L24">
        <v>15.481999999999999</v>
      </c>
      <c r="M24">
        <v>63.697260273972603</v>
      </c>
      <c r="N24">
        <v>44.027945205479497</v>
      </c>
      <c r="O24">
        <v>53.847397260274001</v>
      </c>
      <c r="P24">
        <v>91.441095890411006</v>
      </c>
      <c r="Q24">
        <v>54.7169863013699</v>
      </c>
      <c r="R24">
        <v>76.153150684931504</v>
      </c>
      <c r="S24">
        <v>45.784109589041101</v>
      </c>
      <c r="T24">
        <v>8.4821917808219197E-2</v>
      </c>
      <c r="U24">
        <v>0.12158904109589</v>
      </c>
      <c r="V24">
        <v>57.612386706948598</v>
      </c>
      <c r="W24">
        <v>52.763663663663699</v>
      </c>
      <c r="X24">
        <v>54.989156626506002</v>
      </c>
      <c r="Y24">
        <v>57.424999999999997</v>
      </c>
      <c r="Z24">
        <v>54.005120481927698</v>
      </c>
      <c r="AA24">
        <v>55.605722891566302</v>
      </c>
    </row>
    <row r="25" spans="1:27" x14ac:dyDescent="0.3">
      <c r="A25" t="s">
        <v>32</v>
      </c>
      <c r="B25" t="s">
        <v>30</v>
      </c>
      <c r="C25">
        <v>2024</v>
      </c>
      <c r="D25">
        <v>171</v>
      </c>
      <c r="E25">
        <v>225</v>
      </c>
      <c r="F25">
        <v>35500</v>
      </c>
      <c r="G25" s="1">
        <v>6.45</v>
      </c>
      <c r="H25" s="1">
        <v>26</v>
      </c>
      <c r="I25" s="1">
        <v>5</v>
      </c>
      <c r="J25" s="1">
        <v>1.42</v>
      </c>
      <c r="K25">
        <v>6.1873972602739702</v>
      </c>
      <c r="L25">
        <v>15.481999999999999</v>
      </c>
      <c r="M25">
        <v>63.697260273972603</v>
      </c>
      <c r="N25">
        <v>44.027945205479497</v>
      </c>
      <c r="O25">
        <v>53.847397260274001</v>
      </c>
      <c r="P25">
        <v>91.441095890411006</v>
      </c>
      <c r="Q25">
        <v>54.7169863013699</v>
      </c>
      <c r="R25">
        <v>76.153150684931504</v>
      </c>
      <c r="S25">
        <v>45.784109589041101</v>
      </c>
      <c r="T25">
        <v>8.4821917808219197E-2</v>
      </c>
      <c r="U25">
        <v>0.12158904109589</v>
      </c>
      <c r="V25">
        <v>57.612386706948598</v>
      </c>
      <c r="W25">
        <v>52.763663663663699</v>
      </c>
      <c r="X25">
        <v>54.989156626506002</v>
      </c>
      <c r="Y25">
        <v>57.424999999999997</v>
      </c>
      <c r="Z25">
        <v>54.005120481927698</v>
      </c>
      <c r="AA25">
        <v>55.605722891566302</v>
      </c>
    </row>
    <row r="26" spans="1:27" x14ac:dyDescent="0.3">
      <c r="A26" t="s">
        <v>33</v>
      </c>
      <c r="B26" t="s">
        <v>25</v>
      </c>
      <c r="C26">
        <v>2025</v>
      </c>
      <c r="D26">
        <f>D14-3</f>
        <v>92</v>
      </c>
      <c r="E26">
        <v>0</v>
      </c>
      <c r="F26">
        <v>33000</v>
      </c>
      <c r="G26" s="1">
        <v>6.6</v>
      </c>
      <c r="H26" s="1">
        <v>27</v>
      </c>
      <c r="I26" s="1">
        <v>5.9</v>
      </c>
      <c r="J26" s="1">
        <v>1.35</v>
      </c>
      <c r="K26">
        <v>8.7197260273972592</v>
      </c>
      <c r="L26">
        <v>14.707863013698599</v>
      </c>
      <c r="M26">
        <v>60.837260273972603</v>
      </c>
      <c r="N26">
        <v>40.580273972602697</v>
      </c>
      <c r="O26">
        <v>50.825068870523403</v>
      </c>
      <c r="P26">
        <v>90.749041095890405</v>
      </c>
      <c r="Q26">
        <v>57.278082191780797</v>
      </c>
      <c r="R26">
        <v>77.687327823691504</v>
      </c>
      <c r="S26">
        <v>43.661643835616402</v>
      </c>
      <c r="T26">
        <v>8.6410958904109603E-2</v>
      </c>
      <c r="U26">
        <v>0.113890410958904</v>
      </c>
      <c r="V26">
        <v>53.32</v>
      </c>
      <c r="W26">
        <v>50.178082191780803</v>
      </c>
      <c r="X26">
        <v>51.716164383561598</v>
      </c>
      <c r="Y26">
        <v>52.743561643835598</v>
      </c>
      <c r="Z26">
        <v>51.0383561643836</v>
      </c>
      <c r="AA26">
        <v>51.8049315068493</v>
      </c>
    </row>
    <row r="27" spans="1:27" x14ac:dyDescent="0.3">
      <c r="A27" t="s">
        <v>33</v>
      </c>
      <c r="B27" t="s">
        <v>25</v>
      </c>
      <c r="C27">
        <v>2025</v>
      </c>
      <c r="D27">
        <f t="shared" ref="D27:D31" si="7">D15-3</f>
        <v>102</v>
      </c>
      <c r="E27">
        <v>45</v>
      </c>
      <c r="F27">
        <v>33000</v>
      </c>
      <c r="G27" s="1">
        <v>6.6</v>
      </c>
      <c r="H27" s="1">
        <v>27</v>
      </c>
      <c r="I27" s="1">
        <v>5.9</v>
      </c>
      <c r="J27" s="1">
        <v>1.35</v>
      </c>
      <c r="K27">
        <v>8.7197260273972592</v>
      </c>
      <c r="L27">
        <v>14.707863013698599</v>
      </c>
      <c r="M27">
        <v>60.837260273972603</v>
      </c>
      <c r="N27">
        <v>40.580273972602697</v>
      </c>
      <c r="O27">
        <v>50.825068870523403</v>
      </c>
      <c r="P27">
        <v>90.749041095890405</v>
      </c>
      <c r="Q27">
        <v>57.278082191780797</v>
      </c>
      <c r="R27">
        <v>77.687327823691504</v>
      </c>
      <c r="S27">
        <v>43.661643835616402</v>
      </c>
      <c r="T27">
        <v>8.6410958904109603E-2</v>
      </c>
      <c r="U27">
        <v>0.113890410958904</v>
      </c>
      <c r="V27">
        <v>53.32</v>
      </c>
      <c r="W27">
        <v>50.178082191780803</v>
      </c>
      <c r="X27">
        <v>51.716164383561598</v>
      </c>
      <c r="Y27">
        <v>52.743561643835598</v>
      </c>
      <c r="Z27">
        <v>51.0383561643836</v>
      </c>
      <c r="AA27">
        <v>51.8049315068493</v>
      </c>
    </row>
    <row r="28" spans="1:27" x14ac:dyDescent="0.3">
      <c r="A28" t="s">
        <v>33</v>
      </c>
      <c r="B28" t="s">
        <v>25</v>
      </c>
      <c r="C28">
        <v>2025</v>
      </c>
      <c r="D28">
        <f t="shared" si="7"/>
        <v>152</v>
      </c>
      <c r="E28">
        <v>90</v>
      </c>
      <c r="F28">
        <v>33000</v>
      </c>
      <c r="G28" s="1">
        <v>6.6</v>
      </c>
      <c r="H28" s="1">
        <v>27</v>
      </c>
      <c r="I28" s="1">
        <v>5.9</v>
      </c>
      <c r="J28" s="1">
        <v>1.35</v>
      </c>
      <c r="K28">
        <v>8.7197260273972592</v>
      </c>
      <c r="L28">
        <v>14.707863013698599</v>
      </c>
      <c r="M28">
        <v>60.837260273972603</v>
      </c>
      <c r="N28">
        <v>40.580273972602697</v>
      </c>
      <c r="O28">
        <v>50.825068870523403</v>
      </c>
      <c r="P28">
        <v>90.749041095890405</v>
      </c>
      <c r="Q28">
        <v>57.278082191780797</v>
      </c>
      <c r="R28">
        <v>77.687327823691504</v>
      </c>
      <c r="S28">
        <v>43.661643835616402</v>
      </c>
      <c r="T28">
        <v>8.6410958904109603E-2</v>
      </c>
      <c r="U28">
        <v>0.113890410958904</v>
      </c>
      <c r="V28">
        <v>53.32</v>
      </c>
      <c r="W28">
        <v>50.178082191780803</v>
      </c>
      <c r="X28">
        <v>51.716164383561598</v>
      </c>
      <c r="Y28">
        <v>52.743561643835598</v>
      </c>
      <c r="Z28">
        <v>51.0383561643836</v>
      </c>
      <c r="AA28">
        <v>51.8049315068493</v>
      </c>
    </row>
    <row r="29" spans="1:27" x14ac:dyDescent="0.3">
      <c r="A29" t="s">
        <v>33</v>
      </c>
      <c r="B29" t="s">
        <v>25</v>
      </c>
      <c r="C29">
        <v>2025</v>
      </c>
      <c r="D29">
        <f t="shared" si="7"/>
        <v>177</v>
      </c>
      <c r="E29">
        <v>135</v>
      </c>
      <c r="F29">
        <v>33000</v>
      </c>
      <c r="G29" s="1">
        <v>6.6</v>
      </c>
      <c r="H29" s="1">
        <v>27</v>
      </c>
      <c r="I29" s="1">
        <v>5.9</v>
      </c>
      <c r="J29" s="1">
        <v>1.35</v>
      </c>
      <c r="K29">
        <v>8.7197260273972592</v>
      </c>
      <c r="L29">
        <v>14.707863013698599</v>
      </c>
      <c r="M29">
        <v>60.837260273972603</v>
      </c>
      <c r="N29">
        <v>40.580273972602697</v>
      </c>
      <c r="O29">
        <v>50.825068870523403</v>
      </c>
      <c r="P29">
        <v>90.749041095890405</v>
      </c>
      <c r="Q29">
        <v>57.278082191780797</v>
      </c>
      <c r="R29">
        <v>77.687327823691504</v>
      </c>
      <c r="S29">
        <v>43.661643835616402</v>
      </c>
      <c r="T29">
        <v>8.6410958904109603E-2</v>
      </c>
      <c r="U29">
        <v>0.113890410958904</v>
      </c>
      <c r="V29">
        <v>53.32</v>
      </c>
      <c r="W29">
        <v>50.178082191780803</v>
      </c>
      <c r="X29">
        <v>51.716164383561598</v>
      </c>
      <c r="Y29">
        <v>52.743561643835598</v>
      </c>
      <c r="Z29">
        <v>51.0383561643836</v>
      </c>
      <c r="AA29">
        <v>51.8049315068493</v>
      </c>
    </row>
    <row r="30" spans="1:27" x14ac:dyDescent="0.3">
      <c r="A30" t="s">
        <v>33</v>
      </c>
      <c r="B30" t="s">
        <v>25</v>
      </c>
      <c r="C30">
        <v>2025</v>
      </c>
      <c r="D30">
        <f t="shared" si="7"/>
        <v>182</v>
      </c>
      <c r="E30">
        <v>180</v>
      </c>
      <c r="F30">
        <v>33000</v>
      </c>
      <c r="G30" s="1">
        <v>6.6</v>
      </c>
      <c r="H30" s="1">
        <v>27</v>
      </c>
      <c r="I30" s="1">
        <v>5.9</v>
      </c>
      <c r="J30" s="1">
        <v>1.35</v>
      </c>
      <c r="K30">
        <v>8.7197260273972592</v>
      </c>
      <c r="L30">
        <v>14.707863013698599</v>
      </c>
      <c r="M30">
        <v>60.837260273972603</v>
      </c>
      <c r="N30">
        <v>40.580273972602697</v>
      </c>
      <c r="O30">
        <v>50.825068870523403</v>
      </c>
      <c r="P30">
        <v>90.749041095890405</v>
      </c>
      <c r="Q30">
        <v>57.278082191780797</v>
      </c>
      <c r="R30">
        <v>77.687327823691504</v>
      </c>
      <c r="S30">
        <v>43.661643835616402</v>
      </c>
      <c r="T30">
        <v>8.6410958904109603E-2</v>
      </c>
      <c r="U30">
        <v>0.113890410958904</v>
      </c>
      <c r="V30">
        <v>53.32</v>
      </c>
      <c r="W30">
        <v>50.178082191780803</v>
      </c>
      <c r="X30">
        <v>51.716164383561598</v>
      </c>
      <c r="Y30">
        <v>52.743561643835598</v>
      </c>
      <c r="Z30">
        <v>51.0383561643836</v>
      </c>
      <c r="AA30">
        <v>51.8049315068493</v>
      </c>
    </row>
    <row r="31" spans="1:27" x14ac:dyDescent="0.3">
      <c r="A31" t="s">
        <v>33</v>
      </c>
      <c r="B31" t="s">
        <v>25</v>
      </c>
      <c r="C31">
        <v>2025</v>
      </c>
      <c r="D31">
        <f t="shared" si="7"/>
        <v>183</v>
      </c>
      <c r="E31">
        <v>225</v>
      </c>
      <c r="F31">
        <v>33000</v>
      </c>
      <c r="G31" s="1">
        <v>6.6</v>
      </c>
      <c r="H31" s="1">
        <v>27</v>
      </c>
      <c r="I31" s="1">
        <v>5.9</v>
      </c>
      <c r="J31" s="1">
        <v>1.35</v>
      </c>
      <c r="K31">
        <v>8.7197260273972592</v>
      </c>
      <c r="L31">
        <v>14.707863013698599</v>
      </c>
      <c r="M31">
        <v>60.837260273972603</v>
      </c>
      <c r="N31">
        <v>40.580273972602697</v>
      </c>
      <c r="O31">
        <v>50.825068870523403</v>
      </c>
      <c r="P31">
        <v>90.749041095890405</v>
      </c>
      <c r="Q31">
        <v>57.278082191780797</v>
      </c>
      <c r="R31">
        <v>77.687327823691504</v>
      </c>
      <c r="S31">
        <v>43.661643835616402</v>
      </c>
      <c r="T31">
        <v>8.6410958904109603E-2</v>
      </c>
      <c r="U31">
        <v>0.113890410958904</v>
      </c>
      <c r="V31">
        <v>53.32</v>
      </c>
      <c r="W31">
        <v>50.178082191780803</v>
      </c>
      <c r="X31">
        <v>51.716164383561598</v>
      </c>
      <c r="Y31">
        <v>52.743561643835598</v>
      </c>
      <c r="Z31">
        <v>51.0383561643836</v>
      </c>
      <c r="AA31">
        <v>51.8049315068493</v>
      </c>
    </row>
    <row r="32" spans="1:27" x14ac:dyDescent="0.3">
      <c r="A32" t="s">
        <v>34</v>
      </c>
      <c r="B32" t="s">
        <v>30</v>
      </c>
      <c r="C32">
        <v>2025</v>
      </c>
      <c r="D32">
        <f>D8-3</f>
        <v>72</v>
      </c>
      <c r="E32">
        <v>0</v>
      </c>
      <c r="F32">
        <v>35500</v>
      </c>
      <c r="G32" s="1">
        <v>6.6</v>
      </c>
      <c r="H32" s="1">
        <v>27</v>
      </c>
      <c r="I32" s="1">
        <v>5.9</v>
      </c>
      <c r="J32" s="1">
        <v>1.35</v>
      </c>
      <c r="K32">
        <v>8.7319672131147499</v>
      </c>
      <c r="L32">
        <v>14.0762295081967</v>
      </c>
      <c r="M32">
        <v>58.2229508196721</v>
      </c>
      <c r="N32">
        <v>37.738251366120203</v>
      </c>
      <c r="O32">
        <v>48.092622950819703</v>
      </c>
      <c r="P32">
        <v>93.101095890411003</v>
      </c>
      <c r="Q32">
        <v>60.721311475409799</v>
      </c>
      <c r="R32">
        <v>80.508196721311506</v>
      </c>
      <c r="S32">
        <v>41.583060109289598</v>
      </c>
      <c r="T32">
        <v>7.86885245901639E-2</v>
      </c>
      <c r="U32">
        <v>0.106857923497268</v>
      </c>
      <c r="V32">
        <v>53.382786885245899</v>
      </c>
      <c r="W32">
        <v>50.493442622950802</v>
      </c>
      <c r="X32">
        <v>51.829863013698599</v>
      </c>
      <c r="Y32">
        <v>52.907377049180297</v>
      </c>
      <c r="Z32">
        <v>51.2142465753425</v>
      </c>
      <c r="AA32">
        <v>51.9991803278688</v>
      </c>
    </row>
    <row r="33" spans="1:27" x14ac:dyDescent="0.3">
      <c r="A33" t="s">
        <v>34</v>
      </c>
      <c r="B33" t="s">
        <v>30</v>
      </c>
      <c r="C33">
        <v>2025</v>
      </c>
      <c r="D33">
        <f t="shared" ref="D33:D37" si="8">D9-3</f>
        <v>82</v>
      </c>
      <c r="E33">
        <v>45</v>
      </c>
      <c r="F33">
        <v>35500</v>
      </c>
      <c r="G33" s="1">
        <v>6.6</v>
      </c>
      <c r="H33" s="1">
        <v>27</v>
      </c>
      <c r="I33" s="1">
        <v>5.9</v>
      </c>
      <c r="J33" s="1">
        <v>1.35</v>
      </c>
      <c r="K33">
        <v>8.7319672131147499</v>
      </c>
      <c r="L33">
        <v>14.0762295081967</v>
      </c>
      <c r="M33">
        <v>58.2229508196721</v>
      </c>
      <c r="N33">
        <v>37.738251366120203</v>
      </c>
      <c r="O33">
        <v>48.092622950819703</v>
      </c>
      <c r="P33">
        <v>93.101095890411003</v>
      </c>
      <c r="Q33">
        <v>60.721311475409799</v>
      </c>
      <c r="R33">
        <v>80.508196721311506</v>
      </c>
      <c r="S33">
        <v>41.583060109289598</v>
      </c>
      <c r="T33">
        <v>7.86885245901639E-2</v>
      </c>
      <c r="U33">
        <v>0.106857923497268</v>
      </c>
      <c r="V33">
        <v>53.382786885245899</v>
      </c>
      <c r="W33">
        <v>50.493442622950802</v>
      </c>
      <c r="X33">
        <v>51.829863013698599</v>
      </c>
      <c r="Y33">
        <v>52.907377049180297</v>
      </c>
      <c r="Z33">
        <v>51.2142465753425</v>
      </c>
      <c r="AA33">
        <v>51.9991803278688</v>
      </c>
    </row>
    <row r="34" spans="1:27" x14ac:dyDescent="0.3">
      <c r="A34" t="s">
        <v>34</v>
      </c>
      <c r="B34" t="s">
        <v>30</v>
      </c>
      <c r="C34">
        <v>2025</v>
      </c>
      <c r="D34">
        <f t="shared" si="8"/>
        <v>132</v>
      </c>
      <c r="E34">
        <v>90</v>
      </c>
      <c r="F34">
        <v>35500</v>
      </c>
      <c r="G34" s="1">
        <v>6.6</v>
      </c>
      <c r="H34" s="1">
        <v>27</v>
      </c>
      <c r="I34" s="1">
        <v>5.9</v>
      </c>
      <c r="J34" s="1">
        <v>1.35</v>
      </c>
      <c r="K34">
        <v>8.7319672131147499</v>
      </c>
      <c r="L34">
        <v>14.0762295081967</v>
      </c>
      <c r="M34">
        <v>58.2229508196721</v>
      </c>
      <c r="N34">
        <v>37.738251366120203</v>
      </c>
      <c r="O34">
        <v>48.092622950819703</v>
      </c>
      <c r="P34">
        <v>93.101095890411003</v>
      </c>
      <c r="Q34">
        <v>60.721311475409799</v>
      </c>
      <c r="R34">
        <v>80.508196721311506</v>
      </c>
      <c r="S34">
        <v>41.583060109289598</v>
      </c>
      <c r="T34">
        <v>7.86885245901639E-2</v>
      </c>
      <c r="U34">
        <v>0.106857923497268</v>
      </c>
      <c r="V34">
        <v>53.382786885245899</v>
      </c>
      <c r="W34">
        <v>50.493442622950802</v>
      </c>
      <c r="X34">
        <v>51.829863013698599</v>
      </c>
      <c r="Y34">
        <v>52.907377049180297</v>
      </c>
      <c r="Z34">
        <v>51.2142465753425</v>
      </c>
      <c r="AA34">
        <v>51.9991803278688</v>
      </c>
    </row>
    <row r="35" spans="1:27" x14ac:dyDescent="0.3">
      <c r="A35" t="s">
        <v>34</v>
      </c>
      <c r="B35" t="s">
        <v>30</v>
      </c>
      <c r="C35">
        <v>2025</v>
      </c>
      <c r="D35">
        <f t="shared" si="8"/>
        <v>157</v>
      </c>
      <c r="E35">
        <v>135</v>
      </c>
      <c r="F35">
        <v>35500</v>
      </c>
      <c r="G35" s="1">
        <v>6.6</v>
      </c>
      <c r="H35" s="1">
        <v>27</v>
      </c>
      <c r="I35" s="1">
        <v>5.9</v>
      </c>
      <c r="J35" s="1">
        <v>1.35</v>
      </c>
      <c r="K35">
        <v>8.7319672131147499</v>
      </c>
      <c r="L35">
        <v>14.0762295081967</v>
      </c>
      <c r="M35">
        <v>58.2229508196721</v>
      </c>
      <c r="N35">
        <v>37.738251366120203</v>
      </c>
      <c r="O35">
        <v>48.092622950819703</v>
      </c>
      <c r="P35">
        <v>93.101095890411003</v>
      </c>
      <c r="Q35">
        <v>60.721311475409799</v>
      </c>
      <c r="R35">
        <v>80.508196721311506</v>
      </c>
      <c r="S35">
        <v>41.583060109289598</v>
      </c>
      <c r="T35">
        <v>7.86885245901639E-2</v>
      </c>
      <c r="U35">
        <v>0.106857923497268</v>
      </c>
      <c r="V35">
        <v>53.382786885245899</v>
      </c>
      <c r="W35">
        <v>50.493442622950802</v>
      </c>
      <c r="X35">
        <v>51.829863013698599</v>
      </c>
      <c r="Y35">
        <v>52.907377049180297</v>
      </c>
      <c r="Z35">
        <v>51.2142465753425</v>
      </c>
      <c r="AA35">
        <v>51.9991803278688</v>
      </c>
    </row>
    <row r="36" spans="1:27" x14ac:dyDescent="0.3">
      <c r="A36" t="s">
        <v>34</v>
      </c>
      <c r="B36" t="s">
        <v>30</v>
      </c>
      <c r="C36">
        <v>2025</v>
      </c>
      <c r="D36">
        <f t="shared" si="8"/>
        <v>162</v>
      </c>
      <c r="E36">
        <v>180</v>
      </c>
      <c r="F36">
        <v>35500</v>
      </c>
      <c r="G36" s="1">
        <v>6.6</v>
      </c>
      <c r="H36" s="1">
        <v>27</v>
      </c>
      <c r="I36" s="1">
        <v>5.9</v>
      </c>
      <c r="J36" s="1">
        <v>1.35</v>
      </c>
      <c r="K36">
        <v>8.7319672131147499</v>
      </c>
      <c r="L36">
        <v>14.0762295081967</v>
      </c>
      <c r="M36">
        <v>58.2229508196721</v>
      </c>
      <c r="N36">
        <v>37.738251366120203</v>
      </c>
      <c r="O36">
        <v>48.092622950819703</v>
      </c>
      <c r="P36">
        <v>93.101095890411003</v>
      </c>
      <c r="Q36">
        <v>60.721311475409799</v>
      </c>
      <c r="R36">
        <v>80.508196721311506</v>
      </c>
      <c r="S36">
        <v>41.583060109289598</v>
      </c>
      <c r="T36">
        <v>7.86885245901639E-2</v>
      </c>
      <c r="U36">
        <v>0.106857923497268</v>
      </c>
      <c r="V36">
        <v>53.382786885245899</v>
      </c>
      <c r="W36">
        <v>50.493442622950802</v>
      </c>
      <c r="X36">
        <v>51.829863013698599</v>
      </c>
      <c r="Y36">
        <v>52.907377049180297</v>
      </c>
      <c r="Z36">
        <v>51.2142465753425</v>
      </c>
      <c r="AA36">
        <v>51.9991803278688</v>
      </c>
    </row>
    <row r="37" spans="1:27" x14ac:dyDescent="0.3">
      <c r="A37" t="s">
        <v>34</v>
      </c>
      <c r="B37" t="s">
        <v>30</v>
      </c>
      <c r="C37">
        <v>2025</v>
      </c>
      <c r="D37">
        <f t="shared" si="8"/>
        <v>163</v>
      </c>
      <c r="E37">
        <v>225</v>
      </c>
      <c r="F37">
        <v>35500</v>
      </c>
      <c r="G37" s="1">
        <v>6.6</v>
      </c>
      <c r="H37" s="1">
        <v>27</v>
      </c>
      <c r="I37" s="1">
        <v>5.9</v>
      </c>
      <c r="J37" s="1">
        <v>1.35</v>
      </c>
      <c r="K37">
        <v>8.7319672131147499</v>
      </c>
      <c r="L37">
        <v>14.0762295081967</v>
      </c>
      <c r="M37">
        <v>58.2229508196721</v>
      </c>
      <c r="N37">
        <v>37.738251366120203</v>
      </c>
      <c r="O37">
        <v>48.092622950819703</v>
      </c>
      <c r="P37">
        <v>93.101095890411003</v>
      </c>
      <c r="Q37">
        <v>60.721311475409799</v>
      </c>
      <c r="R37">
        <v>80.508196721311506</v>
      </c>
      <c r="S37">
        <v>41.583060109289598</v>
      </c>
      <c r="T37">
        <v>7.86885245901639E-2</v>
      </c>
      <c r="U37">
        <v>0.106857923497268</v>
      </c>
      <c r="V37">
        <v>53.382786885245899</v>
      </c>
      <c r="W37">
        <v>50.493442622950802</v>
      </c>
      <c r="X37">
        <v>51.829863013698599</v>
      </c>
      <c r="Y37">
        <v>52.907377049180297</v>
      </c>
      <c r="Z37">
        <v>51.2142465753425</v>
      </c>
      <c r="AA37">
        <v>51.9991803278688</v>
      </c>
    </row>
    <row r="38" spans="1:27" x14ac:dyDescent="0.3">
      <c r="A38" t="s">
        <v>35</v>
      </c>
      <c r="B38" t="s">
        <v>25</v>
      </c>
      <c r="C38">
        <v>2026</v>
      </c>
      <c r="D38">
        <f>D26-3</f>
        <v>89</v>
      </c>
      <c r="E38">
        <v>0</v>
      </c>
      <c r="F38">
        <v>33000</v>
      </c>
      <c r="G38" s="1">
        <v>7</v>
      </c>
      <c r="H38" s="1">
        <v>28</v>
      </c>
      <c r="I38" s="1">
        <v>6</v>
      </c>
      <c r="J38" s="1">
        <f t="shared" ref="J38:J43" si="9">AVERAGE(1.35,1.3)</f>
        <v>1.3250000000000002</v>
      </c>
      <c r="K38">
        <v>5.6638356164383596</v>
      </c>
      <c r="L38">
        <v>15.194438356164399</v>
      </c>
      <c r="M38">
        <v>62.9161643835616</v>
      </c>
      <c r="N38">
        <v>43.050136986301403</v>
      </c>
      <c r="O38">
        <v>52.818082191780803</v>
      </c>
      <c r="P38">
        <v>90.705479452054803</v>
      </c>
      <c r="Q38">
        <v>52.158904109589002</v>
      </c>
      <c r="R38">
        <v>74.041917808219196</v>
      </c>
      <c r="S38">
        <v>43.761917808219202</v>
      </c>
      <c r="T38">
        <v>9.91780821917808E-2</v>
      </c>
      <c r="U38">
        <v>0.119095890410959</v>
      </c>
      <c r="V38">
        <v>61.2497252747253</v>
      </c>
      <c r="W38">
        <v>55.869863013698598</v>
      </c>
      <c r="X38">
        <v>58.310220994475102</v>
      </c>
      <c r="Y38">
        <v>58.271703296703301</v>
      </c>
      <c r="Z38">
        <v>55.233425414364604</v>
      </c>
      <c r="AA38">
        <v>56.778904109589</v>
      </c>
    </row>
    <row r="39" spans="1:27" x14ac:dyDescent="0.3">
      <c r="A39" t="s">
        <v>35</v>
      </c>
      <c r="B39" t="s">
        <v>25</v>
      </c>
      <c r="C39">
        <v>2026</v>
      </c>
      <c r="D39">
        <f t="shared" ref="D39:D43" si="10">D27-3</f>
        <v>99</v>
      </c>
      <c r="E39">
        <v>45</v>
      </c>
      <c r="F39">
        <v>33000</v>
      </c>
      <c r="G39" s="1">
        <v>7</v>
      </c>
      <c r="H39" s="1">
        <v>28</v>
      </c>
      <c r="I39" s="1">
        <v>6</v>
      </c>
      <c r="J39" s="1">
        <f t="shared" si="9"/>
        <v>1.3250000000000002</v>
      </c>
      <c r="K39">
        <v>5.6638356164383596</v>
      </c>
      <c r="L39">
        <v>15.194438356164399</v>
      </c>
      <c r="M39">
        <v>62.9161643835616</v>
      </c>
      <c r="N39">
        <v>43.050136986301403</v>
      </c>
      <c r="O39">
        <v>52.818082191780803</v>
      </c>
      <c r="P39">
        <v>90.705479452054803</v>
      </c>
      <c r="Q39">
        <v>52.158904109589002</v>
      </c>
      <c r="R39">
        <v>74.041917808219196</v>
      </c>
      <c r="S39">
        <v>43.761917808219202</v>
      </c>
      <c r="T39">
        <v>9.91780821917808E-2</v>
      </c>
      <c r="U39">
        <v>0.119095890410959</v>
      </c>
      <c r="V39">
        <v>61.2497252747253</v>
      </c>
      <c r="W39">
        <v>55.869863013698598</v>
      </c>
      <c r="X39">
        <v>58.310220994475102</v>
      </c>
      <c r="Y39">
        <v>58.271703296703301</v>
      </c>
      <c r="Z39">
        <v>55.233425414364604</v>
      </c>
      <c r="AA39">
        <v>56.778904109589</v>
      </c>
    </row>
    <row r="40" spans="1:27" x14ac:dyDescent="0.3">
      <c r="A40" t="s">
        <v>35</v>
      </c>
      <c r="B40" t="s">
        <v>25</v>
      </c>
      <c r="C40">
        <v>2026</v>
      </c>
      <c r="D40">
        <f t="shared" si="10"/>
        <v>149</v>
      </c>
      <c r="E40">
        <v>90</v>
      </c>
      <c r="F40">
        <v>33000</v>
      </c>
      <c r="G40" s="1">
        <v>7</v>
      </c>
      <c r="H40" s="1">
        <v>28</v>
      </c>
      <c r="I40" s="1">
        <v>6</v>
      </c>
      <c r="J40" s="1">
        <f t="shared" si="9"/>
        <v>1.3250000000000002</v>
      </c>
      <c r="K40">
        <v>5.6638356164383596</v>
      </c>
      <c r="L40">
        <v>15.194438356164399</v>
      </c>
      <c r="M40">
        <v>62.9161643835616</v>
      </c>
      <c r="N40">
        <v>43.050136986301403</v>
      </c>
      <c r="O40">
        <v>52.818082191780803</v>
      </c>
      <c r="P40">
        <v>90.705479452054803</v>
      </c>
      <c r="Q40">
        <v>52.158904109589002</v>
      </c>
      <c r="R40">
        <v>74.041917808219196</v>
      </c>
      <c r="S40">
        <v>43.761917808219202</v>
      </c>
      <c r="T40">
        <v>9.91780821917808E-2</v>
      </c>
      <c r="U40">
        <v>0.119095890410959</v>
      </c>
      <c r="V40">
        <v>61.2497252747253</v>
      </c>
      <c r="W40">
        <v>55.869863013698598</v>
      </c>
      <c r="X40">
        <v>58.310220994475102</v>
      </c>
      <c r="Y40">
        <v>58.271703296703301</v>
      </c>
      <c r="Z40">
        <v>55.233425414364604</v>
      </c>
      <c r="AA40">
        <v>56.778904109589</v>
      </c>
    </row>
    <row r="41" spans="1:27" x14ac:dyDescent="0.3">
      <c r="A41" t="s">
        <v>35</v>
      </c>
      <c r="B41" t="s">
        <v>25</v>
      </c>
      <c r="C41">
        <v>2026</v>
      </c>
      <c r="D41">
        <f t="shared" si="10"/>
        <v>174</v>
      </c>
      <c r="E41">
        <v>135</v>
      </c>
      <c r="F41">
        <v>33000</v>
      </c>
      <c r="G41" s="1">
        <v>7</v>
      </c>
      <c r="H41" s="1">
        <v>28</v>
      </c>
      <c r="I41" s="1">
        <v>6</v>
      </c>
      <c r="J41" s="1">
        <f t="shared" si="9"/>
        <v>1.3250000000000002</v>
      </c>
      <c r="K41">
        <v>5.6638356164383596</v>
      </c>
      <c r="L41">
        <v>15.194438356164399</v>
      </c>
      <c r="M41">
        <v>62.9161643835616</v>
      </c>
      <c r="N41">
        <v>43.050136986301403</v>
      </c>
      <c r="O41">
        <v>52.818082191780803</v>
      </c>
      <c r="P41">
        <v>90.705479452054803</v>
      </c>
      <c r="Q41">
        <v>52.158904109589002</v>
      </c>
      <c r="R41">
        <v>74.041917808219196</v>
      </c>
      <c r="S41">
        <v>43.761917808219202</v>
      </c>
      <c r="T41">
        <v>9.91780821917808E-2</v>
      </c>
      <c r="U41">
        <v>0.119095890410959</v>
      </c>
      <c r="V41">
        <v>61.2497252747253</v>
      </c>
      <c r="W41">
        <v>55.869863013698598</v>
      </c>
      <c r="X41">
        <v>58.310220994475102</v>
      </c>
      <c r="Y41">
        <v>58.271703296703301</v>
      </c>
      <c r="Z41">
        <v>55.233425414364604</v>
      </c>
      <c r="AA41">
        <v>56.778904109589</v>
      </c>
    </row>
    <row r="42" spans="1:27" x14ac:dyDescent="0.3">
      <c r="A42" t="s">
        <v>35</v>
      </c>
      <c r="B42" t="s">
        <v>25</v>
      </c>
      <c r="C42">
        <v>2026</v>
      </c>
      <c r="D42">
        <f t="shared" si="10"/>
        <v>179</v>
      </c>
      <c r="E42">
        <v>180</v>
      </c>
      <c r="F42">
        <v>33000</v>
      </c>
      <c r="G42" s="1">
        <v>7</v>
      </c>
      <c r="H42" s="1">
        <v>28</v>
      </c>
      <c r="I42" s="1">
        <v>6</v>
      </c>
      <c r="J42" s="1">
        <f t="shared" si="9"/>
        <v>1.3250000000000002</v>
      </c>
      <c r="K42">
        <v>8.7197260273972592</v>
      </c>
      <c r="L42">
        <v>14.707863013698599</v>
      </c>
      <c r="M42">
        <v>60.837260273972603</v>
      </c>
      <c r="N42">
        <v>40.580273972602697</v>
      </c>
      <c r="O42">
        <v>50.825068870523403</v>
      </c>
      <c r="P42">
        <v>90.749041095890405</v>
      </c>
      <c r="Q42">
        <v>57.278082191780797</v>
      </c>
      <c r="R42">
        <v>77.687327823691504</v>
      </c>
      <c r="S42">
        <v>43.661643835616402</v>
      </c>
      <c r="T42">
        <v>8.6410958904109603E-2</v>
      </c>
      <c r="U42">
        <v>0.113890410958904</v>
      </c>
      <c r="V42">
        <v>53.32</v>
      </c>
      <c r="W42">
        <v>50.178082191780803</v>
      </c>
      <c r="X42">
        <v>51.716164383561598</v>
      </c>
      <c r="Y42">
        <v>52.743561643835598</v>
      </c>
      <c r="Z42">
        <v>51.0383561643836</v>
      </c>
      <c r="AA42">
        <v>51.8049315068493</v>
      </c>
    </row>
    <row r="43" spans="1:27" x14ac:dyDescent="0.3">
      <c r="A43" t="s">
        <v>35</v>
      </c>
      <c r="B43" t="s">
        <v>25</v>
      </c>
      <c r="C43">
        <v>2026</v>
      </c>
      <c r="D43">
        <f t="shared" si="10"/>
        <v>180</v>
      </c>
      <c r="E43">
        <v>225</v>
      </c>
      <c r="F43">
        <v>33000</v>
      </c>
      <c r="G43" s="1">
        <v>7</v>
      </c>
      <c r="H43" s="1">
        <v>28</v>
      </c>
      <c r="I43" s="1">
        <v>6</v>
      </c>
      <c r="J43" s="1">
        <f t="shared" si="9"/>
        <v>1.3250000000000002</v>
      </c>
      <c r="K43">
        <v>8.7197260273972592</v>
      </c>
      <c r="L43">
        <v>14.707863013698599</v>
      </c>
      <c r="M43">
        <v>60.837260273972603</v>
      </c>
      <c r="N43">
        <v>40.580273972602697</v>
      </c>
      <c r="O43">
        <v>50.825068870523403</v>
      </c>
      <c r="P43">
        <v>90.749041095890405</v>
      </c>
      <c r="Q43">
        <v>57.278082191780797</v>
      </c>
      <c r="R43">
        <v>77.687327823691504</v>
      </c>
      <c r="S43">
        <v>43.661643835616402</v>
      </c>
      <c r="T43">
        <v>8.6410958904109603E-2</v>
      </c>
      <c r="U43">
        <v>0.113890410958904</v>
      </c>
      <c r="V43">
        <v>53.32</v>
      </c>
      <c r="W43">
        <v>50.178082191780803</v>
      </c>
      <c r="X43">
        <v>51.716164383561598</v>
      </c>
      <c r="Y43">
        <v>52.743561643835598</v>
      </c>
      <c r="Z43">
        <v>51.0383561643836</v>
      </c>
      <c r="AA43">
        <v>51.8049315068493</v>
      </c>
    </row>
    <row r="44" spans="1:27" x14ac:dyDescent="0.3">
      <c r="A44" t="s">
        <v>36</v>
      </c>
      <c r="B44" t="s">
        <v>30</v>
      </c>
      <c r="C44">
        <v>2026</v>
      </c>
      <c r="D44">
        <f>D20-3</f>
        <v>77</v>
      </c>
      <c r="E44">
        <v>0</v>
      </c>
      <c r="F44">
        <v>35500</v>
      </c>
      <c r="G44" s="1">
        <v>6.45</v>
      </c>
      <c r="H44" s="1">
        <v>26</v>
      </c>
      <c r="I44" s="1">
        <v>5</v>
      </c>
      <c r="J44" s="1">
        <v>1.42</v>
      </c>
      <c r="K44">
        <v>8.5545205479452093</v>
      </c>
      <c r="L44">
        <v>14.1929589041096</v>
      </c>
      <c r="M44">
        <v>58.861643835616398</v>
      </c>
      <c r="N44">
        <v>38.762739726027398</v>
      </c>
      <c r="O44">
        <v>49.003013698630099</v>
      </c>
      <c r="P44">
        <v>90.805479452054797</v>
      </c>
      <c r="Q44">
        <v>53.166849315068497</v>
      </c>
      <c r="R44">
        <v>74.892328767123303</v>
      </c>
      <c r="S44">
        <v>40.246849315068502</v>
      </c>
      <c r="T44">
        <v>0.12928767123287699</v>
      </c>
      <c r="U44">
        <v>0.109260273972603</v>
      </c>
      <c r="V44">
        <v>54.539889196675901</v>
      </c>
      <c r="W44">
        <v>50.816986301369901</v>
      </c>
      <c r="X44">
        <v>52.518356164383597</v>
      </c>
      <c r="Y44">
        <v>55.143287671232898</v>
      </c>
      <c r="Z44">
        <v>53.5232876712329</v>
      </c>
      <c r="AA44">
        <v>54.238904109589001</v>
      </c>
    </row>
    <row r="45" spans="1:27" x14ac:dyDescent="0.3">
      <c r="A45" t="s">
        <v>36</v>
      </c>
      <c r="B45" t="s">
        <v>30</v>
      </c>
      <c r="C45">
        <v>2026</v>
      </c>
      <c r="D45">
        <f t="shared" ref="D45:D49" si="11">D21-3</f>
        <v>87</v>
      </c>
      <c r="E45">
        <v>45</v>
      </c>
      <c r="F45">
        <v>35500</v>
      </c>
      <c r="G45" s="1">
        <v>6.45</v>
      </c>
      <c r="H45" s="1">
        <v>26</v>
      </c>
      <c r="I45" s="1">
        <v>5</v>
      </c>
      <c r="J45" s="1">
        <v>1.42</v>
      </c>
      <c r="K45">
        <v>8.5545205479452093</v>
      </c>
      <c r="L45">
        <v>14.1929589041096</v>
      </c>
      <c r="M45">
        <v>58.861643835616398</v>
      </c>
      <c r="N45">
        <v>38.762739726027398</v>
      </c>
      <c r="O45">
        <v>49.003013698630099</v>
      </c>
      <c r="P45">
        <v>90.805479452054797</v>
      </c>
      <c r="Q45">
        <v>53.166849315068497</v>
      </c>
      <c r="R45">
        <v>74.892328767123303</v>
      </c>
      <c r="S45">
        <v>40.246849315068502</v>
      </c>
      <c r="T45">
        <v>0.12928767123287699</v>
      </c>
      <c r="U45">
        <v>0.109260273972603</v>
      </c>
      <c r="V45">
        <v>54.539889196675901</v>
      </c>
      <c r="W45">
        <v>50.816986301369901</v>
      </c>
      <c r="X45">
        <v>52.518356164383597</v>
      </c>
      <c r="Y45">
        <v>55.143287671232898</v>
      </c>
      <c r="Z45">
        <v>53.5232876712329</v>
      </c>
      <c r="AA45">
        <v>54.238904109589001</v>
      </c>
    </row>
    <row r="46" spans="1:27" x14ac:dyDescent="0.3">
      <c r="A46" t="s">
        <v>36</v>
      </c>
      <c r="B46" t="s">
        <v>30</v>
      </c>
      <c r="C46">
        <v>2026</v>
      </c>
      <c r="D46">
        <f t="shared" si="11"/>
        <v>137</v>
      </c>
      <c r="E46">
        <v>90</v>
      </c>
      <c r="F46">
        <v>35500</v>
      </c>
      <c r="G46" s="1">
        <v>6.45</v>
      </c>
      <c r="H46" s="1">
        <v>26</v>
      </c>
      <c r="I46" s="1">
        <v>5</v>
      </c>
      <c r="J46" s="1">
        <v>1.42</v>
      </c>
      <c r="K46">
        <v>6.1873972602739702</v>
      </c>
      <c r="L46">
        <v>15.481999999999999</v>
      </c>
      <c r="M46">
        <v>63.697260273972603</v>
      </c>
      <c r="N46">
        <v>44.027945205479497</v>
      </c>
      <c r="O46">
        <v>53.847397260274001</v>
      </c>
      <c r="P46">
        <v>91.441095890411006</v>
      </c>
      <c r="Q46">
        <v>54.7169863013699</v>
      </c>
      <c r="R46">
        <v>76.153150684931504</v>
      </c>
      <c r="S46">
        <v>45.784109589041101</v>
      </c>
      <c r="T46">
        <v>8.4821917808219197E-2</v>
      </c>
      <c r="U46">
        <v>0.12158904109589</v>
      </c>
      <c r="V46">
        <v>57.612386706948598</v>
      </c>
      <c r="W46">
        <v>52.763663663663699</v>
      </c>
      <c r="X46">
        <v>54.989156626506002</v>
      </c>
      <c r="Y46">
        <v>57.424999999999997</v>
      </c>
      <c r="Z46">
        <v>54.005120481927698</v>
      </c>
      <c r="AA46">
        <v>55.605722891566302</v>
      </c>
    </row>
    <row r="47" spans="1:27" x14ac:dyDescent="0.3">
      <c r="A47" t="s">
        <v>36</v>
      </c>
      <c r="B47" t="s">
        <v>30</v>
      </c>
      <c r="C47">
        <v>2026</v>
      </c>
      <c r="D47">
        <f t="shared" si="11"/>
        <v>162</v>
      </c>
      <c r="E47">
        <v>135</v>
      </c>
      <c r="F47">
        <v>35500</v>
      </c>
      <c r="G47" s="1">
        <v>6.45</v>
      </c>
      <c r="H47" s="1">
        <v>26</v>
      </c>
      <c r="I47" s="1">
        <v>5</v>
      </c>
      <c r="J47" s="1">
        <v>1.42</v>
      </c>
      <c r="K47">
        <v>6.1873972602739702</v>
      </c>
      <c r="L47">
        <v>15.481999999999999</v>
      </c>
      <c r="M47">
        <v>63.697260273972603</v>
      </c>
      <c r="N47">
        <v>44.027945205479497</v>
      </c>
      <c r="O47">
        <v>53.847397260274001</v>
      </c>
      <c r="P47">
        <v>91.441095890411006</v>
      </c>
      <c r="Q47">
        <v>54.7169863013699</v>
      </c>
      <c r="R47">
        <v>76.153150684931504</v>
      </c>
      <c r="S47">
        <v>45.784109589041101</v>
      </c>
      <c r="T47">
        <v>8.4821917808219197E-2</v>
      </c>
      <c r="U47">
        <v>0.12158904109589</v>
      </c>
      <c r="V47">
        <v>57.612386706948598</v>
      </c>
      <c r="W47">
        <v>52.763663663663699</v>
      </c>
      <c r="X47">
        <v>54.989156626506002</v>
      </c>
      <c r="Y47">
        <v>57.424999999999997</v>
      </c>
      <c r="Z47">
        <v>54.005120481927698</v>
      </c>
      <c r="AA47">
        <v>55.605722891566302</v>
      </c>
    </row>
    <row r="48" spans="1:27" x14ac:dyDescent="0.3">
      <c r="A48" t="s">
        <v>36</v>
      </c>
      <c r="B48" t="s">
        <v>30</v>
      </c>
      <c r="C48">
        <v>2026</v>
      </c>
      <c r="D48">
        <f t="shared" si="11"/>
        <v>167</v>
      </c>
      <c r="E48">
        <v>180</v>
      </c>
      <c r="F48">
        <v>35500</v>
      </c>
      <c r="G48" s="1">
        <v>6.45</v>
      </c>
      <c r="H48" s="1">
        <v>26</v>
      </c>
      <c r="I48" s="1">
        <v>5</v>
      </c>
      <c r="J48" s="1">
        <v>1.42</v>
      </c>
      <c r="K48">
        <v>6.1873972602739702</v>
      </c>
      <c r="L48">
        <v>15.481999999999999</v>
      </c>
      <c r="M48">
        <v>63.697260273972603</v>
      </c>
      <c r="N48">
        <v>44.027945205479497</v>
      </c>
      <c r="O48">
        <v>53.847397260274001</v>
      </c>
      <c r="P48">
        <v>91.441095890411006</v>
      </c>
      <c r="Q48">
        <v>54.7169863013699</v>
      </c>
      <c r="R48">
        <v>76.153150684931504</v>
      </c>
      <c r="S48">
        <v>45.784109589041101</v>
      </c>
      <c r="T48">
        <v>8.4821917808219197E-2</v>
      </c>
      <c r="U48">
        <v>0.12158904109589</v>
      </c>
      <c r="V48">
        <v>57.612386706948598</v>
      </c>
      <c r="W48">
        <v>52.763663663663699</v>
      </c>
      <c r="X48">
        <v>54.989156626506002</v>
      </c>
      <c r="Y48">
        <v>57.424999999999997</v>
      </c>
      <c r="Z48">
        <v>54.005120481927698</v>
      </c>
      <c r="AA48">
        <v>55.605722891566302</v>
      </c>
    </row>
    <row r="49" spans="1:27" x14ac:dyDescent="0.3">
      <c r="A49" t="s">
        <v>36</v>
      </c>
      <c r="B49" t="s">
        <v>30</v>
      </c>
      <c r="C49">
        <v>2026</v>
      </c>
      <c r="D49">
        <f t="shared" si="11"/>
        <v>168</v>
      </c>
      <c r="E49">
        <v>225</v>
      </c>
      <c r="F49">
        <v>35500</v>
      </c>
      <c r="G49" s="1">
        <v>6.45</v>
      </c>
      <c r="H49" s="1">
        <v>26</v>
      </c>
      <c r="I49" s="1">
        <v>5</v>
      </c>
      <c r="J49" s="1">
        <v>1.42</v>
      </c>
      <c r="K49">
        <v>6.1873972602739702</v>
      </c>
      <c r="L49">
        <v>15.481999999999999</v>
      </c>
      <c r="M49">
        <v>63.697260273972603</v>
      </c>
      <c r="N49">
        <v>44.027945205479497</v>
      </c>
      <c r="O49">
        <v>53.847397260274001</v>
      </c>
      <c r="P49">
        <v>91.441095890411006</v>
      </c>
      <c r="Q49">
        <v>54.7169863013699</v>
      </c>
      <c r="R49">
        <v>76.153150684931504</v>
      </c>
      <c r="S49">
        <v>45.784109589041101</v>
      </c>
      <c r="T49">
        <v>8.4821917808219197E-2</v>
      </c>
      <c r="U49">
        <v>0.12158904109589</v>
      </c>
      <c r="V49">
        <v>57.612386706948598</v>
      </c>
      <c r="W49">
        <v>52.763663663663699</v>
      </c>
      <c r="X49">
        <v>54.989156626506002</v>
      </c>
      <c r="Y49">
        <v>57.424999999999997</v>
      </c>
      <c r="Z49">
        <v>54.005120481927698</v>
      </c>
      <c r="AA49">
        <v>55.605722891566302</v>
      </c>
    </row>
    <row r="50" spans="1:27" x14ac:dyDescent="0.3">
      <c r="G50" s="1"/>
      <c r="H50" s="1"/>
      <c r="I50" s="1"/>
      <c r="J50" s="1"/>
    </row>
    <row r="51" spans="1:27" x14ac:dyDescent="0.3">
      <c r="G51" s="1"/>
      <c r="H51" s="1"/>
      <c r="I51" s="1"/>
      <c r="J51" s="1"/>
    </row>
    <row r="52" spans="1:27" x14ac:dyDescent="0.3">
      <c r="G52" s="1"/>
      <c r="H52" s="1"/>
      <c r="I52" s="1"/>
      <c r="J52" s="1"/>
    </row>
    <row r="53" spans="1:27" x14ac:dyDescent="0.3">
      <c r="G53" s="1"/>
      <c r="H53" s="1"/>
      <c r="I53" s="1"/>
      <c r="J53" s="1"/>
    </row>
    <row r="54" spans="1:27" x14ac:dyDescent="0.3">
      <c r="G54" s="1"/>
      <c r="H54" s="1"/>
      <c r="I54" s="1"/>
      <c r="J54" s="1"/>
    </row>
    <row r="55" spans="1:27" x14ac:dyDescent="0.3">
      <c r="G55" s="1"/>
      <c r="H55" s="1"/>
      <c r="I55" s="1"/>
      <c r="J55" s="1"/>
    </row>
    <row r="56" spans="1:27" x14ac:dyDescent="0.3">
      <c r="G56" s="1"/>
      <c r="H56" s="1"/>
      <c r="I56" s="1"/>
      <c r="J56" s="1"/>
    </row>
    <row r="57" spans="1:27" x14ac:dyDescent="0.3">
      <c r="G57" s="1"/>
      <c r="H57" s="1"/>
      <c r="I57" s="1"/>
      <c r="J57" s="1"/>
    </row>
    <row r="58" spans="1:27" x14ac:dyDescent="0.3">
      <c r="G58" s="1"/>
      <c r="H58" s="1"/>
      <c r="I58" s="1"/>
      <c r="J58" s="1"/>
    </row>
    <row r="59" spans="1:27" x14ac:dyDescent="0.3">
      <c r="G59" s="1"/>
      <c r="H59" s="1"/>
      <c r="I59" s="1"/>
      <c r="J59" s="1"/>
    </row>
    <row r="60" spans="1:27" x14ac:dyDescent="0.3">
      <c r="G60" s="1"/>
      <c r="H60" s="1"/>
      <c r="I60" s="1"/>
      <c r="J60" s="1"/>
    </row>
    <row r="61" spans="1:27" x14ac:dyDescent="0.3">
      <c r="G61" s="1"/>
      <c r="H61" s="1"/>
      <c r="I61" s="1"/>
      <c r="J61" s="1"/>
    </row>
    <row r="62" spans="1:27" x14ac:dyDescent="0.3">
      <c r="G62" s="1"/>
      <c r="H62" s="1"/>
      <c r="I62" s="1"/>
      <c r="J62" s="1"/>
    </row>
    <row r="63" spans="1:27" x14ac:dyDescent="0.3">
      <c r="G63" s="1"/>
      <c r="H63" s="1"/>
      <c r="I63" s="1"/>
      <c r="J63" s="1"/>
    </row>
    <row r="64" spans="1:27" x14ac:dyDescent="0.3">
      <c r="G64" s="1"/>
      <c r="H64" s="1"/>
      <c r="I64" s="1"/>
      <c r="J64" s="1"/>
    </row>
    <row r="65" spans="7:10" x14ac:dyDescent="0.3">
      <c r="G65" s="1"/>
      <c r="H65" s="1"/>
      <c r="I65" s="1"/>
      <c r="J65" s="1"/>
    </row>
    <row r="66" spans="7:10" x14ac:dyDescent="0.3">
      <c r="G66" s="1"/>
      <c r="H66" s="1"/>
      <c r="I66" s="1"/>
      <c r="J66" s="1"/>
    </row>
    <row r="67" spans="7:10" x14ac:dyDescent="0.3">
      <c r="G67" s="1"/>
      <c r="H67" s="1"/>
      <c r="I67" s="1"/>
      <c r="J67" s="1"/>
    </row>
    <row r="68" spans="7:10" x14ac:dyDescent="0.3">
      <c r="G68" s="1"/>
      <c r="H68" s="1"/>
      <c r="I68" s="1"/>
      <c r="J68" s="1"/>
    </row>
    <row r="69" spans="7:10" x14ac:dyDescent="0.3">
      <c r="G69" s="1"/>
      <c r="H69" s="1"/>
      <c r="I69" s="1"/>
      <c r="J69" s="1"/>
    </row>
    <row r="70" spans="7:10" x14ac:dyDescent="0.3">
      <c r="G70" s="1"/>
      <c r="H70" s="1"/>
      <c r="I70" s="1"/>
      <c r="J70" s="1"/>
    </row>
    <row r="71" spans="7:10" x14ac:dyDescent="0.3">
      <c r="G71" s="1"/>
      <c r="H71" s="1"/>
      <c r="I71" s="1"/>
      <c r="J71" s="1"/>
    </row>
    <row r="72" spans="7:10" x14ac:dyDescent="0.3">
      <c r="G72" s="1"/>
      <c r="H72" s="1"/>
      <c r="I72" s="1"/>
      <c r="J72" s="1"/>
    </row>
    <row r="73" spans="7:10" x14ac:dyDescent="0.3">
      <c r="G73" s="1"/>
      <c r="H73" s="1"/>
      <c r="I73" s="1"/>
      <c r="J73" s="1"/>
    </row>
    <row r="74" spans="7:10" x14ac:dyDescent="0.3">
      <c r="G74" s="1"/>
      <c r="H74" s="1"/>
      <c r="I74" s="1"/>
      <c r="J74" s="1"/>
    </row>
    <row r="75" spans="7:10" x14ac:dyDescent="0.3">
      <c r="G75" s="1"/>
      <c r="H75" s="1"/>
      <c r="I75" s="1"/>
      <c r="J75" s="1"/>
    </row>
    <row r="76" spans="7:10" x14ac:dyDescent="0.3">
      <c r="G76" s="1"/>
      <c r="H76" s="1"/>
      <c r="I76" s="1"/>
      <c r="J76" s="1"/>
    </row>
    <row r="77" spans="7:10" x14ac:dyDescent="0.3">
      <c r="G77" s="1"/>
      <c r="H77" s="1"/>
      <c r="I77" s="1"/>
      <c r="J77" s="1"/>
    </row>
    <row r="78" spans="7:10" x14ac:dyDescent="0.3">
      <c r="G78" s="1"/>
      <c r="H78" s="1"/>
      <c r="I78" s="1"/>
      <c r="J78" s="1"/>
    </row>
    <row r="79" spans="7:10" x14ac:dyDescent="0.3">
      <c r="G79" s="1"/>
      <c r="H79" s="1"/>
      <c r="I79" s="1"/>
      <c r="J79" s="1"/>
    </row>
    <row r="80" spans="7:10" x14ac:dyDescent="0.3">
      <c r="G80" s="1"/>
      <c r="H80" s="1"/>
      <c r="I80" s="1"/>
      <c r="J80" s="1"/>
    </row>
    <row r="81" spans="7:10" x14ac:dyDescent="0.3">
      <c r="G81" s="1"/>
      <c r="H81" s="1"/>
      <c r="I81" s="1"/>
      <c r="J81" s="1"/>
    </row>
    <row r="82" spans="7:10" x14ac:dyDescent="0.3">
      <c r="G82" s="1"/>
      <c r="H82" s="1"/>
      <c r="I82" s="1"/>
      <c r="J82" s="1"/>
    </row>
    <row r="83" spans="7:10" x14ac:dyDescent="0.3">
      <c r="G83" s="1"/>
      <c r="H83" s="1"/>
      <c r="I83" s="1"/>
      <c r="J83" s="1"/>
    </row>
    <row r="84" spans="7:10" x14ac:dyDescent="0.3">
      <c r="G84" s="1"/>
      <c r="H84" s="1"/>
      <c r="I84" s="1"/>
      <c r="J84" s="1"/>
    </row>
    <row r="85" spans="7:10" x14ac:dyDescent="0.3">
      <c r="G85" s="1"/>
      <c r="H85" s="1"/>
      <c r="I85" s="1"/>
      <c r="J85" s="1"/>
    </row>
    <row r="86" spans="7:10" x14ac:dyDescent="0.3">
      <c r="G86" s="1"/>
      <c r="H86" s="1"/>
      <c r="I86" s="1"/>
      <c r="J86" s="1"/>
    </row>
    <row r="87" spans="7:10" x14ac:dyDescent="0.3">
      <c r="G87" s="1"/>
      <c r="H87" s="1"/>
      <c r="I87" s="1"/>
      <c r="J87" s="1"/>
    </row>
    <row r="88" spans="7:10" x14ac:dyDescent="0.3">
      <c r="G88" s="1"/>
      <c r="H88" s="1"/>
      <c r="I88" s="1"/>
      <c r="J88" s="1"/>
    </row>
    <row r="89" spans="7:10" x14ac:dyDescent="0.3">
      <c r="G89" s="1"/>
      <c r="H89" s="1"/>
      <c r="I89" s="1"/>
      <c r="J89" s="1"/>
    </row>
    <row r="90" spans="7:10" x14ac:dyDescent="0.3">
      <c r="G90" s="1"/>
      <c r="H90" s="1"/>
      <c r="I90" s="1"/>
      <c r="J90" s="1"/>
    </row>
    <row r="91" spans="7:10" x14ac:dyDescent="0.3">
      <c r="G91" s="1"/>
      <c r="H91" s="1"/>
      <c r="I91" s="1"/>
      <c r="J91" s="1"/>
    </row>
    <row r="92" spans="7:10" x14ac:dyDescent="0.3">
      <c r="G92" s="1"/>
      <c r="H92" s="1"/>
      <c r="I92" s="1"/>
      <c r="J92" s="1"/>
    </row>
    <row r="93" spans="7:10" x14ac:dyDescent="0.3">
      <c r="G93" s="1"/>
      <c r="H93" s="1"/>
      <c r="I93" s="1"/>
      <c r="J93" s="1"/>
    </row>
    <row r="94" spans="7:10" x14ac:dyDescent="0.3">
      <c r="G94" s="1"/>
      <c r="H94" s="1"/>
      <c r="I94" s="1"/>
      <c r="J94" s="1"/>
    </row>
    <row r="95" spans="7:10" x14ac:dyDescent="0.3">
      <c r="G95" s="1"/>
      <c r="H95" s="1"/>
      <c r="I95" s="1"/>
      <c r="J95" s="1"/>
    </row>
    <row r="96" spans="7:10" x14ac:dyDescent="0.3">
      <c r="G96" s="1"/>
      <c r="H96" s="1"/>
      <c r="I96" s="1"/>
      <c r="J96" s="1"/>
    </row>
    <row r="97" spans="7:10" x14ac:dyDescent="0.3">
      <c r="G97" s="1"/>
      <c r="H97" s="1"/>
      <c r="I97" s="1"/>
      <c r="J97" s="1"/>
    </row>
    <row r="98" spans="7:10" x14ac:dyDescent="0.3">
      <c r="G98" s="1"/>
      <c r="H98" s="1"/>
      <c r="I98" s="1"/>
      <c r="J98" s="1"/>
    </row>
    <row r="99" spans="7:10" x14ac:dyDescent="0.3">
      <c r="G99" s="1"/>
      <c r="H99" s="1"/>
      <c r="I99" s="1"/>
      <c r="J99" s="1"/>
    </row>
    <row r="100" spans="7:10" x14ac:dyDescent="0.3">
      <c r="G100" s="1"/>
      <c r="H100" s="1"/>
      <c r="I100" s="1"/>
      <c r="J100" s="1"/>
    </row>
    <row r="101" spans="7:10" x14ac:dyDescent="0.3">
      <c r="G101" s="1"/>
      <c r="H101" s="1"/>
      <c r="I101" s="1"/>
      <c r="J101" s="1"/>
    </row>
    <row r="102" spans="7:10" x14ac:dyDescent="0.3">
      <c r="G102" s="1"/>
      <c r="H102" s="1"/>
      <c r="I102" s="1"/>
      <c r="J102" s="1"/>
    </row>
    <row r="103" spans="7:10" x14ac:dyDescent="0.3">
      <c r="G103" s="1"/>
      <c r="H103" s="1"/>
      <c r="I103" s="1"/>
      <c r="J103" s="1"/>
    </row>
    <row r="104" spans="7:10" x14ac:dyDescent="0.3">
      <c r="G104" s="1"/>
      <c r="H104" s="1"/>
      <c r="I104" s="1"/>
      <c r="J104" s="1"/>
    </row>
    <row r="105" spans="7:10" x14ac:dyDescent="0.3">
      <c r="G105" s="1"/>
      <c r="H105" s="1"/>
      <c r="I105" s="1"/>
      <c r="J105" s="1"/>
    </row>
    <row r="106" spans="7:10" x14ac:dyDescent="0.3">
      <c r="G106" s="1"/>
      <c r="H106" s="1"/>
      <c r="I106" s="1"/>
      <c r="J106" s="1"/>
    </row>
    <row r="107" spans="7:10" x14ac:dyDescent="0.3">
      <c r="G107" s="1"/>
      <c r="H107" s="1"/>
      <c r="I107" s="1"/>
      <c r="J107" s="1"/>
    </row>
    <row r="108" spans="7:10" x14ac:dyDescent="0.3">
      <c r="G108" s="1"/>
      <c r="H108" s="1"/>
      <c r="I108" s="1"/>
      <c r="J108" s="1"/>
    </row>
    <row r="109" spans="7:10" x14ac:dyDescent="0.3">
      <c r="G109" s="1"/>
      <c r="H109" s="1"/>
      <c r="I109" s="1"/>
      <c r="J109" s="1"/>
    </row>
    <row r="110" spans="7:10" x14ac:dyDescent="0.3">
      <c r="G110" s="1"/>
      <c r="H110" s="1"/>
      <c r="I110" s="1"/>
      <c r="J110" s="1"/>
    </row>
    <row r="111" spans="7:10" x14ac:dyDescent="0.3">
      <c r="G111" s="1"/>
      <c r="H111" s="1"/>
      <c r="I111" s="1"/>
      <c r="J111" s="1"/>
    </row>
    <row r="112" spans="7:10" x14ac:dyDescent="0.3">
      <c r="G112" s="1"/>
      <c r="H112" s="1"/>
      <c r="I112" s="1"/>
      <c r="J112" s="1"/>
    </row>
    <row r="113" spans="7:10" x14ac:dyDescent="0.3">
      <c r="G113" s="1"/>
      <c r="H113" s="1"/>
      <c r="I113" s="1"/>
      <c r="J113" s="1"/>
    </row>
    <row r="114" spans="7:10" x14ac:dyDescent="0.3">
      <c r="G114" s="1"/>
      <c r="H114" s="1"/>
      <c r="I114" s="1"/>
      <c r="J114" s="1"/>
    </row>
    <row r="115" spans="7:10" x14ac:dyDescent="0.3">
      <c r="G115" s="1"/>
      <c r="H115" s="1"/>
      <c r="I115" s="1"/>
      <c r="J115" s="1"/>
    </row>
    <row r="116" spans="7:10" x14ac:dyDescent="0.3">
      <c r="G116" s="1"/>
      <c r="H116" s="1"/>
      <c r="I116" s="1"/>
      <c r="J116" s="1"/>
    </row>
    <row r="117" spans="7:10" x14ac:dyDescent="0.3">
      <c r="G117" s="1"/>
      <c r="H117" s="1"/>
      <c r="I117" s="1"/>
      <c r="J117" s="1"/>
    </row>
    <row r="118" spans="7:10" x14ac:dyDescent="0.3">
      <c r="G118" s="1"/>
      <c r="H118" s="1"/>
      <c r="I118" s="1"/>
      <c r="J118" s="1"/>
    </row>
    <row r="119" spans="7:10" x14ac:dyDescent="0.3">
      <c r="G119" s="1"/>
      <c r="H119" s="1"/>
      <c r="I119" s="1"/>
      <c r="J119" s="1"/>
    </row>
    <row r="120" spans="7:10" x14ac:dyDescent="0.3">
      <c r="G120" s="1"/>
      <c r="H120" s="1"/>
      <c r="I120" s="1"/>
      <c r="J120" s="1"/>
    </row>
    <row r="121" spans="7:10" x14ac:dyDescent="0.3">
      <c r="G121" s="1"/>
      <c r="H121" s="1"/>
      <c r="I121" s="1"/>
      <c r="J121" s="1"/>
    </row>
    <row r="122" spans="7:10" x14ac:dyDescent="0.3">
      <c r="G122" s="1"/>
      <c r="H122" s="1"/>
      <c r="I122" s="1"/>
      <c r="J122" s="1"/>
    </row>
    <row r="123" spans="7:10" x14ac:dyDescent="0.3">
      <c r="G123" s="1"/>
      <c r="H123" s="1"/>
      <c r="I123" s="1"/>
      <c r="J123" s="1"/>
    </row>
    <row r="124" spans="7:10" x14ac:dyDescent="0.3">
      <c r="G124" s="1"/>
      <c r="H124" s="1"/>
      <c r="I124" s="1"/>
      <c r="J124" s="1"/>
    </row>
    <row r="125" spans="7:10" x14ac:dyDescent="0.3">
      <c r="G125" s="1"/>
      <c r="H125" s="1"/>
      <c r="I125" s="1"/>
      <c r="J125" s="1"/>
    </row>
    <row r="126" spans="7:10" x14ac:dyDescent="0.3">
      <c r="G126" s="1"/>
      <c r="H126" s="1"/>
      <c r="I126" s="1"/>
      <c r="J126" s="1"/>
    </row>
    <row r="127" spans="7:10" x14ac:dyDescent="0.3">
      <c r="G127" s="1"/>
      <c r="H127" s="1"/>
      <c r="I127" s="1"/>
      <c r="J127" s="1"/>
    </row>
    <row r="128" spans="7:10" x14ac:dyDescent="0.3">
      <c r="G128" s="1"/>
      <c r="H128" s="1"/>
      <c r="I128" s="1"/>
      <c r="J128" s="1"/>
    </row>
    <row r="129" spans="7:10" x14ac:dyDescent="0.3">
      <c r="G129" s="1"/>
      <c r="H129" s="1"/>
      <c r="I129" s="1"/>
      <c r="J129" s="1"/>
    </row>
    <row r="130" spans="7:10" x14ac:dyDescent="0.3">
      <c r="G130" s="1"/>
      <c r="H130" s="1"/>
      <c r="I130" s="1"/>
      <c r="J130" s="1"/>
    </row>
    <row r="131" spans="7:10" x14ac:dyDescent="0.3">
      <c r="G131" s="1"/>
      <c r="H131" s="1"/>
      <c r="I131" s="1"/>
      <c r="J131" s="1"/>
    </row>
    <row r="132" spans="7:10" x14ac:dyDescent="0.3">
      <c r="G132" s="1"/>
      <c r="H132" s="1"/>
      <c r="I132" s="1"/>
      <c r="J132" s="1"/>
    </row>
    <row r="133" spans="7:10" x14ac:dyDescent="0.3">
      <c r="G133" s="1"/>
      <c r="H133" s="1"/>
      <c r="I133" s="1"/>
      <c r="J133" s="1"/>
    </row>
    <row r="134" spans="7:10" x14ac:dyDescent="0.3">
      <c r="G134" s="1"/>
      <c r="H134" s="1"/>
      <c r="I134" s="1"/>
      <c r="J134" s="1"/>
    </row>
    <row r="135" spans="7:10" x14ac:dyDescent="0.3">
      <c r="G135" s="1"/>
      <c r="H135" s="1"/>
      <c r="I135" s="1"/>
      <c r="J135" s="1"/>
    </row>
    <row r="136" spans="7:10" x14ac:dyDescent="0.3">
      <c r="G136" s="1"/>
      <c r="H136" s="1"/>
      <c r="I136" s="1"/>
      <c r="J136" s="1"/>
    </row>
    <row r="137" spans="7:10" x14ac:dyDescent="0.3">
      <c r="G137" s="1"/>
      <c r="H137" s="1"/>
      <c r="I137" s="1"/>
      <c r="J137" s="1"/>
    </row>
    <row r="138" spans="7:10" x14ac:dyDescent="0.3">
      <c r="G138" s="1"/>
      <c r="H138" s="1"/>
      <c r="I138" s="1"/>
      <c r="J138" s="1"/>
    </row>
    <row r="139" spans="7:10" x14ac:dyDescent="0.3">
      <c r="G139" s="1"/>
      <c r="H139" s="1"/>
      <c r="I139" s="1"/>
      <c r="J139" s="1"/>
    </row>
    <row r="140" spans="7:10" x14ac:dyDescent="0.3">
      <c r="G140" s="1"/>
      <c r="H140" s="1"/>
      <c r="I140" s="1"/>
      <c r="J140" s="1"/>
    </row>
    <row r="141" spans="7:10" x14ac:dyDescent="0.3">
      <c r="G141" s="1"/>
      <c r="H141" s="1"/>
      <c r="I141" s="1"/>
      <c r="J141" s="1"/>
    </row>
    <row r="142" spans="7:10" x14ac:dyDescent="0.3">
      <c r="G142" s="1"/>
      <c r="H142" s="1"/>
      <c r="I142" s="1"/>
      <c r="J142" s="1"/>
    </row>
    <row r="143" spans="7:10" x14ac:dyDescent="0.3">
      <c r="G143" s="1"/>
      <c r="H143" s="1"/>
      <c r="I143" s="1"/>
      <c r="J143" s="1"/>
    </row>
    <row r="144" spans="7:10" x14ac:dyDescent="0.3">
      <c r="G144" s="1"/>
      <c r="H144" s="1"/>
      <c r="I144" s="1"/>
      <c r="J144" s="1"/>
    </row>
    <row r="145" spans="7:10" x14ac:dyDescent="0.3">
      <c r="G145" s="1"/>
      <c r="H145" s="1"/>
      <c r="I145" s="1"/>
      <c r="J145" s="1"/>
    </row>
    <row r="146" spans="7:10" x14ac:dyDescent="0.3">
      <c r="G146" s="1"/>
      <c r="H146" s="1"/>
      <c r="I146" s="1"/>
      <c r="J146" s="1"/>
    </row>
    <row r="147" spans="7:10" x14ac:dyDescent="0.3">
      <c r="G147" s="1"/>
      <c r="H147" s="1"/>
      <c r="I147" s="1"/>
      <c r="J147" s="1"/>
    </row>
    <row r="148" spans="7:10" x14ac:dyDescent="0.3">
      <c r="G148" s="1"/>
      <c r="H148" s="1"/>
      <c r="I148" s="1"/>
      <c r="J148" s="1"/>
    </row>
    <row r="149" spans="7:10" x14ac:dyDescent="0.3">
      <c r="G149" s="1"/>
      <c r="H149" s="1"/>
      <c r="I149" s="1"/>
      <c r="J149" s="1"/>
    </row>
    <row r="150" spans="7:10" x14ac:dyDescent="0.3">
      <c r="G150" s="1"/>
      <c r="H150" s="1"/>
      <c r="I150" s="1"/>
      <c r="J150" s="1"/>
    </row>
    <row r="151" spans="7:10" x14ac:dyDescent="0.3">
      <c r="G151" s="1"/>
      <c r="H151" s="1"/>
      <c r="I151" s="1"/>
      <c r="J151" s="1"/>
    </row>
    <row r="152" spans="7:10" x14ac:dyDescent="0.3">
      <c r="G152" s="1"/>
      <c r="H152" s="1"/>
      <c r="I152" s="1"/>
      <c r="J152" s="1"/>
    </row>
    <row r="153" spans="7:10" x14ac:dyDescent="0.3">
      <c r="G153" s="1"/>
      <c r="H153" s="1"/>
      <c r="I153" s="1"/>
      <c r="J153" s="1"/>
    </row>
    <row r="154" spans="7:10" x14ac:dyDescent="0.3">
      <c r="G154" s="1"/>
      <c r="H154" s="1"/>
      <c r="I154" s="1"/>
      <c r="J154" s="1"/>
    </row>
    <row r="155" spans="7:10" x14ac:dyDescent="0.3">
      <c r="G155" s="1"/>
      <c r="H155" s="1"/>
      <c r="I155" s="1"/>
      <c r="J155" s="1"/>
    </row>
    <row r="156" spans="7:10" x14ac:dyDescent="0.3">
      <c r="G156" s="1"/>
      <c r="H156" s="1"/>
      <c r="I156" s="1"/>
      <c r="J156" s="1"/>
    </row>
    <row r="157" spans="7:10" x14ac:dyDescent="0.3">
      <c r="G157" s="1"/>
      <c r="H157" s="1"/>
      <c r="I157" s="1"/>
      <c r="J157" s="1"/>
    </row>
    <row r="158" spans="7:10" x14ac:dyDescent="0.3">
      <c r="G158" s="1"/>
      <c r="H158" s="1"/>
      <c r="I158" s="1"/>
      <c r="J158" s="1"/>
    </row>
    <row r="159" spans="7:10" x14ac:dyDescent="0.3">
      <c r="G159" s="1"/>
      <c r="H159" s="1"/>
      <c r="I159" s="1"/>
      <c r="J159" s="1"/>
    </row>
    <row r="160" spans="7:10" x14ac:dyDescent="0.3">
      <c r="G160" s="1"/>
      <c r="H160" s="1"/>
      <c r="I160" s="1"/>
      <c r="J160" s="1"/>
    </row>
    <row r="161" spans="7:10" x14ac:dyDescent="0.3">
      <c r="G161" s="1"/>
      <c r="H161" s="1"/>
      <c r="I161" s="1"/>
      <c r="J161" s="1"/>
    </row>
    <row r="162" spans="7:10" x14ac:dyDescent="0.3">
      <c r="G162" s="1"/>
      <c r="H162" s="1"/>
      <c r="I162" s="1"/>
      <c r="J162" s="1"/>
    </row>
    <row r="163" spans="7:10" x14ac:dyDescent="0.3">
      <c r="G163" s="1"/>
      <c r="H163" s="1"/>
      <c r="I163" s="1"/>
      <c r="J163" s="1"/>
    </row>
    <row r="164" spans="7:10" x14ac:dyDescent="0.3">
      <c r="G164" s="1"/>
      <c r="H164" s="1"/>
      <c r="I164" s="1"/>
      <c r="J164" s="1"/>
    </row>
    <row r="165" spans="7:10" x14ac:dyDescent="0.3">
      <c r="G165" s="1"/>
      <c r="H165" s="1"/>
      <c r="I165" s="1"/>
      <c r="J165" s="1"/>
    </row>
    <row r="166" spans="7:10" x14ac:dyDescent="0.3">
      <c r="G166" s="1"/>
      <c r="H166" s="1"/>
      <c r="I166" s="1"/>
      <c r="J166" s="1"/>
    </row>
    <row r="167" spans="7:10" x14ac:dyDescent="0.3">
      <c r="G167" s="1"/>
      <c r="H167" s="1"/>
      <c r="I167" s="1"/>
      <c r="J167" s="1"/>
    </row>
    <row r="168" spans="7:10" x14ac:dyDescent="0.3">
      <c r="G168" s="1"/>
      <c r="H168" s="1"/>
      <c r="I168" s="1"/>
      <c r="J168" s="1"/>
    </row>
    <row r="169" spans="7:10" x14ac:dyDescent="0.3">
      <c r="G169" s="1"/>
      <c r="H169" s="1"/>
      <c r="I169" s="1"/>
      <c r="J169" s="1"/>
    </row>
    <row r="170" spans="7:10" x14ac:dyDescent="0.3">
      <c r="G170" s="1"/>
      <c r="H170" s="1"/>
      <c r="I170" s="1"/>
      <c r="J170" s="1"/>
    </row>
    <row r="171" spans="7:10" x14ac:dyDescent="0.3">
      <c r="G171" s="1"/>
      <c r="H171" s="1"/>
      <c r="I171" s="1"/>
      <c r="J171" s="1"/>
    </row>
    <row r="172" spans="7:10" x14ac:dyDescent="0.3">
      <c r="G172" s="1"/>
      <c r="H172" s="1"/>
      <c r="I172" s="1"/>
      <c r="J172" s="1"/>
    </row>
    <row r="173" spans="7:10" x14ac:dyDescent="0.3">
      <c r="G173" s="1"/>
      <c r="H173" s="1"/>
      <c r="I173" s="1"/>
      <c r="J173" s="1"/>
    </row>
    <row r="174" spans="7:10" x14ac:dyDescent="0.3">
      <c r="G174" s="1"/>
      <c r="H174" s="1"/>
      <c r="I174" s="1"/>
      <c r="J174" s="1"/>
    </row>
    <row r="175" spans="7:10" x14ac:dyDescent="0.3">
      <c r="G175" s="1"/>
      <c r="H175" s="1"/>
      <c r="I175" s="1"/>
      <c r="J175" s="1"/>
    </row>
    <row r="176" spans="7:10" x14ac:dyDescent="0.3">
      <c r="G176" s="1"/>
      <c r="H176" s="1"/>
      <c r="I176" s="1"/>
      <c r="J176" s="1"/>
    </row>
    <row r="177" spans="7:10" x14ac:dyDescent="0.3">
      <c r="G177" s="1"/>
      <c r="H177" s="1"/>
      <c r="I177" s="1"/>
      <c r="J177" s="1"/>
    </row>
    <row r="178" spans="7:10" x14ac:dyDescent="0.3">
      <c r="G178" s="1"/>
      <c r="H178" s="1"/>
      <c r="I178" s="1"/>
      <c r="J178" s="1"/>
    </row>
    <row r="179" spans="7:10" x14ac:dyDescent="0.3">
      <c r="G179" s="1"/>
      <c r="H179" s="1"/>
      <c r="I179" s="1"/>
      <c r="J179" s="1"/>
    </row>
    <row r="180" spans="7:10" x14ac:dyDescent="0.3">
      <c r="G180" s="1"/>
      <c r="H180" s="1"/>
      <c r="I180" s="1"/>
      <c r="J180" s="1"/>
    </row>
    <row r="181" spans="7:10" x14ac:dyDescent="0.3">
      <c r="G181" s="1"/>
      <c r="H181" s="1"/>
      <c r="I181" s="1"/>
      <c r="J181" s="1"/>
    </row>
    <row r="182" spans="7:10" x14ac:dyDescent="0.3">
      <c r="G182" s="1"/>
      <c r="H182" s="1"/>
      <c r="I182" s="1"/>
      <c r="J182" s="1"/>
    </row>
    <row r="183" spans="7:10" x14ac:dyDescent="0.3">
      <c r="G183" s="1"/>
      <c r="H183" s="1"/>
      <c r="I183" s="1"/>
      <c r="J183" s="1"/>
    </row>
    <row r="184" spans="7:10" x14ac:dyDescent="0.3">
      <c r="G184" s="1"/>
      <c r="H184" s="1"/>
      <c r="I184" s="1"/>
      <c r="J184" s="1"/>
    </row>
    <row r="185" spans="7:10" x14ac:dyDescent="0.3">
      <c r="G185" s="1"/>
      <c r="H185" s="1"/>
      <c r="I185" s="1"/>
      <c r="J185" s="1"/>
    </row>
    <row r="186" spans="7:10" x14ac:dyDescent="0.3">
      <c r="G186" s="1"/>
      <c r="H186" s="1"/>
      <c r="I186" s="1"/>
      <c r="J186" s="1"/>
    </row>
    <row r="187" spans="7:10" x14ac:dyDescent="0.3">
      <c r="G187" s="1"/>
      <c r="H187" s="1"/>
      <c r="I187" s="1"/>
      <c r="J187" s="1"/>
    </row>
    <row r="188" spans="7:10" x14ac:dyDescent="0.3">
      <c r="G188" s="1"/>
      <c r="H188" s="1"/>
      <c r="I188" s="1"/>
      <c r="J188" s="1"/>
    </row>
    <row r="189" spans="7:10" x14ac:dyDescent="0.3">
      <c r="G189" s="1"/>
      <c r="H189" s="1"/>
      <c r="I189" s="1"/>
      <c r="J189" s="1"/>
    </row>
    <row r="190" spans="7:10" x14ac:dyDescent="0.3">
      <c r="G190" s="1"/>
      <c r="H190" s="1"/>
      <c r="I190" s="1"/>
      <c r="J190" s="1"/>
    </row>
    <row r="191" spans="7:10" x14ac:dyDescent="0.3">
      <c r="G191" s="1"/>
      <c r="H191" s="1"/>
      <c r="I191" s="1"/>
      <c r="J191" s="1"/>
    </row>
    <row r="192" spans="7:10" x14ac:dyDescent="0.3">
      <c r="G192" s="1"/>
      <c r="H192" s="1"/>
      <c r="I192" s="1"/>
      <c r="J192" s="1"/>
    </row>
    <row r="193" spans="7:10" x14ac:dyDescent="0.3">
      <c r="G193" s="1"/>
      <c r="H193" s="1"/>
      <c r="I193" s="1"/>
      <c r="J193" s="1"/>
    </row>
    <row r="194" spans="7:10" x14ac:dyDescent="0.3">
      <c r="G194" s="1"/>
      <c r="H194" s="1"/>
      <c r="I194" s="3"/>
      <c r="J194" s="1"/>
    </row>
    <row r="195" spans="7:10" x14ac:dyDescent="0.3">
      <c r="G195" s="1"/>
      <c r="H195" s="1"/>
      <c r="I195" s="3"/>
      <c r="J195" s="1"/>
    </row>
    <row r="196" spans="7:10" x14ac:dyDescent="0.3">
      <c r="G196" s="1"/>
      <c r="H196" s="1"/>
      <c r="I196" s="3"/>
      <c r="J196" s="1"/>
    </row>
    <row r="197" spans="7:10" x14ac:dyDescent="0.3">
      <c r="G197" s="1"/>
      <c r="H197" s="1"/>
      <c r="I197" s="3"/>
      <c r="J197" s="1"/>
    </row>
    <row r="198" spans="7:10" x14ac:dyDescent="0.3">
      <c r="G198" s="1"/>
      <c r="H198" s="1"/>
      <c r="I198" s="3"/>
      <c r="J198" s="1"/>
    </row>
    <row r="199" spans="7:10" x14ac:dyDescent="0.3">
      <c r="G199" s="1"/>
      <c r="H199" s="1"/>
      <c r="I199" s="3"/>
      <c r="J199" s="1"/>
    </row>
    <row r="200" spans="7:10" x14ac:dyDescent="0.3">
      <c r="G200" s="1"/>
      <c r="H200" s="1"/>
      <c r="I200" s="3"/>
      <c r="J200" s="1"/>
    </row>
    <row r="201" spans="7:10" x14ac:dyDescent="0.3">
      <c r="G201" s="1"/>
      <c r="H201" s="1"/>
      <c r="I201" s="3"/>
      <c r="J201" s="1"/>
    </row>
    <row r="202" spans="7:10" x14ac:dyDescent="0.3">
      <c r="G202" s="1"/>
      <c r="H202" s="1"/>
      <c r="I202" s="3"/>
      <c r="J202" s="1"/>
    </row>
    <row r="203" spans="7:10" x14ac:dyDescent="0.3">
      <c r="G203" s="1"/>
      <c r="H203" s="1"/>
      <c r="I203" s="3"/>
      <c r="J203" s="1"/>
    </row>
    <row r="204" spans="7:10" x14ac:dyDescent="0.3">
      <c r="G204" s="1"/>
      <c r="H204" s="1"/>
      <c r="I204" s="3"/>
      <c r="J204" s="1"/>
    </row>
    <row r="205" spans="7:10" x14ac:dyDescent="0.3">
      <c r="G205" s="1"/>
      <c r="H205" s="1"/>
      <c r="I205" s="3"/>
      <c r="J205" s="1"/>
    </row>
    <row r="206" spans="7:10" x14ac:dyDescent="0.3">
      <c r="G206" s="1"/>
      <c r="H206" s="1"/>
      <c r="I206" s="3"/>
      <c r="J206" s="1"/>
    </row>
    <row r="207" spans="7:10" x14ac:dyDescent="0.3">
      <c r="G207" s="1"/>
      <c r="H207" s="1"/>
      <c r="I207" s="3"/>
      <c r="J207" s="1"/>
    </row>
    <row r="208" spans="7:10" x14ac:dyDescent="0.3">
      <c r="G208" s="1"/>
      <c r="H208" s="1"/>
      <c r="I208" s="3"/>
      <c r="J208" s="1"/>
    </row>
    <row r="209" spans="7:10" x14ac:dyDescent="0.3">
      <c r="G209" s="1"/>
      <c r="H209" s="1"/>
      <c r="I209" s="3"/>
      <c r="J209" s="1"/>
    </row>
    <row r="210" spans="7:10" x14ac:dyDescent="0.3">
      <c r="G210" s="1"/>
      <c r="H210" s="1"/>
      <c r="I210" s="3"/>
      <c r="J210" s="1"/>
    </row>
    <row r="211" spans="7:10" x14ac:dyDescent="0.3">
      <c r="G211" s="1"/>
      <c r="H211" s="1"/>
      <c r="I211" s="3"/>
      <c r="J211" s="1"/>
    </row>
    <row r="212" spans="7:10" x14ac:dyDescent="0.3">
      <c r="G212" s="1"/>
      <c r="H212" s="1"/>
      <c r="I212" s="3"/>
      <c r="J212" s="1"/>
    </row>
    <row r="213" spans="7:10" x14ac:dyDescent="0.3">
      <c r="G213" s="1"/>
      <c r="H213" s="1"/>
      <c r="I213" s="3"/>
      <c r="J213" s="1"/>
    </row>
    <row r="214" spans="7:10" x14ac:dyDescent="0.3">
      <c r="G214" s="1"/>
      <c r="H214" s="1"/>
      <c r="I214" s="3"/>
      <c r="J214" s="1"/>
    </row>
    <row r="215" spans="7:10" x14ac:dyDescent="0.3">
      <c r="G215" s="1"/>
      <c r="H215" s="1"/>
      <c r="I215" s="3"/>
      <c r="J215" s="1"/>
    </row>
    <row r="216" spans="7:10" x14ac:dyDescent="0.3">
      <c r="G216" s="1"/>
      <c r="H216" s="1"/>
      <c r="I216" s="3"/>
      <c r="J216" s="1"/>
    </row>
    <row r="217" spans="7:10" x14ac:dyDescent="0.3">
      <c r="G217" s="1"/>
      <c r="H217" s="1"/>
      <c r="I217" s="3"/>
      <c r="J217" s="1"/>
    </row>
    <row r="218" spans="7:10" x14ac:dyDescent="0.3">
      <c r="G218" s="1"/>
      <c r="H218" s="1"/>
      <c r="I218" s="3"/>
      <c r="J218" s="1"/>
    </row>
    <row r="219" spans="7:10" x14ac:dyDescent="0.3">
      <c r="G219" s="1"/>
      <c r="H219" s="1"/>
      <c r="I219" s="3"/>
      <c r="J219" s="1"/>
    </row>
    <row r="220" spans="7:10" x14ac:dyDescent="0.3">
      <c r="G220" s="1"/>
      <c r="H220" s="1"/>
      <c r="I220" s="3"/>
      <c r="J220" s="1"/>
    </row>
    <row r="221" spans="7:10" x14ac:dyDescent="0.3">
      <c r="G221" s="1"/>
      <c r="H221" s="1"/>
      <c r="I221" s="3"/>
      <c r="J221" s="1"/>
    </row>
    <row r="222" spans="7:10" x14ac:dyDescent="0.3">
      <c r="G222" s="1"/>
      <c r="H222" s="1"/>
      <c r="I222" s="3"/>
      <c r="J222" s="1"/>
    </row>
    <row r="223" spans="7:10" x14ac:dyDescent="0.3">
      <c r="G223" s="1"/>
      <c r="H223" s="1"/>
      <c r="I223" s="3"/>
      <c r="J223" s="1"/>
    </row>
    <row r="224" spans="7:10" x14ac:dyDescent="0.3">
      <c r="G224" s="1"/>
      <c r="H224" s="1"/>
      <c r="I224" s="3"/>
      <c r="J224" s="1"/>
    </row>
    <row r="225" spans="7:10" x14ac:dyDescent="0.3">
      <c r="G225" s="1"/>
      <c r="H225" s="1"/>
      <c r="I225" s="3"/>
      <c r="J225" s="1"/>
    </row>
    <row r="226" spans="7:10" x14ac:dyDescent="0.3">
      <c r="G226" s="1"/>
      <c r="H226" s="1"/>
      <c r="I226" s="3"/>
      <c r="J226" s="1"/>
    </row>
    <row r="227" spans="7:10" x14ac:dyDescent="0.3">
      <c r="G227" s="1"/>
      <c r="H227" s="1"/>
      <c r="I227" s="3"/>
      <c r="J227" s="1"/>
    </row>
    <row r="228" spans="7:10" x14ac:dyDescent="0.3">
      <c r="G228" s="1"/>
      <c r="H228" s="1"/>
      <c r="I228" s="3"/>
      <c r="J228" s="1"/>
    </row>
    <row r="229" spans="7:10" x14ac:dyDescent="0.3">
      <c r="G229" s="1"/>
      <c r="H229" s="1"/>
      <c r="I229" s="3"/>
      <c r="J229" s="1"/>
    </row>
    <row r="230" spans="7:10" x14ac:dyDescent="0.3">
      <c r="G230" s="1"/>
      <c r="H230" s="1"/>
      <c r="I230" s="3"/>
      <c r="J230" s="1"/>
    </row>
    <row r="231" spans="7:10" x14ac:dyDescent="0.3">
      <c r="G231" s="1"/>
      <c r="H231" s="1"/>
      <c r="I231" s="3"/>
      <c r="J231" s="1"/>
    </row>
    <row r="232" spans="7:10" x14ac:dyDescent="0.3">
      <c r="G232" s="1"/>
      <c r="H232" s="1"/>
      <c r="I232" s="3"/>
      <c r="J232" s="1"/>
    </row>
    <row r="233" spans="7:10" x14ac:dyDescent="0.3">
      <c r="G233" s="1"/>
      <c r="H233" s="1"/>
      <c r="I233" s="3"/>
      <c r="J233" s="1"/>
    </row>
    <row r="234" spans="7:10" x14ac:dyDescent="0.3">
      <c r="G234" s="1"/>
      <c r="H234" s="1"/>
      <c r="I234" s="3"/>
      <c r="J234" s="1"/>
    </row>
    <row r="235" spans="7:10" x14ac:dyDescent="0.3">
      <c r="G235" s="1"/>
      <c r="H235" s="1"/>
      <c r="I235" s="3"/>
      <c r="J235" s="1"/>
    </row>
    <row r="236" spans="7:10" x14ac:dyDescent="0.3">
      <c r="G236" s="1"/>
      <c r="H236" s="1"/>
      <c r="I236" s="3"/>
      <c r="J236" s="1"/>
    </row>
    <row r="237" spans="7:10" x14ac:dyDescent="0.3">
      <c r="G237" s="1"/>
      <c r="H237" s="1"/>
      <c r="I237" s="3"/>
      <c r="J237" s="1"/>
    </row>
    <row r="238" spans="7:10" x14ac:dyDescent="0.3">
      <c r="G238" s="1"/>
      <c r="H238" s="1"/>
      <c r="I238" s="3"/>
      <c r="J238" s="1"/>
    </row>
    <row r="239" spans="7:10" x14ac:dyDescent="0.3">
      <c r="G239" s="1"/>
      <c r="H239" s="1"/>
      <c r="I239" s="3"/>
      <c r="J239" s="1"/>
    </row>
    <row r="240" spans="7:10" x14ac:dyDescent="0.3">
      <c r="G240" s="1"/>
      <c r="H240" s="1"/>
      <c r="I240" s="3"/>
      <c r="J240" s="1"/>
    </row>
    <row r="241" spans="7:10" x14ac:dyDescent="0.3">
      <c r="G241" s="1"/>
      <c r="H241" s="1"/>
      <c r="I241" s="3"/>
      <c r="J241" s="1"/>
    </row>
    <row r="242" spans="7:10" x14ac:dyDescent="0.3">
      <c r="G242" s="1"/>
      <c r="H242" s="1"/>
      <c r="I242" s="1"/>
      <c r="J242" s="1"/>
    </row>
    <row r="243" spans="7:10" x14ac:dyDescent="0.3">
      <c r="G243" s="1"/>
      <c r="H243" s="1"/>
      <c r="I243" s="1"/>
      <c r="J243" s="1"/>
    </row>
    <row r="244" spans="7:10" x14ac:dyDescent="0.3">
      <c r="G244" s="1"/>
      <c r="H244" s="1"/>
      <c r="I244" s="1"/>
      <c r="J244" s="1"/>
    </row>
    <row r="245" spans="7:10" x14ac:dyDescent="0.3">
      <c r="G245" s="1"/>
      <c r="H245" s="1"/>
      <c r="I245" s="1"/>
      <c r="J245" s="1"/>
    </row>
    <row r="246" spans="7:10" x14ac:dyDescent="0.3">
      <c r="G246" s="1"/>
      <c r="H246" s="1"/>
      <c r="I246" s="1"/>
      <c r="J246" s="1"/>
    </row>
    <row r="247" spans="7:10" x14ac:dyDescent="0.3">
      <c r="G247" s="1"/>
      <c r="H247" s="1"/>
      <c r="I247" s="1"/>
      <c r="J247" s="1"/>
    </row>
    <row r="248" spans="7:10" x14ac:dyDescent="0.3">
      <c r="G248" s="1"/>
      <c r="H248" s="1"/>
      <c r="I248" s="1"/>
      <c r="J248" s="1"/>
    </row>
    <row r="249" spans="7:10" x14ac:dyDescent="0.3">
      <c r="G249" s="1"/>
      <c r="H249" s="1"/>
      <c r="I249" s="1"/>
      <c r="J249" s="1"/>
    </row>
    <row r="250" spans="7:10" x14ac:dyDescent="0.3">
      <c r="G250" s="1"/>
      <c r="H250" s="1"/>
      <c r="I250" s="1"/>
      <c r="J250" s="1"/>
    </row>
    <row r="251" spans="7:10" x14ac:dyDescent="0.3">
      <c r="G251" s="1"/>
      <c r="H251" s="1"/>
      <c r="I251" s="1"/>
      <c r="J251" s="1"/>
    </row>
    <row r="252" spans="7:10" x14ac:dyDescent="0.3">
      <c r="G252" s="1"/>
      <c r="H252" s="1"/>
      <c r="I252" s="1"/>
      <c r="J252" s="1"/>
    </row>
    <row r="253" spans="7:10" x14ac:dyDescent="0.3">
      <c r="G253" s="1"/>
      <c r="H253" s="1"/>
      <c r="I253" s="1"/>
      <c r="J253" s="1"/>
    </row>
    <row r="254" spans="7:10" x14ac:dyDescent="0.3">
      <c r="G254" s="1"/>
      <c r="H254" s="1"/>
      <c r="I254" s="1"/>
      <c r="J254" s="1"/>
    </row>
    <row r="255" spans="7:10" x14ac:dyDescent="0.3">
      <c r="G255" s="1"/>
      <c r="H255" s="1"/>
      <c r="I255" s="1"/>
      <c r="J255" s="1"/>
    </row>
    <row r="256" spans="7:10" x14ac:dyDescent="0.3">
      <c r="G256" s="1"/>
      <c r="H256" s="1"/>
      <c r="I256" s="1"/>
      <c r="J256" s="1"/>
    </row>
    <row r="257" spans="7:10" x14ac:dyDescent="0.3">
      <c r="G257" s="1"/>
      <c r="H257" s="1"/>
      <c r="I257" s="1"/>
      <c r="J257" s="1"/>
    </row>
    <row r="258" spans="7:10" x14ac:dyDescent="0.3">
      <c r="G258" s="1"/>
      <c r="H258" s="1"/>
      <c r="I258" s="1"/>
      <c r="J258" s="1"/>
    </row>
    <row r="259" spans="7:10" x14ac:dyDescent="0.3">
      <c r="G259" s="1"/>
      <c r="H259" s="1"/>
      <c r="I259" s="1"/>
      <c r="J259" s="1"/>
    </row>
    <row r="260" spans="7:10" x14ac:dyDescent="0.3">
      <c r="G260" s="1"/>
      <c r="H260" s="1"/>
      <c r="I260" s="1"/>
      <c r="J260" s="1"/>
    </row>
    <row r="261" spans="7:10" x14ac:dyDescent="0.3">
      <c r="G261" s="1"/>
      <c r="H261" s="1"/>
      <c r="I261" s="1"/>
      <c r="J261" s="1"/>
    </row>
    <row r="262" spans="7:10" x14ac:dyDescent="0.3">
      <c r="G262" s="1"/>
      <c r="H262" s="1"/>
      <c r="I262" s="1"/>
      <c r="J262" s="1"/>
    </row>
    <row r="263" spans="7:10" x14ac:dyDescent="0.3">
      <c r="G263" s="1"/>
      <c r="H263" s="1"/>
      <c r="I263" s="1"/>
      <c r="J263" s="1"/>
    </row>
    <row r="264" spans="7:10" x14ac:dyDescent="0.3">
      <c r="G264" s="1"/>
      <c r="H264" s="1"/>
      <c r="I264" s="1"/>
      <c r="J264" s="1"/>
    </row>
    <row r="265" spans="7:10" x14ac:dyDescent="0.3">
      <c r="G265" s="1"/>
      <c r="H265" s="1"/>
      <c r="I265" s="1"/>
      <c r="J265" s="1"/>
    </row>
    <row r="266" spans="7:10" x14ac:dyDescent="0.3">
      <c r="G266" s="1"/>
      <c r="H266" s="1"/>
      <c r="I266" s="1"/>
      <c r="J266" s="1"/>
    </row>
    <row r="267" spans="7:10" x14ac:dyDescent="0.3">
      <c r="G267" s="1"/>
      <c r="H267" s="1"/>
      <c r="I267" s="1"/>
      <c r="J267" s="1"/>
    </row>
    <row r="268" spans="7:10" x14ac:dyDescent="0.3">
      <c r="G268" s="1"/>
      <c r="H268" s="1"/>
      <c r="I268" s="1"/>
      <c r="J268" s="1"/>
    </row>
    <row r="269" spans="7:10" x14ac:dyDescent="0.3">
      <c r="G269" s="1"/>
      <c r="H269" s="1"/>
      <c r="I269" s="1"/>
      <c r="J269" s="1"/>
    </row>
    <row r="270" spans="7:10" x14ac:dyDescent="0.3">
      <c r="G270" s="1"/>
      <c r="H270" s="1"/>
      <c r="I270" s="1"/>
      <c r="J270" s="1"/>
    </row>
    <row r="271" spans="7:10" x14ac:dyDescent="0.3">
      <c r="G271" s="1"/>
      <c r="H271" s="1"/>
      <c r="I271" s="1"/>
      <c r="J271" s="1"/>
    </row>
    <row r="272" spans="7:10" x14ac:dyDescent="0.3">
      <c r="G272" s="1"/>
      <c r="H272" s="1"/>
      <c r="I272" s="1"/>
      <c r="J272" s="1"/>
    </row>
    <row r="273" spans="7:10" x14ac:dyDescent="0.3">
      <c r="G273" s="1"/>
      <c r="H273" s="1"/>
      <c r="I273" s="1"/>
      <c r="J273" s="1"/>
    </row>
    <row r="274" spans="7:10" x14ac:dyDescent="0.3">
      <c r="G274" s="1"/>
      <c r="H274" s="1"/>
      <c r="I274" s="1"/>
      <c r="J274" s="1"/>
    </row>
    <row r="275" spans="7:10" x14ac:dyDescent="0.3">
      <c r="G275" s="1"/>
      <c r="H275" s="1"/>
      <c r="I275" s="1"/>
      <c r="J275" s="1"/>
    </row>
    <row r="276" spans="7:10" x14ac:dyDescent="0.3">
      <c r="G276" s="1"/>
      <c r="H276" s="1"/>
      <c r="I276" s="1"/>
      <c r="J276" s="1"/>
    </row>
    <row r="277" spans="7:10" x14ac:dyDescent="0.3">
      <c r="G277" s="1"/>
      <c r="H277" s="1"/>
      <c r="I277" s="1"/>
      <c r="J277" s="1"/>
    </row>
    <row r="278" spans="7:10" x14ac:dyDescent="0.3">
      <c r="G278" s="1"/>
      <c r="H278" s="1"/>
      <c r="I278" s="1"/>
      <c r="J278" s="1"/>
    </row>
    <row r="279" spans="7:10" x14ac:dyDescent="0.3">
      <c r="G279" s="1"/>
      <c r="H279" s="1"/>
      <c r="I279" s="1"/>
      <c r="J279" s="1"/>
    </row>
    <row r="280" spans="7:10" x14ac:dyDescent="0.3">
      <c r="G280" s="1"/>
      <c r="H280" s="1"/>
      <c r="I280" s="1"/>
      <c r="J280" s="1"/>
    </row>
    <row r="281" spans="7:10" x14ac:dyDescent="0.3">
      <c r="G281" s="1"/>
      <c r="H281" s="1"/>
      <c r="I281" s="1"/>
      <c r="J281" s="1"/>
    </row>
    <row r="282" spans="7:10" x14ac:dyDescent="0.3">
      <c r="G282" s="1"/>
      <c r="H282" s="1"/>
      <c r="I282" s="1"/>
      <c r="J282" s="1"/>
    </row>
    <row r="283" spans="7:10" x14ac:dyDescent="0.3">
      <c r="G283" s="1"/>
      <c r="H283" s="1"/>
      <c r="I283" s="1"/>
      <c r="J283" s="1"/>
    </row>
    <row r="284" spans="7:10" x14ac:dyDescent="0.3">
      <c r="G284" s="1"/>
      <c r="H284" s="1"/>
      <c r="I284" s="1"/>
      <c r="J284" s="1"/>
    </row>
    <row r="285" spans="7:10" x14ac:dyDescent="0.3">
      <c r="G285" s="1"/>
      <c r="H285" s="1"/>
      <c r="I285" s="1"/>
      <c r="J285" s="1"/>
    </row>
    <row r="286" spans="7:10" x14ac:dyDescent="0.3">
      <c r="G286" s="1"/>
      <c r="H286" s="1"/>
      <c r="I286" s="1"/>
      <c r="J286" s="1"/>
    </row>
    <row r="287" spans="7:10" x14ac:dyDescent="0.3">
      <c r="G287" s="1"/>
      <c r="H287" s="1"/>
      <c r="I287" s="1"/>
      <c r="J287" s="1"/>
    </row>
    <row r="288" spans="7:10" x14ac:dyDescent="0.3">
      <c r="G288" s="1"/>
      <c r="H288" s="1"/>
      <c r="I288" s="1"/>
      <c r="J288" s="1"/>
    </row>
    <row r="289" spans="7:10" x14ac:dyDescent="0.3">
      <c r="G289" s="1"/>
      <c r="H289" s="1"/>
      <c r="I289" s="1"/>
      <c r="J289" s="1"/>
    </row>
    <row r="290" spans="7:10" x14ac:dyDescent="0.3">
      <c r="G290" s="1"/>
      <c r="H290" s="1"/>
      <c r="I290" s="1"/>
      <c r="J290" s="1"/>
    </row>
    <row r="291" spans="7:10" x14ac:dyDescent="0.3">
      <c r="G291" s="1"/>
      <c r="H291" s="1"/>
      <c r="I291" s="1"/>
      <c r="J291" s="1"/>
    </row>
    <row r="292" spans="7:10" x14ac:dyDescent="0.3">
      <c r="G292" s="1"/>
      <c r="H292" s="1"/>
      <c r="I292" s="1"/>
      <c r="J292" s="1"/>
    </row>
    <row r="293" spans="7:10" x14ac:dyDescent="0.3">
      <c r="G293" s="1"/>
      <c r="H293" s="1"/>
      <c r="I293" s="1"/>
      <c r="J293" s="1"/>
    </row>
    <row r="294" spans="7:10" x14ac:dyDescent="0.3">
      <c r="G294" s="1"/>
      <c r="H294" s="1"/>
      <c r="I294" s="1"/>
      <c r="J294" s="1"/>
    </row>
    <row r="295" spans="7:10" x14ac:dyDescent="0.3">
      <c r="G295" s="1"/>
      <c r="H295" s="1"/>
      <c r="I295" s="1"/>
      <c r="J295" s="1"/>
    </row>
    <row r="296" spans="7:10" x14ac:dyDescent="0.3">
      <c r="G296" s="1"/>
      <c r="H296" s="1"/>
      <c r="I296" s="1"/>
      <c r="J296" s="1"/>
    </row>
    <row r="297" spans="7:10" x14ac:dyDescent="0.3">
      <c r="G297" s="1"/>
      <c r="H297" s="1"/>
      <c r="I297" s="1"/>
      <c r="J297" s="1"/>
    </row>
    <row r="298" spans="7:10" x14ac:dyDescent="0.3">
      <c r="G298" s="1"/>
      <c r="H298" s="1"/>
      <c r="I298" s="1"/>
      <c r="J298" s="1"/>
    </row>
    <row r="299" spans="7:10" x14ac:dyDescent="0.3">
      <c r="G299" s="1"/>
      <c r="H299" s="1"/>
      <c r="I299" s="1"/>
      <c r="J299" s="1"/>
    </row>
    <row r="300" spans="7:10" x14ac:dyDescent="0.3">
      <c r="G300" s="1"/>
      <c r="H300" s="1"/>
      <c r="I300" s="1"/>
      <c r="J300" s="1"/>
    </row>
    <row r="301" spans="7:10" x14ac:dyDescent="0.3">
      <c r="G301" s="1"/>
      <c r="H301" s="1"/>
      <c r="I301" s="1"/>
      <c r="J301" s="1"/>
    </row>
    <row r="302" spans="7:10" x14ac:dyDescent="0.3">
      <c r="G302" s="1"/>
      <c r="H302" s="1"/>
      <c r="I302" s="1"/>
      <c r="J302" s="1"/>
    </row>
    <row r="303" spans="7:10" x14ac:dyDescent="0.3">
      <c r="G303" s="1"/>
      <c r="H303" s="1"/>
      <c r="I303" s="1"/>
      <c r="J303" s="1"/>
    </row>
    <row r="304" spans="7:10" x14ac:dyDescent="0.3">
      <c r="G304" s="1"/>
      <c r="H304" s="1"/>
      <c r="I304" s="1"/>
      <c r="J304" s="1"/>
    </row>
    <row r="305" spans="7:10" x14ac:dyDescent="0.3">
      <c r="G305" s="1"/>
      <c r="H305" s="1"/>
      <c r="I305" s="1"/>
      <c r="J305" s="1"/>
    </row>
    <row r="306" spans="7:10" x14ac:dyDescent="0.3">
      <c r="G306" s="1"/>
      <c r="H306" s="1"/>
      <c r="I306" s="1"/>
      <c r="J306" s="1"/>
    </row>
    <row r="307" spans="7:10" x14ac:dyDescent="0.3">
      <c r="G307" s="1"/>
      <c r="H307" s="1"/>
      <c r="I307" s="1"/>
      <c r="J307" s="1"/>
    </row>
    <row r="308" spans="7:10" x14ac:dyDescent="0.3">
      <c r="G308" s="1"/>
      <c r="H308" s="1"/>
      <c r="I308" s="1"/>
      <c r="J308" s="1"/>
    </row>
    <row r="309" spans="7:10" x14ac:dyDescent="0.3">
      <c r="G309" s="1"/>
      <c r="H309" s="1"/>
      <c r="I309" s="1"/>
      <c r="J309" s="1"/>
    </row>
    <row r="310" spans="7:10" x14ac:dyDescent="0.3">
      <c r="G310" s="1"/>
      <c r="H310" s="1"/>
      <c r="I310" s="1"/>
      <c r="J310" s="1"/>
    </row>
    <row r="311" spans="7:10" x14ac:dyDescent="0.3">
      <c r="G311" s="1"/>
      <c r="H311" s="1"/>
      <c r="I311" s="1"/>
      <c r="J311" s="1"/>
    </row>
    <row r="312" spans="7:10" x14ac:dyDescent="0.3">
      <c r="G312" s="1"/>
      <c r="H312" s="1"/>
      <c r="I312" s="1"/>
      <c r="J312" s="1"/>
    </row>
    <row r="313" spans="7:10" x14ac:dyDescent="0.3">
      <c r="G313" s="1"/>
      <c r="H313" s="1"/>
      <c r="I313" s="1"/>
      <c r="J313" s="1"/>
    </row>
    <row r="314" spans="7:10" x14ac:dyDescent="0.3">
      <c r="G314" s="1"/>
      <c r="H314" s="1"/>
      <c r="I314" s="1"/>
      <c r="J314" s="1"/>
    </row>
    <row r="315" spans="7:10" x14ac:dyDescent="0.3">
      <c r="G315" s="1"/>
      <c r="H315" s="1"/>
      <c r="I315" s="1"/>
      <c r="J315" s="1"/>
    </row>
    <row r="316" spans="7:10" x14ac:dyDescent="0.3">
      <c r="G316" s="1"/>
      <c r="H316" s="1"/>
      <c r="I316" s="1"/>
      <c r="J316" s="1"/>
    </row>
    <row r="317" spans="7:10" x14ac:dyDescent="0.3">
      <c r="G317" s="1"/>
      <c r="H317" s="1"/>
      <c r="I317" s="1"/>
      <c r="J317" s="1"/>
    </row>
    <row r="318" spans="7:10" x14ac:dyDescent="0.3">
      <c r="G318" s="1"/>
      <c r="H318" s="1"/>
      <c r="I318" s="1"/>
      <c r="J318" s="1"/>
    </row>
    <row r="319" spans="7:10" x14ac:dyDescent="0.3">
      <c r="G319" s="1"/>
      <c r="H319" s="1"/>
      <c r="I319" s="1"/>
      <c r="J319" s="1"/>
    </row>
    <row r="320" spans="7:10" x14ac:dyDescent="0.3">
      <c r="G320" s="1"/>
      <c r="H320" s="1"/>
      <c r="I320" s="1"/>
      <c r="J320" s="1"/>
    </row>
    <row r="321" spans="7:10" x14ac:dyDescent="0.3">
      <c r="G321" s="1"/>
      <c r="H321" s="1"/>
      <c r="I321" s="1"/>
      <c r="J321" s="1"/>
    </row>
    <row r="322" spans="7:10" x14ac:dyDescent="0.3">
      <c r="G322" s="1"/>
      <c r="H322" s="1"/>
      <c r="I322" s="1"/>
      <c r="J322" s="1"/>
    </row>
    <row r="323" spans="7:10" x14ac:dyDescent="0.3">
      <c r="G323" s="1"/>
      <c r="H323" s="1"/>
      <c r="I323" s="1"/>
      <c r="J323" s="1"/>
    </row>
    <row r="324" spans="7:10" x14ac:dyDescent="0.3">
      <c r="G324" s="1"/>
      <c r="H324" s="1"/>
      <c r="I324" s="1"/>
      <c r="J324" s="1"/>
    </row>
    <row r="325" spans="7:10" x14ac:dyDescent="0.3">
      <c r="G325" s="1"/>
      <c r="H325" s="1"/>
      <c r="I325" s="1"/>
      <c r="J325" s="1"/>
    </row>
    <row r="326" spans="7:10" x14ac:dyDescent="0.3">
      <c r="G326" s="1"/>
      <c r="H326" s="1"/>
      <c r="I326" s="1"/>
      <c r="J326" s="1"/>
    </row>
    <row r="327" spans="7:10" x14ac:dyDescent="0.3">
      <c r="G327" s="1"/>
      <c r="H327" s="1"/>
      <c r="I327" s="1"/>
      <c r="J327" s="1"/>
    </row>
    <row r="328" spans="7:10" x14ac:dyDescent="0.3">
      <c r="G328" s="1"/>
      <c r="H328" s="1"/>
      <c r="I328" s="1"/>
      <c r="J328" s="1"/>
    </row>
    <row r="329" spans="7:10" x14ac:dyDescent="0.3">
      <c r="G329" s="1"/>
      <c r="H329" s="1"/>
      <c r="I329" s="1"/>
      <c r="J329" s="1"/>
    </row>
    <row r="330" spans="7:10" x14ac:dyDescent="0.3">
      <c r="G330" s="1"/>
      <c r="H330" s="1"/>
      <c r="I330" s="1"/>
      <c r="J330" s="1"/>
    </row>
    <row r="331" spans="7:10" x14ac:dyDescent="0.3">
      <c r="G331" s="1"/>
      <c r="H331" s="1"/>
      <c r="I331" s="1"/>
      <c r="J331" s="1"/>
    </row>
    <row r="332" spans="7:10" x14ac:dyDescent="0.3">
      <c r="G332" s="1"/>
      <c r="H332" s="1"/>
      <c r="I332" s="1"/>
      <c r="J332" s="1"/>
    </row>
    <row r="333" spans="7:10" x14ac:dyDescent="0.3">
      <c r="G333" s="1"/>
      <c r="H333" s="1"/>
      <c r="I333" s="1"/>
      <c r="J333" s="1"/>
    </row>
    <row r="334" spans="7:10" x14ac:dyDescent="0.3">
      <c r="G334" s="1"/>
      <c r="H334" s="1"/>
      <c r="I334" s="1"/>
      <c r="J334" s="1"/>
    </row>
    <row r="335" spans="7:10" x14ac:dyDescent="0.3">
      <c r="G335" s="1"/>
      <c r="H335" s="1"/>
      <c r="I335" s="1"/>
      <c r="J335" s="1"/>
    </row>
    <row r="336" spans="7:10" x14ac:dyDescent="0.3">
      <c r="G336" s="1"/>
      <c r="H336" s="1"/>
      <c r="I336" s="1"/>
      <c r="J336" s="1"/>
    </row>
    <row r="337" spans="7:10" x14ac:dyDescent="0.3">
      <c r="G337" s="1"/>
      <c r="H337" s="1"/>
      <c r="I337" s="1"/>
      <c r="J3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for_Github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Kodali, Srinadh</dc:creator>
  <cp:lastModifiedBy>Brugler, Skye</cp:lastModifiedBy>
  <dcterms:created xsi:type="dcterms:W3CDTF">2024-07-24T15:40:56Z</dcterms:created>
  <dcterms:modified xsi:type="dcterms:W3CDTF">2024-08-05T16:37:13Z</dcterms:modified>
</cp:coreProperties>
</file>