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now\Documents\QEA-Boat\"/>
    </mc:Choice>
  </mc:AlternateContent>
  <bookViews>
    <workbookView xWindow="0" yWindow="0" windowWidth="2304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12" i="1" s="1"/>
  <c r="J15" i="1" s="1"/>
  <c r="G15" i="1"/>
  <c r="G13" i="1"/>
  <c r="G12" i="1"/>
  <c r="G11" i="1"/>
  <c r="G10" i="1"/>
  <c r="R10" i="1"/>
  <c r="N10" i="1"/>
  <c r="B10" i="1"/>
  <c r="R12" i="1"/>
  <c r="N12" i="1"/>
  <c r="B12" i="1"/>
  <c r="N15" i="1" s="1"/>
  <c r="R11" i="1"/>
  <c r="N11" i="1"/>
  <c r="B11" i="1"/>
  <c r="R15" i="1" l="1"/>
</calcChain>
</file>

<file path=xl/sharedStrings.xml><?xml version="1.0" encoding="utf-8"?>
<sst xmlns="http://schemas.openxmlformats.org/spreadsheetml/2006/main" count="88" uniqueCount="28">
  <si>
    <t>Parabolic</t>
  </si>
  <si>
    <t>Extrusion</t>
  </si>
  <si>
    <t>Total area</t>
  </si>
  <si>
    <t xml:space="preserve"> cm^2</t>
  </si>
  <si>
    <t>TOTAL FX</t>
  </si>
  <si>
    <t xml:space="preserve"> Newton</t>
  </si>
  <si>
    <t>TOTAL FY</t>
  </si>
  <si>
    <t>TOTAL FZ</t>
  </si>
  <si>
    <t>Center of Force about X-Axis (Y-Z)</t>
  </si>
  <si>
    <t xml:space="preserve"> cm</t>
  </si>
  <si>
    <t>Center of Force about Y-Axis (X-Z)</t>
  </si>
  <si>
    <t>Center of Force about Z-Axis (X-Y)</t>
  </si>
  <si>
    <t>Total Drag:</t>
  </si>
  <si>
    <t>Approximate Wetted Surface:</t>
  </si>
  <si>
    <t>Drag per total surface:</t>
  </si>
  <si>
    <t>Drag per wetted surface:</t>
  </si>
  <si>
    <t>NA</t>
  </si>
  <si>
    <t>Percentage Drag Savings</t>
  </si>
  <si>
    <t>(optimized-test)/test*100</t>
  </si>
  <si>
    <t>Drag/Wetted</t>
  </si>
  <si>
    <t>FullyFoiling</t>
  </si>
  <si>
    <t>For foiling boats drag per normally wetted surface</t>
  </si>
  <si>
    <t>Parabolic1</t>
  </si>
  <si>
    <t>boat = ImplicitRegion[
  y &lt; 10 &amp;&amp; y &gt; 4/((z)^1.2) *x^2 +1/2* (z - 27)^2/200 &amp;&amp; 0 &lt; z &lt; 58, {x, 
   y, z}]
  y &lt; 10 &amp;&amp; y &gt; 4/((z)^1.2) *x^2 + (z - 27)^2/200 &amp;&amp; 0 &lt; z &lt; 58, {x, 
   y, z}]</t>
  </si>
  <si>
    <t>Comparison</t>
  </si>
  <si>
    <t>ImplicitRegion[</t>
  </si>
  <si>
    <t xml:space="preserve"> y &lt; 10 &amp;&amp; y &gt; 4/((z)^1.2) *x^2 + (z - 27)^2/200 &amp;&amp; 0 &lt; z &lt; 58, {x, y,</t>
  </si>
  <si>
    <t xml:space="preserve">   z}]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</si>
</sst>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">
    <xf numFmtId="0" fontId="0" fillId="0" borderId="0" xfId="0"/>
    <xf numFmtId="0" fontId="1" fillId="2" borderId="0" xfId="1"/>
    <xf numFmtId="0" fontId="2" fillId="3" borderId="0" xfId="2"/>
    <xf numFmtId="0" fontId="0" fillId="0" borderId="0" xfId="0" applyAlignment="1">
      <alignment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"/>
  <sheetViews>
    <sheetView tabSelected="1" workbookViewId="0">
      <selection activeCell="A24" sqref="A24"/>
    </sheetView>
  </sheetViews>
  <sheetFormatPr defaultRowHeight="14.4" x14ac:dyDescent="0.3"/>
  <cols>
    <col min="1" max="1" width="43.88671875" customWidth="1"/>
    <col min="2" max="2" width="29.88671875" customWidth="1"/>
    <col min="14" max="14" width="29.6640625" customWidth="1"/>
    <col min="18" max="18" width="28.21875" customWidth="1"/>
  </cols>
  <sheetData>
    <row r="1" spans="1:21" ht="16.2" customHeight="1" x14ac:dyDescent="0.3">
      <c r="B1" t="s">
        <v>24</v>
      </c>
      <c r="F1" t="s">
        <v>20</v>
      </c>
      <c r="J1" t="s">
        <v>22</v>
      </c>
      <c r="K1" s="3" t="s">
        <v>23</v>
      </c>
      <c r="N1" t="s">
        <v>0</v>
      </c>
      <c r="R1" t="s">
        <v>1</v>
      </c>
    </row>
    <row r="2" spans="1:21" x14ac:dyDescent="0.3">
      <c r="B2" t="s">
        <v>2</v>
      </c>
      <c r="C2">
        <v>936.88400000000001</v>
      </c>
      <c r="D2" t="s">
        <v>3</v>
      </c>
      <c r="F2" t="s">
        <v>2</v>
      </c>
      <c r="G2">
        <v>395.33499999999998</v>
      </c>
      <c r="H2" t="s">
        <v>3</v>
      </c>
      <c r="J2" t="s">
        <v>2</v>
      </c>
      <c r="K2">
        <v>2257.3200000000002</v>
      </c>
      <c r="L2" t="s">
        <v>3</v>
      </c>
      <c r="N2" t="s">
        <v>2</v>
      </c>
      <c r="O2">
        <v>1750.25</v>
      </c>
      <c r="P2" t="s">
        <v>3</v>
      </c>
      <c r="R2" t="s">
        <v>2</v>
      </c>
      <c r="S2">
        <v>3023.27</v>
      </c>
      <c r="T2" t="s">
        <v>3</v>
      </c>
    </row>
    <row r="3" spans="1:21" x14ac:dyDescent="0.3">
      <c r="B3" t="s">
        <v>4</v>
      </c>
      <c r="C3">
        <v>-1.19011</v>
      </c>
      <c r="D3" t="s">
        <v>5</v>
      </c>
      <c r="F3" t="s">
        <v>4</v>
      </c>
      <c r="G3">
        <v>-0.80002899999999999</v>
      </c>
      <c r="H3" t="s">
        <v>5</v>
      </c>
      <c r="J3" t="s">
        <v>4</v>
      </c>
      <c r="K3">
        <v>1.528</v>
      </c>
      <c r="L3" t="s">
        <v>5</v>
      </c>
      <c r="N3" t="s">
        <v>4</v>
      </c>
      <c r="O3">
        <v>-2.7496299999999998</v>
      </c>
      <c r="P3" t="s">
        <v>5</v>
      </c>
      <c r="R3" t="s">
        <v>4</v>
      </c>
      <c r="S3">
        <v>-8.0094999999999992</v>
      </c>
      <c r="T3" t="s">
        <v>5</v>
      </c>
    </row>
    <row r="4" spans="1:21" x14ac:dyDescent="0.3">
      <c r="B4" t="s">
        <v>6</v>
      </c>
      <c r="C4">
        <v>-1.1185799999999999</v>
      </c>
      <c r="D4" t="s">
        <v>5</v>
      </c>
      <c r="F4" t="s">
        <v>6</v>
      </c>
      <c r="G4">
        <v>1.68818</v>
      </c>
      <c r="H4" t="s">
        <v>5</v>
      </c>
      <c r="J4" t="s">
        <v>6</v>
      </c>
      <c r="K4">
        <v>-1.82498</v>
      </c>
      <c r="L4" t="s">
        <v>5</v>
      </c>
      <c r="N4" t="s">
        <v>6</v>
      </c>
      <c r="O4">
        <v>-5.2747200000000003</v>
      </c>
      <c r="P4" t="s">
        <v>5</v>
      </c>
      <c r="R4" t="s">
        <v>6</v>
      </c>
      <c r="S4">
        <v>-4.6917200000000001</v>
      </c>
      <c r="T4" t="s">
        <v>5</v>
      </c>
    </row>
    <row r="5" spans="1:21" x14ac:dyDescent="0.3">
      <c r="B5" t="s">
        <v>7</v>
      </c>
      <c r="C5">
        <v>1.90016E-2</v>
      </c>
      <c r="D5" t="s">
        <v>5</v>
      </c>
      <c r="F5" t="s">
        <v>7</v>
      </c>
      <c r="G5">
        <v>-0.40016200000000002</v>
      </c>
      <c r="H5" t="s">
        <v>5</v>
      </c>
      <c r="J5" t="s">
        <v>7</v>
      </c>
      <c r="K5">
        <v>-0.21515699999999999</v>
      </c>
      <c r="L5" t="s">
        <v>5</v>
      </c>
      <c r="N5" t="s">
        <v>7</v>
      </c>
      <c r="O5">
        <v>3.6418499999999999E-2</v>
      </c>
      <c r="P5" t="s">
        <v>5</v>
      </c>
      <c r="R5" t="s">
        <v>7</v>
      </c>
      <c r="S5">
        <v>0.151893</v>
      </c>
      <c r="T5" t="s">
        <v>5</v>
      </c>
    </row>
    <row r="6" spans="1:21" x14ac:dyDescent="0.3">
      <c r="B6" t="s">
        <v>8</v>
      </c>
      <c r="C6">
        <v>29.305700000000002</v>
      </c>
      <c r="D6">
        <v>31.624600000000001</v>
      </c>
      <c r="E6" t="s">
        <v>9</v>
      </c>
      <c r="F6" t="s">
        <v>8</v>
      </c>
      <c r="G6">
        <v>25.7758</v>
      </c>
      <c r="H6">
        <v>32.3474</v>
      </c>
      <c r="I6" t="s">
        <v>9</v>
      </c>
      <c r="J6" t="s">
        <v>8</v>
      </c>
      <c r="K6">
        <v>25.088799999999999</v>
      </c>
      <c r="L6">
        <v>24.760999999999999</v>
      </c>
      <c r="M6" t="s">
        <v>9</v>
      </c>
      <c r="N6" t="s">
        <v>8</v>
      </c>
      <c r="O6">
        <v>27.048400000000001</v>
      </c>
      <c r="P6">
        <v>31.503799999999998</v>
      </c>
      <c r="Q6" t="s">
        <v>9</v>
      </c>
      <c r="R6" t="s">
        <v>8</v>
      </c>
      <c r="S6">
        <v>26.722300000000001</v>
      </c>
      <c r="T6">
        <v>31.721499999999999</v>
      </c>
      <c r="U6" t="s">
        <v>9</v>
      </c>
    </row>
    <row r="7" spans="1:21" x14ac:dyDescent="0.3">
      <c r="B7" t="s">
        <v>10</v>
      </c>
      <c r="C7">
        <v>-24.1173</v>
      </c>
      <c r="D7">
        <v>32.098799999999997</v>
      </c>
      <c r="E7" t="s">
        <v>9</v>
      </c>
      <c r="F7" t="s">
        <v>10</v>
      </c>
      <c r="G7">
        <v>49.481099999999998</v>
      </c>
      <c r="H7">
        <v>31.7514</v>
      </c>
      <c r="I7" t="s">
        <v>9</v>
      </c>
      <c r="J7" t="s">
        <v>10</v>
      </c>
      <c r="K7">
        <v>-115.238</v>
      </c>
      <c r="L7">
        <v>24.063400000000001</v>
      </c>
      <c r="M7" t="s">
        <v>9</v>
      </c>
      <c r="N7" t="s">
        <v>10</v>
      </c>
      <c r="O7">
        <v>45.145800000000001</v>
      </c>
      <c r="P7">
        <v>31.523800000000001</v>
      </c>
      <c r="Q7" t="s">
        <v>9</v>
      </c>
      <c r="R7" t="s">
        <v>10</v>
      </c>
      <c r="S7">
        <v>35.299199999999999</v>
      </c>
      <c r="T7">
        <v>31.618300000000001</v>
      </c>
      <c r="U7" t="s">
        <v>9</v>
      </c>
    </row>
    <row r="8" spans="1:21" x14ac:dyDescent="0.3">
      <c r="B8" t="s">
        <v>11</v>
      </c>
      <c r="C8">
        <v>-31.17</v>
      </c>
      <c r="D8">
        <v>30.249199999999998</v>
      </c>
      <c r="E8" t="s">
        <v>9</v>
      </c>
      <c r="F8" t="s">
        <v>11</v>
      </c>
      <c r="G8">
        <v>50.9422</v>
      </c>
      <c r="H8">
        <v>26.017199999999999</v>
      </c>
      <c r="I8" t="s">
        <v>9</v>
      </c>
      <c r="J8" t="s">
        <v>11</v>
      </c>
      <c r="K8">
        <v>-101.547</v>
      </c>
      <c r="L8">
        <v>23.584800000000001</v>
      </c>
      <c r="M8" t="s">
        <v>9</v>
      </c>
      <c r="N8" t="s">
        <v>11</v>
      </c>
      <c r="O8">
        <v>51.365099999999998</v>
      </c>
      <c r="P8">
        <v>49.4039</v>
      </c>
      <c r="Q8" t="s">
        <v>9</v>
      </c>
      <c r="R8" t="s">
        <v>11</v>
      </c>
      <c r="S8">
        <v>-18.620899999999999</v>
      </c>
      <c r="T8">
        <v>19.423200000000001</v>
      </c>
      <c r="U8" t="s">
        <v>9</v>
      </c>
    </row>
    <row r="9" spans="1:21" x14ac:dyDescent="0.3">
      <c r="A9" t="s">
        <v>13</v>
      </c>
      <c r="B9">
        <v>600</v>
      </c>
      <c r="G9">
        <v>395</v>
      </c>
      <c r="J9">
        <v>1000</v>
      </c>
      <c r="N9">
        <v>856</v>
      </c>
      <c r="R9">
        <v>1712</v>
      </c>
    </row>
    <row r="10" spans="1:21" x14ac:dyDescent="0.3">
      <c r="A10" t="s">
        <v>12</v>
      </c>
      <c r="B10">
        <f>C3</f>
        <v>-1.19011</v>
      </c>
      <c r="G10">
        <f>G3</f>
        <v>-0.80002899999999999</v>
      </c>
      <c r="J10">
        <f>-K3</f>
        <v>-1.528</v>
      </c>
      <c r="N10">
        <f>O3</f>
        <v>-2.7496299999999998</v>
      </c>
      <c r="R10">
        <f>S3</f>
        <v>-8.0094999999999992</v>
      </c>
    </row>
    <row r="11" spans="1:21" x14ac:dyDescent="0.3">
      <c r="A11" t="s">
        <v>14</v>
      </c>
      <c r="B11">
        <f>C3/C2</f>
        <v>-1.2702853288133857E-3</v>
      </c>
      <c r="G11">
        <f>G3/G2</f>
        <v>-2.0236735932816475E-3</v>
      </c>
      <c r="J11">
        <f>J10/K2</f>
        <v>-6.7690890082044194E-4</v>
      </c>
      <c r="N11">
        <f>O3/O2</f>
        <v>-1.5709927153263819E-3</v>
      </c>
      <c r="R11">
        <f>S3/S2</f>
        <v>-2.649283722591763E-3</v>
      </c>
    </row>
    <row r="12" spans="1:21" x14ac:dyDescent="0.3">
      <c r="A12" t="s">
        <v>15</v>
      </c>
      <c r="B12">
        <f>C3/B9</f>
        <v>-1.9835166666666666E-3</v>
      </c>
      <c r="G12">
        <f>G3/G2</f>
        <v>-2.0236735932816475E-3</v>
      </c>
      <c r="J12">
        <f>J10/J9</f>
        <v>-1.5280000000000001E-3</v>
      </c>
      <c r="N12">
        <f>O3/N9</f>
        <v>-3.2121845794392521E-3</v>
      </c>
      <c r="R12">
        <f>S3/R9</f>
        <v>-4.6784462616822429E-3</v>
      </c>
    </row>
    <row r="13" spans="1:21" x14ac:dyDescent="0.3">
      <c r="A13" t="s">
        <v>21</v>
      </c>
      <c r="G13">
        <f>G3/(G2+600)</f>
        <v>-8.0377862729633738E-4</v>
      </c>
    </row>
    <row r="15" spans="1:21" x14ac:dyDescent="0.3">
      <c r="A15" t="s">
        <v>17</v>
      </c>
      <c r="B15" t="s">
        <v>16</v>
      </c>
      <c r="G15" s="1">
        <f>(G13-B12)/B12*100</f>
        <v>-59.477092337867724</v>
      </c>
      <c r="J15" s="1">
        <f>(J12-B12)/B12</f>
        <v>-0.229651040660107</v>
      </c>
      <c r="N15" s="2">
        <f>(N12-B12)/B12*100</f>
        <v>61.943916752531393</v>
      </c>
      <c r="R15" s="2">
        <f>(R12-B12)/B12*100</f>
        <v>135.86624404545341</v>
      </c>
    </row>
    <row r="16" spans="1:21" x14ac:dyDescent="0.3">
      <c r="A16" t="s">
        <v>18</v>
      </c>
    </row>
    <row r="17" spans="1:1" x14ac:dyDescent="0.3">
      <c r="A17" t="s">
        <v>19</v>
      </c>
    </row>
    <row r="27" spans="1:1" x14ac:dyDescent="0.3">
      <c r="A27" t="s">
        <v>25</v>
      </c>
    </row>
    <row r="28" spans="1:1" x14ac:dyDescent="0.3">
      <c r="A28" t="s">
        <v>26</v>
      </c>
    </row>
    <row r="29" spans="1:1" x14ac:dyDescent="0.3">
      <c r="A29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Olin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2019-02-13T04:00:49Z</dcterms:created>
  <dcterms:modified xsi:type="dcterms:W3CDTF">2019-02-14T04:29:55Z</dcterms:modified>
</cp:coreProperties>
</file>