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Sheet1!$A$2:$M$422</definedName>
  </definedNames>
  <calcPr calcId="144525"/>
</workbook>
</file>

<file path=xl/sharedStrings.xml><?xml version="1.0" encoding="utf-8"?>
<sst xmlns="http://schemas.openxmlformats.org/spreadsheetml/2006/main" count="1422" uniqueCount="121">
  <si>
    <t>year</t>
  </si>
  <si>
    <t>name</t>
  </si>
  <si>
    <t>投入</t>
  </si>
  <si>
    <t>产出</t>
  </si>
  <si>
    <t>控制变量</t>
  </si>
  <si>
    <t>被解释变量</t>
  </si>
  <si>
    <t>资产总计</t>
  </si>
  <si>
    <t>资产负债率</t>
  </si>
  <si>
    <t>营业成本</t>
  </si>
  <si>
    <t>净资产收益率</t>
  </si>
  <si>
    <t>营业收入增长率</t>
  </si>
  <si>
    <t>总资产周转率</t>
  </si>
  <si>
    <t>公司规模</t>
  </si>
  <si>
    <t>净营运资本变动</t>
  </si>
  <si>
    <t>短期债务变动</t>
  </si>
  <si>
    <t>省份</t>
  </si>
  <si>
    <t>地级市</t>
  </si>
  <si>
    <t>TE</t>
  </si>
  <si>
    <t>SE</t>
  </si>
  <si>
    <t>综合效益</t>
  </si>
  <si>
    <t>PTE</t>
  </si>
  <si>
    <t>三达奥克</t>
  </si>
  <si>
    <t>辽宁省</t>
  </si>
  <si>
    <t>大连市</t>
  </si>
  <si>
    <t>世安科技</t>
  </si>
  <si>
    <t>有效</t>
  </si>
  <si>
    <t>相对有效</t>
  </si>
  <si>
    <t>相对无效</t>
  </si>
  <si>
    <t>无效</t>
  </si>
  <si>
    <t>东管电力</t>
  </si>
  <si>
    <t>沈阳市</t>
  </si>
  <si>
    <t>效率类型</t>
  </si>
  <si>
    <t>年份</t>
  </si>
  <si>
    <t>家数</t>
  </si>
  <si>
    <t>占比</t>
  </si>
  <si>
    <t>中创洁能</t>
  </si>
  <si>
    <t>技术效益TE</t>
  </si>
  <si>
    <t>中北通磁</t>
  </si>
  <si>
    <t>中旭石化</t>
  </si>
  <si>
    <t>铁岭市</t>
  </si>
  <si>
    <t>中盈科技</t>
  </si>
  <si>
    <t>中科三耐</t>
  </si>
  <si>
    <t>中科仪</t>
  </si>
  <si>
    <t>中镁控股</t>
  </si>
  <si>
    <t>营口市</t>
  </si>
  <si>
    <t>亚泰科技</t>
  </si>
  <si>
    <t>伊菲股份</t>
  </si>
  <si>
    <t>葫芦岛市</t>
  </si>
  <si>
    <t>优创股份</t>
  </si>
  <si>
    <t>佳德联益</t>
  </si>
  <si>
    <t>力软科技</t>
  </si>
  <si>
    <t>综合效益OE(θ)</t>
  </si>
  <si>
    <t>华信电气</t>
  </si>
  <si>
    <t>锦州市</t>
  </si>
  <si>
    <t>华信股份</t>
  </si>
  <si>
    <t>华工创新</t>
  </si>
  <si>
    <t>华畅科技</t>
  </si>
  <si>
    <t>华鼎科技</t>
  </si>
  <si>
    <t>博控科技</t>
  </si>
  <si>
    <t>博涛文化</t>
  </si>
  <si>
    <t>厚能股份</t>
  </si>
  <si>
    <t>参仙源</t>
  </si>
  <si>
    <t>丹东市</t>
  </si>
  <si>
    <t>哥俩好</t>
  </si>
  <si>
    <t>抚顺市</t>
  </si>
  <si>
    <t>圣锋物联</t>
  </si>
  <si>
    <t>壮元海</t>
  </si>
  <si>
    <t>奥拓福</t>
  </si>
  <si>
    <t>规模效益SE(k)</t>
  </si>
  <si>
    <t>奥远电子</t>
  </si>
  <si>
    <t>宏昌重工</t>
  </si>
  <si>
    <t>辽阳市</t>
  </si>
  <si>
    <t>帝信科技</t>
  </si>
  <si>
    <t>德善药业</t>
  </si>
  <si>
    <t>鞍山市</t>
  </si>
  <si>
    <t>恒锐科技</t>
  </si>
  <si>
    <t>成远矿业</t>
  </si>
  <si>
    <t>捷瑞流体</t>
  </si>
  <si>
    <t>新兴药业</t>
  </si>
  <si>
    <t>新松医疗</t>
  </si>
  <si>
    <t>永恒股份</t>
  </si>
  <si>
    <t>汇能科技</t>
  </si>
  <si>
    <t>汇隆活塞</t>
  </si>
  <si>
    <t>环球矿产</t>
  </si>
  <si>
    <t>百隆股份</t>
  </si>
  <si>
    <t>皓月医疗</t>
  </si>
  <si>
    <t>福岛精密</t>
  </si>
  <si>
    <t>紫竹装备</t>
  </si>
  <si>
    <t>维森信息</t>
  </si>
  <si>
    <t>翼兴节能</t>
  </si>
  <si>
    <t>联程旅游</t>
  </si>
  <si>
    <t>英冠陶瓷</t>
  </si>
  <si>
    <t>诚思科技</t>
  </si>
  <si>
    <t>辽宁文投</t>
  </si>
  <si>
    <t>达能电气</t>
  </si>
  <si>
    <t>运通车联</t>
  </si>
  <si>
    <t>递家物流</t>
  </si>
  <si>
    <t>通铁股份</t>
  </si>
  <si>
    <t>金三元</t>
  </si>
  <si>
    <t>金信德</t>
  </si>
  <si>
    <t>金利洁</t>
  </si>
  <si>
    <t>金昌蓝宇</t>
  </si>
  <si>
    <t>金晟科技</t>
  </si>
  <si>
    <t>鑫众科技</t>
  </si>
  <si>
    <t>鑫博技术</t>
  </si>
  <si>
    <t>鑫玉龙</t>
  </si>
  <si>
    <t>铁强环保</t>
  </si>
  <si>
    <t>防护科技</t>
  </si>
  <si>
    <t>陆海科技</t>
  </si>
  <si>
    <t>鞍山发蓝</t>
  </si>
  <si>
    <t>顺邦通信</t>
  </si>
  <si>
    <t>首嘉智慧</t>
  </si>
  <si>
    <t>盘锦市</t>
  </si>
  <si>
    <t>麟龙股份</t>
  </si>
  <si>
    <t>覆盖广度</t>
  </si>
  <si>
    <t>使用深度</t>
  </si>
  <si>
    <t>数字化程度</t>
  </si>
  <si>
    <t>总指数</t>
  </si>
  <si>
    <t>本溪市</t>
  </si>
  <si>
    <t>朝阳市</t>
  </si>
  <si>
    <t>阜新市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</si>
</sst>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6" fillId="23" borderId="1" applyNumberFormat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0" borderId="0" xfId="0" applyNumberFormat="1" applyFont="1" applyFill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Fill="1" applyBorder="1" applyAlignment="1" applyProtection="1">
      <alignment vertical="center"/>
    </xf>
    <xf numFmtId="0" fontId="1" fillId="8" borderId="0" xfId="0" applyNumberFormat="1" applyFont="1" applyFill="1" applyAlignment="1" applyProtection="1">
      <alignment horizontal="center" vertical="center"/>
    </xf>
    <xf numFmtId="0" fontId="1" fillId="9" borderId="0" xfId="0" applyNumberFormat="1" applyFont="1" applyFill="1" applyAlignment="1" applyProtection="1">
      <alignment horizontal="center" vertical="center"/>
    </xf>
    <xf numFmtId="0" fontId="1" fillId="8" borderId="0" xfId="0" applyNumberFormat="1" applyFont="1" applyFill="1" applyBorder="1" applyAlignment="1" applyProtection="1">
      <alignment vertical="center"/>
    </xf>
    <xf numFmtId="0" fontId="1" fillId="9" borderId="0" xfId="0" applyNumberFormat="1" applyFont="1" applyFill="1" applyBorder="1" applyAlignment="1" applyProtection="1">
      <alignment vertical="center"/>
    </xf>
    <xf numFmtId="0" fontId="1" fillId="10" borderId="0" xfId="0" applyNumberFormat="1" applyFont="1" applyFill="1" applyBorder="1" applyAlignment="1" applyProtection="1">
      <alignment vertical="center"/>
    </xf>
    <xf numFmtId="11" fontId="1" fillId="0" borderId="0" xfId="0" applyNumberFormat="1" applyFont="1" applyFill="1" applyBorder="1" applyAlignment="1" applyProtection="1">
      <alignment vertical="center"/>
    </xf>
    <xf numFmtId="0" fontId="1" fillId="10" borderId="0" xfId="0" applyNumberFormat="1" applyFont="1" applyFill="1" applyAlignment="1" applyProtection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0" fontId="1" fillId="11" borderId="0" xfId="0" applyNumberFormat="1" applyFont="1" applyFill="1" applyBorder="1" applyAlignment="1" applyProtection="1">
      <alignment vertical="center"/>
    </xf>
    <xf numFmtId="0" fontId="1" fillId="12" borderId="0" xfId="0" applyNumberFormat="1" applyFont="1" applyFill="1" applyBorder="1" applyAlignment="1" applyProtection="1">
      <alignment vertical="center"/>
    </xf>
    <xf numFmtId="0" fontId="1" fillId="13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 applyProtection="1">
      <alignment vertical="center"/>
    </xf>
    <xf numFmtId="176" fontId="1" fillId="2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三个分析"/>
      <sheetName val="效率均值分析"/>
      <sheetName val="2016"/>
      <sheetName val="2017"/>
      <sheetName val="2018"/>
      <sheetName val="2019"/>
      <sheetName val="2020"/>
      <sheetName val="2021"/>
    </sheetNames>
    <sheetDataSet>
      <sheetData sheetId="0">
        <row r="10">
          <cell r="M10">
            <v>1</v>
          </cell>
        </row>
        <row r="11">
          <cell r="M11">
            <v>2</v>
          </cell>
        </row>
        <row r="12">
          <cell r="M12">
            <v>3</v>
          </cell>
        </row>
        <row r="13">
          <cell r="M13">
            <v>4</v>
          </cell>
        </row>
        <row r="14">
          <cell r="M14">
            <v>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37"/>
  <sheetViews>
    <sheetView tabSelected="1" topLeftCell="L1" workbookViewId="0">
      <selection activeCell="Y22" sqref="Y22"/>
    </sheetView>
  </sheetViews>
  <sheetFormatPr defaultColWidth="9" defaultRowHeight="13.8"/>
  <cols>
    <col min="1" max="13" width="9.07407407407407" style="9"/>
    <col min="14" max="17" width="12.8888888888889" style="9"/>
    <col min="18" max="22" width="9.07407407407407" style="9"/>
    <col min="23" max="23" width="12.8888888888889" style="9"/>
    <col min="24" max="24" width="9.22222222222222" style="9"/>
    <col min="25" max="25" width="12.8888888888889" style="9"/>
    <col min="26" max="26" width="9.11111111111111" style="9"/>
    <col min="27" max="27" width="12.8888888888889" style="9"/>
    <col min="28" max="28" width="9.07407407407407" style="9"/>
    <col min="29" max="29" width="12.8888888888889" style="9"/>
    <col min="30" max="16384" width="9.07407407407407" style="9"/>
  </cols>
  <sheetData>
    <row r="1" spans="1:14">
      <c r="A1" s="9" t="s">
        <v>0</v>
      </c>
      <c r="B1" s="9" t="s">
        <v>1</v>
      </c>
      <c r="C1" s="10" t="s">
        <v>2</v>
      </c>
      <c r="D1" s="10"/>
      <c r="E1" s="10"/>
      <c r="F1" s="11" t="s">
        <v>3</v>
      </c>
      <c r="G1" s="11"/>
      <c r="H1" s="11"/>
      <c r="I1" s="16" t="s">
        <v>4</v>
      </c>
      <c r="J1" s="16"/>
      <c r="K1" s="16"/>
      <c r="N1" s="9" t="s">
        <v>5</v>
      </c>
    </row>
    <row r="2" spans="3:19">
      <c r="C2" s="12" t="s">
        <v>6</v>
      </c>
      <c r="D2" s="12" t="s">
        <v>7</v>
      </c>
      <c r="E2" s="12" t="s">
        <v>8</v>
      </c>
      <c r="F2" s="13" t="s">
        <v>9</v>
      </c>
      <c r="G2" s="13" t="s">
        <v>10</v>
      </c>
      <c r="H2" s="13" t="s">
        <v>11</v>
      </c>
      <c r="I2" s="14" t="s">
        <v>12</v>
      </c>
      <c r="J2" s="14" t="s">
        <v>13</v>
      </c>
      <c r="K2" s="14" t="s">
        <v>14</v>
      </c>
      <c r="L2" s="9" t="s">
        <v>15</v>
      </c>
      <c r="M2" s="9" t="s">
        <v>16</v>
      </c>
      <c r="N2" s="17" t="s">
        <v>17</v>
      </c>
      <c r="O2" s="18" t="s">
        <v>18</v>
      </c>
      <c r="P2" s="18" t="s">
        <v>19</v>
      </c>
      <c r="Q2" s="18" t="s">
        <v>20</v>
      </c>
      <c r="R2" s="18"/>
      <c r="S2" s="18"/>
    </row>
    <row r="3" spans="1:19">
      <c r="A3" s="14">
        <v>2016</v>
      </c>
      <c r="B3" s="14" t="s">
        <v>21</v>
      </c>
      <c r="C3" s="15">
        <v>199700000</v>
      </c>
      <c r="D3" s="9">
        <v>8.3983</v>
      </c>
      <c r="E3" s="9">
        <v>40234984</v>
      </c>
      <c r="F3" s="9">
        <v>10.9709</v>
      </c>
      <c r="G3" s="9">
        <v>7.0309</v>
      </c>
      <c r="H3" s="9">
        <v>0.5104</v>
      </c>
      <c r="I3" s="9">
        <v>19.112326798386</v>
      </c>
      <c r="J3" s="9">
        <v>0.503524215823736</v>
      </c>
      <c r="K3" s="9">
        <v>0.0468012724086129</v>
      </c>
      <c r="L3" s="9" t="s">
        <v>22</v>
      </c>
      <c r="M3" s="9" t="s">
        <v>23</v>
      </c>
      <c r="N3" s="18">
        <v>0.357</v>
      </c>
      <c r="O3" s="18">
        <v>0.932</v>
      </c>
      <c r="P3" s="18">
        <v>0.333</v>
      </c>
      <c r="Q3" s="18">
        <f>P3/O3</f>
        <v>0.357296137339056</v>
      </c>
      <c r="R3" s="18"/>
      <c r="S3" s="18"/>
    </row>
    <row r="4" spans="1:29">
      <c r="A4" s="14">
        <v>2016</v>
      </c>
      <c r="B4" s="14" t="s">
        <v>24</v>
      </c>
      <c r="C4" s="9">
        <v>31756546</v>
      </c>
      <c r="D4" s="9">
        <v>15.5945</v>
      </c>
      <c r="E4" s="9">
        <v>8582674</v>
      </c>
      <c r="F4" s="9">
        <v>14.6889</v>
      </c>
      <c r="G4" s="9">
        <v>48.2991</v>
      </c>
      <c r="H4" s="9">
        <v>0.6122</v>
      </c>
      <c r="I4" s="9">
        <v>17.2736094352805</v>
      </c>
      <c r="J4" s="9">
        <v>0.799790093670766</v>
      </c>
      <c r="K4" s="9">
        <v>0.155944512983244</v>
      </c>
      <c r="L4" s="9" t="s">
        <v>22</v>
      </c>
      <c r="M4" s="9" t="s">
        <v>23</v>
      </c>
      <c r="N4" s="18">
        <v>0.877</v>
      </c>
      <c r="O4" s="18">
        <v>0.683</v>
      </c>
      <c r="P4" s="18">
        <v>0.599</v>
      </c>
      <c r="Q4" s="18">
        <f t="shared" ref="Q4:Q67" si="0">P4/O4</f>
        <v>0.87701317715959</v>
      </c>
      <c r="R4" s="18"/>
      <c r="S4" s="18"/>
      <c r="T4" s="19"/>
      <c r="U4" s="19"/>
      <c r="V4" s="19" t="s">
        <v>25</v>
      </c>
      <c r="W4" s="19"/>
      <c r="X4" s="19" t="s">
        <v>26</v>
      </c>
      <c r="Y4" s="19"/>
      <c r="Z4" s="19" t="s">
        <v>27</v>
      </c>
      <c r="AA4" s="19"/>
      <c r="AB4" s="19" t="s">
        <v>28</v>
      </c>
      <c r="AC4" s="19"/>
    </row>
    <row r="5" spans="1:29">
      <c r="A5" s="14">
        <v>2016</v>
      </c>
      <c r="B5" s="14" t="s">
        <v>29</v>
      </c>
      <c r="C5" s="15">
        <v>984700000</v>
      </c>
      <c r="D5" s="9">
        <v>49.0078</v>
      </c>
      <c r="E5" s="15">
        <v>215700000</v>
      </c>
      <c r="F5" s="9">
        <v>0.7581</v>
      </c>
      <c r="G5" s="9">
        <v>-23.8012</v>
      </c>
      <c r="H5" s="9">
        <v>0.2804</v>
      </c>
      <c r="I5" s="9">
        <v>20.707847584218</v>
      </c>
      <c r="J5" s="9">
        <v>0.176094241901087</v>
      </c>
      <c r="K5" s="9">
        <v>0.426728952980603</v>
      </c>
      <c r="L5" s="9" t="s">
        <v>22</v>
      </c>
      <c r="M5" s="9" t="s">
        <v>30</v>
      </c>
      <c r="N5" s="18">
        <v>0.035</v>
      </c>
      <c r="O5" s="18">
        <v>0.97</v>
      </c>
      <c r="P5" s="18">
        <v>0.034</v>
      </c>
      <c r="Q5" s="18">
        <f t="shared" si="0"/>
        <v>0.0350515463917526</v>
      </c>
      <c r="R5" s="18"/>
      <c r="S5" s="18"/>
      <c r="T5" s="19" t="s">
        <v>31</v>
      </c>
      <c r="U5" s="19" t="s">
        <v>32</v>
      </c>
      <c r="V5" s="19" t="s">
        <v>33</v>
      </c>
      <c r="W5" s="19" t="s">
        <v>34</v>
      </c>
      <c r="X5" s="19" t="s">
        <v>33</v>
      </c>
      <c r="Y5" s="19" t="s">
        <v>34</v>
      </c>
      <c r="Z5" s="19" t="s">
        <v>33</v>
      </c>
      <c r="AA5" s="19" t="s">
        <v>34</v>
      </c>
      <c r="AB5" s="19" t="s">
        <v>33</v>
      </c>
      <c r="AC5" s="19" t="s">
        <v>34</v>
      </c>
    </row>
    <row r="6" spans="1:29">
      <c r="A6" s="14">
        <v>2016</v>
      </c>
      <c r="B6" s="14" t="s">
        <v>35</v>
      </c>
      <c r="C6" s="15">
        <v>147200000</v>
      </c>
      <c r="D6" s="9">
        <v>33.1234</v>
      </c>
      <c r="E6" s="9">
        <v>77301539</v>
      </c>
      <c r="F6" s="9">
        <v>15.7293</v>
      </c>
      <c r="G6" s="9">
        <v>26.1131</v>
      </c>
      <c r="H6" s="9">
        <v>0.7652</v>
      </c>
      <c r="I6" s="9">
        <v>18.8073027642591</v>
      </c>
      <c r="J6" s="9">
        <v>0.287070027173913</v>
      </c>
      <c r="K6" s="9">
        <v>0.28884953125</v>
      </c>
      <c r="L6" s="9" t="s">
        <v>22</v>
      </c>
      <c r="M6" s="9" t="s">
        <v>30</v>
      </c>
      <c r="N6" s="18">
        <v>0.158</v>
      </c>
      <c r="O6" s="18">
        <v>0.997</v>
      </c>
      <c r="P6" s="18">
        <v>0.157</v>
      </c>
      <c r="Q6" s="18">
        <f t="shared" si="0"/>
        <v>0.157472417251755</v>
      </c>
      <c r="R6" s="18"/>
      <c r="S6" s="18"/>
      <c r="T6" s="19" t="s">
        <v>36</v>
      </c>
      <c r="U6" s="19">
        <v>2016</v>
      </c>
      <c r="V6" s="19">
        <f>COUNTIF(N3:N72,1)</f>
        <v>4</v>
      </c>
      <c r="W6" s="20">
        <f>V6/70</f>
        <v>0.0571428571428571</v>
      </c>
      <c r="X6" s="19">
        <f>COUNTIFS(N3:N72,"&gt;0.8",N3:N72,"&lt;1")</f>
        <v>4</v>
      </c>
      <c r="Y6" s="20">
        <f>X6/70</f>
        <v>0.0571428571428571</v>
      </c>
      <c r="Z6" s="19">
        <f>COUNTIFS(N3:N72,"&gt;0.5",N3:N72,"&lt;0.8")</f>
        <v>9</v>
      </c>
      <c r="AA6" s="20">
        <f>Z6/70</f>
        <v>0.128571428571429</v>
      </c>
      <c r="AB6" s="19">
        <f>COUNTIF(N3:N72,"&lt;0.5")</f>
        <v>53</v>
      </c>
      <c r="AC6" s="20">
        <f>AB6/70</f>
        <v>0.757142857142857</v>
      </c>
    </row>
    <row r="7" spans="1:29">
      <c r="A7" s="14">
        <v>2016</v>
      </c>
      <c r="B7" s="14" t="s">
        <v>37</v>
      </c>
      <c r="C7" s="15">
        <v>520200000</v>
      </c>
      <c r="D7" s="9">
        <v>47.2656</v>
      </c>
      <c r="E7" s="15">
        <v>190500000</v>
      </c>
      <c r="F7" s="9">
        <v>-17.0001</v>
      </c>
      <c r="G7" s="9">
        <v>-31.4086</v>
      </c>
      <c r="H7" s="9">
        <v>0.3549</v>
      </c>
      <c r="I7" s="9">
        <v>20.0697239109788</v>
      </c>
      <c r="J7" s="9">
        <v>0.0803537101114956</v>
      </c>
      <c r="K7" s="9">
        <v>0.445405613225682</v>
      </c>
      <c r="L7" s="9" t="s">
        <v>22</v>
      </c>
      <c r="M7" s="9" t="s">
        <v>30</v>
      </c>
      <c r="N7" s="18">
        <v>0.041</v>
      </c>
      <c r="O7" s="18">
        <v>0.907</v>
      </c>
      <c r="P7" s="18">
        <v>0.037</v>
      </c>
      <c r="Q7" s="18">
        <f t="shared" si="0"/>
        <v>0.0407938257993385</v>
      </c>
      <c r="R7" s="18"/>
      <c r="S7" s="18"/>
      <c r="T7" s="19"/>
      <c r="U7" s="19">
        <v>2017</v>
      </c>
      <c r="V7" s="19">
        <f>COUNTIF(N73:N142,1)</f>
        <v>2</v>
      </c>
      <c r="W7" s="20">
        <v>0.165354330708661</v>
      </c>
      <c r="X7" s="19">
        <f>COUNTIFS(N73:N142,"&gt;0.8",N73:N142,"&lt;1")</f>
        <v>4</v>
      </c>
      <c r="Y7" s="20">
        <f>X7/70</f>
        <v>0.0571428571428571</v>
      </c>
      <c r="Z7" s="19">
        <f>COUNTIFS(N73:N142,"&gt;0.5",N73:N142,"&lt;0.8")</f>
        <v>7</v>
      </c>
      <c r="AA7" s="20">
        <f>Z7/70</f>
        <v>0.1</v>
      </c>
      <c r="AB7" s="19">
        <f>COUNTIF(N73:N142,"&lt;0.5")</f>
        <v>57</v>
      </c>
      <c r="AC7" s="20">
        <f>AB7/70</f>
        <v>0.814285714285714</v>
      </c>
    </row>
    <row r="8" spans="1:29">
      <c r="A8" s="14">
        <v>2016</v>
      </c>
      <c r="B8" s="14" t="s">
        <v>38</v>
      </c>
      <c r="C8" s="15">
        <v>148800000</v>
      </c>
      <c r="D8" s="9">
        <v>36.8372</v>
      </c>
      <c r="E8" s="9">
        <v>81781931</v>
      </c>
      <c r="F8" s="9">
        <v>17.5677</v>
      </c>
      <c r="G8" s="9">
        <v>-31.7617</v>
      </c>
      <c r="H8" s="9">
        <v>0.6337</v>
      </c>
      <c r="I8" s="9">
        <v>18.8181136803633</v>
      </c>
      <c r="J8" s="9">
        <v>0.323906323924731</v>
      </c>
      <c r="K8" s="9">
        <v>0.249336565860215</v>
      </c>
      <c r="L8" s="9" t="s">
        <v>22</v>
      </c>
      <c r="M8" s="9" t="s">
        <v>39</v>
      </c>
      <c r="N8" s="18">
        <v>0.118</v>
      </c>
      <c r="O8" s="18">
        <v>0.847</v>
      </c>
      <c r="P8" s="18">
        <v>0.1</v>
      </c>
      <c r="Q8" s="18">
        <f t="shared" si="0"/>
        <v>0.118063754427391</v>
      </c>
      <c r="R8" s="18"/>
      <c r="S8" s="18"/>
      <c r="T8" s="19"/>
      <c r="U8" s="19">
        <v>2018</v>
      </c>
      <c r="V8" s="19">
        <f>COUNTIF(N143:N212,1)</f>
        <v>4</v>
      </c>
      <c r="W8" s="20">
        <f>V8/70</f>
        <v>0.0571428571428571</v>
      </c>
      <c r="X8" s="19">
        <f>COUNTIFS(N143:N212,"&gt;0.8",N143:N212,"&lt;1")</f>
        <v>2</v>
      </c>
      <c r="Y8" s="20">
        <f>X8/70</f>
        <v>0.0285714285714286</v>
      </c>
      <c r="Z8" s="19">
        <f>COUNTIFS(N143:N212,"&gt;0.5",N143:N212,"&lt;0.8")</f>
        <v>5</v>
      </c>
      <c r="AA8" s="20">
        <f>Z8/70</f>
        <v>0.0714285714285714</v>
      </c>
      <c r="AB8" s="19">
        <f>COUNTIF(N143:N212,"&lt;0.5")</f>
        <v>59</v>
      </c>
      <c r="AC8" s="20">
        <f>AB8/70</f>
        <v>0.842857142857143</v>
      </c>
    </row>
    <row r="9" spans="1:29">
      <c r="A9" s="14">
        <v>2016</v>
      </c>
      <c r="B9" s="14" t="s">
        <v>40</v>
      </c>
      <c r="C9" s="15">
        <v>167300000</v>
      </c>
      <c r="D9" s="9">
        <v>63.8586</v>
      </c>
      <c r="E9" s="9">
        <v>89960344</v>
      </c>
      <c r="F9" s="9">
        <v>14.7022</v>
      </c>
      <c r="G9" s="9">
        <v>20.6369</v>
      </c>
      <c r="H9" s="9">
        <v>0.8651</v>
      </c>
      <c r="I9" s="9">
        <v>18.9352991659571</v>
      </c>
      <c r="J9" s="9">
        <v>0.0585774058577406</v>
      </c>
      <c r="K9" s="9">
        <v>0.636580992229528</v>
      </c>
      <c r="L9" s="9" t="s">
        <v>22</v>
      </c>
      <c r="M9" s="9" t="s">
        <v>23</v>
      </c>
      <c r="N9" s="18">
        <v>0.09</v>
      </c>
      <c r="O9" s="18">
        <v>0.997</v>
      </c>
      <c r="P9" s="18">
        <v>0.089</v>
      </c>
      <c r="Q9" s="18">
        <f t="shared" si="0"/>
        <v>0.0892678034102307</v>
      </c>
      <c r="R9" s="18"/>
      <c r="S9" s="18"/>
      <c r="T9" s="19"/>
      <c r="U9" s="19">
        <v>2019</v>
      </c>
      <c r="V9" s="19">
        <f>COUNTIF(N213:N282,1)</f>
        <v>4</v>
      </c>
      <c r="W9" s="20">
        <f>V9/70</f>
        <v>0.0571428571428571</v>
      </c>
      <c r="X9" s="19">
        <f>COUNTIFS(N213:N282,"&gt;0.8",N213:N282,"&lt;1")</f>
        <v>2</v>
      </c>
      <c r="Y9" s="20">
        <f>X9/70</f>
        <v>0.0285714285714286</v>
      </c>
      <c r="Z9" s="19">
        <f>COUNTIFS(N213:N282,"&gt;0.5",N213:N282,"&lt;0.8")</f>
        <v>9</v>
      </c>
      <c r="AA9" s="20">
        <f>Z9/70</f>
        <v>0.128571428571429</v>
      </c>
      <c r="AB9" s="19">
        <f>COUNTIF(N213:N282,"&lt;0.5")</f>
        <v>55</v>
      </c>
      <c r="AC9" s="20">
        <f>AB9/70</f>
        <v>0.785714285714286</v>
      </c>
    </row>
    <row r="10" spans="1:29">
      <c r="A10" s="14">
        <v>2016</v>
      </c>
      <c r="B10" s="14" t="s">
        <v>41</v>
      </c>
      <c r="C10" s="15">
        <v>200500000</v>
      </c>
      <c r="D10" s="9">
        <v>8.0922</v>
      </c>
      <c r="E10" s="9">
        <v>32648778</v>
      </c>
      <c r="F10" s="9">
        <v>9.7809</v>
      </c>
      <c r="G10" s="9">
        <v>22.6369</v>
      </c>
      <c r="H10" s="9">
        <v>0.2828</v>
      </c>
      <c r="I10" s="9">
        <v>19.1163248047109</v>
      </c>
      <c r="J10" s="9">
        <v>0.837267760598504</v>
      </c>
      <c r="K10" s="9">
        <v>0.0809367281795511</v>
      </c>
      <c r="L10" s="9" t="s">
        <v>22</v>
      </c>
      <c r="M10" s="9" t="s">
        <v>30</v>
      </c>
      <c r="N10" s="18">
        <v>0.439</v>
      </c>
      <c r="O10" s="18">
        <v>0.931</v>
      </c>
      <c r="P10" s="18">
        <v>0.409</v>
      </c>
      <c r="Q10" s="18">
        <f t="shared" si="0"/>
        <v>0.439312567132116</v>
      </c>
      <c r="R10" s="18"/>
      <c r="S10" s="18"/>
      <c r="T10" s="19"/>
      <c r="U10" s="19">
        <v>2020</v>
      </c>
      <c r="V10" s="19">
        <f>COUNTIF(N283:N352,1)</f>
        <v>5</v>
      </c>
      <c r="W10" s="20">
        <f>V10/70</f>
        <v>0.0714285714285714</v>
      </c>
      <c r="X10" s="19">
        <f>COUNTIFS(N283:N352,"&gt;0.8",N283:N352,"&lt;1")</f>
        <v>3</v>
      </c>
      <c r="Y10" s="20">
        <f>X10/70</f>
        <v>0.0428571428571429</v>
      </c>
      <c r="Z10" s="19">
        <f>COUNTIFS(N283:N352,"&gt;0.5",N283:N352,"&lt;0.8")</f>
        <v>7</v>
      </c>
      <c r="AA10" s="20">
        <f>Z10/70</f>
        <v>0.1</v>
      </c>
      <c r="AB10" s="19">
        <f>COUNTIF(N283:N352,"&lt;0.5")</f>
        <v>55</v>
      </c>
      <c r="AC10" s="20">
        <f>AB10/70</f>
        <v>0.785714285714286</v>
      </c>
    </row>
    <row r="11" spans="1:29">
      <c r="A11" s="14">
        <v>2016</v>
      </c>
      <c r="B11" s="14" t="s">
        <v>42</v>
      </c>
      <c r="C11" s="15">
        <v>403400000</v>
      </c>
      <c r="D11" s="9">
        <v>36.595</v>
      </c>
      <c r="E11" s="15">
        <v>104400000</v>
      </c>
      <c r="F11" s="9">
        <v>5.8359</v>
      </c>
      <c r="G11" s="9">
        <v>1.9659</v>
      </c>
      <c r="H11" s="9">
        <v>0.3623</v>
      </c>
      <c r="I11" s="9">
        <v>19.8154391834844</v>
      </c>
      <c r="J11" s="9">
        <v>0.331680713931582</v>
      </c>
      <c r="K11" s="9">
        <v>0.263510163609321</v>
      </c>
      <c r="L11" s="9" t="s">
        <v>22</v>
      </c>
      <c r="M11" s="9" t="s">
        <v>30</v>
      </c>
      <c r="N11" s="18">
        <v>0.075</v>
      </c>
      <c r="O11" s="18">
        <v>0.976</v>
      </c>
      <c r="P11" s="18">
        <v>0.074</v>
      </c>
      <c r="Q11" s="18">
        <f t="shared" si="0"/>
        <v>0.0758196721311475</v>
      </c>
      <c r="R11" s="18"/>
      <c r="S11" s="18"/>
      <c r="T11" s="19"/>
      <c r="U11" s="19">
        <v>2021</v>
      </c>
      <c r="V11" s="19">
        <f>COUNTIF(N353:N422,1)</f>
        <v>6</v>
      </c>
      <c r="W11" s="20">
        <f>V11/70</f>
        <v>0.0857142857142857</v>
      </c>
      <c r="X11" s="19">
        <f>COUNTIFS(N353:N422,"&gt;0.8",N353:N422,"&lt;1")</f>
        <v>1</v>
      </c>
      <c r="Y11" s="20">
        <f>X11/70</f>
        <v>0.0142857142857143</v>
      </c>
      <c r="Z11" s="19">
        <f>COUNTIFS(N353:N422,"&gt;0.5",N353:N422,"&lt;0.8")</f>
        <v>5</v>
      </c>
      <c r="AA11" s="20">
        <f>Z11/70</f>
        <v>0.0714285714285714</v>
      </c>
      <c r="AB11" s="19">
        <f>COUNTIF(N353:N422,"&lt;0.5")</f>
        <v>58</v>
      </c>
      <c r="AC11" s="20">
        <f>AB11/70</f>
        <v>0.828571428571429</v>
      </c>
    </row>
    <row r="12" spans="1:23">
      <c r="A12" s="14">
        <v>2016</v>
      </c>
      <c r="B12" s="14" t="s">
        <v>43</v>
      </c>
      <c r="C12" s="15">
        <v>727800000</v>
      </c>
      <c r="D12" s="9">
        <v>52.7685</v>
      </c>
      <c r="E12" s="15">
        <v>310000000</v>
      </c>
      <c r="F12" s="9">
        <v>9.0932</v>
      </c>
      <c r="G12" s="9">
        <v>-7.7679</v>
      </c>
      <c r="H12" s="9">
        <v>0.5884</v>
      </c>
      <c r="I12" s="9">
        <v>20.4055368431423</v>
      </c>
      <c r="J12" s="9">
        <v>0.306402857928002</v>
      </c>
      <c r="K12" s="9">
        <v>0.506457818081891</v>
      </c>
      <c r="L12" s="9" t="s">
        <v>22</v>
      </c>
      <c r="M12" s="9" t="s">
        <v>44</v>
      </c>
      <c r="N12" s="18">
        <v>0.046</v>
      </c>
      <c r="O12" s="18">
        <v>0.956</v>
      </c>
      <c r="P12" s="18">
        <v>0.044</v>
      </c>
      <c r="Q12" s="18">
        <f t="shared" si="0"/>
        <v>0.0460251046025105</v>
      </c>
      <c r="R12" s="18"/>
      <c r="S12" s="18"/>
      <c r="W12" s="19"/>
    </row>
    <row r="13" spans="1:19">
      <c r="A13" s="14">
        <v>2016</v>
      </c>
      <c r="B13" s="14" t="s">
        <v>45</v>
      </c>
      <c r="C13" s="9">
        <v>23913619</v>
      </c>
      <c r="D13" s="9">
        <v>53.7854</v>
      </c>
      <c r="E13" s="9">
        <v>23859891</v>
      </c>
      <c r="F13" s="9">
        <v>27.8071</v>
      </c>
      <c r="G13" s="9">
        <v>39.7465</v>
      </c>
      <c r="H13" s="9">
        <v>1.5614</v>
      </c>
      <c r="I13" s="9">
        <v>16.9899586872448</v>
      </c>
      <c r="J13" s="9">
        <v>0.10603142084015</v>
      </c>
      <c r="K13" s="9">
        <v>0.537854349858129</v>
      </c>
      <c r="L13" s="9" t="s">
        <v>22</v>
      </c>
      <c r="M13" s="9" t="s">
        <v>23</v>
      </c>
      <c r="N13" s="18">
        <v>0.506</v>
      </c>
      <c r="O13" s="18">
        <v>0.644</v>
      </c>
      <c r="P13" s="18">
        <v>0.326</v>
      </c>
      <c r="Q13" s="18">
        <f t="shared" si="0"/>
        <v>0.506211180124224</v>
      </c>
      <c r="R13" s="18"/>
      <c r="S13" s="18"/>
    </row>
    <row r="14" spans="1:19">
      <c r="A14" s="14">
        <v>2016</v>
      </c>
      <c r="B14" s="14" t="s">
        <v>46</v>
      </c>
      <c r="C14" s="15">
        <v>131600000</v>
      </c>
      <c r="D14" s="9">
        <v>33.7878</v>
      </c>
      <c r="E14" s="9">
        <v>26301273</v>
      </c>
      <c r="F14" s="9">
        <v>11.6712</v>
      </c>
      <c r="G14" s="9">
        <v>4.5384</v>
      </c>
      <c r="H14" s="9">
        <v>0.4915</v>
      </c>
      <c r="I14" s="9">
        <v>18.6952775768555</v>
      </c>
      <c r="J14" s="9">
        <v>0.152060258358663</v>
      </c>
      <c r="K14" s="9">
        <v>0.296674870820669</v>
      </c>
      <c r="L14" s="9" t="s">
        <v>22</v>
      </c>
      <c r="M14" s="9" t="s">
        <v>47</v>
      </c>
      <c r="N14" s="18">
        <v>0.193</v>
      </c>
      <c r="O14" s="18">
        <v>0.781</v>
      </c>
      <c r="P14" s="18">
        <v>0.151</v>
      </c>
      <c r="Q14" s="18">
        <f t="shared" si="0"/>
        <v>0.193341869398207</v>
      </c>
      <c r="R14" s="18"/>
      <c r="S14" s="18"/>
    </row>
    <row r="15" spans="1:29">
      <c r="A15" s="14">
        <v>2016</v>
      </c>
      <c r="B15" s="14" t="s">
        <v>48</v>
      </c>
      <c r="C15" s="9">
        <v>80062190</v>
      </c>
      <c r="D15" s="9">
        <v>47.5554</v>
      </c>
      <c r="E15" s="9">
        <v>9326285.2</v>
      </c>
      <c r="F15" s="9">
        <v>-16.2294</v>
      </c>
      <c r="G15" s="9">
        <v>1.4721</v>
      </c>
      <c r="H15" s="9">
        <v>0.1156</v>
      </c>
      <c r="I15" s="9">
        <v>18.1983142656387</v>
      </c>
      <c r="J15" s="9">
        <v>0.00297032844092823</v>
      </c>
      <c r="K15" s="9">
        <v>0.273469336774325</v>
      </c>
      <c r="L15" s="9" t="s">
        <v>22</v>
      </c>
      <c r="M15" s="9" t="s">
        <v>23</v>
      </c>
      <c r="N15" s="18">
        <v>0.239</v>
      </c>
      <c r="O15" s="18">
        <v>0.996</v>
      </c>
      <c r="P15" s="18">
        <v>0.238</v>
      </c>
      <c r="Q15" s="18">
        <f t="shared" si="0"/>
        <v>0.238955823293173</v>
      </c>
      <c r="R15" s="18"/>
      <c r="S15" s="18"/>
      <c r="T15" s="19"/>
      <c r="U15" s="19"/>
      <c r="V15" s="19" t="s">
        <v>25</v>
      </c>
      <c r="W15" s="19"/>
      <c r="X15" s="19" t="s">
        <v>26</v>
      </c>
      <c r="Y15" s="19"/>
      <c r="Z15" s="19" t="s">
        <v>27</v>
      </c>
      <c r="AA15" s="19"/>
      <c r="AB15" s="19" t="s">
        <v>28</v>
      </c>
      <c r="AC15" s="19"/>
    </row>
    <row r="16" spans="1:29">
      <c r="A16" s="14">
        <v>2016</v>
      </c>
      <c r="B16" s="14" t="s">
        <v>49</v>
      </c>
      <c r="C16" s="9">
        <v>62965685</v>
      </c>
      <c r="D16" s="9">
        <v>19.3083</v>
      </c>
      <c r="E16" s="9">
        <v>15974858</v>
      </c>
      <c r="F16" s="9">
        <v>-0.3816</v>
      </c>
      <c r="G16" s="9">
        <v>7.5386</v>
      </c>
      <c r="H16" s="9">
        <v>0.5113</v>
      </c>
      <c r="I16" s="9">
        <v>17.9581004534227</v>
      </c>
      <c r="J16" s="9">
        <v>0.459761106386757</v>
      </c>
      <c r="K16" s="9">
        <v>0.193082517882558</v>
      </c>
      <c r="L16" s="9" t="s">
        <v>22</v>
      </c>
      <c r="M16" s="9" t="s">
        <v>30</v>
      </c>
      <c r="N16" s="18">
        <v>0.275</v>
      </c>
      <c r="O16" s="18">
        <v>0.984</v>
      </c>
      <c r="P16" s="18">
        <v>0.27</v>
      </c>
      <c r="Q16" s="18">
        <f t="shared" si="0"/>
        <v>0.274390243902439</v>
      </c>
      <c r="R16" s="18"/>
      <c r="S16" s="18"/>
      <c r="T16" s="19" t="s">
        <v>31</v>
      </c>
      <c r="U16" s="19" t="s">
        <v>32</v>
      </c>
      <c r="V16" s="19" t="s">
        <v>33</v>
      </c>
      <c r="W16" s="19" t="s">
        <v>34</v>
      </c>
      <c r="X16" s="19" t="s">
        <v>33</v>
      </c>
      <c r="Y16" s="19" t="s">
        <v>34</v>
      </c>
      <c r="Z16" s="19" t="s">
        <v>33</v>
      </c>
      <c r="AA16" s="19" t="s">
        <v>34</v>
      </c>
      <c r="AB16" s="19" t="s">
        <v>33</v>
      </c>
      <c r="AC16" s="19" t="s">
        <v>34</v>
      </c>
    </row>
    <row r="17" spans="1:29">
      <c r="A17" s="14">
        <v>2016</v>
      </c>
      <c r="B17" s="14" t="s">
        <v>50</v>
      </c>
      <c r="C17" s="9">
        <v>17117242</v>
      </c>
      <c r="D17" s="9">
        <v>24.8406</v>
      </c>
      <c r="E17" s="9">
        <v>1281186.8</v>
      </c>
      <c r="F17" s="9">
        <v>-18.0292</v>
      </c>
      <c r="G17" s="9">
        <v>-62.7908</v>
      </c>
      <c r="H17" s="9">
        <v>0.2013</v>
      </c>
      <c r="I17" s="9">
        <v>16.6555968175693</v>
      </c>
      <c r="J17" s="9">
        <v>0.558157155223955</v>
      </c>
      <c r="K17" s="9">
        <v>0.244071848724228</v>
      </c>
      <c r="L17" s="9" t="s">
        <v>22</v>
      </c>
      <c r="M17" s="9" t="s">
        <v>23</v>
      </c>
      <c r="N17" s="18">
        <v>0.983</v>
      </c>
      <c r="O17" s="18">
        <v>0.781</v>
      </c>
      <c r="P17" s="18">
        <v>0.768</v>
      </c>
      <c r="Q17" s="18">
        <f t="shared" si="0"/>
        <v>0.983354673495519</v>
      </c>
      <c r="R17" s="18"/>
      <c r="S17" s="18"/>
      <c r="T17" s="19" t="s">
        <v>51</v>
      </c>
      <c r="U17" s="19">
        <v>2016</v>
      </c>
      <c r="V17">
        <f>COUNTIF(O3:O72,1)</f>
        <v>5</v>
      </c>
      <c r="W17" s="19">
        <f>V17/70</f>
        <v>0.0714285714285714</v>
      </c>
      <c r="X17">
        <f>COUNTIFS(O3:O72,"&gt;0.8",O3:O72,"&lt;1")</f>
        <v>42</v>
      </c>
      <c r="Y17" s="19">
        <v>0.062992125984252</v>
      </c>
      <c r="Z17"/>
      <c r="AA17" s="19">
        <v>0.346456692913386</v>
      </c>
      <c r="AB17"/>
      <c r="AC17" s="19">
        <v>0.543307086614173</v>
      </c>
    </row>
    <row r="18" spans="1:29">
      <c r="A18" s="14">
        <v>2016</v>
      </c>
      <c r="B18" s="14" t="s">
        <v>52</v>
      </c>
      <c r="C18" s="15">
        <v>114700000</v>
      </c>
      <c r="D18" s="9">
        <v>25.1331</v>
      </c>
      <c r="E18" s="9">
        <v>66296775</v>
      </c>
      <c r="F18" s="9">
        <v>11.7573</v>
      </c>
      <c r="G18" s="9">
        <v>7.9195</v>
      </c>
      <c r="H18" s="9">
        <v>0.9323</v>
      </c>
      <c r="I18" s="9">
        <v>18.5578305820996</v>
      </c>
      <c r="J18" s="9">
        <v>0.640587820401046</v>
      </c>
      <c r="K18" s="9">
        <v>0.251304071490846</v>
      </c>
      <c r="L18" s="9" t="s">
        <v>22</v>
      </c>
      <c r="M18" s="9" t="s">
        <v>53</v>
      </c>
      <c r="N18" s="18">
        <v>0.179</v>
      </c>
      <c r="O18" s="18">
        <v>1</v>
      </c>
      <c r="P18" s="18">
        <v>0.179</v>
      </c>
      <c r="Q18" s="18">
        <f t="shared" si="0"/>
        <v>0.179</v>
      </c>
      <c r="R18" s="18"/>
      <c r="S18" s="18"/>
      <c r="T18" s="19"/>
      <c r="U18" s="19">
        <v>2017</v>
      </c>
      <c r="V18"/>
      <c r="W18" s="19">
        <f>[1]三个分析!M10/70</f>
        <v>0.0142857142857143</v>
      </c>
      <c r="X18"/>
      <c r="Y18" s="19">
        <v>0.21259842519685</v>
      </c>
      <c r="Z18"/>
      <c r="AA18" s="19">
        <v>0.653543307086614</v>
      </c>
      <c r="AB18"/>
      <c r="AC18" s="19">
        <v>0.015748031496063</v>
      </c>
    </row>
    <row r="19" spans="1:29">
      <c r="A19" s="14">
        <v>2016</v>
      </c>
      <c r="B19" s="14" t="s">
        <v>54</v>
      </c>
      <c r="C19" s="15">
        <v>2594000000</v>
      </c>
      <c r="D19" s="9">
        <v>52.2902</v>
      </c>
      <c r="E19" s="15">
        <v>1212000000</v>
      </c>
      <c r="F19" s="9">
        <v>14.7052</v>
      </c>
      <c r="G19" s="9">
        <v>23.064</v>
      </c>
      <c r="H19" s="9">
        <v>0.7356</v>
      </c>
      <c r="I19" s="9">
        <v>21.6764669228407</v>
      </c>
      <c r="J19" s="9">
        <v>0.264996144949884</v>
      </c>
      <c r="K19" s="9">
        <v>0.270084811102544</v>
      </c>
      <c r="L19" s="9" t="s">
        <v>22</v>
      </c>
      <c r="M19" s="9" t="s">
        <v>23</v>
      </c>
      <c r="N19" s="18">
        <v>0.035</v>
      </c>
      <c r="O19" s="18">
        <v>0.921</v>
      </c>
      <c r="P19" s="18">
        <v>0.032</v>
      </c>
      <c r="Q19" s="18">
        <f t="shared" si="0"/>
        <v>0.0347448425624321</v>
      </c>
      <c r="R19" s="18"/>
      <c r="S19" s="18"/>
      <c r="T19" s="19"/>
      <c r="U19" s="19">
        <v>2018</v>
      </c>
      <c r="V19"/>
      <c r="W19" s="19">
        <f>[1]三个分析!M11/70</f>
        <v>0.0285714285714286</v>
      </c>
      <c r="X19"/>
      <c r="Y19" s="19">
        <v>0.275590551181102</v>
      </c>
      <c r="Z19"/>
      <c r="AA19" s="19">
        <v>0.62992125984252</v>
      </c>
      <c r="AB19"/>
      <c r="AC19" s="19">
        <v>0.0236220472440945</v>
      </c>
    </row>
    <row r="20" spans="1:29">
      <c r="A20" s="14">
        <v>2016</v>
      </c>
      <c r="B20" s="14" t="s">
        <v>55</v>
      </c>
      <c r="C20" s="9">
        <v>40634774</v>
      </c>
      <c r="D20" s="9">
        <v>18.3688</v>
      </c>
      <c r="E20" s="9">
        <v>34651938</v>
      </c>
      <c r="F20" s="9">
        <v>15.1072</v>
      </c>
      <c r="G20" s="9">
        <v>24.1116</v>
      </c>
      <c r="H20" s="9">
        <v>1.4702</v>
      </c>
      <c r="I20" s="9">
        <v>17.5201347604461</v>
      </c>
      <c r="J20" s="9">
        <v>0.767069389877744</v>
      </c>
      <c r="K20" s="9">
        <v>0.183688401958382</v>
      </c>
      <c r="L20" s="9" t="s">
        <v>22</v>
      </c>
      <c r="M20" s="9" t="s">
        <v>23</v>
      </c>
      <c r="N20" s="18">
        <v>0.383</v>
      </c>
      <c r="O20" s="18">
        <v>0.983</v>
      </c>
      <c r="P20" s="18">
        <v>0.376</v>
      </c>
      <c r="Q20" s="18">
        <f t="shared" si="0"/>
        <v>0.382502543234995</v>
      </c>
      <c r="R20" s="18"/>
      <c r="S20" s="18"/>
      <c r="T20" s="19"/>
      <c r="U20" s="19">
        <v>2019</v>
      </c>
      <c r="V20"/>
      <c r="W20" s="19">
        <f>[1]三个分析!M12/70</f>
        <v>0.0428571428571429</v>
      </c>
      <c r="X20"/>
      <c r="Y20" s="19">
        <v>0.385826771653543</v>
      </c>
      <c r="Z20"/>
      <c r="AA20" s="19">
        <v>0.488188976377953</v>
      </c>
      <c r="AB20"/>
      <c r="AC20" s="19">
        <v>0.047244094488189</v>
      </c>
    </row>
    <row r="21" spans="1:29">
      <c r="A21" s="14">
        <v>2016</v>
      </c>
      <c r="B21" s="14" t="s">
        <v>56</v>
      </c>
      <c r="C21" s="9">
        <v>40507343</v>
      </c>
      <c r="D21" s="9">
        <v>20.8634</v>
      </c>
      <c r="E21" s="9">
        <v>40480384</v>
      </c>
      <c r="F21" s="9">
        <v>-0.887</v>
      </c>
      <c r="G21" s="9">
        <v>-8.8437</v>
      </c>
      <c r="H21" s="9">
        <v>1.3174</v>
      </c>
      <c r="I21" s="9">
        <v>17.5169938242843</v>
      </c>
      <c r="J21" s="9">
        <v>0.371143066579311</v>
      </c>
      <c r="K21" s="9">
        <v>0.128988773714435</v>
      </c>
      <c r="L21" s="9" t="s">
        <v>22</v>
      </c>
      <c r="M21" s="9" t="s">
        <v>23</v>
      </c>
      <c r="N21" s="18">
        <v>0.284</v>
      </c>
      <c r="O21" s="18">
        <v>0.955</v>
      </c>
      <c r="P21" s="18">
        <v>0.271</v>
      </c>
      <c r="Q21" s="18">
        <f t="shared" si="0"/>
        <v>0.283769633507853</v>
      </c>
      <c r="R21" s="18"/>
      <c r="S21" s="18"/>
      <c r="T21" s="19"/>
      <c r="U21" s="19">
        <v>2020</v>
      </c>
      <c r="V21"/>
      <c r="W21" s="19">
        <f>[1]三个分析!M13/70</f>
        <v>0.0571428571428571</v>
      </c>
      <c r="X21"/>
      <c r="Y21" s="19">
        <v>0.062992125984252</v>
      </c>
      <c r="Z21"/>
      <c r="AA21" s="19">
        <v>0.78740157480315</v>
      </c>
      <c r="AB21"/>
      <c r="AC21" s="19">
        <v>0.094488188976378</v>
      </c>
    </row>
    <row r="22" spans="1:29">
      <c r="A22" s="14">
        <v>2016</v>
      </c>
      <c r="B22" s="14" t="s">
        <v>57</v>
      </c>
      <c r="C22" s="9">
        <v>52728133</v>
      </c>
      <c r="D22" s="9">
        <v>44.1947</v>
      </c>
      <c r="E22" s="9">
        <v>32167011</v>
      </c>
      <c r="F22" s="9">
        <v>2.2723</v>
      </c>
      <c r="G22" s="9">
        <v>-4.4429</v>
      </c>
      <c r="H22" s="9">
        <v>0.7676</v>
      </c>
      <c r="I22" s="9">
        <v>17.7806597040905</v>
      </c>
      <c r="J22" s="9">
        <v>0.449313253704621</v>
      </c>
      <c r="K22" s="9">
        <v>0.441947223885208</v>
      </c>
      <c r="L22" s="9" t="s">
        <v>22</v>
      </c>
      <c r="M22" s="9" t="s">
        <v>30</v>
      </c>
      <c r="N22" s="18">
        <v>0.153</v>
      </c>
      <c r="O22" s="18">
        <v>0.945</v>
      </c>
      <c r="P22" s="18">
        <v>0.144</v>
      </c>
      <c r="Q22" s="18">
        <f t="shared" si="0"/>
        <v>0.152380952380952</v>
      </c>
      <c r="R22" s="18"/>
      <c r="S22" s="18"/>
      <c r="T22" s="19"/>
      <c r="U22" s="19">
        <v>2021</v>
      </c>
      <c r="V22"/>
      <c r="W22" s="19">
        <f>[1]三个分析!M14/70</f>
        <v>0.0714285714285714</v>
      </c>
      <c r="X22"/>
      <c r="Y22" s="19">
        <v>0.094488188976378</v>
      </c>
      <c r="Z22"/>
      <c r="AA22" s="19">
        <v>0.724409448818898</v>
      </c>
      <c r="AB22"/>
      <c r="AC22" s="19">
        <v>0.118110236220472</v>
      </c>
    </row>
    <row r="23" spans="1:19">
      <c r="A23" s="14">
        <v>2016</v>
      </c>
      <c r="B23" s="14" t="s">
        <v>58</v>
      </c>
      <c r="C23" s="9">
        <v>28282849</v>
      </c>
      <c r="D23" s="9">
        <v>38.4886</v>
      </c>
      <c r="E23" s="9">
        <v>15516892</v>
      </c>
      <c r="F23" s="9">
        <v>-12.0873</v>
      </c>
      <c r="G23" s="9">
        <v>-8.3576</v>
      </c>
      <c r="H23" s="9">
        <v>0.7229</v>
      </c>
      <c r="I23" s="9">
        <v>17.1577661364927</v>
      </c>
      <c r="J23" s="9">
        <v>0.487145301380352</v>
      </c>
      <c r="K23" s="9">
        <v>0.38400901549911</v>
      </c>
      <c r="L23" s="9" t="s">
        <v>22</v>
      </c>
      <c r="M23" s="9" t="s">
        <v>23</v>
      </c>
      <c r="N23" s="18">
        <v>0.243</v>
      </c>
      <c r="O23" s="18">
        <v>0.999</v>
      </c>
      <c r="P23" s="18">
        <v>0.243</v>
      </c>
      <c r="Q23" s="18">
        <f t="shared" si="0"/>
        <v>0.243243243243243</v>
      </c>
      <c r="R23" s="18"/>
      <c r="S23" s="18"/>
    </row>
    <row r="24" spans="1:19">
      <c r="A24" s="14">
        <v>2016</v>
      </c>
      <c r="B24" s="14" t="s">
        <v>59</v>
      </c>
      <c r="C24" s="15">
        <v>125300000</v>
      </c>
      <c r="D24" s="9">
        <v>62.803</v>
      </c>
      <c r="E24" s="9">
        <v>70558389</v>
      </c>
      <c r="F24" s="9">
        <v>28.8613</v>
      </c>
      <c r="G24" s="9">
        <v>111.9767</v>
      </c>
      <c r="H24" s="9">
        <v>1.0581</v>
      </c>
      <c r="I24" s="9">
        <v>18.6462214198663</v>
      </c>
      <c r="J24" s="9">
        <v>0.145469848363927</v>
      </c>
      <c r="K24" s="9">
        <v>0.628254070231445</v>
      </c>
      <c r="L24" s="9" t="s">
        <v>22</v>
      </c>
      <c r="M24" s="9" t="s">
        <v>23</v>
      </c>
      <c r="N24" s="18">
        <v>0.281</v>
      </c>
      <c r="O24" s="18">
        <v>0.612</v>
      </c>
      <c r="P24" s="18">
        <v>0.172</v>
      </c>
      <c r="Q24" s="18">
        <f t="shared" si="0"/>
        <v>0.281045751633987</v>
      </c>
      <c r="R24" s="18"/>
      <c r="S24" s="18"/>
    </row>
    <row r="25" spans="1:19">
      <c r="A25" s="14">
        <v>2016</v>
      </c>
      <c r="B25" s="14" t="s">
        <v>60</v>
      </c>
      <c r="C25" s="15">
        <v>103200000</v>
      </c>
      <c r="D25" s="9">
        <v>67.7581</v>
      </c>
      <c r="E25" s="9">
        <v>21386350</v>
      </c>
      <c r="F25" s="9">
        <v>-1.3081</v>
      </c>
      <c r="G25" s="9">
        <v>174.1598</v>
      </c>
      <c r="H25" s="9">
        <v>0.3308</v>
      </c>
      <c r="I25" s="9">
        <v>18.4521794110117</v>
      </c>
      <c r="J25" s="9">
        <v>-0.0234522674418605</v>
      </c>
      <c r="K25" s="9">
        <v>0.633088294573643</v>
      </c>
      <c r="L25" s="9" t="s">
        <v>22</v>
      </c>
      <c r="M25" s="9" t="s">
        <v>47</v>
      </c>
      <c r="N25" s="18">
        <v>0.535</v>
      </c>
      <c r="O25" s="18">
        <v>0.628</v>
      </c>
      <c r="P25" s="18">
        <v>0.336</v>
      </c>
      <c r="Q25" s="18">
        <f t="shared" si="0"/>
        <v>0.535031847133758</v>
      </c>
      <c r="R25" s="18"/>
      <c r="S25" s="18"/>
    </row>
    <row r="26" spans="1:19">
      <c r="A26" s="14">
        <v>2016</v>
      </c>
      <c r="B26" s="14" t="s">
        <v>61</v>
      </c>
      <c r="C26" s="15">
        <v>1663000000</v>
      </c>
      <c r="D26" s="9">
        <v>69.2741</v>
      </c>
      <c r="E26" s="9">
        <v>45280103</v>
      </c>
      <c r="F26" s="9">
        <v>10.0139</v>
      </c>
      <c r="G26" s="9">
        <v>-70.3733</v>
      </c>
      <c r="H26" s="9">
        <v>0.0871</v>
      </c>
      <c r="I26" s="9">
        <v>21.2318890371572</v>
      </c>
      <c r="J26" s="9">
        <v>-0.198797354179194</v>
      </c>
      <c r="K26" s="9">
        <v>0.661455201443175</v>
      </c>
      <c r="L26" s="9" t="s">
        <v>22</v>
      </c>
      <c r="M26" s="9" t="s">
        <v>62</v>
      </c>
      <c r="N26" s="18">
        <v>0.075</v>
      </c>
      <c r="O26" s="18">
        <v>0.72</v>
      </c>
      <c r="P26" s="18">
        <v>0.054</v>
      </c>
      <c r="Q26" s="18">
        <f t="shared" si="0"/>
        <v>0.075</v>
      </c>
      <c r="R26" s="18"/>
      <c r="S26" s="18"/>
    </row>
    <row r="27" spans="1:19">
      <c r="A27" s="14">
        <v>2016</v>
      </c>
      <c r="B27" s="14" t="s">
        <v>63</v>
      </c>
      <c r="C27" s="15">
        <v>269700000</v>
      </c>
      <c r="D27" s="9">
        <v>50.4695</v>
      </c>
      <c r="E27" s="15">
        <v>115000000</v>
      </c>
      <c r="F27" s="9">
        <v>16.3495</v>
      </c>
      <c r="G27" s="9">
        <v>8.1355</v>
      </c>
      <c r="H27" s="9">
        <v>0.6856</v>
      </c>
      <c r="I27" s="9">
        <v>19.41282078811</v>
      </c>
      <c r="J27" s="9">
        <v>-0.0259547645532073</v>
      </c>
      <c r="K27" s="9">
        <v>0.50166852057842</v>
      </c>
      <c r="L27" s="9" t="s">
        <v>22</v>
      </c>
      <c r="M27" s="9" t="s">
        <v>64</v>
      </c>
      <c r="N27" s="18">
        <v>0.084</v>
      </c>
      <c r="O27" s="18">
        <v>0.949</v>
      </c>
      <c r="P27" s="18">
        <v>0.08</v>
      </c>
      <c r="Q27" s="18">
        <f t="shared" si="0"/>
        <v>0.0842992623814542</v>
      </c>
      <c r="R27" s="18"/>
      <c r="S27" s="18"/>
    </row>
    <row r="28" spans="1:29">
      <c r="A28" s="14">
        <v>2016</v>
      </c>
      <c r="B28" s="14" t="s">
        <v>65</v>
      </c>
      <c r="C28" s="9">
        <v>28412341</v>
      </c>
      <c r="D28" s="9">
        <v>12.3391</v>
      </c>
      <c r="E28" s="9">
        <v>18782897</v>
      </c>
      <c r="F28" s="9">
        <v>11.445</v>
      </c>
      <c r="G28" s="9">
        <v>9.086</v>
      </c>
      <c r="H28" s="9">
        <v>1.0437</v>
      </c>
      <c r="I28" s="9">
        <v>17.1623341509988</v>
      </c>
      <c r="J28" s="9">
        <v>0.487429033038847</v>
      </c>
      <c r="K28" s="9">
        <v>0.113835185210539</v>
      </c>
      <c r="L28" s="9" t="s">
        <v>22</v>
      </c>
      <c r="M28" s="9" t="s">
        <v>23</v>
      </c>
      <c r="N28" s="18">
        <v>0.528</v>
      </c>
      <c r="O28" s="18">
        <v>0.997</v>
      </c>
      <c r="P28" s="18">
        <v>0.526</v>
      </c>
      <c r="Q28" s="18">
        <f t="shared" si="0"/>
        <v>0.527582748244734</v>
      </c>
      <c r="R28" s="18"/>
      <c r="S28" s="18"/>
      <c r="T28" s="19"/>
      <c r="U28" s="19"/>
      <c r="V28" s="19" t="s">
        <v>25</v>
      </c>
      <c r="W28" s="19"/>
      <c r="X28" s="19" t="s">
        <v>26</v>
      </c>
      <c r="Y28" s="19"/>
      <c r="Z28" s="19" t="s">
        <v>27</v>
      </c>
      <c r="AA28" s="19"/>
      <c r="AB28" s="19" t="s">
        <v>28</v>
      </c>
      <c r="AC28" s="19"/>
    </row>
    <row r="29" spans="1:29">
      <c r="A29" s="14">
        <v>2016</v>
      </c>
      <c r="B29" s="14" t="s">
        <v>66</v>
      </c>
      <c r="C29" s="15">
        <v>109600000</v>
      </c>
      <c r="D29" s="9">
        <v>19.1094</v>
      </c>
      <c r="E29" s="9">
        <v>52599617</v>
      </c>
      <c r="F29" s="9">
        <v>0.3187</v>
      </c>
      <c r="G29" s="9">
        <v>-18.1768</v>
      </c>
      <c r="H29" s="9">
        <v>0.5993</v>
      </c>
      <c r="I29" s="9">
        <v>18.5123479324782</v>
      </c>
      <c r="J29" s="9">
        <v>0.495756405109489</v>
      </c>
      <c r="K29" s="9">
        <v>0.181325319343066</v>
      </c>
      <c r="L29" s="9" t="s">
        <v>22</v>
      </c>
      <c r="M29" s="9" t="s">
        <v>23</v>
      </c>
      <c r="N29" s="18">
        <v>0.169</v>
      </c>
      <c r="O29" s="18">
        <v>0.976</v>
      </c>
      <c r="P29" s="18">
        <v>0.165</v>
      </c>
      <c r="Q29" s="18">
        <f t="shared" si="0"/>
        <v>0.16905737704918</v>
      </c>
      <c r="R29" s="18"/>
      <c r="S29" s="18"/>
      <c r="T29" s="19" t="s">
        <v>31</v>
      </c>
      <c r="U29" s="19" t="s">
        <v>32</v>
      </c>
      <c r="V29" s="19" t="s">
        <v>33</v>
      </c>
      <c r="W29" s="19" t="s">
        <v>34</v>
      </c>
      <c r="X29" s="19" t="s">
        <v>33</v>
      </c>
      <c r="Y29" s="19" t="s">
        <v>34</v>
      </c>
      <c r="Z29" s="19" t="s">
        <v>33</v>
      </c>
      <c r="AA29" s="19" t="s">
        <v>34</v>
      </c>
      <c r="AB29" s="19" t="s">
        <v>33</v>
      </c>
      <c r="AC29" s="19" t="s">
        <v>34</v>
      </c>
    </row>
    <row r="30" spans="1:29">
      <c r="A30" s="14">
        <v>2016</v>
      </c>
      <c r="B30" s="14" t="s">
        <v>67</v>
      </c>
      <c r="C30" s="15">
        <v>214600000</v>
      </c>
      <c r="D30" s="9">
        <v>52.5396</v>
      </c>
      <c r="E30" s="9">
        <v>48729105</v>
      </c>
      <c r="F30" s="9">
        <v>7.3259</v>
      </c>
      <c r="G30" s="9">
        <v>17.2362</v>
      </c>
      <c r="H30" s="9">
        <v>0.3752</v>
      </c>
      <c r="I30" s="9">
        <v>19.1842863881609</v>
      </c>
      <c r="J30" s="9">
        <v>0.0352778098788444</v>
      </c>
      <c r="K30" s="9">
        <v>0.362372511649581</v>
      </c>
      <c r="L30" s="9" t="s">
        <v>22</v>
      </c>
      <c r="M30" s="9" t="s">
        <v>30</v>
      </c>
      <c r="N30" s="18">
        <v>0.109</v>
      </c>
      <c r="O30" s="18">
        <v>0.872</v>
      </c>
      <c r="P30" s="18">
        <v>0.095</v>
      </c>
      <c r="Q30" s="18">
        <f t="shared" si="0"/>
        <v>0.10894495412844</v>
      </c>
      <c r="R30" s="18"/>
      <c r="S30" s="18"/>
      <c r="T30" s="19" t="s">
        <v>68</v>
      </c>
      <c r="U30" s="19">
        <v>2016</v>
      </c>
      <c r="V30"/>
      <c r="W30" s="19">
        <v>0.047244094488189</v>
      </c>
      <c r="X30"/>
      <c r="Y30" s="19">
        <v>0.0708661417322835</v>
      </c>
      <c r="Z30"/>
      <c r="AA30" s="19">
        <v>0.614173228346457</v>
      </c>
      <c r="AB30"/>
      <c r="AC30" s="19">
        <v>0.259842519685039</v>
      </c>
    </row>
    <row r="31" spans="1:29">
      <c r="A31" s="14">
        <v>2016</v>
      </c>
      <c r="B31" s="14" t="s">
        <v>69</v>
      </c>
      <c r="C31" s="9">
        <v>69160183</v>
      </c>
      <c r="D31" s="9">
        <v>38.4651</v>
      </c>
      <c r="E31" s="9">
        <v>93930038</v>
      </c>
      <c r="F31" s="9">
        <v>24.154</v>
      </c>
      <c r="G31" s="9">
        <v>19.0551</v>
      </c>
      <c r="H31" s="9">
        <v>1.8158</v>
      </c>
      <c r="I31" s="9">
        <v>18.051935864814</v>
      </c>
      <c r="J31" s="9">
        <v>0.573615254893122</v>
      </c>
      <c r="K31" s="9">
        <v>0.383827787153195</v>
      </c>
      <c r="L31" s="9" t="s">
        <v>22</v>
      </c>
      <c r="M31" s="9" t="s">
        <v>23</v>
      </c>
      <c r="N31" s="18">
        <v>0.235</v>
      </c>
      <c r="O31" s="18">
        <v>0.784</v>
      </c>
      <c r="P31" s="18">
        <v>0.184</v>
      </c>
      <c r="Q31" s="18">
        <f t="shared" si="0"/>
        <v>0.23469387755102</v>
      </c>
      <c r="R31" s="18"/>
      <c r="S31" s="18"/>
      <c r="T31" s="19"/>
      <c r="U31" s="19">
        <v>2017</v>
      </c>
      <c r="V31"/>
      <c r="W31" s="19">
        <v>0.118110236220472</v>
      </c>
      <c r="X31"/>
      <c r="Y31" s="19">
        <v>0.31496062992126</v>
      </c>
      <c r="Z31"/>
      <c r="AA31" s="19">
        <v>0.543307086614173</v>
      </c>
      <c r="AB31"/>
      <c r="AC31" s="19">
        <v>0.015748031496063</v>
      </c>
    </row>
    <row r="32" spans="1:29">
      <c r="A32" s="14">
        <v>2016</v>
      </c>
      <c r="B32" s="14" t="s">
        <v>70</v>
      </c>
      <c r="C32" s="15">
        <v>586000000</v>
      </c>
      <c r="D32" s="9">
        <v>49.9186</v>
      </c>
      <c r="E32" s="15">
        <v>296500000</v>
      </c>
      <c r="F32" s="9">
        <v>5.0929</v>
      </c>
      <c r="G32" s="9">
        <v>-2.1739</v>
      </c>
      <c r="H32" s="9">
        <v>0.6189</v>
      </c>
      <c r="I32" s="9">
        <v>20.1888303475413</v>
      </c>
      <c r="J32" s="9">
        <v>0.0747440273037543</v>
      </c>
      <c r="K32" s="9">
        <v>0.490955631399317</v>
      </c>
      <c r="L32" s="9" t="s">
        <v>22</v>
      </c>
      <c r="M32" s="9" t="s">
        <v>71</v>
      </c>
      <c r="N32" s="18">
        <v>0.055</v>
      </c>
      <c r="O32" s="18">
        <v>0.938</v>
      </c>
      <c r="P32" s="18">
        <v>0.052</v>
      </c>
      <c r="Q32" s="18">
        <f t="shared" si="0"/>
        <v>0.0554371002132196</v>
      </c>
      <c r="R32" s="18"/>
      <c r="S32" s="18"/>
      <c r="T32" s="19"/>
      <c r="U32" s="19">
        <v>2018</v>
      </c>
      <c r="V32"/>
      <c r="W32" s="19">
        <v>0.0708661417322835</v>
      </c>
      <c r="X32"/>
      <c r="Y32" s="19">
        <v>0.78740157480315</v>
      </c>
      <c r="Z32"/>
      <c r="AA32" s="19">
        <v>0.118110236220472</v>
      </c>
      <c r="AB32"/>
      <c r="AC32" s="19">
        <v>0.0236220472440945</v>
      </c>
    </row>
    <row r="33" spans="1:29">
      <c r="A33" s="14">
        <v>2016</v>
      </c>
      <c r="B33" s="14" t="s">
        <v>72</v>
      </c>
      <c r="C33" s="15">
        <v>223800000</v>
      </c>
      <c r="D33" s="9">
        <v>8.5985</v>
      </c>
      <c r="E33" s="9">
        <v>26973013</v>
      </c>
      <c r="F33" s="9">
        <v>8.2249</v>
      </c>
      <c r="G33" s="9">
        <v>13.9742</v>
      </c>
      <c r="H33" s="9">
        <v>0.3712</v>
      </c>
      <c r="I33" s="9">
        <v>19.2262633538421</v>
      </c>
      <c r="J33" s="9">
        <v>0.60483672028597</v>
      </c>
      <c r="K33" s="9">
        <v>0.0511060857908847</v>
      </c>
      <c r="L33" s="9" t="s">
        <v>22</v>
      </c>
      <c r="M33" s="9" t="s">
        <v>30</v>
      </c>
      <c r="N33" s="18">
        <v>0.375</v>
      </c>
      <c r="O33" s="18">
        <v>0.982</v>
      </c>
      <c r="P33" s="18">
        <v>0.369</v>
      </c>
      <c r="Q33" s="18">
        <f t="shared" si="0"/>
        <v>0.375763747454175</v>
      </c>
      <c r="R33" s="18"/>
      <c r="S33" s="18"/>
      <c r="T33" s="19"/>
      <c r="U33" s="19">
        <v>2019</v>
      </c>
      <c r="V33"/>
      <c r="W33" s="19">
        <v>0.0708661417322835</v>
      </c>
      <c r="X33"/>
      <c r="Y33" s="19">
        <v>0.795275590551181</v>
      </c>
      <c r="Z33"/>
      <c r="AA33" s="19">
        <v>0.102362204724409</v>
      </c>
      <c r="AB33"/>
      <c r="AC33" s="19">
        <v>0.031496062992126</v>
      </c>
    </row>
    <row r="34" spans="1:29">
      <c r="A34" s="14">
        <v>2016</v>
      </c>
      <c r="B34" s="14" t="s">
        <v>73</v>
      </c>
      <c r="C34" s="9">
        <v>48613309</v>
      </c>
      <c r="D34" s="9">
        <v>40.5002</v>
      </c>
      <c r="E34" s="9">
        <v>9451293.5</v>
      </c>
      <c r="F34" s="9">
        <v>4.6155</v>
      </c>
      <c r="G34" s="9">
        <v>-5.0407</v>
      </c>
      <c r="H34" s="9">
        <v>0.4332</v>
      </c>
      <c r="I34" s="9">
        <v>17.6994078991179</v>
      </c>
      <c r="J34" s="9">
        <v>0.193346291238887</v>
      </c>
      <c r="K34" s="9">
        <v>0.393071391210995</v>
      </c>
      <c r="L34" s="9" t="s">
        <v>22</v>
      </c>
      <c r="M34" s="9" t="s">
        <v>74</v>
      </c>
      <c r="N34" s="18">
        <v>0.383</v>
      </c>
      <c r="O34" s="18">
        <v>0.667</v>
      </c>
      <c r="P34" s="18">
        <v>0.255</v>
      </c>
      <c r="Q34" s="18">
        <f t="shared" si="0"/>
        <v>0.382308845577211</v>
      </c>
      <c r="R34" s="18"/>
      <c r="S34" s="18"/>
      <c r="T34" s="19"/>
      <c r="U34" s="19">
        <v>2020</v>
      </c>
      <c r="V34"/>
      <c r="W34" s="19">
        <v>0.0551181102362205</v>
      </c>
      <c r="X34"/>
      <c r="Y34" s="19">
        <v>0.244094488188976</v>
      </c>
      <c r="Z34"/>
      <c r="AA34" s="19">
        <v>0.62992125984252</v>
      </c>
      <c r="AB34"/>
      <c r="AC34" s="19">
        <v>0.062992125984252</v>
      </c>
    </row>
    <row r="35" spans="1:29">
      <c r="A35" s="14">
        <v>2016</v>
      </c>
      <c r="B35" s="14" t="s">
        <v>75</v>
      </c>
      <c r="C35" s="9">
        <v>72509848</v>
      </c>
      <c r="D35" s="9">
        <v>4.8613</v>
      </c>
      <c r="E35" s="9">
        <v>8994791.9</v>
      </c>
      <c r="F35" s="9">
        <v>8.5796</v>
      </c>
      <c r="G35" s="9">
        <v>9.4334</v>
      </c>
      <c r="H35" s="9">
        <v>0.4951</v>
      </c>
      <c r="I35" s="9">
        <v>18.099232945083</v>
      </c>
      <c r="J35" s="9">
        <v>0.852840492783822</v>
      </c>
      <c r="K35" s="9">
        <v>0.0486127829146739</v>
      </c>
      <c r="L35" s="9" t="s">
        <v>22</v>
      </c>
      <c r="M35" s="9" t="s">
        <v>23</v>
      </c>
      <c r="N35" s="18">
        <v>1</v>
      </c>
      <c r="O35" s="18">
        <v>1</v>
      </c>
      <c r="P35" s="18">
        <v>1</v>
      </c>
      <c r="Q35" s="18">
        <f t="shared" si="0"/>
        <v>1</v>
      </c>
      <c r="R35" s="18"/>
      <c r="S35" s="18"/>
      <c r="T35" s="19"/>
      <c r="U35" s="19">
        <v>2021</v>
      </c>
      <c r="V35"/>
      <c r="W35" s="19">
        <v>0.062992125984252</v>
      </c>
      <c r="X35"/>
      <c r="Y35" s="19">
        <v>0.118110236220472</v>
      </c>
      <c r="Z35"/>
      <c r="AA35" s="19">
        <v>0.78740157480315</v>
      </c>
      <c r="AB35"/>
      <c r="AC35" s="19">
        <v>0.031496062992126</v>
      </c>
    </row>
    <row r="36" spans="1:19">
      <c r="A36" s="14">
        <v>2016</v>
      </c>
      <c r="B36" s="14" t="s">
        <v>76</v>
      </c>
      <c r="C36" s="9">
        <v>99568003</v>
      </c>
      <c r="D36" s="9">
        <v>74.4021</v>
      </c>
      <c r="E36" s="9">
        <v>50223064</v>
      </c>
      <c r="F36" s="9">
        <v>-65.9006</v>
      </c>
      <c r="G36" s="9">
        <v>-38.4776</v>
      </c>
      <c r="H36" s="9">
        <v>0.6823</v>
      </c>
      <c r="I36" s="9">
        <v>18.4163514159213</v>
      </c>
      <c r="J36" s="9">
        <v>-0.186156379976808</v>
      </c>
      <c r="K36" s="9">
        <v>0.744021138999845</v>
      </c>
      <c r="L36" s="9" t="s">
        <v>22</v>
      </c>
      <c r="M36" s="9" t="s">
        <v>71</v>
      </c>
      <c r="N36" s="18">
        <v>0.071</v>
      </c>
      <c r="O36" s="18">
        <v>0.998</v>
      </c>
      <c r="P36" s="18">
        <v>0.071</v>
      </c>
      <c r="Q36" s="18">
        <f t="shared" si="0"/>
        <v>0.0711422845691383</v>
      </c>
      <c r="R36" s="18"/>
      <c r="S36" s="18"/>
    </row>
    <row r="37" spans="1:19">
      <c r="A37" s="14">
        <v>2016</v>
      </c>
      <c r="B37" s="14" t="s">
        <v>77</v>
      </c>
      <c r="C37" s="9">
        <v>66788904</v>
      </c>
      <c r="D37" s="9">
        <v>50.241</v>
      </c>
      <c r="E37" s="9">
        <v>36393778</v>
      </c>
      <c r="F37" s="9">
        <v>20.3791</v>
      </c>
      <c r="G37" s="9">
        <v>3.3011</v>
      </c>
      <c r="H37" s="9">
        <v>0.8564</v>
      </c>
      <c r="I37" s="9">
        <v>18.017047516925</v>
      </c>
      <c r="J37" s="9">
        <v>0.259495619212437</v>
      </c>
      <c r="K37" s="9">
        <v>0.500708291305394</v>
      </c>
      <c r="L37" s="9" t="s">
        <v>22</v>
      </c>
      <c r="M37" s="9" t="s">
        <v>23</v>
      </c>
      <c r="N37" s="18">
        <v>0.213</v>
      </c>
      <c r="O37" s="18">
        <v>0.66</v>
      </c>
      <c r="P37" s="18">
        <v>0.14</v>
      </c>
      <c r="Q37" s="18">
        <f t="shared" si="0"/>
        <v>0.212121212121212</v>
      </c>
      <c r="R37" s="18"/>
      <c r="S37" s="18"/>
    </row>
    <row r="38" spans="1:19">
      <c r="A38" s="14">
        <v>2016</v>
      </c>
      <c r="B38" s="14" t="s">
        <v>78</v>
      </c>
      <c r="C38" s="15">
        <v>116600000</v>
      </c>
      <c r="D38" s="9">
        <v>2.7693</v>
      </c>
      <c r="E38" s="9">
        <v>40311872</v>
      </c>
      <c r="F38" s="9">
        <v>14.8384</v>
      </c>
      <c r="G38" s="9">
        <v>0.5024</v>
      </c>
      <c r="H38" s="9">
        <v>0.6441</v>
      </c>
      <c r="I38" s="9">
        <v>18.5742598318807</v>
      </c>
      <c r="J38" s="9">
        <v>0.865967084048027</v>
      </c>
      <c r="K38" s="9">
        <v>0.0268287993138937</v>
      </c>
      <c r="L38" s="9" t="s">
        <v>22</v>
      </c>
      <c r="M38" s="9" t="s">
        <v>39</v>
      </c>
      <c r="N38" s="18">
        <v>1</v>
      </c>
      <c r="O38" s="18">
        <v>1</v>
      </c>
      <c r="P38" s="18">
        <v>1</v>
      </c>
      <c r="Q38" s="18">
        <f t="shared" si="0"/>
        <v>1</v>
      </c>
      <c r="R38" s="18"/>
      <c r="S38" s="18"/>
    </row>
    <row r="39" spans="1:19">
      <c r="A39" s="14">
        <v>2016</v>
      </c>
      <c r="B39" s="14" t="s">
        <v>79</v>
      </c>
      <c r="C39" s="9">
        <v>75391431</v>
      </c>
      <c r="D39" s="9">
        <v>18.8404</v>
      </c>
      <c r="E39" s="9">
        <v>31847055</v>
      </c>
      <c r="F39" s="9">
        <v>18.3909</v>
      </c>
      <c r="G39" s="9">
        <v>50.4047</v>
      </c>
      <c r="H39" s="9">
        <v>0.7377</v>
      </c>
      <c r="I39" s="9">
        <v>18.138204179305</v>
      </c>
      <c r="J39" s="9">
        <v>0.813208597937344</v>
      </c>
      <c r="K39" s="9">
        <v>0.0626041718189432</v>
      </c>
      <c r="L39" s="9" t="s">
        <v>22</v>
      </c>
      <c r="M39" s="9" t="s">
        <v>30</v>
      </c>
      <c r="N39" s="18">
        <v>0.366</v>
      </c>
      <c r="O39" s="18">
        <v>0.996</v>
      </c>
      <c r="P39" s="18">
        <v>0.364</v>
      </c>
      <c r="Q39" s="18">
        <f t="shared" si="0"/>
        <v>0.365461847389558</v>
      </c>
      <c r="R39" s="18"/>
      <c r="S39" s="18"/>
    </row>
    <row r="40" spans="1:19">
      <c r="A40" s="14">
        <v>2016</v>
      </c>
      <c r="B40" s="14" t="s">
        <v>80</v>
      </c>
      <c r="C40" s="15">
        <v>105000000</v>
      </c>
      <c r="D40" s="9">
        <v>27.5412</v>
      </c>
      <c r="E40" s="9">
        <v>43626308</v>
      </c>
      <c r="F40" s="9">
        <v>-17.8658</v>
      </c>
      <c r="G40" s="9">
        <v>-38.5079</v>
      </c>
      <c r="H40" s="9">
        <v>0.4772</v>
      </c>
      <c r="I40" s="9">
        <v>18.4694709081218</v>
      </c>
      <c r="J40" s="9">
        <v>-0.0703666</v>
      </c>
      <c r="K40" s="9">
        <v>0.275439238095238</v>
      </c>
      <c r="L40" s="9" t="s">
        <v>22</v>
      </c>
      <c r="M40" s="9" t="s">
        <v>44</v>
      </c>
      <c r="N40" s="18">
        <v>0.124</v>
      </c>
      <c r="O40" s="18">
        <v>0.941</v>
      </c>
      <c r="P40" s="18">
        <v>0.117</v>
      </c>
      <c r="Q40" s="18">
        <f t="shared" si="0"/>
        <v>0.124335812964931</v>
      </c>
      <c r="R40" s="18"/>
      <c r="S40" s="18"/>
    </row>
    <row r="41" spans="1:19">
      <c r="A41" s="14">
        <v>2016</v>
      </c>
      <c r="B41" s="14" t="s">
        <v>81</v>
      </c>
      <c r="C41" s="9">
        <v>17367439</v>
      </c>
      <c r="D41" s="9">
        <v>29.4208</v>
      </c>
      <c r="E41" s="9">
        <v>2105662.5</v>
      </c>
      <c r="F41" s="9">
        <v>-7.6331</v>
      </c>
      <c r="G41" s="9">
        <v>-57.9673</v>
      </c>
      <c r="H41" s="9">
        <v>0.2382</v>
      </c>
      <c r="I41" s="9">
        <v>16.6701076892355</v>
      </c>
      <c r="J41" s="9">
        <v>0.478589117255572</v>
      </c>
      <c r="K41" s="9">
        <v>0.294207896742865</v>
      </c>
      <c r="L41" s="9" t="s">
        <v>22</v>
      </c>
      <c r="M41" s="9" t="s">
        <v>23</v>
      </c>
      <c r="N41" s="18">
        <v>1</v>
      </c>
      <c r="O41" s="18">
        <v>0.552</v>
      </c>
      <c r="P41" s="18">
        <v>0.552</v>
      </c>
      <c r="Q41" s="18">
        <f t="shared" si="0"/>
        <v>1</v>
      </c>
      <c r="R41" s="18"/>
      <c r="S41" s="18"/>
    </row>
    <row r="42" spans="1:19">
      <c r="A42" s="14">
        <v>2016</v>
      </c>
      <c r="B42" s="14" t="s">
        <v>82</v>
      </c>
      <c r="C42" s="15">
        <v>119800000</v>
      </c>
      <c r="D42" s="9">
        <v>8.7629</v>
      </c>
      <c r="E42" s="9">
        <v>29603374</v>
      </c>
      <c r="F42" s="9">
        <v>6.8783</v>
      </c>
      <c r="G42" s="9">
        <v>-6.7888</v>
      </c>
      <c r="H42" s="9">
        <v>0.394</v>
      </c>
      <c r="I42" s="9">
        <v>18.6013342436456</v>
      </c>
      <c r="J42" s="9">
        <v>0.385560584307179</v>
      </c>
      <c r="K42" s="9">
        <v>0.0876588480801335</v>
      </c>
      <c r="L42" s="9" t="s">
        <v>22</v>
      </c>
      <c r="M42" s="9" t="s">
        <v>23</v>
      </c>
      <c r="N42" s="18">
        <v>0.332</v>
      </c>
      <c r="O42" s="18">
        <v>0.98</v>
      </c>
      <c r="P42" s="18">
        <v>0.325</v>
      </c>
      <c r="Q42" s="18">
        <f t="shared" si="0"/>
        <v>0.331632653061225</v>
      </c>
      <c r="R42" s="18"/>
      <c r="S42" s="18"/>
    </row>
    <row r="43" spans="1:19">
      <c r="A43" s="14">
        <v>2016</v>
      </c>
      <c r="B43" s="14" t="s">
        <v>83</v>
      </c>
      <c r="C43" s="15">
        <v>109900000</v>
      </c>
      <c r="D43" s="9">
        <v>57.3065</v>
      </c>
      <c r="E43" s="9">
        <v>27691969</v>
      </c>
      <c r="F43" s="9">
        <v>2.3002</v>
      </c>
      <c r="G43" s="9">
        <v>4.4238</v>
      </c>
      <c r="H43" s="9">
        <v>0.4487</v>
      </c>
      <c r="I43" s="9">
        <v>18.5150814193738</v>
      </c>
      <c r="J43" s="9">
        <v>0.242501201091902</v>
      </c>
      <c r="K43" s="9">
        <v>0.206369363057325</v>
      </c>
      <c r="L43" s="9" t="s">
        <v>22</v>
      </c>
      <c r="M43" s="9" t="s">
        <v>23</v>
      </c>
      <c r="N43" s="18">
        <v>0.133</v>
      </c>
      <c r="O43" s="18">
        <v>0.924</v>
      </c>
      <c r="P43" s="18">
        <v>0.123</v>
      </c>
      <c r="Q43" s="18">
        <f t="shared" si="0"/>
        <v>0.133116883116883</v>
      </c>
      <c r="R43" s="18"/>
      <c r="S43" s="18"/>
    </row>
    <row r="44" spans="1:19">
      <c r="A44" s="14">
        <v>2016</v>
      </c>
      <c r="B44" s="14" t="s">
        <v>84</v>
      </c>
      <c r="C44" s="9">
        <v>35822532</v>
      </c>
      <c r="D44" s="9">
        <v>59.7347</v>
      </c>
      <c r="E44" s="9">
        <v>34262922</v>
      </c>
      <c r="F44" s="9">
        <v>24.1724</v>
      </c>
      <c r="G44" s="9">
        <v>33.7417</v>
      </c>
      <c r="H44" s="9">
        <v>1.5354</v>
      </c>
      <c r="I44" s="9">
        <v>17.3940876388658</v>
      </c>
      <c r="J44" s="9">
        <v>0.255108432871244</v>
      </c>
      <c r="K44" s="9">
        <v>0.59734658063813</v>
      </c>
      <c r="L44" s="9" t="s">
        <v>22</v>
      </c>
      <c r="M44" s="9" t="s">
        <v>23</v>
      </c>
      <c r="N44" s="18">
        <v>0.307</v>
      </c>
      <c r="O44" s="18">
        <v>0.762</v>
      </c>
      <c r="P44" s="18">
        <v>0.234</v>
      </c>
      <c r="Q44" s="18">
        <f t="shared" si="0"/>
        <v>0.307086614173228</v>
      </c>
      <c r="R44" s="18"/>
      <c r="S44" s="18"/>
    </row>
    <row r="45" spans="1:19">
      <c r="A45" s="14">
        <v>2016</v>
      </c>
      <c r="B45" s="14" t="s">
        <v>85</v>
      </c>
      <c r="C45" s="9">
        <v>9763494.1</v>
      </c>
      <c r="D45" s="9">
        <v>12.6534</v>
      </c>
      <c r="E45" s="9">
        <v>14982386</v>
      </c>
      <c r="F45" s="9">
        <v>7.923</v>
      </c>
      <c r="G45" s="9">
        <v>-5.082</v>
      </c>
      <c r="H45" s="9">
        <v>1.8418</v>
      </c>
      <c r="I45" s="9">
        <v>16.094160896371</v>
      </c>
      <c r="J45" s="9">
        <v>0.843752606968851</v>
      </c>
      <c r="K45" s="9">
        <v>0.126533799001323</v>
      </c>
      <c r="L45" s="9" t="s">
        <v>22</v>
      </c>
      <c r="M45" s="9" t="s">
        <v>23</v>
      </c>
      <c r="N45" s="18">
        <v>0.992</v>
      </c>
      <c r="O45" s="18">
        <v>0.767</v>
      </c>
      <c r="P45" s="18">
        <v>0.761</v>
      </c>
      <c r="Q45" s="18">
        <f t="shared" si="0"/>
        <v>0.992177314211212</v>
      </c>
      <c r="R45" s="18"/>
      <c r="S45" s="18"/>
    </row>
    <row r="46" spans="1:19">
      <c r="A46" s="14">
        <v>2016</v>
      </c>
      <c r="B46" s="14" t="s">
        <v>86</v>
      </c>
      <c r="C46" s="9">
        <v>44284286</v>
      </c>
      <c r="D46" s="9">
        <v>19.1464</v>
      </c>
      <c r="E46" s="9">
        <v>17181735</v>
      </c>
      <c r="F46" s="9">
        <v>0.2951</v>
      </c>
      <c r="G46" s="9">
        <v>-7.2944</v>
      </c>
      <c r="H46" s="9">
        <v>0.5523</v>
      </c>
      <c r="I46" s="9">
        <v>17.6061404542552</v>
      </c>
      <c r="J46" s="9">
        <v>0.225103660923877</v>
      </c>
      <c r="K46" s="9">
        <v>0.191464441811256</v>
      </c>
      <c r="L46" s="9" t="s">
        <v>22</v>
      </c>
      <c r="M46" s="9" t="s">
        <v>23</v>
      </c>
      <c r="N46" s="18">
        <v>0.283</v>
      </c>
      <c r="O46" s="18">
        <v>0.988</v>
      </c>
      <c r="P46" s="18">
        <v>0.279</v>
      </c>
      <c r="Q46" s="18">
        <f t="shared" si="0"/>
        <v>0.282388663967611</v>
      </c>
      <c r="R46" s="18"/>
      <c r="S46" s="18"/>
    </row>
    <row r="47" spans="1:19">
      <c r="A47" s="14">
        <v>2016</v>
      </c>
      <c r="B47" s="14" t="s">
        <v>87</v>
      </c>
      <c r="C47" s="15">
        <v>406400000</v>
      </c>
      <c r="D47" s="9">
        <v>56.1696</v>
      </c>
      <c r="E47" s="9">
        <v>70829787</v>
      </c>
      <c r="F47" s="9">
        <v>16.0964</v>
      </c>
      <c r="G47" s="9">
        <v>34.3881</v>
      </c>
      <c r="H47" s="9">
        <v>0.3487</v>
      </c>
      <c r="I47" s="9">
        <v>19.8228484542285</v>
      </c>
      <c r="J47" s="9">
        <v>-0.0359251968503937</v>
      </c>
      <c r="K47" s="9">
        <v>0.451033464566929</v>
      </c>
      <c r="L47" s="9" t="s">
        <v>22</v>
      </c>
      <c r="M47" s="9" t="s">
        <v>74</v>
      </c>
      <c r="N47" s="18">
        <v>0.121</v>
      </c>
      <c r="O47" s="18">
        <v>0.676</v>
      </c>
      <c r="P47" s="18">
        <v>0.082</v>
      </c>
      <c r="Q47" s="18">
        <f t="shared" si="0"/>
        <v>0.121301775147929</v>
      </c>
      <c r="R47" s="18"/>
      <c r="S47" s="18"/>
    </row>
    <row r="48" spans="1:19">
      <c r="A48" s="14">
        <v>2016</v>
      </c>
      <c r="B48" s="14" t="s">
        <v>88</v>
      </c>
      <c r="C48" s="9">
        <v>85488725</v>
      </c>
      <c r="D48" s="9">
        <v>46.9177</v>
      </c>
      <c r="E48" s="9">
        <v>60750100</v>
      </c>
      <c r="F48" s="9">
        <v>14.5661</v>
      </c>
      <c r="G48" s="9">
        <v>40.6037</v>
      </c>
      <c r="H48" s="9">
        <v>1.1048</v>
      </c>
      <c r="I48" s="9">
        <v>18.2638950538662</v>
      </c>
      <c r="J48" s="9">
        <v>0.4765049777032</v>
      </c>
      <c r="K48" s="9">
        <v>0.46917697041335</v>
      </c>
      <c r="L48" s="9" t="s">
        <v>22</v>
      </c>
      <c r="M48" s="9" t="s">
        <v>53</v>
      </c>
      <c r="N48" s="18">
        <v>0.164</v>
      </c>
      <c r="O48" s="18">
        <v>0.962</v>
      </c>
      <c r="P48" s="18">
        <v>0.158</v>
      </c>
      <c r="Q48" s="18">
        <f t="shared" si="0"/>
        <v>0.164241164241164</v>
      </c>
      <c r="R48" s="18"/>
      <c r="S48" s="18"/>
    </row>
    <row r="49" spans="1:19">
      <c r="A49" s="14">
        <v>2016</v>
      </c>
      <c r="B49" s="14" t="s">
        <v>89</v>
      </c>
      <c r="C49" s="9">
        <v>59015862</v>
      </c>
      <c r="D49" s="9">
        <v>30.9937</v>
      </c>
      <c r="E49" s="9">
        <v>16392939</v>
      </c>
      <c r="F49" s="9">
        <v>-14.5717</v>
      </c>
      <c r="G49" s="9">
        <v>-68.1318</v>
      </c>
      <c r="H49" s="9">
        <v>0.2975</v>
      </c>
      <c r="I49" s="9">
        <v>17.8933168131946</v>
      </c>
      <c r="J49" s="9">
        <v>0.619234910099254</v>
      </c>
      <c r="K49" s="9">
        <v>0.309937182650996</v>
      </c>
      <c r="L49" s="9" t="s">
        <v>22</v>
      </c>
      <c r="M49" s="9" t="s">
        <v>23</v>
      </c>
      <c r="N49" s="18">
        <v>0.127</v>
      </c>
      <c r="O49" s="18">
        <v>0.992</v>
      </c>
      <c r="P49" s="18">
        <v>0.126</v>
      </c>
      <c r="Q49" s="18">
        <f t="shared" si="0"/>
        <v>0.127016129032258</v>
      </c>
      <c r="R49" s="18"/>
      <c r="S49" s="18"/>
    </row>
    <row r="50" spans="1:19">
      <c r="A50" s="14">
        <v>2016</v>
      </c>
      <c r="B50" s="14" t="s">
        <v>90</v>
      </c>
      <c r="C50" s="9">
        <v>41696545</v>
      </c>
      <c r="D50" s="9">
        <v>76.3268</v>
      </c>
      <c r="E50" s="9">
        <v>44741585</v>
      </c>
      <c r="F50" s="9">
        <v>34.2586</v>
      </c>
      <c r="G50" s="9">
        <v>-19.186</v>
      </c>
      <c r="H50" s="9">
        <v>1.1743</v>
      </c>
      <c r="I50" s="9">
        <v>17.5459288296194</v>
      </c>
      <c r="J50" s="9">
        <v>0.186219577665248</v>
      </c>
      <c r="K50" s="9">
        <v>0.763267771946093</v>
      </c>
      <c r="L50" s="9" t="s">
        <v>22</v>
      </c>
      <c r="M50" s="9" t="s">
        <v>23</v>
      </c>
      <c r="N50" s="18">
        <v>0.333</v>
      </c>
      <c r="O50" s="18">
        <v>0.407</v>
      </c>
      <c r="P50" s="18">
        <v>0.135</v>
      </c>
      <c r="Q50" s="18">
        <f t="shared" si="0"/>
        <v>0.331695331695332</v>
      </c>
      <c r="R50" s="18"/>
      <c r="S50" s="18"/>
    </row>
    <row r="51" spans="1:19">
      <c r="A51" s="14">
        <v>2016</v>
      </c>
      <c r="B51" s="14" t="s">
        <v>91</v>
      </c>
      <c r="C51" s="9">
        <v>14616374</v>
      </c>
      <c r="D51" s="9">
        <v>53.1221</v>
      </c>
      <c r="E51" s="9">
        <v>4907088.5</v>
      </c>
      <c r="F51" s="9">
        <v>-2.1115</v>
      </c>
      <c r="G51" s="9">
        <v>-8.5518</v>
      </c>
      <c r="H51" s="9">
        <v>0.5344</v>
      </c>
      <c r="I51" s="9">
        <v>16.4976529651089</v>
      </c>
      <c r="J51" s="9">
        <v>0.0756256442261261</v>
      </c>
      <c r="K51" s="9">
        <v>0.494836462175913</v>
      </c>
      <c r="L51" s="9" t="s">
        <v>22</v>
      </c>
      <c r="M51" s="9" t="s">
        <v>53</v>
      </c>
      <c r="N51" s="18">
        <v>0.763</v>
      </c>
      <c r="O51" s="18">
        <v>0.579</v>
      </c>
      <c r="P51" s="18">
        <v>0.441</v>
      </c>
      <c r="Q51" s="18">
        <f t="shared" si="0"/>
        <v>0.761658031088083</v>
      </c>
      <c r="R51" s="18"/>
      <c r="S51" s="18"/>
    </row>
    <row r="52" spans="1:19">
      <c r="A52" s="14">
        <v>2016</v>
      </c>
      <c r="B52" s="14" t="s">
        <v>92</v>
      </c>
      <c r="C52" s="9">
        <v>13633529</v>
      </c>
      <c r="D52" s="9">
        <v>11.417</v>
      </c>
      <c r="E52" s="9">
        <v>10635573</v>
      </c>
      <c r="F52" s="9">
        <v>6.6578</v>
      </c>
      <c r="G52" s="9">
        <v>7.5515</v>
      </c>
      <c r="H52" s="9">
        <v>1.4953</v>
      </c>
      <c r="I52" s="9">
        <v>16.4280426843202</v>
      </c>
      <c r="J52" s="9">
        <v>0.825738765069558</v>
      </c>
      <c r="K52" s="9">
        <v>0.0930358970153656</v>
      </c>
      <c r="L52" s="9" t="s">
        <v>22</v>
      </c>
      <c r="M52" s="9" t="s">
        <v>23</v>
      </c>
      <c r="N52" s="18">
        <v>0.81</v>
      </c>
      <c r="O52" s="18">
        <v>0.991</v>
      </c>
      <c r="P52" s="18">
        <v>0.802</v>
      </c>
      <c r="Q52" s="18">
        <f t="shared" si="0"/>
        <v>0.809283551967709</v>
      </c>
      <c r="R52" s="18"/>
      <c r="S52" s="18"/>
    </row>
    <row r="53" spans="1:19">
      <c r="A53" s="14">
        <v>2016</v>
      </c>
      <c r="B53" s="14" t="s">
        <v>93</v>
      </c>
      <c r="C53" s="15">
        <v>107000000</v>
      </c>
      <c r="D53" s="9">
        <v>3.887</v>
      </c>
      <c r="E53" s="9">
        <v>36252032</v>
      </c>
      <c r="F53" s="9">
        <v>-5.5695</v>
      </c>
      <c r="G53" s="9">
        <v>-21.633</v>
      </c>
      <c r="H53" s="9">
        <v>0.3004</v>
      </c>
      <c r="I53" s="9">
        <v>18.4883393924262</v>
      </c>
      <c r="J53" s="9">
        <v>0.586887346728972</v>
      </c>
      <c r="K53" s="9">
        <v>0.0388602981308411</v>
      </c>
      <c r="L53" s="9" t="s">
        <v>22</v>
      </c>
      <c r="M53" s="9" t="s">
        <v>30</v>
      </c>
      <c r="N53" s="18">
        <v>0.707</v>
      </c>
      <c r="O53" s="18">
        <v>0.918</v>
      </c>
      <c r="P53" s="18">
        <v>0.649</v>
      </c>
      <c r="Q53" s="18">
        <f t="shared" si="0"/>
        <v>0.706971677559913</v>
      </c>
      <c r="R53" s="18"/>
      <c r="S53" s="18"/>
    </row>
    <row r="54" spans="1:19">
      <c r="A54" s="14">
        <v>2016</v>
      </c>
      <c r="B54" s="14" t="s">
        <v>94</v>
      </c>
      <c r="C54" s="15">
        <v>137200000</v>
      </c>
      <c r="D54" s="9">
        <v>26.8448</v>
      </c>
      <c r="E54" s="9">
        <v>40825346</v>
      </c>
      <c r="F54" s="9">
        <v>27.0355</v>
      </c>
      <c r="G54" s="9">
        <v>41.9929</v>
      </c>
      <c r="H54" s="9">
        <v>0.7327</v>
      </c>
      <c r="I54" s="9">
        <v>18.7369502732561</v>
      </c>
      <c r="J54" s="9">
        <v>0.718336013119534</v>
      </c>
      <c r="K54" s="9">
        <v>0.26854445335277</v>
      </c>
      <c r="L54" s="9" t="s">
        <v>22</v>
      </c>
      <c r="M54" s="9" t="s">
        <v>30</v>
      </c>
      <c r="N54" s="18">
        <v>0.393</v>
      </c>
      <c r="O54" s="18">
        <v>0.534</v>
      </c>
      <c r="P54" s="18">
        <v>0.21</v>
      </c>
      <c r="Q54" s="18">
        <f t="shared" si="0"/>
        <v>0.393258426966292</v>
      </c>
      <c r="R54" s="18"/>
      <c r="S54" s="18"/>
    </row>
    <row r="55" spans="1:19">
      <c r="A55" s="14">
        <v>2016</v>
      </c>
      <c r="B55" s="14" t="s">
        <v>95</v>
      </c>
      <c r="C55" s="15">
        <v>505700000</v>
      </c>
      <c r="D55" s="9">
        <v>59.4864</v>
      </c>
      <c r="E55" s="15">
        <v>1190000000</v>
      </c>
      <c r="F55" s="9">
        <v>2.2425</v>
      </c>
      <c r="G55" s="9">
        <v>4.8662</v>
      </c>
      <c r="H55" s="9">
        <v>2.5587</v>
      </c>
      <c r="I55" s="9">
        <v>20.0414541660502</v>
      </c>
      <c r="J55" s="9">
        <v>0.185880957089183</v>
      </c>
      <c r="K55" s="9">
        <v>0.558631599762705</v>
      </c>
      <c r="L55" s="9" t="s">
        <v>22</v>
      </c>
      <c r="M55" s="9" t="s">
        <v>74</v>
      </c>
      <c r="N55" s="18">
        <v>0.255</v>
      </c>
      <c r="O55" s="18">
        <v>0.549</v>
      </c>
      <c r="P55" s="18">
        <v>0.14</v>
      </c>
      <c r="Q55" s="18">
        <f t="shared" si="0"/>
        <v>0.255009107468124</v>
      </c>
      <c r="R55" s="18"/>
      <c r="S55" s="18"/>
    </row>
    <row r="56" spans="1:19">
      <c r="A56" s="14">
        <v>2016</v>
      </c>
      <c r="B56" s="14" t="s">
        <v>96</v>
      </c>
      <c r="C56" s="15">
        <v>226000000</v>
      </c>
      <c r="D56" s="9">
        <v>52.4328</v>
      </c>
      <c r="E56" s="15">
        <v>125200000</v>
      </c>
      <c r="F56" s="9">
        <v>3.9911</v>
      </c>
      <c r="G56" s="9">
        <v>92.7138</v>
      </c>
      <c r="H56" s="9">
        <v>0.735</v>
      </c>
      <c r="I56" s="9">
        <v>19.2360455572366</v>
      </c>
      <c r="J56" s="9">
        <v>-0.151491539823009</v>
      </c>
      <c r="K56" s="9">
        <v>0.523451327433628</v>
      </c>
      <c r="L56" s="9" t="s">
        <v>22</v>
      </c>
      <c r="M56" s="9" t="s">
        <v>30</v>
      </c>
      <c r="N56" s="18">
        <v>0.151</v>
      </c>
      <c r="O56" s="18">
        <v>1</v>
      </c>
      <c r="P56" s="18">
        <v>0.151</v>
      </c>
      <c r="Q56" s="18">
        <f t="shared" si="0"/>
        <v>0.151</v>
      </c>
      <c r="R56" s="18"/>
      <c r="S56" s="18"/>
    </row>
    <row r="57" spans="1:19">
      <c r="A57" s="14">
        <v>2016</v>
      </c>
      <c r="B57" s="14" t="s">
        <v>97</v>
      </c>
      <c r="C57" s="9">
        <v>49705198</v>
      </c>
      <c r="D57" s="9">
        <v>20.4103</v>
      </c>
      <c r="E57" s="9">
        <v>18087643</v>
      </c>
      <c r="F57" s="9">
        <v>9.3628</v>
      </c>
      <c r="G57" s="9">
        <v>-25.9999</v>
      </c>
      <c r="H57" s="9">
        <v>0.6501</v>
      </c>
      <c r="I57" s="9">
        <v>17.7216200731231</v>
      </c>
      <c r="J57" s="9">
        <v>0.499086031203417</v>
      </c>
      <c r="K57" s="9">
        <v>0.204102758025428</v>
      </c>
      <c r="L57" s="9" t="s">
        <v>22</v>
      </c>
      <c r="M57" s="9" t="s">
        <v>23</v>
      </c>
      <c r="N57" s="18">
        <v>0.288</v>
      </c>
      <c r="O57" s="18">
        <v>0.815</v>
      </c>
      <c r="P57" s="18">
        <v>0.235</v>
      </c>
      <c r="Q57" s="18">
        <f t="shared" si="0"/>
        <v>0.288343558282209</v>
      </c>
      <c r="R57" s="18"/>
      <c r="S57" s="18"/>
    </row>
    <row r="58" spans="1:19">
      <c r="A58" s="14">
        <v>2016</v>
      </c>
      <c r="B58" s="14" t="s">
        <v>98</v>
      </c>
      <c r="C58" s="15">
        <v>134300000</v>
      </c>
      <c r="D58" s="9">
        <v>28.9656</v>
      </c>
      <c r="E58" s="9">
        <v>36139599</v>
      </c>
      <c r="F58" s="9">
        <v>3.2805</v>
      </c>
      <c r="G58" s="9">
        <v>-34.6049</v>
      </c>
      <c r="H58" s="9">
        <v>0.4347</v>
      </c>
      <c r="I58" s="9">
        <v>18.7155866614935</v>
      </c>
      <c r="J58" s="9">
        <v>0.66637512285927</v>
      </c>
      <c r="K58" s="9">
        <v>0.289693380491437</v>
      </c>
      <c r="L58" s="9" t="s">
        <v>22</v>
      </c>
      <c r="M58" s="9" t="s">
        <v>23</v>
      </c>
      <c r="N58" s="18">
        <v>0.113</v>
      </c>
      <c r="O58" s="18">
        <v>0.973</v>
      </c>
      <c r="P58" s="18">
        <v>0.11</v>
      </c>
      <c r="Q58" s="18">
        <f t="shared" si="0"/>
        <v>0.113052415210689</v>
      </c>
      <c r="R58" s="18"/>
      <c r="S58" s="18"/>
    </row>
    <row r="59" spans="1:19">
      <c r="A59" s="14">
        <v>2016</v>
      </c>
      <c r="B59" s="14" t="s">
        <v>99</v>
      </c>
      <c r="C59" s="9">
        <v>25311001</v>
      </c>
      <c r="D59" s="9">
        <v>4.5954</v>
      </c>
      <c r="E59" s="9">
        <v>3445753</v>
      </c>
      <c r="F59" s="9">
        <v>8.6011</v>
      </c>
      <c r="G59" s="9">
        <v>-24.8662</v>
      </c>
      <c r="H59" s="9">
        <v>0.4234</v>
      </c>
      <c r="I59" s="9">
        <v>17.0467496813244</v>
      </c>
      <c r="J59" s="9">
        <v>0.751616852292803</v>
      </c>
      <c r="K59" s="9">
        <v>0.045954172258932</v>
      </c>
      <c r="L59" s="9" t="s">
        <v>22</v>
      </c>
      <c r="M59" s="9" t="s">
        <v>23</v>
      </c>
      <c r="N59" s="18">
        <v>1</v>
      </c>
      <c r="O59" s="18">
        <v>1</v>
      </c>
      <c r="P59" s="18">
        <v>1</v>
      </c>
      <c r="Q59" s="18">
        <f t="shared" si="0"/>
        <v>1</v>
      </c>
      <c r="R59" s="18"/>
      <c r="S59" s="18"/>
    </row>
    <row r="60" spans="1:19">
      <c r="A60" s="14">
        <v>2016</v>
      </c>
      <c r="B60" s="14" t="s">
        <v>100</v>
      </c>
      <c r="C60" s="9">
        <v>11036365</v>
      </c>
      <c r="D60" s="9">
        <v>28.0042</v>
      </c>
      <c r="E60" s="9">
        <v>4396639.5</v>
      </c>
      <c r="F60" s="9">
        <v>-6.7652</v>
      </c>
      <c r="G60" s="9">
        <v>-20.1151</v>
      </c>
      <c r="H60" s="9">
        <v>0.5674</v>
      </c>
      <c r="I60" s="9">
        <v>16.2167062873498</v>
      </c>
      <c r="J60" s="9">
        <v>0.652202070156252</v>
      </c>
      <c r="K60" s="9">
        <v>0.280041743816918</v>
      </c>
      <c r="L60" s="9" t="s">
        <v>22</v>
      </c>
      <c r="M60" s="9" t="s">
        <v>30</v>
      </c>
      <c r="N60" s="18">
        <v>0.756</v>
      </c>
      <c r="O60" s="18">
        <v>0.73</v>
      </c>
      <c r="P60" s="18">
        <v>0.552</v>
      </c>
      <c r="Q60" s="18">
        <f t="shared" si="0"/>
        <v>0.756164383561644</v>
      </c>
      <c r="R60" s="18"/>
      <c r="S60" s="18"/>
    </row>
    <row r="61" spans="1:19">
      <c r="A61" s="14">
        <v>2016</v>
      </c>
      <c r="B61" s="14" t="s">
        <v>101</v>
      </c>
      <c r="C61" s="15">
        <v>169800000</v>
      </c>
      <c r="D61" s="9">
        <v>18.4185</v>
      </c>
      <c r="E61" s="9">
        <v>71076908</v>
      </c>
      <c r="F61" s="9">
        <v>15.3365</v>
      </c>
      <c r="G61" s="9">
        <v>15.6972</v>
      </c>
      <c r="H61" s="9">
        <v>0.6308</v>
      </c>
      <c r="I61" s="9">
        <v>18.9501318318415</v>
      </c>
      <c r="J61" s="9">
        <v>0.405307991755006</v>
      </c>
      <c r="K61" s="9">
        <v>0.184209087161366</v>
      </c>
      <c r="L61" s="9" t="s">
        <v>22</v>
      </c>
      <c r="M61" s="9" t="s">
        <v>30</v>
      </c>
      <c r="N61" s="18">
        <v>0.229</v>
      </c>
      <c r="O61" s="18">
        <v>0.831</v>
      </c>
      <c r="P61" s="18">
        <v>0.19</v>
      </c>
      <c r="Q61" s="18">
        <f t="shared" si="0"/>
        <v>0.22864019253911</v>
      </c>
      <c r="R61" s="18"/>
      <c r="S61" s="18"/>
    </row>
    <row r="62" spans="1:19">
      <c r="A62" s="14">
        <v>2016</v>
      </c>
      <c r="B62" s="14" t="s">
        <v>102</v>
      </c>
      <c r="C62" s="9">
        <v>58546729</v>
      </c>
      <c r="D62" s="9">
        <v>74.4786</v>
      </c>
      <c r="E62" s="9">
        <v>48546393</v>
      </c>
      <c r="F62" s="9">
        <v>19.7787</v>
      </c>
      <c r="G62" s="9">
        <v>55.1761</v>
      </c>
      <c r="H62" s="9">
        <v>1.4657</v>
      </c>
      <c r="I62" s="9">
        <v>17.8853357796669</v>
      </c>
      <c r="J62" s="9">
        <v>0.225285737141694</v>
      </c>
      <c r="K62" s="9">
        <v>0.73966161286312</v>
      </c>
      <c r="L62" s="9" t="s">
        <v>22</v>
      </c>
      <c r="M62" s="9" t="s">
        <v>23</v>
      </c>
      <c r="N62" s="18">
        <v>0.222</v>
      </c>
      <c r="O62" s="18">
        <v>0.762</v>
      </c>
      <c r="P62" s="18">
        <v>0.169</v>
      </c>
      <c r="Q62" s="18">
        <f t="shared" si="0"/>
        <v>0.221784776902887</v>
      </c>
      <c r="R62" s="18"/>
      <c r="S62" s="18"/>
    </row>
    <row r="63" spans="1:19">
      <c r="A63" s="14">
        <v>2016</v>
      </c>
      <c r="B63" s="14" t="s">
        <v>103</v>
      </c>
      <c r="C63" s="15">
        <v>272900000</v>
      </c>
      <c r="D63" s="9">
        <v>46.2788</v>
      </c>
      <c r="E63" s="9">
        <v>43443945</v>
      </c>
      <c r="F63" s="9">
        <v>11.9002</v>
      </c>
      <c r="G63" s="9">
        <v>-22.1401</v>
      </c>
      <c r="H63" s="9">
        <v>0.3063</v>
      </c>
      <c r="I63" s="9">
        <v>19.4246159856786</v>
      </c>
      <c r="J63" s="9">
        <v>0.314400879443019</v>
      </c>
      <c r="K63" s="9">
        <v>0.432392817882008</v>
      </c>
      <c r="L63" s="9" t="s">
        <v>22</v>
      </c>
      <c r="M63" s="9" t="s">
        <v>39</v>
      </c>
      <c r="N63" s="18">
        <v>0.098</v>
      </c>
      <c r="O63" s="18">
        <v>0.757</v>
      </c>
      <c r="P63" s="18">
        <v>0.074</v>
      </c>
      <c r="Q63" s="18">
        <f t="shared" si="0"/>
        <v>0.0977542932628798</v>
      </c>
      <c r="R63" s="18"/>
      <c r="S63" s="18"/>
    </row>
    <row r="64" spans="1:19">
      <c r="A64" s="14">
        <v>2016</v>
      </c>
      <c r="B64" s="14" t="s">
        <v>104</v>
      </c>
      <c r="C64" s="15">
        <v>181000000</v>
      </c>
      <c r="D64" s="9">
        <v>54.0243</v>
      </c>
      <c r="E64" s="9">
        <v>85834807</v>
      </c>
      <c r="F64" s="9">
        <v>11.7684</v>
      </c>
      <c r="G64" s="9">
        <v>-18.1113</v>
      </c>
      <c r="H64" s="9">
        <v>0.7418</v>
      </c>
      <c r="I64" s="9">
        <v>19.0140075892301</v>
      </c>
      <c r="J64" s="9">
        <v>0.396267767955801</v>
      </c>
      <c r="K64" s="9">
        <v>0.540196320441989</v>
      </c>
      <c r="L64" s="9" t="s">
        <v>22</v>
      </c>
      <c r="M64" s="9" t="s">
        <v>30</v>
      </c>
      <c r="N64" s="18">
        <v>0.077</v>
      </c>
      <c r="O64" s="18">
        <v>0.968</v>
      </c>
      <c r="P64" s="18">
        <v>0.075</v>
      </c>
      <c r="Q64" s="18">
        <f t="shared" si="0"/>
        <v>0.0774793388429752</v>
      </c>
      <c r="R64" s="18"/>
      <c r="S64" s="18"/>
    </row>
    <row r="65" spans="1:19">
      <c r="A65" s="14">
        <v>2016</v>
      </c>
      <c r="B65" s="14" t="s">
        <v>105</v>
      </c>
      <c r="C65" s="15">
        <v>616000000</v>
      </c>
      <c r="D65" s="9">
        <v>31.7061</v>
      </c>
      <c r="E65" s="9">
        <v>73562351</v>
      </c>
      <c r="F65" s="9">
        <v>6.8374</v>
      </c>
      <c r="G65" s="9">
        <v>8.0331</v>
      </c>
      <c r="H65" s="9">
        <v>0.2315</v>
      </c>
      <c r="I65" s="9">
        <v>20.2387575214978</v>
      </c>
      <c r="J65" s="9">
        <v>0.207470386363636</v>
      </c>
      <c r="K65" s="9">
        <v>0.154380262987013</v>
      </c>
      <c r="L65" s="9" t="s">
        <v>22</v>
      </c>
      <c r="M65" s="9" t="s">
        <v>23</v>
      </c>
      <c r="N65" s="18">
        <v>0.092</v>
      </c>
      <c r="O65" s="18">
        <v>0.925</v>
      </c>
      <c r="P65" s="18">
        <v>0.085</v>
      </c>
      <c r="Q65" s="18">
        <f t="shared" si="0"/>
        <v>0.0918918918918919</v>
      </c>
      <c r="R65" s="18"/>
      <c r="S65" s="18"/>
    </row>
    <row r="66" spans="1:19">
      <c r="A66" s="14">
        <v>2016</v>
      </c>
      <c r="B66" s="14" t="s">
        <v>106</v>
      </c>
      <c r="C66" s="15">
        <v>258800000</v>
      </c>
      <c r="D66" s="9">
        <v>41.1889</v>
      </c>
      <c r="E66" s="9">
        <v>64564253</v>
      </c>
      <c r="F66" s="9">
        <v>-12.3272</v>
      </c>
      <c r="G66" s="9">
        <v>39.9444</v>
      </c>
      <c r="H66" s="9">
        <v>0.2534</v>
      </c>
      <c r="I66" s="9">
        <v>19.371566120591</v>
      </c>
      <c r="J66" s="9">
        <v>-0.212546120556414</v>
      </c>
      <c r="K66" s="9">
        <v>0.362502217928903</v>
      </c>
      <c r="L66" s="9" t="s">
        <v>22</v>
      </c>
      <c r="M66" s="9" t="s">
        <v>39</v>
      </c>
      <c r="N66" s="18">
        <v>0.124</v>
      </c>
      <c r="O66" s="18">
        <v>0.965</v>
      </c>
      <c r="P66" s="18">
        <v>0.119</v>
      </c>
      <c r="Q66" s="18">
        <f t="shared" si="0"/>
        <v>0.123316062176166</v>
      </c>
      <c r="R66" s="18"/>
      <c r="S66" s="18"/>
    </row>
    <row r="67" spans="1:19">
      <c r="A67" s="14">
        <v>2016</v>
      </c>
      <c r="B67" s="14" t="s">
        <v>107</v>
      </c>
      <c r="C67" s="9">
        <v>14523988</v>
      </c>
      <c r="D67" s="9">
        <v>43.312</v>
      </c>
      <c r="E67" s="9">
        <v>27576031</v>
      </c>
      <c r="F67" s="9">
        <v>4.2735</v>
      </c>
      <c r="G67" s="9">
        <v>40.6445</v>
      </c>
      <c r="H67" s="9">
        <v>2.541</v>
      </c>
      <c r="I67" s="9">
        <v>16.4913121852973</v>
      </c>
      <c r="J67" s="9">
        <v>0.481566171770453</v>
      </c>
      <c r="K67" s="9">
        <v>0.433119656942707</v>
      </c>
      <c r="L67" s="9" t="s">
        <v>22</v>
      </c>
      <c r="M67" s="9" t="s">
        <v>23</v>
      </c>
      <c r="N67" s="18">
        <v>0.681</v>
      </c>
      <c r="O67" s="18">
        <v>0.726</v>
      </c>
      <c r="P67" s="18">
        <v>0.494</v>
      </c>
      <c r="Q67" s="18">
        <f t="shared" si="0"/>
        <v>0.680440771349862</v>
      </c>
      <c r="R67" s="18"/>
      <c r="S67" s="18"/>
    </row>
    <row r="68" spans="1:19">
      <c r="A68" s="14">
        <v>2016</v>
      </c>
      <c r="B68" s="14" t="s">
        <v>108</v>
      </c>
      <c r="C68" s="15">
        <v>153100000</v>
      </c>
      <c r="D68" s="9">
        <v>8.2965</v>
      </c>
      <c r="E68" s="9">
        <v>42910695</v>
      </c>
      <c r="F68" s="9">
        <v>7.9153</v>
      </c>
      <c r="G68" s="9">
        <v>-30.9696</v>
      </c>
      <c r="H68" s="9">
        <v>0.4665</v>
      </c>
      <c r="I68" s="9">
        <v>18.8466018606279</v>
      </c>
      <c r="J68" s="9">
        <v>0.896430881776617</v>
      </c>
      <c r="K68" s="9">
        <v>0.0826677465708687</v>
      </c>
      <c r="L68" s="9" t="s">
        <v>22</v>
      </c>
      <c r="M68" s="9" t="s">
        <v>23</v>
      </c>
      <c r="N68" s="18">
        <v>0.263</v>
      </c>
      <c r="O68" s="18">
        <v>0.994</v>
      </c>
      <c r="P68" s="18">
        <v>0.262</v>
      </c>
      <c r="Q68" s="18">
        <f t="shared" ref="Q68:Q131" si="1">P68/O68</f>
        <v>0.263581488933602</v>
      </c>
      <c r="R68" s="18"/>
      <c r="S68" s="18"/>
    </row>
    <row r="69" spans="1:19">
      <c r="A69" s="14">
        <v>2016</v>
      </c>
      <c r="B69" s="14" t="s">
        <v>109</v>
      </c>
      <c r="C69" s="15">
        <v>269000000</v>
      </c>
      <c r="D69" s="9">
        <v>43.799</v>
      </c>
      <c r="E69" s="15">
        <v>197100000</v>
      </c>
      <c r="F69" s="9">
        <v>0.9084</v>
      </c>
      <c r="G69" s="9">
        <v>-5.8909</v>
      </c>
      <c r="H69" s="9">
        <v>0.895</v>
      </c>
      <c r="I69" s="9">
        <v>19.4102219375661</v>
      </c>
      <c r="J69" s="9">
        <v>0.102230483271375</v>
      </c>
      <c r="K69" s="9">
        <v>0.431970260223048</v>
      </c>
      <c r="L69" s="9" t="s">
        <v>22</v>
      </c>
      <c r="M69" s="9" t="s">
        <v>74</v>
      </c>
      <c r="N69" s="18">
        <v>0.08</v>
      </c>
      <c r="O69" s="18">
        <v>0.99</v>
      </c>
      <c r="P69" s="18">
        <v>0.08</v>
      </c>
      <c r="Q69" s="18">
        <f t="shared" si="1"/>
        <v>0.0808080808080808</v>
      </c>
      <c r="R69" s="18"/>
      <c r="S69" s="18"/>
    </row>
    <row r="70" spans="1:19">
      <c r="A70" s="14">
        <v>2016</v>
      </c>
      <c r="B70" s="14" t="s">
        <v>110</v>
      </c>
      <c r="C70" s="15">
        <v>140700000</v>
      </c>
      <c r="D70" s="9">
        <v>10.4716</v>
      </c>
      <c r="E70" s="9">
        <v>56984473</v>
      </c>
      <c r="F70" s="9">
        <v>12.6126</v>
      </c>
      <c r="G70" s="9">
        <v>63.4312</v>
      </c>
      <c r="H70" s="9">
        <v>0.7148</v>
      </c>
      <c r="I70" s="9">
        <v>18.7621405220846</v>
      </c>
      <c r="J70" s="9">
        <v>0.683065982231699</v>
      </c>
      <c r="K70" s="9">
        <v>0.0703099950248756</v>
      </c>
      <c r="L70" s="9" t="s">
        <v>22</v>
      </c>
      <c r="M70" s="9" t="s">
        <v>64</v>
      </c>
      <c r="N70" s="18">
        <v>0.516</v>
      </c>
      <c r="O70" s="18">
        <v>0.902</v>
      </c>
      <c r="P70" s="18">
        <v>0.465</v>
      </c>
      <c r="Q70" s="18">
        <f t="shared" si="1"/>
        <v>0.515521064301552</v>
      </c>
      <c r="R70" s="18"/>
      <c r="S70" s="18"/>
    </row>
    <row r="71" spans="1:19">
      <c r="A71" s="14">
        <v>2016</v>
      </c>
      <c r="B71" s="14" t="s">
        <v>111</v>
      </c>
      <c r="C71" s="15">
        <v>636300000</v>
      </c>
      <c r="D71" s="9">
        <v>39.8856</v>
      </c>
      <c r="E71" s="15">
        <v>115800000</v>
      </c>
      <c r="F71" s="9">
        <v>11.3514</v>
      </c>
      <c r="G71" s="9">
        <v>83.7986</v>
      </c>
      <c r="H71" s="9">
        <v>0.2474</v>
      </c>
      <c r="I71" s="9">
        <v>20.271180708203</v>
      </c>
      <c r="J71" s="9">
        <v>-0.22976583372623</v>
      </c>
      <c r="K71" s="9">
        <v>0.398868458274399</v>
      </c>
      <c r="L71" s="9" t="s">
        <v>22</v>
      </c>
      <c r="M71" s="9" t="s">
        <v>112</v>
      </c>
      <c r="N71" s="18">
        <v>0.133</v>
      </c>
      <c r="O71" s="18">
        <v>0.848</v>
      </c>
      <c r="P71" s="18">
        <v>0.113</v>
      </c>
      <c r="Q71" s="18">
        <f t="shared" si="1"/>
        <v>0.133254716981132</v>
      </c>
      <c r="R71" s="18"/>
      <c r="S71" s="18"/>
    </row>
    <row r="72" spans="1:19">
      <c r="A72" s="14">
        <v>2016</v>
      </c>
      <c r="B72" s="14" t="s">
        <v>113</v>
      </c>
      <c r="C72" s="15">
        <v>583100000</v>
      </c>
      <c r="D72" s="9">
        <v>18.3785</v>
      </c>
      <c r="E72" s="9">
        <v>8383022.5</v>
      </c>
      <c r="F72" s="9">
        <v>15.001</v>
      </c>
      <c r="G72" s="9">
        <v>-11.682</v>
      </c>
      <c r="H72" s="9">
        <v>0.3904</v>
      </c>
      <c r="I72" s="9">
        <v>20.1838692561924</v>
      </c>
      <c r="J72" s="9">
        <v>0.613810348139256</v>
      </c>
      <c r="K72" s="9">
        <v>0.126714433201852</v>
      </c>
      <c r="L72" s="9" t="s">
        <v>22</v>
      </c>
      <c r="M72" s="9" t="s">
        <v>30</v>
      </c>
      <c r="N72" s="18">
        <v>0.551</v>
      </c>
      <c r="O72" s="18">
        <v>0.661</v>
      </c>
      <c r="P72" s="18">
        <v>0.365</v>
      </c>
      <c r="Q72" s="18">
        <f t="shared" si="1"/>
        <v>0.552193645990923</v>
      </c>
      <c r="R72" s="18"/>
      <c r="S72" s="18"/>
    </row>
    <row r="73" spans="1:19">
      <c r="A73" s="21">
        <v>2017</v>
      </c>
      <c r="B73" s="21" t="s">
        <v>21</v>
      </c>
      <c r="C73" s="15">
        <v>198500000</v>
      </c>
      <c r="D73" s="9">
        <v>8.527</v>
      </c>
      <c r="E73" s="9">
        <v>46076031</v>
      </c>
      <c r="F73" s="9">
        <v>5.8688</v>
      </c>
      <c r="G73" s="9">
        <v>3.6734</v>
      </c>
      <c r="H73" s="9">
        <v>0.5138</v>
      </c>
      <c r="I73" s="9">
        <v>19.1062996580915</v>
      </c>
      <c r="J73" s="9">
        <v>0.588706312342569</v>
      </c>
      <c r="K73" s="9">
        <v>0.0510921763224181</v>
      </c>
      <c r="L73" s="9" t="s">
        <v>22</v>
      </c>
      <c r="M73" s="9" t="s">
        <v>23</v>
      </c>
      <c r="N73" s="18">
        <v>0.318</v>
      </c>
      <c r="O73" s="18">
        <v>0.976</v>
      </c>
      <c r="P73" s="18">
        <v>0.311</v>
      </c>
      <c r="Q73" s="18">
        <f t="shared" si="1"/>
        <v>0.318647540983607</v>
      </c>
      <c r="R73" s="18"/>
      <c r="S73" s="18"/>
    </row>
    <row r="74" spans="1:19">
      <c r="A74" s="21">
        <v>2017</v>
      </c>
      <c r="B74" s="21" t="s">
        <v>24</v>
      </c>
      <c r="C74" s="9">
        <v>35592886</v>
      </c>
      <c r="D74" s="9">
        <v>21.2416</v>
      </c>
      <c r="E74" s="9">
        <v>9697749.7</v>
      </c>
      <c r="F74" s="9">
        <v>8.1263</v>
      </c>
      <c r="G74" s="9">
        <v>7.5748</v>
      </c>
      <c r="H74" s="9">
        <v>0.6017</v>
      </c>
      <c r="I74" s="9">
        <v>17.3876563443926</v>
      </c>
      <c r="J74" s="9">
        <v>0.708252570471526</v>
      </c>
      <c r="K74" s="9">
        <v>0.211176132219231</v>
      </c>
      <c r="L74" s="9" t="s">
        <v>22</v>
      </c>
      <c r="M74" s="9" t="s">
        <v>23</v>
      </c>
      <c r="N74" s="18">
        <v>0.477</v>
      </c>
      <c r="O74" s="18">
        <v>0.849</v>
      </c>
      <c r="P74" s="18">
        <v>0.405</v>
      </c>
      <c r="Q74" s="18">
        <f t="shared" si="1"/>
        <v>0.477031802120141</v>
      </c>
      <c r="R74" s="18"/>
      <c r="S74" s="18"/>
    </row>
    <row r="75" spans="1:19">
      <c r="A75" s="21">
        <v>2017</v>
      </c>
      <c r="B75" s="21" t="s">
        <v>29</v>
      </c>
      <c r="C75" s="15">
        <v>982000000</v>
      </c>
      <c r="D75" s="9">
        <v>45.7767</v>
      </c>
      <c r="E75" s="15">
        <v>282300000</v>
      </c>
      <c r="F75" s="9">
        <v>0.8532</v>
      </c>
      <c r="G75" s="9">
        <v>27.9588</v>
      </c>
      <c r="H75" s="9">
        <v>0.3409</v>
      </c>
      <c r="I75" s="9">
        <v>20.7051018663187</v>
      </c>
      <c r="J75" s="9">
        <v>0.187983706720978</v>
      </c>
      <c r="K75" s="9">
        <v>0.39775967413442</v>
      </c>
      <c r="L75" s="9" t="s">
        <v>22</v>
      </c>
      <c r="M75" s="9" t="s">
        <v>30</v>
      </c>
      <c r="N75" s="18">
        <v>0.062</v>
      </c>
      <c r="O75" s="18">
        <v>0.958</v>
      </c>
      <c r="P75" s="18">
        <v>0.059</v>
      </c>
      <c r="Q75" s="18">
        <f t="shared" si="1"/>
        <v>0.0615866388308977</v>
      </c>
      <c r="R75" s="18"/>
      <c r="S75" s="18"/>
    </row>
    <row r="76" spans="1:19">
      <c r="A76" s="21">
        <v>2017</v>
      </c>
      <c r="B76" s="21" t="s">
        <v>35</v>
      </c>
      <c r="C76" s="15">
        <v>211900000</v>
      </c>
      <c r="D76" s="9">
        <v>46.9825</v>
      </c>
      <c r="E76" s="15">
        <v>144000000</v>
      </c>
      <c r="F76" s="9">
        <v>8.7056</v>
      </c>
      <c r="G76" s="9">
        <v>72.0268</v>
      </c>
      <c r="H76" s="9">
        <v>1.0278</v>
      </c>
      <c r="I76" s="9">
        <v>19.1716250232385</v>
      </c>
      <c r="J76" s="9">
        <v>0.208861028787164</v>
      </c>
      <c r="K76" s="9">
        <v>0.453715658329401</v>
      </c>
      <c r="L76" s="9" t="s">
        <v>22</v>
      </c>
      <c r="M76" s="9" t="s">
        <v>30</v>
      </c>
      <c r="N76" s="18">
        <v>0.148</v>
      </c>
      <c r="O76" s="18">
        <v>1</v>
      </c>
      <c r="P76" s="18">
        <v>0.148</v>
      </c>
      <c r="Q76" s="18">
        <f t="shared" si="1"/>
        <v>0.148</v>
      </c>
      <c r="R76" s="18"/>
      <c r="S76" s="18"/>
    </row>
    <row r="77" spans="1:19">
      <c r="A77" s="21">
        <v>2017</v>
      </c>
      <c r="B77" s="21" t="s">
        <v>37</v>
      </c>
      <c r="C77" s="15">
        <v>511600000</v>
      </c>
      <c r="D77" s="9">
        <v>45.8954</v>
      </c>
      <c r="E77" s="15">
        <v>206300000</v>
      </c>
      <c r="F77" s="9">
        <v>0.8985</v>
      </c>
      <c r="G77" s="9">
        <v>24.8609</v>
      </c>
      <c r="H77" s="9">
        <v>0.4854</v>
      </c>
      <c r="I77" s="9">
        <v>20.053053627669</v>
      </c>
      <c r="J77" s="9">
        <v>0.107896794370602</v>
      </c>
      <c r="K77" s="9">
        <v>0.444487881157154</v>
      </c>
      <c r="L77" s="9" t="s">
        <v>22</v>
      </c>
      <c r="M77" s="9" t="s">
        <v>30</v>
      </c>
      <c r="N77" s="18">
        <v>0.075</v>
      </c>
      <c r="O77" s="18">
        <v>0.949</v>
      </c>
      <c r="P77" s="18">
        <v>0.071</v>
      </c>
      <c r="Q77" s="18">
        <f t="shared" si="1"/>
        <v>0.0748155953635406</v>
      </c>
      <c r="R77" s="18"/>
      <c r="S77" s="18"/>
    </row>
    <row r="78" spans="1:19">
      <c r="A78" s="21">
        <v>2017</v>
      </c>
      <c r="B78" s="21" t="s">
        <v>38</v>
      </c>
      <c r="C78" s="15">
        <v>156600000</v>
      </c>
      <c r="D78" s="9">
        <v>38.74</v>
      </c>
      <c r="E78" s="9">
        <v>98617279</v>
      </c>
      <c r="F78" s="9">
        <v>1.6396</v>
      </c>
      <c r="G78" s="9">
        <v>8.3883</v>
      </c>
      <c r="H78" s="9">
        <v>0.7839</v>
      </c>
      <c r="I78" s="9">
        <v>18.869205341521</v>
      </c>
      <c r="J78" s="9">
        <v>0.340316883780332</v>
      </c>
      <c r="K78" s="9">
        <v>0.250090600255428</v>
      </c>
      <c r="L78" s="9" t="s">
        <v>22</v>
      </c>
      <c r="M78" s="9" t="s">
        <v>39</v>
      </c>
      <c r="N78" s="18">
        <v>0.118</v>
      </c>
      <c r="O78" s="18">
        <v>1</v>
      </c>
      <c r="P78" s="18">
        <v>0.118</v>
      </c>
      <c r="Q78" s="18">
        <f t="shared" si="1"/>
        <v>0.118</v>
      </c>
      <c r="R78" s="18"/>
      <c r="S78" s="18"/>
    </row>
    <row r="79" spans="1:19">
      <c r="A79" s="21">
        <v>2017</v>
      </c>
      <c r="B79" s="21" t="s">
        <v>40</v>
      </c>
      <c r="C79" s="15">
        <v>228500000</v>
      </c>
      <c r="D79" s="9">
        <v>62.6157</v>
      </c>
      <c r="E79" s="9">
        <v>96641261</v>
      </c>
      <c r="F79" s="9">
        <v>17.4562</v>
      </c>
      <c r="G79" s="9">
        <v>4.7291</v>
      </c>
      <c r="H79" s="9">
        <v>0.6735</v>
      </c>
      <c r="I79" s="9">
        <v>19.2470467682985</v>
      </c>
      <c r="J79" s="9">
        <v>0.123851203501094</v>
      </c>
      <c r="K79" s="9">
        <v>0.626258205689278</v>
      </c>
      <c r="L79" s="9" t="s">
        <v>22</v>
      </c>
      <c r="M79" s="9" t="s">
        <v>23</v>
      </c>
      <c r="N79" s="18">
        <v>0.074</v>
      </c>
      <c r="O79" s="18">
        <v>0.971</v>
      </c>
      <c r="P79" s="18">
        <v>0.072</v>
      </c>
      <c r="Q79" s="18">
        <f t="shared" si="1"/>
        <v>0.0741503604531411</v>
      </c>
      <c r="R79" s="18"/>
      <c r="S79" s="18"/>
    </row>
    <row r="80" spans="1:19">
      <c r="A80" s="21">
        <v>2017</v>
      </c>
      <c r="B80" s="21" t="s">
        <v>41</v>
      </c>
      <c r="C80" s="15">
        <v>234400000</v>
      </c>
      <c r="D80" s="9">
        <v>9.6384</v>
      </c>
      <c r="E80" s="9">
        <v>35362596</v>
      </c>
      <c r="F80" s="9">
        <v>12.931</v>
      </c>
      <c r="G80" s="9">
        <v>34.1571</v>
      </c>
      <c r="H80" s="9">
        <v>0.3423</v>
      </c>
      <c r="I80" s="9">
        <v>19.2725396156671</v>
      </c>
      <c r="J80" s="9">
        <v>0.770949944539249</v>
      </c>
      <c r="K80" s="9">
        <v>0.0899715571672355</v>
      </c>
      <c r="L80" s="9" t="s">
        <v>22</v>
      </c>
      <c r="M80" s="9" t="s">
        <v>30</v>
      </c>
      <c r="N80" s="18">
        <v>0.473</v>
      </c>
      <c r="O80" s="18">
        <v>0.771</v>
      </c>
      <c r="P80" s="18">
        <v>0.365</v>
      </c>
      <c r="Q80" s="18">
        <f t="shared" si="1"/>
        <v>0.473411154345006</v>
      </c>
      <c r="R80" s="18"/>
      <c r="S80" s="18"/>
    </row>
    <row r="81" spans="1:19">
      <c r="A81" s="21">
        <v>2017</v>
      </c>
      <c r="B81" s="21" t="s">
        <v>42</v>
      </c>
      <c r="C81" s="15">
        <v>408500000</v>
      </c>
      <c r="D81" s="9">
        <v>40.2132</v>
      </c>
      <c r="E81" s="15">
        <v>116400000</v>
      </c>
      <c r="F81" s="9">
        <v>0.8989</v>
      </c>
      <c r="G81" s="9">
        <v>2.8392</v>
      </c>
      <c r="H81" s="9">
        <v>0.3709</v>
      </c>
      <c r="I81" s="9">
        <v>19.8280024722643</v>
      </c>
      <c r="J81" s="9">
        <v>0.26438188494492</v>
      </c>
      <c r="K81" s="9">
        <v>0.344430844553244</v>
      </c>
      <c r="L81" s="9" t="s">
        <v>22</v>
      </c>
      <c r="M81" s="9" t="s">
        <v>30</v>
      </c>
      <c r="N81" s="18">
        <v>0.07</v>
      </c>
      <c r="O81" s="18">
        <v>0.988</v>
      </c>
      <c r="P81" s="18">
        <v>0.069</v>
      </c>
      <c r="Q81" s="18">
        <f t="shared" si="1"/>
        <v>0.0698380566801619</v>
      </c>
      <c r="R81" s="18"/>
      <c r="S81" s="18"/>
    </row>
    <row r="82" spans="1:19">
      <c r="A82" s="21">
        <v>2017</v>
      </c>
      <c r="B82" s="21" t="s">
        <v>43</v>
      </c>
      <c r="C82" s="15">
        <v>949600000</v>
      </c>
      <c r="D82" s="9">
        <v>50.0123</v>
      </c>
      <c r="E82" s="15">
        <v>381400000</v>
      </c>
      <c r="F82" s="9">
        <v>15.5424</v>
      </c>
      <c r="G82" s="9">
        <v>28.2732</v>
      </c>
      <c r="H82" s="9">
        <v>0.7036</v>
      </c>
      <c r="I82" s="9">
        <v>20.6715514012597</v>
      </c>
      <c r="J82" s="9">
        <v>0.270219039595619</v>
      </c>
      <c r="K82" s="9">
        <v>0.493786857624263</v>
      </c>
      <c r="L82" s="9" t="s">
        <v>22</v>
      </c>
      <c r="M82" s="9" t="s">
        <v>44</v>
      </c>
      <c r="N82" s="18">
        <v>0.066</v>
      </c>
      <c r="O82" s="18">
        <v>0.854</v>
      </c>
      <c r="P82" s="18">
        <v>0.057</v>
      </c>
      <c r="Q82" s="18">
        <f t="shared" si="1"/>
        <v>0.0667447306791569</v>
      </c>
      <c r="R82" s="18"/>
      <c r="S82" s="18"/>
    </row>
    <row r="83" spans="1:19">
      <c r="A83" s="21">
        <v>2017</v>
      </c>
      <c r="B83" s="21" t="s">
        <v>45</v>
      </c>
      <c r="C83" s="9">
        <v>26003013</v>
      </c>
      <c r="D83" s="9">
        <v>46.8399</v>
      </c>
      <c r="E83" s="9">
        <v>30832568</v>
      </c>
      <c r="F83" s="9">
        <v>22.2848</v>
      </c>
      <c r="G83" s="9">
        <v>27.1947</v>
      </c>
      <c r="H83" s="9">
        <v>1.8436</v>
      </c>
      <c r="I83" s="9">
        <v>17.073722973887</v>
      </c>
      <c r="J83" s="9">
        <v>0.188568686251859</v>
      </c>
      <c r="K83" s="9">
        <v>0.468399104365329</v>
      </c>
      <c r="L83" s="9" t="s">
        <v>22</v>
      </c>
      <c r="M83" s="9" t="s">
        <v>23</v>
      </c>
      <c r="N83" s="18">
        <v>0.365</v>
      </c>
      <c r="O83" s="18">
        <v>0.869</v>
      </c>
      <c r="P83" s="18">
        <v>0.317</v>
      </c>
      <c r="Q83" s="18">
        <f t="shared" si="1"/>
        <v>0.364787111622555</v>
      </c>
      <c r="R83" s="18"/>
      <c r="S83" s="18"/>
    </row>
    <row r="84" spans="1:19">
      <c r="A84" s="21">
        <v>2017</v>
      </c>
      <c r="B84" s="21" t="s">
        <v>46</v>
      </c>
      <c r="C84" s="15">
        <v>156600000</v>
      </c>
      <c r="D84" s="9">
        <v>43.0207</v>
      </c>
      <c r="E84" s="9">
        <v>50707353</v>
      </c>
      <c r="F84" s="9">
        <v>2.3963</v>
      </c>
      <c r="G84" s="9">
        <v>48.2015</v>
      </c>
      <c r="H84" s="9">
        <v>0.5406</v>
      </c>
      <c r="I84" s="9">
        <v>18.869205341521</v>
      </c>
      <c r="J84" s="9">
        <v>0.0962505683269476</v>
      </c>
      <c r="K84" s="9">
        <v>0.396505651340996</v>
      </c>
      <c r="L84" s="9" t="s">
        <v>22</v>
      </c>
      <c r="M84" s="9" t="s">
        <v>47</v>
      </c>
      <c r="N84" s="18">
        <v>0.151</v>
      </c>
      <c r="O84" s="18">
        <v>0.998</v>
      </c>
      <c r="P84" s="18">
        <v>0.151</v>
      </c>
      <c r="Q84" s="18">
        <f t="shared" si="1"/>
        <v>0.151302605210421</v>
      </c>
      <c r="R84" s="18"/>
      <c r="S84" s="18"/>
    </row>
    <row r="85" spans="1:19">
      <c r="A85" s="21">
        <v>2017</v>
      </c>
      <c r="B85" s="21" t="s">
        <v>48</v>
      </c>
      <c r="C85" s="9">
        <v>74458426</v>
      </c>
      <c r="D85" s="9">
        <v>49.3067</v>
      </c>
      <c r="E85" s="9">
        <v>10021811</v>
      </c>
      <c r="F85" s="9">
        <v>-10.1565</v>
      </c>
      <c r="G85" s="9">
        <v>11.3503</v>
      </c>
      <c r="H85" s="9">
        <v>0.1593</v>
      </c>
      <c r="I85" s="9">
        <v>18.1257514873189</v>
      </c>
      <c r="J85" s="9">
        <v>0.00258509359303405</v>
      </c>
      <c r="K85" s="9">
        <v>0.281100610426549</v>
      </c>
      <c r="L85" s="9" t="s">
        <v>22</v>
      </c>
      <c r="M85" s="9" t="s">
        <v>23</v>
      </c>
      <c r="N85" s="18">
        <v>0.25</v>
      </c>
      <c r="O85" s="18">
        <v>0.985</v>
      </c>
      <c r="P85" s="18">
        <v>0.246</v>
      </c>
      <c r="Q85" s="18">
        <f t="shared" si="1"/>
        <v>0.249746192893401</v>
      </c>
      <c r="R85" s="18"/>
      <c r="S85" s="18"/>
    </row>
    <row r="86" spans="1:19">
      <c r="A86" s="21">
        <v>2017</v>
      </c>
      <c r="B86" s="21" t="s">
        <v>49</v>
      </c>
      <c r="C86" s="9">
        <v>81770620</v>
      </c>
      <c r="D86" s="9">
        <v>16.8791</v>
      </c>
      <c r="E86" s="9">
        <v>18519904</v>
      </c>
      <c r="F86" s="9">
        <v>-3.0303</v>
      </c>
      <c r="G86" s="9">
        <v>9.6625</v>
      </c>
      <c r="H86" s="9">
        <v>0.4569</v>
      </c>
      <c r="I86" s="9">
        <v>18.2194285683523</v>
      </c>
      <c r="J86" s="9">
        <v>0.533287701621927</v>
      </c>
      <c r="K86" s="9">
        <v>0.168791003419076</v>
      </c>
      <c r="L86" s="9" t="s">
        <v>22</v>
      </c>
      <c r="M86" s="9" t="s">
        <v>30</v>
      </c>
      <c r="N86" s="18">
        <v>0.281</v>
      </c>
      <c r="O86" s="18">
        <v>0.981</v>
      </c>
      <c r="P86" s="18">
        <v>0.276</v>
      </c>
      <c r="Q86" s="18">
        <f t="shared" si="1"/>
        <v>0.281345565749236</v>
      </c>
      <c r="R86" s="18"/>
      <c r="S86" s="18"/>
    </row>
    <row r="87" spans="1:19">
      <c r="A87" s="21">
        <v>2017</v>
      </c>
      <c r="B87" s="21" t="s">
        <v>50</v>
      </c>
      <c r="C87" s="9">
        <v>15568305</v>
      </c>
      <c r="D87" s="9">
        <v>34.8084</v>
      </c>
      <c r="E87" s="9">
        <v>4202314.5</v>
      </c>
      <c r="F87" s="9">
        <v>-24.6973</v>
      </c>
      <c r="G87" s="9">
        <v>76.2676</v>
      </c>
      <c r="H87" s="9">
        <v>0.3858</v>
      </c>
      <c r="I87" s="9">
        <v>16.5607476746857</v>
      </c>
      <c r="J87" s="9">
        <v>0.54918922772903</v>
      </c>
      <c r="K87" s="9">
        <v>0.34808378946841</v>
      </c>
      <c r="L87" s="9" t="s">
        <v>22</v>
      </c>
      <c r="M87" s="9" t="s">
        <v>23</v>
      </c>
      <c r="N87" s="18">
        <v>0.979</v>
      </c>
      <c r="O87" s="18">
        <v>0.735</v>
      </c>
      <c r="P87" s="18">
        <v>0.72</v>
      </c>
      <c r="Q87" s="18">
        <f t="shared" si="1"/>
        <v>0.979591836734694</v>
      </c>
      <c r="R87" s="18"/>
      <c r="S87" s="18"/>
    </row>
    <row r="88" spans="1:19">
      <c r="A88" s="21">
        <v>2017</v>
      </c>
      <c r="B88" s="21" t="s">
        <v>52</v>
      </c>
      <c r="C88" s="15">
        <v>124100000</v>
      </c>
      <c r="D88" s="9">
        <v>27.1289</v>
      </c>
      <c r="E88" s="9">
        <v>82802973</v>
      </c>
      <c r="F88" s="9">
        <v>11.3156</v>
      </c>
      <c r="G88" s="9">
        <v>20.3508</v>
      </c>
      <c r="H88" s="9">
        <v>1.0038</v>
      </c>
      <c r="I88" s="9">
        <v>18.6365982501748</v>
      </c>
      <c r="J88" s="9">
        <v>0.614202312651088</v>
      </c>
      <c r="K88" s="9">
        <v>0.271373835616438</v>
      </c>
      <c r="L88" s="9" t="s">
        <v>22</v>
      </c>
      <c r="M88" s="9" t="s">
        <v>53</v>
      </c>
      <c r="N88" s="18">
        <v>0.184</v>
      </c>
      <c r="O88" s="18">
        <v>1</v>
      </c>
      <c r="P88" s="18">
        <v>0.184</v>
      </c>
      <c r="Q88" s="18">
        <f t="shared" si="1"/>
        <v>0.184</v>
      </c>
      <c r="R88" s="18"/>
      <c r="S88" s="18"/>
    </row>
    <row r="89" spans="1:19">
      <c r="A89" s="21">
        <v>2017</v>
      </c>
      <c r="B89" s="21" t="s">
        <v>54</v>
      </c>
      <c r="C89" s="15">
        <v>2433000000</v>
      </c>
      <c r="D89" s="9">
        <v>43.0339</v>
      </c>
      <c r="E89" s="15">
        <v>1441000000</v>
      </c>
      <c r="F89" s="9">
        <v>15.8581</v>
      </c>
      <c r="G89" s="9">
        <v>14.3992</v>
      </c>
      <c r="H89" s="9">
        <v>0.812</v>
      </c>
      <c r="I89" s="9">
        <v>21.6123909007478</v>
      </c>
      <c r="J89" s="9">
        <v>0.30242498972462</v>
      </c>
      <c r="K89" s="9">
        <v>0.213810110974106</v>
      </c>
      <c r="L89" s="9" t="s">
        <v>22</v>
      </c>
      <c r="M89" s="9" t="s">
        <v>23</v>
      </c>
      <c r="N89" s="18">
        <v>0.038</v>
      </c>
      <c r="O89" s="18">
        <v>0.955</v>
      </c>
      <c r="P89" s="18">
        <v>0.036</v>
      </c>
      <c r="Q89" s="18">
        <f t="shared" si="1"/>
        <v>0.037696335078534</v>
      </c>
      <c r="R89" s="18"/>
      <c r="S89" s="18"/>
    </row>
    <row r="90" spans="1:19">
      <c r="A90" s="21">
        <v>2017</v>
      </c>
      <c r="B90" s="21" t="s">
        <v>55</v>
      </c>
      <c r="C90" s="9">
        <v>47392300</v>
      </c>
      <c r="D90" s="9">
        <v>27.8628</v>
      </c>
      <c r="E90" s="9">
        <v>32784686</v>
      </c>
      <c r="F90" s="9">
        <v>17.8652</v>
      </c>
      <c r="G90" s="9">
        <v>1.825</v>
      </c>
      <c r="H90" s="9">
        <v>1.2816</v>
      </c>
      <c r="I90" s="9">
        <v>17.6739703262119</v>
      </c>
      <c r="J90" s="9">
        <v>0.677201718422613</v>
      </c>
      <c r="K90" s="9">
        <v>0.278627983870798</v>
      </c>
      <c r="L90" s="9" t="s">
        <v>22</v>
      </c>
      <c r="M90" s="9" t="s">
        <v>23</v>
      </c>
      <c r="N90" s="18">
        <v>0.242</v>
      </c>
      <c r="O90" s="18">
        <v>0.914</v>
      </c>
      <c r="P90" s="18">
        <v>0.221</v>
      </c>
      <c r="Q90" s="18">
        <f t="shared" si="1"/>
        <v>0.241794310722101</v>
      </c>
      <c r="R90" s="18"/>
      <c r="S90" s="18"/>
    </row>
    <row r="91" spans="1:19">
      <c r="A91" s="21">
        <v>2017</v>
      </c>
      <c r="B91" s="21" t="s">
        <v>56</v>
      </c>
      <c r="C91" s="9">
        <v>43249419</v>
      </c>
      <c r="D91" s="9">
        <v>25.0652</v>
      </c>
      <c r="E91" s="9">
        <v>52134738</v>
      </c>
      <c r="F91" s="9">
        <v>2.0427</v>
      </c>
      <c r="G91" s="9">
        <v>27.6673</v>
      </c>
      <c r="H91" s="9">
        <v>1.6192</v>
      </c>
      <c r="I91" s="9">
        <v>17.5824943577259</v>
      </c>
      <c r="J91" s="9">
        <v>0.397876362223502</v>
      </c>
      <c r="K91" s="9">
        <v>0.192032001632207</v>
      </c>
      <c r="L91" s="9" t="s">
        <v>22</v>
      </c>
      <c r="M91" s="9" t="s">
        <v>23</v>
      </c>
      <c r="N91" s="18">
        <v>0.316</v>
      </c>
      <c r="O91" s="18">
        <v>0.934</v>
      </c>
      <c r="P91" s="18">
        <v>0.295</v>
      </c>
      <c r="Q91" s="18">
        <f t="shared" si="1"/>
        <v>0.315845824411135</v>
      </c>
      <c r="R91" s="18"/>
      <c r="S91" s="18"/>
    </row>
    <row r="92" spans="1:19">
      <c r="A92" s="21">
        <v>2017</v>
      </c>
      <c r="B92" s="21" t="s">
        <v>57</v>
      </c>
      <c r="C92" s="9">
        <v>63624728</v>
      </c>
      <c r="D92" s="9">
        <v>54.6129</v>
      </c>
      <c r="E92" s="9">
        <v>40061484</v>
      </c>
      <c r="F92" s="9">
        <v>1.5513</v>
      </c>
      <c r="G92" s="9">
        <v>17.1784</v>
      </c>
      <c r="H92" s="9">
        <v>0.8687</v>
      </c>
      <c r="I92" s="9">
        <v>17.9685127577767</v>
      </c>
      <c r="J92" s="9">
        <v>0.28566060038795</v>
      </c>
      <c r="K92" s="9">
        <v>0.546129391704433</v>
      </c>
      <c r="L92" s="9" t="s">
        <v>22</v>
      </c>
      <c r="M92" s="9" t="s">
        <v>30</v>
      </c>
      <c r="N92" s="18">
        <v>0.136</v>
      </c>
      <c r="O92" s="18">
        <v>1</v>
      </c>
      <c r="P92" s="18">
        <v>0.135</v>
      </c>
      <c r="Q92" s="18">
        <f t="shared" si="1"/>
        <v>0.135</v>
      </c>
      <c r="R92" s="18"/>
      <c r="S92" s="18"/>
    </row>
    <row r="93" spans="1:19">
      <c r="A93" s="21">
        <v>2017</v>
      </c>
      <c r="B93" s="21" t="s">
        <v>58</v>
      </c>
      <c r="C93" s="9">
        <v>26609836</v>
      </c>
      <c r="D93" s="9">
        <v>24.0983</v>
      </c>
      <c r="E93" s="9">
        <v>16743288</v>
      </c>
      <c r="F93" s="9">
        <v>14.8966</v>
      </c>
      <c r="G93" s="9">
        <v>23.0768</v>
      </c>
      <c r="H93" s="9">
        <v>0.9355</v>
      </c>
      <c r="I93" s="9">
        <v>17.0967914798383</v>
      </c>
      <c r="J93" s="9">
        <v>0.598223198369204</v>
      </c>
      <c r="K93" s="9">
        <v>0.239674036322509</v>
      </c>
      <c r="L93" s="9" t="s">
        <v>22</v>
      </c>
      <c r="M93" s="9" t="s">
        <v>23</v>
      </c>
      <c r="N93" s="18">
        <v>0.432</v>
      </c>
      <c r="O93" s="18">
        <v>0.803</v>
      </c>
      <c r="P93" s="18">
        <v>0.347</v>
      </c>
      <c r="Q93" s="18">
        <f t="shared" si="1"/>
        <v>0.432129514321295</v>
      </c>
      <c r="R93" s="18"/>
      <c r="S93" s="18"/>
    </row>
    <row r="94" spans="1:19">
      <c r="A94" s="21">
        <v>2017</v>
      </c>
      <c r="B94" s="21" t="s">
        <v>59</v>
      </c>
      <c r="C94" s="15">
        <v>167700000</v>
      </c>
      <c r="D94" s="9">
        <v>59.1271</v>
      </c>
      <c r="E94" s="9">
        <v>75091706</v>
      </c>
      <c r="F94" s="9">
        <v>42.3982</v>
      </c>
      <c r="G94" s="9">
        <v>17.744</v>
      </c>
      <c r="H94" s="9">
        <v>0.9484</v>
      </c>
      <c r="I94" s="9">
        <v>18.9376872267934</v>
      </c>
      <c r="J94" s="9">
        <v>0.191607847346452</v>
      </c>
      <c r="K94" s="9">
        <v>0.591337889087656</v>
      </c>
      <c r="L94" s="9" t="s">
        <v>22</v>
      </c>
      <c r="M94" s="9" t="s">
        <v>23</v>
      </c>
      <c r="N94" s="18">
        <v>0.329</v>
      </c>
      <c r="O94" s="18">
        <v>0.284</v>
      </c>
      <c r="P94" s="18">
        <v>0.093</v>
      </c>
      <c r="Q94" s="18">
        <f t="shared" si="1"/>
        <v>0.327464788732394</v>
      </c>
      <c r="R94" s="18"/>
      <c r="S94" s="18"/>
    </row>
    <row r="95" spans="1:19">
      <c r="A95" s="21">
        <v>2017</v>
      </c>
      <c r="B95" s="21" t="s">
        <v>60</v>
      </c>
      <c r="C95" s="9">
        <v>94936091</v>
      </c>
      <c r="D95" s="9">
        <v>60.0823</v>
      </c>
      <c r="E95" s="9">
        <v>16298903</v>
      </c>
      <c r="F95" s="9">
        <v>-7.2294</v>
      </c>
      <c r="G95" s="9">
        <v>-23.9201</v>
      </c>
      <c r="H95" s="9">
        <v>0.2329</v>
      </c>
      <c r="I95" s="9">
        <v>18.3687144968671</v>
      </c>
      <c r="J95" s="9">
        <v>0.00605886543190408</v>
      </c>
      <c r="K95" s="9">
        <v>0.580943594991709</v>
      </c>
      <c r="L95" s="9" t="s">
        <v>22</v>
      </c>
      <c r="M95" s="9" t="s">
        <v>47</v>
      </c>
      <c r="N95" s="18">
        <v>0.135</v>
      </c>
      <c r="O95" s="18">
        <v>0.949</v>
      </c>
      <c r="P95" s="18">
        <v>0.129</v>
      </c>
      <c r="Q95" s="18">
        <f t="shared" si="1"/>
        <v>0.135932560590095</v>
      </c>
      <c r="R95" s="18"/>
      <c r="S95" s="18"/>
    </row>
    <row r="96" spans="1:19">
      <c r="A96" s="21">
        <v>2017</v>
      </c>
      <c r="B96" s="21" t="s">
        <v>61</v>
      </c>
      <c r="C96" s="15">
        <v>1774000000</v>
      </c>
      <c r="D96" s="9">
        <v>78.1529</v>
      </c>
      <c r="E96" s="9">
        <v>49556885</v>
      </c>
      <c r="F96" s="9">
        <v>-11.433</v>
      </c>
      <c r="G96" s="9">
        <v>-62.285</v>
      </c>
      <c r="H96" s="9">
        <v>0.0255</v>
      </c>
      <c r="I96" s="9">
        <v>21.2965027208338</v>
      </c>
      <c r="J96" s="9">
        <v>-0.27869222096956</v>
      </c>
      <c r="K96" s="9">
        <v>0.769447576099211</v>
      </c>
      <c r="L96" s="9" t="s">
        <v>22</v>
      </c>
      <c r="M96" s="9" t="s">
        <v>62</v>
      </c>
      <c r="N96" s="18">
        <v>0.044</v>
      </c>
      <c r="O96" s="18">
        <v>0.992</v>
      </c>
      <c r="P96" s="18">
        <v>0.044</v>
      </c>
      <c r="Q96" s="18">
        <f t="shared" si="1"/>
        <v>0.0443548387096774</v>
      </c>
      <c r="R96" s="18"/>
      <c r="S96" s="18"/>
    </row>
    <row r="97" spans="1:19">
      <c r="A97" s="21">
        <v>2017</v>
      </c>
      <c r="B97" s="21" t="s">
        <v>63</v>
      </c>
      <c r="C97" s="15">
        <v>271600000</v>
      </c>
      <c r="D97" s="9">
        <v>46.4279</v>
      </c>
      <c r="E97" s="15">
        <v>144600000</v>
      </c>
      <c r="F97" s="9">
        <v>12.3345</v>
      </c>
      <c r="G97" s="9">
        <v>17.1024</v>
      </c>
      <c r="H97" s="9">
        <v>0.797</v>
      </c>
      <c r="I97" s="9">
        <v>19.4198409536488</v>
      </c>
      <c r="J97" s="9">
        <v>0.0114138438880707</v>
      </c>
      <c r="K97" s="9">
        <v>0.417893961708395</v>
      </c>
      <c r="L97" s="9" t="s">
        <v>22</v>
      </c>
      <c r="M97" s="9" t="s">
        <v>64</v>
      </c>
      <c r="N97" s="18">
        <v>0.091</v>
      </c>
      <c r="O97" s="18">
        <v>1</v>
      </c>
      <c r="P97" s="18">
        <v>0.091</v>
      </c>
      <c r="Q97" s="18">
        <f t="shared" si="1"/>
        <v>0.091</v>
      </c>
      <c r="R97" s="18"/>
      <c r="S97" s="18"/>
    </row>
    <row r="98" spans="1:19">
      <c r="A98" s="21">
        <v>2017</v>
      </c>
      <c r="B98" s="21" t="s">
        <v>65</v>
      </c>
      <c r="C98" s="9">
        <v>31050056</v>
      </c>
      <c r="D98" s="9">
        <v>10.2019</v>
      </c>
      <c r="E98" s="9">
        <v>22988762</v>
      </c>
      <c r="F98" s="9">
        <v>17.403</v>
      </c>
      <c r="G98" s="9">
        <v>22.5217</v>
      </c>
      <c r="H98" s="9">
        <v>1.1776</v>
      </c>
      <c r="I98" s="9">
        <v>17.2511111698848</v>
      </c>
      <c r="J98" s="9">
        <v>0.458273270102959</v>
      </c>
      <c r="K98" s="9">
        <v>0.0945393882703464</v>
      </c>
      <c r="L98" s="9" t="s">
        <v>22</v>
      </c>
      <c r="M98" s="9" t="s">
        <v>23</v>
      </c>
      <c r="N98" s="18">
        <v>0.691</v>
      </c>
      <c r="O98" s="18">
        <v>1</v>
      </c>
      <c r="P98" s="18">
        <v>0.691</v>
      </c>
      <c r="Q98" s="18">
        <f t="shared" si="1"/>
        <v>0.691</v>
      </c>
      <c r="R98" s="18"/>
      <c r="S98" s="18"/>
    </row>
    <row r="99" spans="1:19">
      <c r="A99" s="21">
        <v>2017</v>
      </c>
      <c r="B99" s="21" t="s">
        <v>66</v>
      </c>
      <c r="C99" s="15">
        <v>108700000</v>
      </c>
      <c r="D99" s="9">
        <v>17.338</v>
      </c>
      <c r="E99" s="9">
        <v>63125103</v>
      </c>
      <c r="F99" s="9">
        <v>1.051</v>
      </c>
      <c r="G99" s="9">
        <v>23.6429</v>
      </c>
      <c r="H99" s="9">
        <v>0.7129</v>
      </c>
      <c r="I99" s="9">
        <v>18.5041023520914</v>
      </c>
      <c r="J99" s="9">
        <v>0.568442824287029</v>
      </c>
      <c r="K99" s="9">
        <v>0.165197405703772</v>
      </c>
      <c r="L99" s="9" t="s">
        <v>22</v>
      </c>
      <c r="M99" s="9" t="s">
        <v>23</v>
      </c>
      <c r="N99" s="18">
        <v>0.268</v>
      </c>
      <c r="O99" s="18">
        <v>1</v>
      </c>
      <c r="P99" s="18">
        <v>0.268</v>
      </c>
      <c r="Q99" s="18">
        <f t="shared" si="1"/>
        <v>0.268</v>
      </c>
      <c r="R99" s="18"/>
      <c r="S99" s="18"/>
    </row>
    <row r="100" spans="1:19">
      <c r="A100" s="21">
        <v>2017</v>
      </c>
      <c r="B100" s="21" t="s">
        <v>67</v>
      </c>
      <c r="C100" s="15">
        <v>215500000</v>
      </c>
      <c r="D100" s="9">
        <v>51.9728</v>
      </c>
      <c r="E100" s="9">
        <v>42850418</v>
      </c>
      <c r="F100" s="9">
        <v>2.1585</v>
      </c>
      <c r="G100" s="9">
        <v>-17.6005</v>
      </c>
      <c r="H100" s="9">
        <v>0.3168</v>
      </c>
      <c r="I100" s="9">
        <v>19.1884714675081</v>
      </c>
      <c r="J100" s="9">
        <v>0.0333527053364269</v>
      </c>
      <c r="K100" s="9">
        <v>0.371678821345708</v>
      </c>
      <c r="L100" s="9" t="s">
        <v>22</v>
      </c>
      <c r="M100" s="9" t="s">
        <v>30</v>
      </c>
      <c r="N100" s="18">
        <v>0.076</v>
      </c>
      <c r="O100" s="18">
        <v>0.998</v>
      </c>
      <c r="P100" s="18">
        <v>0.076</v>
      </c>
      <c r="Q100" s="18">
        <f t="shared" si="1"/>
        <v>0.0761523046092184</v>
      </c>
      <c r="R100" s="18"/>
      <c r="S100" s="18"/>
    </row>
    <row r="101" spans="1:19">
      <c r="A101" s="21">
        <v>2017</v>
      </c>
      <c r="B101" s="21" t="s">
        <v>69</v>
      </c>
      <c r="C101" s="15">
        <v>104100000</v>
      </c>
      <c r="D101" s="9">
        <v>47.8704</v>
      </c>
      <c r="E101" s="15">
        <v>120100000</v>
      </c>
      <c r="F101" s="9">
        <v>24.2242</v>
      </c>
      <c r="G101" s="9">
        <v>26.25</v>
      </c>
      <c r="H101" s="9">
        <v>1.7786</v>
      </c>
      <c r="I101" s="9">
        <v>18.4608625335852</v>
      </c>
      <c r="J101" s="9">
        <v>0.493435206532181</v>
      </c>
      <c r="K101" s="9">
        <v>0.478706964457253</v>
      </c>
      <c r="L101" s="9" t="s">
        <v>22</v>
      </c>
      <c r="M101" s="9" t="s">
        <v>23</v>
      </c>
      <c r="N101" s="18">
        <v>0.184</v>
      </c>
      <c r="O101" s="18">
        <v>0.755</v>
      </c>
      <c r="P101" s="18">
        <v>0.139</v>
      </c>
      <c r="Q101" s="18">
        <f t="shared" si="1"/>
        <v>0.184105960264901</v>
      </c>
      <c r="R101" s="18"/>
      <c r="S101" s="18"/>
    </row>
    <row r="102" spans="1:19">
      <c r="A102" s="21">
        <v>2017</v>
      </c>
      <c r="B102" s="21" t="s">
        <v>70</v>
      </c>
      <c r="C102" s="15">
        <v>742300000</v>
      </c>
      <c r="D102" s="9">
        <v>56.6572</v>
      </c>
      <c r="E102" s="15">
        <v>622300000</v>
      </c>
      <c r="F102" s="9">
        <v>9.8173</v>
      </c>
      <c r="G102" s="9">
        <v>103.6618</v>
      </c>
      <c r="H102" s="9">
        <v>1.0789</v>
      </c>
      <c r="I102" s="9">
        <v>20.4252640320878</v>
      </c>
      <c r="J102" s="9">
        <v>0.0687053751852351</v>
      </c>
      <c r="K102" s="9">
        <v>0.560285598814495</v>
      </c>
      <c r="L102" s="9" t="s">
        <v>22</v>
      </c>
      <c r="M102" s="9" t="s">
        <v>71</v>
      </c>
      <c r="N102" s="18">
        <v>0.108</v>
      </c>
      <c r="O102" s="18">
        <v>0.833</v>
      </c>
      <c r="P102" s="18">
        <v>0.09</v>
      </c>
      <c r="Q102" s="18">
        <f t="shared" si="1"/>
        <v>0.108043217286915</v>
      </c>
      <c r="R102" s="18"/>
      <c r="S102" s="18"/>
    </row>
    <row r="103" spans="1:19">
      <c r="A103" s="21">
        <v>2017</v>
      </c>
      <c r="B103" s="21" t="s">
        <v>72</v>
      </c>
      <c r="C103" s="15">
        <v>241600000</v>
      </c>
      <c r="D103" s="9">
        <v>11.4622</v>
      </c>
      <c r="E103" s="9">
        <v>49758053</v>
      </c>
      <c r="F103" s="9">
        <v>6.9183</v>
      </c>
      <c r="G103" s="9">
        <v>27.3585</v>
      </c>
      <c r="H103" s="9">
        <v>0.4432</v>
      </c>
      <c r="I103" s="9">
        <v>19.3027940240249</v>
      </c>
      <c r="J103" s="9">
        <v>0.599767839403973</v>
      </c>
      <c r="K103" s="9">
        <v>0.0728314983443709</v>
      </c>
      <c r="L103" s="9" t="s">
        <v>22</v>
      </c>
      <c r="M103" s="9" t="s">
        <v>30</v>
      </c>
      <c r="N103" s="18">
        <v>0.293</v>
      </c>
      <c r="O103" s="18">
        <v>0.962</v>
      </c>
      <c r="P103" s="18">
        <v>0.282</v>
      </c>
      <c r="Q103" s="18">
        <f t="shared" si="1"/>
        <v>0.293139293139293</v>
      </c>
      <c r="R103" s="18"/>
      <c r="S103" s="18"/>
    </row>
    <row r="104" spans="1:19">
      <c r="A104" s="21">
        <v>2017</v>
      </c>
      <c r="B104" s="21" t="s">
        <v>73</v>
      </c>
      <c r="C104" s="9">
        <v>49021261</v>
      </c>
      <c r="D104" s="9">
        <v>43.282</v>
      </c>
      <c r="E104" s="9">
        <v>10333940</v>
      </c>
      <c r="F104" s="9">
        <v>-3.9519</v>
      </c>
      <c r="G104" s="9">
        <v>-1.1532</v>
      </c>
      <c r="H104" s="9">
        <v>0.3326</v>
      </c>
      <c r="I104" s="9">
        <v>17.7077646599276</v>
      </c>
      <c r="J104" s="9">
        <v>0.193432376209172</v>
      </c>
      <c r="K104" s="9">
        <v>0.274986418648023</v>
      </c>
      <c r="L104" s="9" t="s">
        <v>22</v>
      </c>
      <c r="M104" s="9" t="s">
        <v>74</v>
      </c>
      <c r="N104" s="18">
        <v>0.286</v>
      </c>
      <c r="O104" s="18">
        <v>0.827</v>
      </c>
      <c r="P104" s="18">
        <v>0.237</v>
      </c>
      <c r="Q104" s="18">
        <f t="shared" si="1"/>
        <v>0.286577992744861</v>
      </c>
      <c r="R104" s="18"/>
      <c r="S104" s="18"/>
    </row>
    <row r="105" spans="1:19">
      <c r="A105" s="21">
        <v>2017</v>
      </c>
      <c r="B105" s="21" t="s">
        <v>75</v>
      </c>
      <c r="C105" s="9">
        <v>76408875</v>
      </c>
      <c r="D105" s="9">
        <v>6.1469</v>
      </c>
      <c r="E105" s="9">
        <v>8724787.5</v>
      </c>
      <c r="F105" s="9">
        <v>5.3426</v>
      </c>
      <c r="G105" s="9">
        <v>2.8065</v>
      </c>
      <c r="H105" s="9">
        <v>0.4654</v>
      </c>
      <c r="I105" s="9">
        <v>18.1516094123116</v>
      </c>
      <c r="J105" s="9">
        <v>0.852046350636624</v>
      </c>
      <c r="K105" s="9">
        <v>0.0614686173562953</v>
      </c>
      <c r="L105" s="9" t="s">
        <v>22</v>
      </c>
      <c r="M105" s="9" t="s">
        <v>23</v>
      </c>
      <c r="N105" s="18">
        <v>0.747</v>
      </c>
      <c r="O105" s="18">
        <v>0.926</v>
      </c>
      <c r="P105" s="18">
        <v>0.692</v>
      </c>
      <c r="Q105" s="18">
        <f t="shared" si="1"/>
        <v>0.747300215982721</v>
      </c>
      <c r="R105" s="18"/>
      <c r="S105" s="18"/>
    </row>
    <row r="106" spans="1:19">
      <c r="A106" s="21">
        <v>2017</v>
      </c>
      <c r="B106" s="21" t="s">
        <v>76</v>
      </c>
      <c r="C106" s="15">
        <v>112100000</v>
      </c>
      <c r="D106" s="9">
        <v>63.6124</v>
      </c>
      <c r="E106" s="9">
        <v>78348468</v>
      </c>
      <c r="F106" s="9">
        <v>48.6021</v>
      </c>
      <c r="G106" s="9">
        <v>78.2807</v>
      </c>
      <c r="H106" s="9">
        <v>1.0693</v>
      </c>
      <c r="I106" s="9">
        <v>18.5349018880424</v>
      </c>
      <c r="J106" s="9">
        <v>-0.058769643175736</v>
      </c>
      <c r="K106" s="9">
        <v>0.636227011596789</v>
      </c>
      <c r="L106" s="9" t="s">
        <v>22</v>
      </c>
      <c r="M106" s="9" t="s">
        <v>71</v>
      </c>
      <c r="N106" s="18">
        <v>0.414</v>
      </c>
      <c r="O106" s="18">
        <v>0.353</v>
      </c>
      <c r="P106" s="18">
        <v>0.146</v>
      </c>
      <c r="Q106" s="18">
        <f t="shared" si="1"/>
        <v>0.413597733711048</v>
      </c>
      <c r="R106" s="18"/>
      <c r="S106" s="18"/>
    </row>
    <row r="107" spans="1:19">
      <c r="A107" s="21">
        <v>2017</v>
      </c>
      <c r="B107" s="21" t="s">
        <v>77</v>
      </c>
      <c r="C107" s="9">
        <v>84269811</v>
      </c>
      <c r="D107" s="9">
        <v>51.0036</v>
      </c>
      <c r="E107" s="9">
        <v>35296908</v>
      </c>
      <c r="F107" s="9">
        <v>31.428</v>
      </c>
      <c r="G107" s="9">
        <v>8.5146</v>
      </c>
      <c r="H107" s="9">
        <v>0.8554</v>
      </c>
      <c r="I107" s="9">
        <v>18.249534244955</v>
      </c>
      <c r="J107" s="9">
        <v>0.248866121225785</v>
      </c>
      <c r="K107" s="9">
        <v>0.444552070966434</v>
      </c>
      <c r="L107" s="9" t="s">
        <v>22</v>
      </c>
      <c r="M107" s="9" t="s">
        <v>23</v>
      </c>
      <c r="N107" s="18">
        <v>0.308</v>
      </c>
      <c r="O107" s="18">
        <v>0.473</v>
      </c>
      <c r="P107" s="18">
        <v>0.146</v>
      </c>
      <c r="Q107" s="18">
        <f t="shared" si="1"/>
        <v>0.308668076109937</v>
      </c>
      <c r="R107" s="18"/>
      <c r="S107" s="18"/>
    </row>
    <row r="108" spans="1:19">
      <c r="A108" s="21">
        <v>2017</v>
      </c>
      <c r="B108" s="21" t="s">
        <v>78</v>
      </c>
      <c r="C108" s="15">
        <v>124100000</v>
      </c>
      <c r="D108" s="9">
        <v>3.5853</v>
      </c>
      <c r="E108" s="9">
        <v>47653399</v>
      </c>
      <c r="F108" s="9">
        <v>15.2446</v>
      </c>
      <c r="G108" s="9">
        <v>12.3687</v>
      </c>
      <c r="H108" s="9">
        <v>0.6842</v>
      </c>
      <c r="I108" s="9">
        <v>18.6365982501748</v>
      </c>
      <c r="J108" s="9">
        <v>0.87307712731668</v>
      </c>
      <c r="K108" s="9">
        <v>0.0350614705882353</v>
      </c>
      <c r="L108" s="9" t="s">
        <v>22</v>
      </c>
      <c r="M108" s="9" t="s">
        <v>39</v>
      </c>
      <c r="N108" s="18">
        <v>0.893</v>
      </c>
      <c r="O108" s="18">
        <v>0.957</v>
      </c>
      <c r="P108" s="18">
        <v>0.854</v>
      </c>
      <c r="Q108" s="18">
        <f t="shared" si="1"/>
        <v>0.892371995820272</v>
      </c>
      <c r="R108" s="18"/>
      <c r="S108" s="18"/>
    </row>
    <row r="109" spans="1:19">
      <c r="A109" s="21">
        <v>2017</v>
      </c>
      <c r="B109" s="21" t="s">
        <v>79</v>
      </c>
      <c r="C109" s="9">
        <v>81774857</v>
      </c>
      <c r="D109" s="9">
        <v>14.8388</v>
      </c>
      <c r="E109" s="9">
        <v>33289587</v>
      </c>
      <c r="F109" s="9">
        <v>13.5434</v>
      </c>
      <c r="G109" s="9">
        <v>0.8234</v>
      </c>
      <c r="H109" s="9">
        <v>0.6449</v>
      </c>
      <c r="I109" s="9">
        <v>18.2194803826865</v>
      </c>
      <c r="J109" s="9">
        <v>0.803573375860504</v>
      </c>
      <c r="K109" s="9">
        <v>0.0787757672263493</v>
      </c>
      <c r="L109" s="9" t="s">
        <v>22</v>
      </c>
      <c r="M109" s="9" t="s">
        <v>30</v>
      </c>
      <c r="N109" s="18">
        <v>0.282</v>
      </c>
      <c r="O109" s="18">
        <v>0.98</v>
      </c>
      <c r="P109" s="18">
        <v>0.277</v>
      </c>
      <c r="Q109" s="18">
        <f t="shared" si="1"/>
        <v>0.28265306122449</v>
      </c>
      <c r="R109" s="18"/>
      <c r="S109" s="18"/>
    </row>
    <row r="110" spans="1:19">
      <c r="A110" s="21">
        <v>2017</v>
      </c>
      <c r="B110" s="21" t="s">
        <v>80</v>
      </c>
      <c r="C110" s="15">
        <v>102400000</v>
      </c>
      <c r="D110" s="9">
        <v>32.4765</v>
      </c>
      <c r="E110" s="9">
        <v>54945564</v>
      </c>
      <c r="F110" s="9">
        <v>-11.1589</v>
      </c>
      <c r="G110" s="9">
        <v>29.6698</v>
      </c>
      <c r="H110" s="9">
        <v>0.6662</v>
      </c>
      <c r="I110" s="9">
        <v>18.4443972705697</v>
      </c>
      <c r="J110" s="9">
        <v>-0.152453544921875</v>
      </c>
      <c r="K110" s="9">
        <v>0.324611640625</v>
      </c>
      <c r="L110" s="9" t="s">
        <v>22</v>
      </c>
      <c r="M110" s="9" t="s">
        <v>44</v>
      </c>
      <c r="N110" s="18">
        <v>0.186</v>
      </c>
      <c r="O110" s="18">
        <v>0.999</v>
      </c>
      <c r="P110" s="18">
        <v>0.186</v>
      </c>
      <c r="Q110" s="18">
        <f t="shared" si="1"/>
        <v>0.186186186186186</v>
      </c>
      <c r="R110" s="18"/>
      <c r="S110" s="18"/>
    </row>
    <row r="111" spans="1:19">
      <c r="A111" s="21">
        <v>2017</v>
      </c>
      <c r="B111" s="21" t="s">
        <v>81</v>
      </c>
      <c r="C111" s="9">
        <v>15432767</v>
      </c>
      <c r="D111" s="9">
        <v>38.7021</v>
      </c>
      <c r="E111" s="9">
        <v>2085840.7</v>
      </c>
      <c r="F111" s="9">
        <v>-25.7655</v>
      </c>
      <c r="G111" s="9">
        <v>-41.7856</v>
      </c>
      <c r="H111" s="9">
        <v>0.188</v>
      </c>
      <c r="I111" s="9">
        <v>16.5520035342507</v>
      </c>
      <c r="J111" s="9">
        <v>0.364068264621633</v>
      </c>
      <c r="K111" s="9">
        <v>0.387021219201975</v>
      </c>
      <c r="L111" s="9" t="s">
        <v>22</v>
      </c>
      <c r="M111" s="9" t="s">
        <v>23</v>
      </c>
      <c r="N111" s="18">
        <v>0.489</v>
      </c>
      <c r="O111" s="18">
        <v>0.99</v>
      </c>
      <c r="P111" s="18">
        <v>0.484</v>
      </c>
      <c r="Q111" s="18">
        <f t="shared" si="1"/>
        <v>0.488888888888889</v>
      </c>
      <c r="R111" s="18"/>
      <c r="S111" s="18"/>
    </row>
    <row r="112" spans="1:19">
      <c r="A112" s="21">
        <v>2017</v>
      </c>
      <c r="B112" s="21" t="s">
        <v>82</v>
      </c>
      <c r="C112" s="15">
        <v>194900000</v>
      </c>
      <c r="D112" s="9">
        <v>13.1519</v>
      </c>
      <c r="E112" s="9">
        <v>65026812</v>
      </c>
      <c r="F112" s="9">
        <v>22.3309</v>
      </c>
      <c r="G112" s="9">
        <v>153.4987</v>
      </c>
      <c r="H112" s="9">
        <v>0.7936</v>
      </c>
      <c r="I112" s="9">
        <v>19.0879971644778</v>
      </c>
      <c r="J112" s="9">
        <v>0.526745038481272</v>
      </c>
      <c r="K112" s="9">
        <v>0.131541262185736</v>
      </c>
      <c r="L112" s="9" t="s">
        <v>22</v>
      </c>
      <c r="M112" s="9" t="s">
        <v>23</v>
      </c>
      <c r="N112" s="18">
        <v>0.966</v>
      </c>
      <c r="O112" s="18">
        <v>0.552</v>
      </c>
      <c r="P112" s="18">
        <v>0.533</v>
      </c>
      <c r="Q112" s="18">
        <f t="shared" si="1"/>
        <v>0.965579710144927</v>
      </c>
      <c r="R112" s="18"/>
      <c r="S112" s="18"/>
    </row>
    <row r="113" spans="1:19">
      <c r="A113" s="21">
        <v>2017</v>
      </c>
      <c r="B113" s="21" t="s">
        <v>83</v>
      </c>
      <c r="C113" s="15">
        <v>108600000</v>
      </c>
      <c r="D113" s="9">
        <v>54.3071</v>
      </c>
      <c r="E113" s="9">
        <v>30524790</v>
      </c>
      <c r="F113" s="9">
        <v>9.9233</v>
      </c>
      <c r="G113" s="9">
        <v>10.8348</v>
      </c>
      <c r="H113" s="9">
        <v>0.4944</v>
      </c>
      <c r="I113" s="9">
        <v>18.5031819654641</v>
      </c>
      <c r="J113" s="9">
        <v>0.259862918968692</v>
      </c>
      <c r="K113" s="9">
        <v>0.207792034990792</v>
      </c>
      <c r="L113" s="9" t="s">
        <v>22</v>
      </c>
      <c r="M113" s="9" t="s">
        <v>23</v>
      </c>
      <c r="N113" s="18">
        <v>0.156</v>
      </c>
      <c r="O113" s="18">
        <v>0.797</v>
      </c>
      <c r="P113" s="18">
        <v>0.124</v>
      </c>
      <c r="Q113" s="18">
        <f t="shared" si="1"/>
        <v>0.155583437892095</v>
      </c>
      <c r="R113" s="18"/>
      <c r="S113" s="18"/>
    </row>
    <row r="114" spans="1:19">
      <c r="A114" s="21">
        <v>2017</v>
      </c>
      <c r="B114" s="21" t="s">
        <v>84</v>
      </c>
      <c r="C114" s="9">
        <v>48034035</v>
      </c>
      <c r="D114" s="9">
        <v>67.261</v>
      </c>
      <c r="E114" s="9">
        <v>46095141</v>
      </c>
      <c r="F114" s="9">
        <v>8.6354</v>
      </c>
      <c r="G114" s="9">
        <v>29.7458</v>
      </c>
      <c r="H114" s="9">
        <v>1.6004</v>
      </c>
      <c r="I114" s="9">
        <v>17.6874203801061</v>
      </c>
      <c r="J114" s="9">
        <v>0.21777102423313</v>
      </c>
      <c r="K114" s="9">
        <v>0.672610243965555</v>
      </c>
      <c r="L114" s="9" t="s">
        <v>22</v>
      </c>
      <c r="M114" s="9" t="s">
        <v>23</v>
      </c>
      <c r="N114" s="18">
        <v>0.199</v>
      </c>
      <c r="O114" s="18">
        <v>0.928</v>
      </c>
      <c r="P114" s="18">
        <v>0.185</v>
      </c>
      <c r="Q114" s="18">
        <f t="shared" si="1"/>
        <v>0.199353448275862</v>
      </c>
      <c r="R114" s="18"/>
      <c r="S114" s="18"/>
    </row>
    <row r="115" spans="1:19">
      <c r="A115" s="21">
        <v>2017</v>
      </c>
      <c r="B115" s="21" t="s">
        <v>85</v>
      </c>
      <c r="C115" s="9">
        <v>6145404.7</v>
      </c>
      <c r="D115" s="9">
        <v>17.2247</v>
      </c>
      <c r="E115" s="9">
        <v>11053028</v>
      </c>
      <c r="F115" s="9">
        <v>-50.5504</v>
      </c>
      <c r="G115" s="9">
        <v>-41.1524</v>
      </c>
      <c r="H115" s="9">
        <v>1.329</v>
      </c>
      <c r="I115" s="9">
        <v>15.6312151572352</v>
      </c>
      <c r="J115" s="9">
        <v>0.777519794587328</v>
      </c>
      <c r="K115" s="9">
        <v>0.172247012470961</v>
      </c>
      <c r="L115" s="9" t="s">
        <v>22</v>
      </c>
      <c r="M115" s="9" t="s">
        <v>23</v>
      </c>
      <c r="N115" s="18">
        <v>0.684</v>
      </c>
      <c r="O115" s="18">
        <v>0.993</v>
      </c>
      <c r="P115" s="18">
        <v>0.68</v>
      </c>
      <c r="Q115" s="18">
        <f t="shared" si="1"/>
        <v>0.684793554884189</v>
      </c>
      <c r="R115" s="18"/>
      <c r="S115" s="18"/>
    </row>
    <row r="116" spans="1:19">
      <c r="A116" s="21">
        <v>2017</v>
      </c>
      <c r="B116" s="21" t="s">
        <v>86</v>
      </c>
      <c r="C116" s="9">
        <v>48648423</v>
      </c>
      <c r="D116" s="9">
        <v>19.8572</v>
      </c>
      <c r="E116" s="9">
        <v>23855696</v>
      </c>
      <c r="F116" s="9">
        <v>5.302</v>
      </c>
      <c r="G116" s="9">
        <v>36.5637</v>
      </c>
      <c r="H116" s="9">
        <v>0.7029</v>
      </c>
      <c r="I116" s="9">
        <v>17.7001299508602</v>
      </c>
      <c r="J116" s="9">
        <v>0.253345420878288</v>
      </c>
      <c r="K116" s="9">
        <v>0.198571961931839</v>
      </c>
      <c r="L116" s="9" t="s">
        <v>22</v>
      </c>
      <c r="M116" s="9" t="s">
        <v>23</v>
      </c>
      <c r="N116" s="18">
        <v>0.365</v>
      </c>
      <c r="O116" s="18">
        <v>1</v>
      </c>
      <c r="P116" s="18">
        <v>0.365</v>
      </c>
      <c r="Q116" s="18">
        <f t="shared" si="1"/>
        <v>0.365</v>
      </c>
      <c r="R116" s="18"/>
      <c r="S116" s="18"/>
    </row>
    <row r="117" spans="1:19">
      <c r="A117" s="21">
        <v>2017</v>
      </c>
      <c r="B117" s="21" t="s">
        <v>87</v>
      </c>
      <c r="C117" s="15">
        <v>375600000</v>
      </c>
      <c r="D117" s="9">
        <v>36.0501</v>
      </c>
      <c r="E117" s="15">
        <v>100600000</v>
      </c>
      <c r="F117" s="9">
        <v>14.914</v>
      </c>
      <c r="G117" s="9">
        <v>28.7882</v>
      </c>
      <c r="H117" s="9">
        <v>0.4403</v>
      </c>
      <c r="I117" s="9">
        <v>19.7440353052984</v>
      </c>
      <c r="J117" s="9">
        <v>-0.00878594249201278</v>
      </c>
      <c r="K117" s="9">
        <v>0.3604898828541</v>
      </c>
      <c r="L117" s="9" t="s">
        <v>22</v>
      </c>
      <c r="M117" s="9" t="s">
        <v>74</v>
      </c>
      <c r="N117" s="18">
        <v>0.121</v>
      </c>
      <c r="O117" s="18">
        <v>0.801</v>
      </c>
      <c r="P117" s="18">
        <v>0.097</v>
      </c>
      <c r="Q117" s="18">
        <f t="shared" si="1"/>
        <v>0.121098626716604</v>
      </c>
      <c r="R117" s="18"/>
      <c r="S117" s="18"/>
    </row>
    <row r="118" spans="1:19">
      <c r="A118" s="21">
        <v>2017</v>
      </c>
      <c r="B118" s="21" t="s">
        <v>88</v>
      </c>
      <c r="C118" s="9">
        <v>90071077</v>
      </c>
      <c r="D118" s="9">
        <v>44.2246</v>
      </c>
      <c r="E118" s="9">
        <v>61365256</v>
      </c>
      <c r="F118" s="9">
        <v>4.1867</v>
      </c>
      <c r="G118" s="9">
        <v>-3.3108</v>
      </c>
      <c r="H118" s="9">
        <v>0.9148</v>
      </c>
      <c r="I118" s="9">
        <v>18.3161096610549</v>
      </c>
      <c r="J118" s="9">
        <v>0.459024332527966</v>
      </c>
      <c r="K118" s="9">
        <v>0.442246471639281</v>
      </c>
      <c r="L118" s="9" t="s">
        <v>22</v>
      </c>
      <c r="M118" s="9" t="s">
        <v>53</v>
      </c>
      <c r="N118" s="18">
        <v>0.121</v>
      </c>
      <c r="O118" s="18">
        <v>0.976</v>
      </c>
      <c r="P118" s="18">
        <v>0.118</v>
      </c>
      <c r="Q118" s="18">
        <f t="shared" si="1"/>
        <v>0.120901639344262</v>
      </c>
      <c r="R118" s="18"/>
      <c r="S118" s="18"/>
    </row>
    <row r="119" spans="1:19">
      <c r="A119" s="21">
        <v>2017</v>
      </c>
      <c r="B119" s="21" t="s">
        <v>89</v>
      </c>
      <c r="C119" s="9">
        <v>61343227</v>
      </c>
      <c r="D119" s="9">
        <v>40.8951</v>
      </c>
      <c r="E119" s="9">
        <v>44163393</v>
      </c>
      <c r="F119" s="9">
        <v>-11.5392</v>
      </c>
      <c r="G119" s="9">
        <v>166.5002</v>
      </c>
      <c r="H119" s="9">
        <v>0.8372</v>
      </c>
      <c r="I119" s="9">
        <v>17.9319953236787</v>
      </c>
      <c r="J119" s="9">
        <v>0.508565322134096</v>
      </c>
      <c r="K119" s="9">
        <v>0.408951439740854</v>
      </c>
      <c r="L119" s="9" t="s">
        <v>22</v>
      </c>
      <c r="M119" s="9" t="s">
        <v>23</v>
      </c>
      <c r="N119" s="18">
        <v>0.52</v>
      </c>
      <c r="O119" s="18">
        <v>0.694</v>
      </c>
      <c r="P119" s="18">
        <v>0.361</v>
      </c>
      <c r="Q119" s="18">
        <f t="shared" si="1"/>
        <v>0.520172910662824</v>
      </c>
      <c r="R119" s="18"/>
      <c r="S119" s="18"/>
    </row>
    <row r="120" spans="1:19">
      <c r="A120" s="21">
        <v>2017</v>
      </c>
      <c r="B120" s="21" t="s">
        <v>90</v>
      </c>
      <c r="C120" s="9">
        <v>64029908</v>
      </c>
      <c r="D120" s="9">
        <v>76.9201</v>
      </c>
      <c r="E120" s="9">
        <v>58676417</v>
      </c>
      <c r="F120" s="9">
        <v>39.8159</v>
      </c>
      <c r="G120" s="9">
        <v>35.0073</v>
      </c>
      <c r="H120" s="9">
        <v>1.4274</v>
      </c>
      <c r="I120" s="9">
        <v>17.9748608446675</v>
      </c>
      <c r="J120" s="9">
        <v>0.205421175991694</v>
      </c>
      <c r="K120" s="9">
        <v>0.769201480033362</v>
      </c>
      <c r="L120" s="9" t="s">
        <v>22</v>
      </c>
      <c r="M120" s="9" t="s">
        <v>23</v>
      </c>
      <c r="N120" s="18">
        <v>0.288</v>
      </c>
      <c r="O120" s="18">
        <v>0.476</v>
      </c>
      <c r="P120" s="18">
        <v>0.137</v>
      </c>
      <c r="Q120" s="18">
        <f t="shared" si="1"/>
        <v>0.28781512605042</v>
      </c>
      <c r="R120" s="18"/>
      <c r="S120" s="18"/>
    </row>
    <row r="121" spans="1:19">
      <c r="A121" s="21">
        <v>2017</v>
      </c>
      <c r="B121" s="21" t="s">
        <v>91</v>
      </c>
      <c r="C121" s="9">
        <v>17539121</v>
      </c>
      <c r="D121" s="9">
        <v>52.1322</v>
      </c>
      <c r="E121" s="9">
        <v>7062874.1</v>
      </c>
      <c r="F121" s="9">
        <v>17.8022</v>
      </c>
      <c r="G121" s="9">
        <v>36.897</v>
      </c>
      <c r="H121" s="9">
        <v>0.7142</v>
      </c>
      <c r="I121" s="9">
        <v>16.6799444296275</v>
      </c>
      <c r="J121" s="9">
        <v>0.472315887438145</v>
      </c>
      <c r="K121" s="9">
        <v>0.160949770515866</v>
      </c>
      <c r="L121" s="9" t="s">
        <v>22</v>
      </c>
      <c r="M121" s="9" t="s">
        <v>53</v>
      </c>
      <c r="N121" s="18">
        <v>1</v>
      </c>
      <c r="O121" s="18">
        <v>0.424</v>
      </c>
      <c r="P121" s="18">
        <v>0.424</v>
      </c>
      <c r="Q121" s="18">
        <f t="shared" si="1"/>
        <v>1</v>
      </c>
      <c r="R121" s="18"/>
      <c r="S121" s="18"/>
    </row>
    <row r="122" spans="1:19">
      <c r="A122" s="21">
        <v>2017</v>
      </c>
      <c r="B122" s="21" t="s">
        <v>92</v>
      </c>
      <c r="C122" s="9">
        <v>16729577</v>
      </c>
      <c r="D122" s="9">
        <v>8.0286</v>
      </c>
      <c r="E122" s="9">
        <v>8404125.2</v>
      </c>
      <c r="F122" s="9">
        <v>22.0869</v>
      </c>
      <c r="G122" s="9">
        <v>11.1337</v>
      </c>
      <c r="H122" s="9">
        <v>1.5024</v>
      </c>
      <c r="I122" s="9">
        <v>16.6326887887223</v>
      </c>
      <c r="J122" s="9">
        <v>0.866071808031966</v>
      </c>
      <c r="K122" s="9">
        <v>0.0614621039133267</v>
      </c>
      <c r="L122" s="9" t="s">
        <v>22</v>
      </c>
      <c r="M122" s="9" t="s">
        <v>23</v>
      </c>
      <c r="N122" s="18">
        <v>1</v>
      </c>
      <c r="O122" s="18">
        <v>1</v>
      </c>
      <c r="P122" s="18">
        <v>1</v>
      </c>
      <c r="Q122" s="18">
        <f t="shared" si="1"/>
        <v>1</v>
      </c>
      <c r="R122" s="18"/>
      <c r="S122" s="18"/>
    </row>
    <row r="123" spans="1:19">
      <c r="A123" s="21">
        <v>2017</v>
      </c>
      <c r="B123" s="21" t="s">
        <v>93</v>
      </c>
      <c r="C123" s="15">
        <v>183000000</v>
      </c>
      <c r="D123" s="9">
        <v>44.9705</v>
      </c>
      <c r="E123" s="9">
        <v>34057203</v>
      </c>
      <c r="F123" s="9">
        <v>-1.9525</v>
      </c>
      <c r="G123" s="9">
        <v>7.333</v>
      </c>
      <c r="H123" s="9">
        <v>0.2434</v>
      </c>
      <c r="I123" s="9">
        <v>19.0249967108057</v>
      </c>
      <c r="J123" s="9">
        <v>0.323768349726776</v>
      </c>
      <c r="K123" s="9">
        <v>0.330876459016393</v>
      </c>
      <c r="L123" s="9" t="s">
        <v>22</v>
      </c>
      <c r="M123" s="9" t="s">
        <v>30</v>
      </c>
      <c r="N123" s="18">
        <v>0.117</v>
      </c>
      <c r="O123" s="18">
        <v>0.995</v>
      </c>
      <c r="P123" s="18">
        <v>0.116</v>
      </c>
      <c r="Q123" s="18">
        <f t="shared" si="1"/>
        <v>0.116582914572864</v>
      </c>
      <c r="R123" s="18"/>
      <c r="S123" s="18"/>
    </row>
    <row r="124" spans="1:19">
      <c r="A124" s="21">
        <v>2017</v>
      </c>
      <c r="B124" s="21" t="s">
        <v>94</v>
      </c>
      <c r="C124" s="15">
        <v>176200000</v>
      </c>
      <c r="D124" s="9">
        <v>14.9343</v>
      </c>
      <c r="E124" s="9">
        <v>67865078</v>
      </c>
      <c r="F124" s="9">
        <v>16.1249</v>
      </c>
      <c r="G124" s="9">
        <v>32.5633</v>
      </c>
      <c r="H124" s="9">
        <v>0.7278</v>
      </c>
      <c r="I124" s="9">
        <v>18.9871302714664</v>
      </c>
      <c r="J124" s="9">
        <v>0.838754239500567</v>
      </c>
      <c r="K124" s="9">
        <v>0.149327485811578</v>
      </c>
      <c r="L124" s="9" t="s">
        <v>22</v>
      </c>
      <c r="M124" s="9" t="s">
        <v>30</v>
      </c>
      <c r="N124" s="18">
        <v>0.309</v>
      </c>
      <c r="O124" s="18">
        <v>0.827</v>
      </c>
      <c r="P124" s="18">
        <v>0.255</v>
      </c>
      <c r="Q124" s="18">
        <f t="shared" si="1"/>
        <v>0.308343409915357</v>
      </c>
      <c r="R124" s="18"/>
      <c r="S124" s="18"/>
    </row>
    <row r="125" spans="1:19">
      <c r="A125" s="21">
        <v>2017</v>
      </c>
      <c r="B125" s="21" t="s">
        <v>95</v>
      </c>
      <c r="C125" s="15">
        <v>468400000</v>
      </c>
      <c r="D125" s="9">
        <v>50.6969</v>
      </c>
      <c r="E125" s="15">
        <v>1122000000</v>
      </c>
      <c r="F125" s="9">
        <v>9.6378</v>
      </c>
      <c r="G125" s="9">
        <v>-3.6315</v>
      </c>
      <c r="H125" s="9">
        <v>2.4574</v>
      </c>
      <c r="I125" s="9">
        <v>19.9648331896878</v>
      </c>
      <c r="J125" s="9">
        <v>0.235055508112724</v>
      </c>
      <c r="K125" s="9">
        <v>0.465414175918019</v>
      </c>
      <c r="L125" s="9" t="s">
        <v>22</v>
      </c>
      <c r="M125" s="9" t="s">
        <v>74</v>
      </c>
      <c r="N125" s="18">
        <v>0.281</v>
      </c>
      <c r="O125" s="18">
        <v>0.558</v>
      </c>
      <c r="P125" s="18">
        <v>0.157</v>
      </c>
      <c r="Q125" s="18">
        <f t="shared" si="1"/>
        <v>0.281362007168459</v>
      </c>
      <c r="R125" s="18"/>
      <c r="S125" s="18"/>
    </row>
    <row r="126" spans="1:19">
      <c r="A126" s="21">
        <v>2017</v>
      </c>
      <c r="B126" s="21" t="s">
        <v>96</v>
      </c>
      <c r="C126" s="15">
        <v>224700000</v>
      </c>
      <c r="D126" s="9">
        <v>48.2629</v>
      </c>
      <c r="E126" s="15">
        <v>199800000</v>
      </c>
      <c r="F126" s="9">
        <v>2.501</v>
      </c>
      <c r="G126" s="9">
        <v>56.1696</v>
      </c>
      <c r="H126" s="9">
        <v>1.0754</v>
      </c>
      <c r="I126" s="9">
        <v>19.2302767371556</v>
      </c>
      <c r="J126" s="9">
        <v>-0.0918400267022697</v>
      </c>
      <c r="K126" s="9">
        <v>0.482421005785492</v>
      </c>
      <c r="L126" s="9" t="s">
        <v>22</v>
      </c>
      <c r="M126" s="9" t="s">
        <v>30</v>
      </c>
      <c r="N126" s="18">
        <v>0.129</v>
      </c>
      <c r="O126" s="18">
        <v>1</v>
      </c>
      <c r="P126" s="18">
        <v>0.129</v>
      </c>
      <c r="Q126" s="18">
        <f t="shared" si="1"/>
        <v>0.129</v>
      </c>
      <c r="R126" s="18"/>
      <c r="S126" s="18"/>
    </row>
    <row r="127" spans="1:19">
      <c r="A127" s="21">
        <v>2017</v>
      </c>
      <c r="B127" s="21" t="s">
        <v>97</v>
      </c>
      <c r="C127" s="9">
        <v>45008652</v>
      </c>
      <c r="D127" s="9">
        <v>13.4294</v>
      </c>
      <c r="E127" s="9">
        <v>18200375</v>
      </c>
      <c r="F127" s="9">
        <v>2.3025</v>
      </c>
      <c r="G127" s="9">
        <v>-2.5955</v>
      </c>
      <c r="H127" s="9">
        <v>0.6572</v>
      </c>
      <c r="I127" s="9">
        <v>17.6223652959204</v>
      </c>
      <c r="J127" s="9">
        <v>0.549169581883945</v>
      </c>
      <c r="K127" s="9">
        <v>0.134294033067242</v>
      </c>
      <c r="L127" s="9" t="s">
        <v>22</v>
      </c>
      <c r="M127" s="9" t="s">
        <v>23</v>
      </c>
      <c r="N127" s="18">
        <v>0.374</v>
      </c>
      <c r="O127" s="18">
        <v>0.993</v>
      </c>
      <c r="P127" s="18">
        <v>0.371</v>
      </c>
      <c r="Q127" s="18">
        <f t="shared" si="1"/>
        <v>0.37361530715005</v>
      </c>
      <c r="R127" s="18"/>
      <c r="S127" s="18"/>
    </row>
    <row r="128" spans="1:19">
      <c r="A128" s="21">
        <v>2017</v>
      </c>
      <c r="B128" s="21" t="s">
        <v>98</v>
      </c>
      <c r="C128" s="15">
        <v>129600000</v>
      </c>
      <c r="D128" s="9">
        <v>24.4017</v>
      </c>
      <c r="E128" s="9">
        <v>35709849</v>
      </c>
      <c r="F128" s="9">
        <v>2.6273</v>
      </c>
      <c r="G128" s="9">
        <v>-6.7815</v>
      </c>
      <c r="H128" s="9">
        <v>0.3643</v>
      </c>
      <c r="I128" s="9">
        <v>18.6799633418824</v>
      </c>
      <c r="J128" s="9">
        <v>0.741381697530864</v>
      </c>
      <c r="K128" s="9">
        <v>0.128217067901235</v>
      </c>
      <c r="L128" s="9" t="s">
        <v>22</v>
      </c>
      <c r="M128" s="9" t="s">
        <v>23</v>
      </c>
      <c r="N128" s="18">
        <v>0.149</v>
      </c>
      <c r="O128" s="18">
        <v>1</v>
      </c>
      <c r="P128" s="18">
        <v>0.149</v>
      </c>
      <c r="Q128" s="18">
        <f t="shared" si="1"/>
        <v>0.149</v>
      </c>
      <c r="R128" s="18"/>
      <c r="S128" s="18"/>
    </row>
    <row r="129" spans="1:19">
      <c r="A129" s="21">
        <v>2017</v>
      </c>
      <c r="B129" s="21" t="s">
        <v>99</v>
      </c>
      <c r="C129" s="9">
        <v>24163955</v>
      </c>
      <c r="D129" s="9">
        <v>14.195</v>
      </c>
      <c r="E129" s="9">
        <v>8393113.1</v>
      </c>
      <c r="F129" s="9">
        <v>-14.8681</v>
      </c>
      <c r="G129" s="9">
        <v>30.1132</v>
      </c>
      <c r="H129" s="9">
        <v>0.5629</v>
      </c>
      <c r="I129" s="9">
        <v>17.0003726179646</v>
      </c>
      <c r="J129" s="9">
        <v>0.506843275448907</v>
      </c>
      <c r="K129" s="9">
        <v>0.141949896033162</v>
      </c>
      <c r="L129" s="9" t="s">
        <v>22</v>
      </c>
      <c r="M129" s="9" t="s">
        <v>23</v>
      </c>
      <c r="N129" s="18">
        <v>0.575</v>
      </c>
      <c r="O129" s="18">
        <v>0.986</v>
      </c>
      <c r="P129" s="18">
        <v>0.567</v>
      </c>
      <c r="Q129" s="18">
        <f t="shared" si="1"/>
        <v>0.575050709939148</v>
      </c>
      <c r="R129" s="18"/>
      <c r="S129" s="18"/>
    </row>
    <row r="130" spans="1:19">
      <c r="A130" s="21">
        <v>2017</v>
      </c>
      <c r="B130" s="21" t="s">
        <v>100</v>
      </c>
      <c r="C130" s="9">
        <v>13756713</v>
      </c>
      <c r="D130" s="9">
        <v>45.3585</v>
      </c>
      <c r="E130" s="9">
        <v>3000817.9</v>
      </c>
      <c r="F130" s="9">
        <v>-5.5469</v>
      </c>
      <c r="G130" s="9">
        <v>-33.1958</v>
      </c>
      <c r="H130" s="9">
        <v>0.3575</v>
      </c>
      <c r="I130" s="9">
        <v>16.437037481119</v>
      </c>
      <c r="J130" s="9">
        <v>0.476601728915912</v>
      </c>
      <c r="K130" s="9">
        <v>0.45358508242485</v>
      </c>
      <c r="L130" s="9" t="s">
        <v>22</v>
      </c>
      <c r="M130" s="9" t="s">
        <v>30</v>
      </c>
      <c r="N130" s="18">
        <v>0.935</v>
      </c>
      <c r="O130" s="18">
        <v>0.509</v>
      </c>
      <c r="P130" s="18">
        <v>0.476</v>
      </c>
      <c r="Q130" s="18">
        <f t="shared" si="1"/>
        <v>0.93516699410609</v>
      </c>
      <c r="R130" s="18"/>
      <c r="S130" s="18"/>
    </row>
    <row r="131" spans="1:19">
      <c r="A131" s="21">
        <v>2017</v>
      </c>
      <c r="B131" s="21" t="s">
        <v>101</v>
      </c>
      <c r="C131" s="15">
        <v>168000000</v>
      </c>
      <c r="D131" s="9">
        <v>11.6227</v>
      </c>
      <c r="E131" s="9">
        <v>74967645</v>
      </c>
      <c r="F131" s="9">
        <v>12.4826</v>
      </c>
      <c r="G131" s="9">
        <v>4.4599</v>
      </c>
      <c r="H131" s="9">
        <v>0.6668</v>
      </c>
      <c r="I131" s="9">
        <v>18.9394745373675</v>
      </c>
      <c r="J131" s="9">
        <v>0.479620803571429</v>
      </c>
      <c r="K131" s="9">
        <v>0.116212529761905</v>
      </c>
      <c r="L131" s="9" t="s">
        <v>22</v>
      </c>
      <c r="M131" s="9" t="s">
        <v>30</v>
      </c>
      <c r="N131" s="18">
        <v>0.28</v>
      </c>
      <c r="O131" s="18">
        <v>0.932</v>
      </c>
      <c r="P131" s="18">
        <v>0.261</v>
      </c>
      <c r="Q131" s="18">
        <f t="shared" si="1"/>
        <v>0.280042918454936</v>
      </c>
      <c r="R131" s="18"/>
      <c r="S131" s="18"/>
    </row>
    <row r="132" spans="1:19">
      <c r="A132" s="21">
        <v>2017</v>
      </c>
      <c r="B132" s="21" t="s">
        <v>102</v>
      </c>
      <c r="C132" s="9">
        <v>79928367</v>
      </c>
      <c r="D132" s="9">
        <v>74.3549</v>
      </c>
      <c r="E132" s="15">
        <v>108900000</v>
      </c>
      <c r="F132" s="9">
        <v>31.3532</v>
      </c>
      <c r="G132" s="9">
        <v>117.3656</v>
      </c>
      <c r="H132" s="9">
        <v>1.9989</v>
      </c>
      <c r="I132" s="9">
        <v>18.1966413790169</v>
      </c>
      <c r="J132" s="9">
        <v>0.228059094463922</v>
      </c>
      <c r="K132" s="9">
        <v>0.739795947538876</v>
      </c>
      <c r="L132" s="9" t="s">
        <v>22</v>
      </c>
      <c r="M132" s="9" t="s">
        <v>23</v>
      </c>
      <c r="N132" s="18">
        <v>0.364</v>
      </c>
      <c r="O132" s="18">
        <v>0.466</v>
      </c>
      <c r="P132" s="18">
        <v>0.17</v>
      </c>
      <c r="Q132" s="18">
        <f t="shared" ref="Q132:Q195" si="2">P132/O132</f>
        <v>0.36480686695279</v>
      </c>
      <c r="R132" s="18"/>
      <c r="S132" s="18"/>
    </row>
    <row r="133" spans="1:19">
      <c r="A133" s="21">
        <v>2017</v>
      </c>
      <c r="B133" s="21" t="s">
        <v>103</v>
      </c>
      <c r="C133" s="15">
        <v>319000000</v>
      </c>
      <c r="D133" s="9">
        <v>48.2017</v>
      </c>
      <c r="E133" s="9">
        <v>85931563</v>
      </c>
      <c r="F133" s="9">
        <v>10.6505</v>
      </c>
      <c r="G133" s="9">
        <v>83.6577</v>
      </c>
      <c r="H133" s="9">
        <v>0.4344</v>
      </c>
      <c r="I133" s="9">
        <v>19.5807016607491</v>
      </c>
      <c r="J133" s="9">
        <v>0.340752351097179</v>
      </c>
      <c r="K133" s="9">
        <v>0.444827586206897</v>
      </c>
      <c r="L133" s="9" t="s">
        <v>22</v>
      </c>
      <c r="M133" s="9" t="s">
        <v>39</v>
      </c>
      <c r="N133" s="18">
        <v>0.145</v>
      </c>
      <c r="O133" s="18">
        <v>0.901</v>
      </c>
      <c r="P133" s="18">
        <v>0.13</v>
      </c>
      <c r="Q133" s="18">
        <f t="shared" si="2"/>
        <v>0.144284128745838</v>
      </c>
      <c r="R133" s="18"/>
      <c r="S133" s="18"/>
    </row>
    <row r="134" spans="1:19">
      <c r="A134" s="21">
        <v>2017</v>
      </c>
      <c r="B134" s="21" t="s">
        <v>104</v>
      </c>
      <c r="C134" s="15">
        <v>292200000</v>
      </c>
      <c r="D134" s="9">
        <v>44.747</v>
      </c>
      <c r="E134" s="15">
        <v>153400000</v>
      </c>
      <c r="F134" s="9">
        <v>30.9421</v>
      </c>
      <c r="G134" s="9">
        <v>86.4925</v>
      </c>
      <c r="H134" s="9">
        <v>0.9559</v>
      </c>
      <c r="I134" s="9">
        <v>19.4929490572809</v>
      </c>
      <c r="J134" s="9">
        <v>0.507529089664613</v>
      </c>
      <c r="K134" s="9">
        <v>0.447638603696099</v>
      </c>
      <c r="L134" s="9" t="s">
        <v>22</v>
      </c>
      <c r="M134" s="9" t="s">
        <v>30</v>
      </c>
      <c r="N134" s="18">
        <v>0.318</v>
      </c>
      <c r="O134" s="18">
        <v>0.454</v>
      </c>
      <c r="P134" s="18">
        <v>0.144</v>
      </c>
      <c r="Q134" s="18">
        <f t="shared" si="2"/>
        <v>0.317180616740088</v>
      </c>
      <c r="R134" s="18"/>
      <c r="S134" s="18"/>
    </row>
    <row r="135" spans="1:19">
      <c r="A135" s="21">
        <v>2017</v>
      </c>
      <c r="B135" s="21" t="s">
        <v>105</v>
      </c>
      <c r="C135" s="15">
        <v>683900000</v>
      </c>
      <c r="D135" s="9">
        <v>35.5436</v>
      </c>
      <c r="E135" s="15">
        <v>154500000</v>
      </c>
      <c r="F135" s="9">
        <v>4.3494</v>
      </c>
      <c r="G135" s="9">
        <v>71.5924</v>
      </c>
      <c r="H135" s="9">
        <v>0.3556</v>
      </c>
      <c r="I135" s="9">
        <v>20.3433222660683</v>
      </c>
      <c r="J135" s="9">
        <v>0.0884632256177804</v>
      </c>
      <c r="K135" s="9">
        <v>0.355461324755081</v>
      </c>
      <c r="L135" s="9" t="s">
        <v>22</v>
      </c>
      <c r="M135" s="9" t="s">
        <v>23</v>
      </c>
      <c r="N135" s="18">
        <v>0.119</v>
      </c>
      <c r="O135" s="18">
        <v>0.93</v>
      </c>
      <c r="P135" s="18">
        <v>0.11</v>
      </c>
      <c r="Q135" s="18">
        <f t="shared" si="2"/>
        <v>0.118279569892473</v>
      </c>
      <c r="R135" s="18"/>
      <c r="S135" s="18"/>
    </row>
    <row r="136" spans="1:19">
      <c r="A136" s="21">
        <v>2017</v>
      </c>
      <c r="B136" s="21" t="s">
        <v>106</v>
      </c>
      <c r="C136" s="15">
        <v>238100000</v>
      </c>
      <c r="D136" s="9">
        <v>51.9372</v>
      </c>
      <c r="E136" s="9">
        <v>59913635</v>
      </c>
      <c r="F136" s="9">
        <v>-23.0796</v>
      </c>
      <c r="G136" s="9">
        <v>-15.1769</v>
      </c>
      <c r="H136" s="9">
        <v>0.2305</v>
      </c>
      <c r="I136" s="9">
        <v>19.2882013114571</v>
      </c>
      <c r="J136" s="9">
        <v>-0.317027979840403</v>
      </c>
      <c r="K136" s="9">
        <v>0.472070558588828</v>
      </c>
      <c r="L136" s="9" t="s">
        <v>22</v>
      </c>
      <c r="M136" s="9" t="s">
        <v>39</v>
      </c>
      <c r="N136" s="18">
        <v>0.067</v>
      </c>
      <c r="O136" s="18">
        <v>0.952</v>
      </c>
      <c r="P136" s="18">
        <v>0.064</v>
      </c>
      <c r="Q136" s="18">
        <f t="shared" si="2"/>
        <v>0.0672268907563025</v>
      </c>
      <c r="R136" s="18"/>
      <c r="S136" s="18"/>
    </row>
    <row r="137" spans="1:19">
      <c r="A137" s="21">
        <v>2017</v>
      </c>
      <c r="B137" s="21" t="s">
        <v>107</v>
      </c>
      <c r="C137" s="9">
        <v>11971135</v>
      </c>
      <c r="D137" s="9">
        <v>27.0712</v>
      </c>
      <c r="E137" s="9">
        <v>25665868</v>
      </c>
      <c r="F137" s="9">
        <v>5.86</v>
      </c>
      <c r="G137" s="9">
        <v>-2.4023</v>
      </c>
      <c r="H137" s="9">
        <v>2.4835</v>
      </c>
      <c r="I137" s="9">
        <v>16.2980088934233</v>
      </c>
      <c r="J137" s="9">
        <v>0.637764806762266</v>
      </c>
      <c r="K137" s="9">
        <v>0.27071195838991</v>
      </c>
      <c r="L137" s="9" t="s">
        <v>22</v>
      </c>
      <c r="M137" s="9" t="s">
        <v>23</v>
      </c>
      <c r="N137" s="18">
        <v>0.755</v>
      </c>
      <c r="O137" s="18">
        <v>0.728</v>
      </c>
      <c r="P137" s="18">
        <v>0.549</v>
      </c>
      <c r="Q137" s="18">
        <f t="shared" si="2"/>
        <v>0.754120879120879</v>
      </c>
      <c r="R137" s="18"/>
      <c r="S137" s="18"/>
    </row>
    <row r="138" spans="1:19">
      <c r="A138" s="21">
        <v>2017</v>
      </c>
      <c r="B138" s="21" t="s">
        <v>108</v>
      </c>
      <c r="C138" s="15">
        <v>165100000</v>
      </c>
      <c r="D138" s="9">
        <v>8.161</v>
      </c>
      <c r="E138" s="9">
        <v>52536959</v>
      </c>
      <c r="F138" s="9">
        <v>8.3005</v>
      </c>
      <c r="G138" s="9">
        <v>21.4207</v>
      </c>
      <c r="H138" s="9">
        <v>0.51</v>
      </c>
      <c r="I138" s="9">
        <v>18.9220619088904</v>
      </c>
      <c r="J138" s="9">
        <v>0.898025675348274</v>
      </c>
      <c r="K138" s="9">
        <v>0.0813807450030285</v>
      </c>
      <c r="L138" s="9" t="s">
        <v>22</v>
      </c>
      <c r="M138" s="9" t="s">
        <v>23</v>
      </c>
      <c r="N138" s="18">
        <v>0.408</v>
      </c>
      <c r="O138" s="18">
        <v>0.973</v>
      </c>
      <c r="P138" s="18">
        <v>0.397</v>
      </c>
      <c r="Q138" s="18">
        <f t="shared" si="2"/>
        <v>0.408016443987667</v>
      </c>
      <c r="R138" s="18"/>
      <c r="S138" s="18"/>
    </row>
    <row r="139" spans="1:19">
      <c r="A139" s="21">
        <v>2017</v>
      </c>
      <c r="B139" s="21" t="s">
        <v>109</v>
      </c>
      <c r="C139" s="15">
        <v>284800000</v>
      </c>
      <c r="D139" s="9">
        <v>43.1596</v>
      </c>
      <c r="E139" s="15">
        <v>238700000</v>
      </c>
      <c r="F139" s="9">
        <v>7.618</v>
      </c>
      <c r="G139" s="9">
        <v>21.0652</v>
      </c>
      <c r="H139" s="9">
        <v>1.0713</v>
      </c>
      <c r="I139" s="9">
        <v>19.4672977375021</v>
      </c>
      <c r="J139" s="9">
        <v>0.177668539325843</v>
      </c>
      <c r="K139" s="9">
        <v>0.426615168539326</v>
      </c>
      <c r="L139" s="9" t="s">
        <v>22</v>
      </c>
      <c r="M139" s="9" t="s">
        <v>74</v>
      </c>
      <c r="N139" s="18">
        <v>0.107</v>
      </c>
      <c r="O139" s="18">
        <v>0.932</v>
      </c>
      <c r="P139" s="18">
        <v>0.1</v>
      </c>
      <c r="Q139" s="18">
        <f t="shared" si="2"/>
        <v>0.107296137339056</v>
      </c>
      <c r="R139" s="18"/>
      <c r="S139" s="18"/>
    </row>
    <row r="140" spans="1:19">
      <c r="A140" s="21">
        <v>2017</v>
      </c>
      <c r="B140" s="21" t="s">
        <v>110</v>
      </c>
      <c r="C140" s="15">
        <v>149500000</v>
      </c>
      <c r="D140" s="9">
        <v>10.2658</v>
      </c>
      <c r="E140" s="9">
        <v>71811386</v>
      </c>
      <c r="F140" s="9">
        <v>14.0812</v>
      </c>
      <c r="G140" s="9">
        <v>28.4226</v>
      </c>
      <c r="H140" s="9">
        <v>0.8277</v>
      </c>
      <c r="I140" s="9">
        <v>18.822806950795</v>
      </c>
      <c r="J140" s="9">
        <v>0.623732327759197</v>
      </c>
      <c r="K140" s="9">
        <v>0.0719198461538462</v>
      </c>
      <c r="L140" s="9" t="s">
        <v>22</v>
      </c>
      <c r="M140" s="9" t="s">
        <v>64</v>
      </c>
      <c r="N140" s="18">
        <v>0.419</v>
      </c>
      <c r="O140" s="18">
        <v>0.897</v>
      </c>
      <c r="P140" s="18">
        <v>0.376</v>
      </c>
      <c r="Q140" s="18">
        <f t="shared" si="2"/>
        <v>0.41917502787068</v>
      </c>
      <c r="R140" s="18"/>
      <c r="S140" s="18"/>
    </row>
    <row r="141" spans="1:19">
      <c r="A141" s="21">
        <v>2017</v>
      </c>
      <c r="B141" s="21" t="s">
        <v>111</v>
      </c>
      <c r="C141" s="15">
        <v>798300000</v>
      </c>
      <c r="D141" s="9">
        <v>49.3921</v>
      </c>
      <c r="E141" s="15">
        <v>143000000</v>
      </c>
      <c r="F141" s="9">
        <v>5.4567</v>
      </c>
      <c r="G141" s="9">
        <v>2.8748</v>
      </c>
      <c r="H141" s="9">
        <v>0.2042</v>
      </c>
      <c r="I141" s="9">
        <v>20.497995024616</v>
      </c>
      <c r="J141" s="9">
        <v>-0.290742828510585</v>
      </c>
      <c r="K141" s="9">
        <v>0.493924589753226</v>
      </c>
      <c r="L141" s="9" t="s">
        <v>22</v>
      </c>
      <c r="M141" s="9" t="s">
        <v>112</v>
      </c>
      <c r="N141" s="18">
        <v>0.051</v>
      </c>
      <c r="O141" s="18">
        <v>0.97</v>
      </c>
      <c r="P141" s="18">
        <v>0.05</v>
      </c>
      <c r="Q141" s="18">
        <f t="shared" si="2"/>
        <v>0.0515463917525773</v>
      </c>
      <c r="R141" s="18"/>
      <c r="S141" s="18"/>
    </row>
    <row r="142" spans="1:19">
      <c r="A142" s="21">
        <v>2017</v>
      </c>
      <c r="B142" s="21" t="s">
        <v>113</v>
      </c>
      <c r="C142" s="15">
        <v>711500000</v>
      </c>
      <c r="D142" s="9">
        <v>23.22</v>
      </c>
      <c r="E142" s="9">
        <v>9823967.6</v>
      </c>
      <c r="F142" s="9">
        <v>18.7564</v>
      </c>
      <c r="G142" s="9">
        <v>-2.3039</v>
      </c>
      <c r="H142" s="9">
        <v>0.3413</v>
      </c>
      <c r="I142" s="9">
        <v>20.3828859754942</v>
      </c>
      <c r="J142" s="9">
        <v>0.528882642304989</v>
      </c>
      <c r="K142" s="9">
        <v>0.161630358397751</v>
      </c>
      <c r="L142" s="9" t="s">
        <v>22</v>
      </c>
      <c r="M142" s="9" t="s">
        <v>30</v>
      </c>
      <c r="N142" s="18">
        <v>0.561</v>
      </c>
      <c r="O142" s="18">
        <v>0.583</v>
      </c>
      <c r="P142" s="18">
        <v>0.327</v>
      </c>
      <c r="Q142" s="18">
        <f t="shared" si="2"/>
        <v>0.560891938250429</v>
      </c>
      <c r="R142" s="18"/>
      <c r="S142" s="18"/>
    </row>
    <row r="143" spans="1:19">
      <c r="A143" s="14">
        <v>2018</v>
      </c>
      <c r="B143" s="14" t="s">
        <v>21</v>
      </c>
      <c r="C143" s="15">
        <v>213300000</v>
      </c>
      <c r="D143" s="9">
        <v>9.1721</v>
      </c>
      <c r="E143" s="9">
        <v>48025113</v>
      </c>
      <c r="F143" s="9">
        <v>7.1648</v>
      </c>
      <c r="G143" s="9">
        <v>0.7431</v>
      </c>
      <c r="H143" s="9">
        <v>0.5004</v>
      </c>
      <c r="I143" s="9">
        <v>19.1782101834416</v>
      </c>
      <c r="J143" s="9">
        <v>0.494709540553211</v>
      </c>
      <c r="K143" s="9">
        <v>0.0599083684950774</v>
      </c>
      <c r="L143" s="9" t="s">
        <v>22</v>
      </c>
      <c r="M143" s="9" t="s">
        <v>23</v>
      </c>
      <c r="N143" s="18">
        <v>0.281</v>
      </c>
      <c r="O143" s="18">
        <v>0.984</v>
      </c>
      <c r="P143" s="18">
        <v>0.276</v>
      </c>
      <c r="Q143" s="18">
        <f t="shared" si="2"/>
        <v>0.280487804878049</v>
      </c>
      <c r="R143" s="18"/>
      <c r="S143" s="18"/>
    </row>
    <row r="144" spans="1:19">
      <c r="A144" s="14">
        <v>2018</v>
      </c>
      <c r="B144" s="14" t="s">
        <v>24</v>
      </c>
      <c r="C144" s="9">
        <v>36079111</v>
      </c>
      <c r="D144" s="9">
        <v>31.9229</v>
      </c>
      <c r="E144" s="9">
        <v>7151916</v>
      </c>
      <c r="F144" s="9">
        <v>-8.6351</v>
      </c>
      <c r="G144" s="9">
        <v>-38.8795</v>
      </c>
      <c r="H144" s="9">
        <v>0.3456</v>
      </c>
      <c r="I144" s="9">
        <v>17.4012246131656</v>
      </c>
      <c r="J144" s="9">
        <v>0.557152586159897</v>
      </c>
      <c r="K144" s="9">
        <v>0.319228680551469</v>
      </c>
      <c r="L144" s="9" t="s">
        <v>22</v>
      </c>
      <c r="M144" s="9" t="s">
        <v>23</v>
      </c>
      <c r="N144" s="18">
        <v>0.3</v>
      </c>
      <c r="O144" s="18">
        <v>0.801</v>
      </c>
      <c r="P144" s="18">
        <v>0.24</v>
      </c>
      <c r="Q144" s="18">
        <f t="shared" si="2"/>
        <v>0.299625468164794</v>
      </c>
      <c r="R144" s="18"/>
      <c r="S144" s="18"/>
    </row>
    <row r="145" spans="1:19">
      <c r="A145" s="14">
        <v>2018</v>
      </c>
      <c r="B145" s="14" t="s">
        <v>29</v>
      </c>
      <c r="C145" s="15">
        <v>862100000</v>
      </c>
      <c r="D145" s="9">
        <v>39.0666</v>
      </c>
      <c r="E145" s="15">
        <v>231700000</v>
      </c>
      <c r="F145" s="9">
        <v>-1.4457</v>
      </c>
      <c r="G145" s="9">
        <v>-21.3048</v>
      </c>
      <c r="H145" s="9">
        <v>0.2861</v>
      </c>
      <c r="I145" s="9">
        <v>20.5748818311802</v>
      </c>
      <c r="J145" s="9">
        <v>0.226655840389746</v>
      </c>
      <c r="K145" s="9">
        <v>0.319104512237559</v>
      </c>
      <c r="L145" s="9" t="s">
        <v>22</v>
      </c>
      <c r="M145" s="9" t="s">
        <v>30</v>
      </c>
      <c r="N145" s="18">
        <v>0.042</v>
      </c>
      <c r="O145" s="18">
        <v>0.991</v>
      </c>
      <c r="P145" s="18">
        <v>0.042</v>
      </c>
      <c r="Q145" s="18">
        <f t="shared" si="2"/>
        <v>0.0423814328960646</v>
      </c>
      <c r="R145" s="18"/>
      <c r="S145" s="18"/>
    </row>
    <row r="146" spans="1:19">
      <c r="A146" s="14">
        <v>2018</v>
      </c>
      <c r="B146" s="14" t="s">
        <v>35</v>
      </c>
      <c r="C146" s="15">
        <v>175300000</v>
      </c>
      <c r="D146" s="9">
        <v>47.7103</v>
      </c>
      <c r="E146" s="15">
        <v>107200000</v>
      </c>
      <c r="F146" s="9">
        <v>-21.1504</v>
      </c>
      <c r="G146" s="9">
        <v>-34.7292</v>
      </c>
      <c r="H146" s="9">
        <v>0.6221</v>
      </c>
      <c r="I146" s="9">
        <v>18.9820093498915</v>
      </c>
      <c r="J146" s="9">
        <v>0.139650325156874</v>
      </c>
      <c r="K146" s="9">
        <v>0.477006833998859</v>
      </c>
      <c r="L146" s="9" t="s">
        <v>22</v>
      </c>
      <c r="M146" s="9" t="s">
        <v>30</v>
      </c>
      <c r="N146" s="18">
        <v>0.074</v>
      </c>
      <c r="O146" s="18">
        <v>0.906</v>
      </c>
      <c r="P146" s="18">
        <v>0.067</v>
      </c>
      <c r="Q146" s="18">
        <f t="shared" si="2"/>
        <v>0.0739514348785872</v>
      </c>
      <c r="R146" s="18"/>
      <c r="S146" s="18"/>
    </row>
    <row r="147" spans="1:19">
      <c r="A147" s="14">
        <v>2018</v>
      </c>
      <c r="B147" s="14" t="s">
        <v>37</v>
      </c>
      <c r="C147" s="15">
        <v>411200000</v>
      </c>
      <c r="D147" s="9">
        <v>37.3424</v>
      </c>
      <c r="E147" s="15">
        <v>179500000</v>
      </c>
      <c r="F147" s="9">
        <v>-7.1806</v>
      </c>
      <c r="G147" s="9">
        <v>-17.4167</v>
      </c>
      <c r="H147" s="9">
        <v>0.4483</v>
      </c>
      <c r="I147" s="9">
        <v>19.8345902721052</v>
      </c>
      <c r="J147" s="9">
        <v>0.137402723735409</v>
      </c>
      <c r="K147" s="9">
        <v>0.357490272373541</v>
      </c>
      <c r="L147" s="9" t="s">
        <v>22</v>
      </c>
      <c r="M147" s="9" t="s">
        <v>30</v>
      </c>
      <c r="N147" s="18">
        <v>0.059</v>
      </c>
      <c r="O147" s="18">
        <v>0.98</v>
      </c>
      <c r="P147" s="18">
        <v>0.058</v>
      </c>
      <c r="Q147" s="18">
        <f t="shared" si="2"/>
        <v>0.0591836734693878</v>
      </c>
      <c r="R147" s="18"/>
      <c r="S147" s="18"/>
    </row>
    <row r="148" spans="1:19">
      <c r="A148" s="14">
        <v>2018</v>
      </c>
      <c r="B148" s="14" t="s">
        <v>38</v>
      </c>
      <c r="C148" s="15">
        <v>135200000</v>
      </c>
      <c r="D148" s="9">
        <v>32.836</v>
      </c>
      <c r="E148" s="15">
        <v>111700000</v>
      </c>
      <c r="F148" s="9">
        <v>-5.3333</v>
      </c>
      <c r="G148" s="9">
        <v>10.39</v>
      </c>
      <c r="H148" s="9">
        <v>0.9056</v>
      </c>
      <c r="I148" s="9">
        <v>18.7222657215731</v>
      </c>
      <c r="J148" s="9">
        <v>0.325589711538462</v>
      </c>
      <c r="K148" s="9">
        <v>0.210906915680473</v>
      </c>
      <c r="L148" s="9" t="s">
        <v>22</v>
      </c>
      <c r="M148" s="9" t="s">
        <v>39</v>
      </c>
      <c r="N148" s="18">
        <v>0.143</v>
      </c>
      <c r="O148" s="18">
        <v>0.999</v>
      </c>
      <c r="P148" s="18">
        <v>0.143</v>
      </c>
      <c r="Q148" s="18">
        <f t="shared" si="2"/>
        <v>0.143143143143143</v>
      </c>
      <c r="R148" s="18"/>
      <c r="S148" s="18"/>
    </row>
    <row r="149" spans="1:19">
      <c r="A149" s="14">
        <v>2018</v>
      </c>
      <c r="B149" s="14" t="s">
        <v>40</v>
      </c>
      <c r="C149" s="15">
        <v>204300000</v>
      </c>
      <c r="D149" s="9">
        <v>57.0806</v>
      </c>
      <c r="E149" s="9">
        <v>92985258</v>
      </c>
      <c r="F149" s="9">
        <v>2.6266</v>
      </c>
      <c r="G149" s="9">
        <v>-6.2177</v>
      </c>
      <c r="H149" s="9">
        <v>0.5776</v>
      </c>
      <c r="I149" s="9">
        <v>19.1351000597879</v>
      </c>
      <c r="J149" s="9">
        <v>0.0597161037689672</v>
      </c>
      <c r="K149" s="9">
        <v>0.570729319627998</v>
      </c>
      <c r="L149" s="9" t="s">
        <v>22</v>
      </c>
      <c r="M149" s="9" t="s">
        <v>23</v>
      </c>
      <c r="N149" s="18">
        <v>0.073</v>
      </c>
      <c r="O149" s="18">
        <v>0.976</v>
      </c>
      <c r="P149" s="18">
        <v>0.071</v>
      </c>
      <c r="Q149" s="18">
        <f t="shared" si="2"/>
        <v>0.0727459016393443</v>
      </c>
      <c r="R149" s="18"/>
      <c r="S149" s="18"/>
    </row>
    <row r="150" spans="1:19">
      <c r="A150" s="14">
        <v>2018</v>
      </c>
      <c r="B150" s="14" t="s">
        <v>41</v>
      </c>
      <c r="C150" s="15">
        <v>291400000</v>
      </c>
      <c r="D150" s="9">
        <v>16.3073</v>
      </c>
      <c r="E150" s="9">
        <v>34410117</v>
      </c>
      <c r="F150" s="9">
        <v>9.9245</v>
      </c>
      <c r="G150" s="9">
        <v>-3.0734</v>
      </c>
      <c r="H150" s="9">
        <v>0.2744</v>
      </c>
      <c r="I150" s="9">
        <v>19.4902074517254</v>
      </c>
      <c r="J150" s="9">
        <v>0.721849128345916</v>
      </c>
      <c r="K150" s="9">
        <v>0.102447371310913</v>
      </c>
      <c r="L150" s="9" t="s">
        <v>22</v>
      </c>
      <c r="M150" s="9" t="s">
        <v>30</v>
      </c>
      <c r="N150" s="18">
        <v>0.183</v>
      </c>
      <c r="O150" s="18">
        <v>0.891</v>
      </c>
      <c r="P150" s="18">
        <v>0.163</v>
      </c>
      <c r="Q150" s="18">
        <f t="shared" si="2"/>
        <v>0.18294051627385</v>
      </c>
      <c r="R150" s="18"/>
      <c r="S150" s="18"/>
    </row>
    <row r="151" spans="1:19">
      <c r="A151" s="14">
        <v>2018</v>
      </c>
      <c r="B151" s="14" t="s">
        <v>42</v>
      </c>
      <c r="C151" s="15">
        <v>460200000</v>
      </c>
      <c r="D151" s="9">
        <v>44.8719</v>
      </c>
      <c r="E151" s="15">
        <v>163000000</v>
      </c>
      <c r="F151" s="9">
        <v>3.8121</v>
      </c>
      <c r="G151" s="9">
        <v>45.4392</v>
      </c>
      <c r="H151" s="9">
        <v>0.5041</v>
      </c>
      <c r="I151" s="9">
        <v>19.9471717355655</v>
      </c>
      <c r="J151" s="9">
        <v>0.277705345501956</v>
      </c>
      <c r="K151" s="9">
        <v>0.386571056062581</v>
      </c>
      <c r="L151" s="9" t="s">
        <v>22</v>
      </c>
      <c r="M151" s="9" t="s">
        <v>30</v>
      </c>
      <c r="N151" s="18">
        <v>0.093</v>
      </c>
      <c r="O151" s="18">
        <v>0.95</v>
      </c>
      <c r="P151" s="18">
        <v>0.088</v>
      </c>
      <c r="Q151" s="18">
        <f t="shared" si="2"/>
        <v>0.0926315789473684</v>
      </c>
      <c r="R151" s="18"/>
      <c r="S151" s="18"/>
    </row>
    <row r="152" spans="1:19">
      <c r="A152" s="14">
        <v>2018</v>
      </c>
      <c r="B152" s="14" t="s">
        <v>43</v>
      </c>
      <c r="C152" s="15">
        <v>1105000000</v>
      </c>
      <c r="D152" s="9">
        <v>48.001</v>
      </c>
      <c r="E152" s="15">
        <v>541200000</v>
      </c>
      <c r="F152" s="9">
        <v>21.2004</v>
      </c>
      <c r="G152" s="9">
        <v>39.9637</v>
      </c>
      <c r="H152" s="9">
        <v>0.8039</v>
      </c>
      <c r="I152" s="9">
        <v>20.8231111719161</v>
      </c>
      <c r="J152" s="9">
        <v>0.295113122171946</v>
      </c>
      <c r="K152" s="9">
        <v>0.475475113122172</v>
      </c>
      <c r="L152" s="9" t="s">
        <v>22</v>
      </c>
      <c r="M152" s="9" t="s">
        <v>44</v>
      </c>
      <c r="N152" s="18">
        <v>0.121</v>
      </c>
      <c r="O152" s="18">
        <v>0.495</v>
      </c>
      <c r="P152" s="18">
        <v>0.06</v>
      </c>
      <c r="Q152" s="18">
        <f t="shared" si="2"/>
        <v>0.121212121212121</v>
      </c>
      <c r="R152" s="18"/>
      <c r="S152" s="18"/>
    </row>
    <row r="153" spans="1:19">
      <c r="A153" s="14">
        <v>2018</v>
      </c>
      <c r="B153" s="14" t="s">
        <v>45</v>
      </c>
      <c r="C153" s="9">
        <v>33022729</v>
      </c>
      <c r="D153" s="9">
        <v>52.2071</v>
      </c>
      <c r="E153" s="9">
        <v>38724150</v>
      </c>
      <c r="F153" s="9">
        <v>13.2358</v>
      </c>
      <c r="G153" s="9">
        <v>18.2117</v>
      </c>
      <c r="H153" s="9">
        <v>1.8431</v>
      </c>
      <c r="I153" s="9">
        <v>17.3127066399219</v>
      </c>
      <c r="J153" s="9">
        <v>0.26857656131327</v>
      </c>
      <c r="K153" s="9">
        <v>0.454326200599593</v>
      </c>
      <c r="L153" s="9" t="s">
        <v>22</v>
      </c>
      <c r="M153" s="9" t="s">
        <v>23</v>
      </c>
      <c r="N153" s="18">
        <v>0.28</v>
      </c>
      <c r="O153" s="18">
        <v>0.914</v>
      </c>
      <c r="P153" s="18">
        <v>0.256</v>
      </c>
      <c r="Q153" s="18">
        <f t="shared" si="2"/>
        <v>0.280087527352298</v>
      </c>
      <c r="R153" s="18"/>
      <c r="S153" s="18"/>
    </row>
    <row r="154" spans="1:19">
      <c r="A154" s="14">
        <v>2018</v>
      </c>
      <c r="B154" s="14" t="s">
        <v>46</v>
      </c>
      <c r="C154" s="15">
        <v>129600000</v>
      </c>
      <c r="D154" s="9">
        <v>43.9587</v>
      </c>
      <c r="E154" s="9">
        <v>83442563</v>
      </c>
      <c r="F154" s="9">
        <v>-20.5443</v>
      </c>
      <c r="G154" s="9">
        <v>15.989</v>
      </c>
      <c r="H154" s="9">
        <v>0.6314</v>
      </c>
      <c r="I154" s="9">
        <v>18.6799633418824</v>
      </c>
      <c r="J154" s="9">
        <v>-0.0134796604938272</v>
      </c>
      <c r="K154" s="9">
        <v>0.399684166666667</v>
      </c>
      <c r="L154" s="9" t="s">
        <v>22</v>
      </c>
      <c r="M154" s="9" t="s">
        <v>47</v>
      </c>
      <c r="N154" s="18">
        <v>0.123</v>
      </c>
      <c r="O154" s="18">
        <v>0.999</v>
      </c>
      <c r="P154" s="18">
        <v>0.123</v>
      </c>
      <c r="Q154" s="18">
        <f t="shared" si="2"/>
        <v>0.123123123123123</v>
      </c>
      <c r="R154" s="18"/>
      <c r="S154" s="18"/>
    </row>
    <row r="155" spans="1:19">
      <c r="A155" s="14">
        <v>2018</v>
      </c>
      <c r="B155" s="14" t="s">
        <v>48</v>
      </c>
      <c r="C155" s="9">
        <v>73553254</v>
      </c>
      <c r="D155" s="9">
        <v>56.296</v>
      </c>
      <c r="E155" s="9">
        <v>12606543</v>
      </c>
      <c r="F155" s="9">
        <v>-15.9438</v>
      </c>
      <c r="G155" s="9">
        <v>14.9591</v>
      </c>
      <c r="H155" s="9">
        <v>0.1912</v>
      </c>
      <c r="I155" s="9">
        <v>18.1135202460453</v>
      </c>
      <c r="J155" s="9">
        <v>-0.00510044055970658</v>
      </c>
      <c r="K155" s="9">
        <v>0.353354822344094</v>
      </c>
      <c r="L155" s="9" t="s">
        <v>22</v>
      </c>
      <c r="M155" s="9" t="s">
        <v>23</v>
      </c>
      <c r="N155" s="18">
        <v>0.211</v>
      </c>
      <c r="O155" s="18">
        <v>0.996</v>
      </c>
      <c r="P155" s="18">
        <v>0.21</v>
      </c>
      <c r="Q155" s="18">
        <f t="shared" si="2"/>
        <v>0.210843373493976</v>
      </c>
      <c r="R155" s="18"/>
      <c r="S155" s="18"/>
    </row>
    <row r="156" spans="1:19">
      <c r="A156" s="14">
        <v>2018</v>
      </c>
      <c r="B156" s="14" t="s">
        <v>49</v>
      </c>
      <c r="C156" s="9">
        <v>75162144</v>
      </c>
      <c r="D156" s="9">
        <v>15.3255</v>
      </c>
      <c r="E156" s="9">
        <v>15869808</v>
      </c>
      <c r="F156" s="9">
        <v>-6.5728</v>
      </c>
      <c r="G156" s="9">
        <v>-8.3729</v>
      </c>
      <c r="H156" s="9">
        <v>0.3861</v>
      </c>
      <c r="I156" s="9">
        <v>18.1351582579143</v>
      </c>
      <c r="J156" s="9">
        <v>0.29020758109295</v>
      </c>
      <c r="K156" s="9">
        <v>0.153255074788713</v>
      </c>
      <c r="L156" s="9" t="s">
        <v>22</v>
      </c>
      <c r="M156" s="9" t="s">
        <v>30</v>
      </c>
      <c r="N156" s="18">
        <v>0.255</v>
      </c>
      <c r="O156" s="18">
        <v>0.999</v>
      </c>
      <c r="P156" s="18">
        <v>0.254</v>
      </c>
      <c r="Q156" s="18">
        <f t="shared" si="2"/>
        <v>0.254254254254254</v>
      </c>
      <c r="R156" s="18"/>
      <c r="S156" s="18"/>
    </row>
    <row r="157" spans="1:19">
      <c r="A157" s="14">
        <v>2018</v>
      </c>
      <c r="B157" s="14" t="s">
        <v>50</v>
      </c>
      <c r="C157" s="9">
        <v>10928368</v>
      </c>
      <c r="D157" s="9">
        <v>28.2588</v>
      </c>
      <c r="E157" s="9">
        <v>3700718.4</v>
      </c>
      <c r="F157" s="9">
        <v>-25.6717</v>
      </c>
      <c r="G157" s="9">
        <v>3.2117</v>
      </c>
      <c r="H157" s="9">
        <v>0.4913</v>
      </c>
      <c r="I157" s="9">
        <v>16.2068725351891</v>
      </c>
      <c r="J157" s="9">
        <v>0.624830459589208</v>
      </c>
      <c r="K157" s="9">
        <v>0.282588168700029</v>
      </c>
      <c r="L157" s="9" t="s">
        <v>22</v>
      </c>
      <c r="M157" s="9" t="s">
        <v>23</v>
      </c>
      <c r="N157" s="18">
        <v>0.651</v>
      </c>
      <c r="O157" s="18">
        <v>0.854</v>
      </c>
      <c r="P157" s="18">
        <v>0.556</v>
      </c>
      <c r="Q157" s="18">
        <f t="shared" si="2"/>
        <v>0.651053864168618</v>
      </c>
      <c r="R157" s="18"/>
      <c r="S157" s="18"/>
    </row>
    <row r="158" spans="1:19">
      <c r="A158" s="14">
        <v>2018</v>
      </c>
      <c r="B158" s="14" t="s">
        <v>52</v>
      </c>
      <c r="C158" s="15">
        <v>122900000</v>
      </c>
      <c r="D158" s="9">
        <v>30.1956</v>
      </c>
      <c r="E158" s="9">
        <v>64381732</v>
      </c>
      <c r="F158" s="9">
        <v>6.9198</v>
      </c>
      <c r="G158" s="9">
        <v>-20.6142</v>
      </c>
      <c r="H158" s="9">
        <v>0.7703</v>
      </c>
      <c r="I158" s="9">
        <v>18.6268815745363</v>
      </c>
      <c r="J158" s="9">
        <v>0.593030154597234</v>
      </c>
      <c r="K158" s="9">
        <v>0.302006460537022</v>
      </c>
      <c r="L158" s="9" t="s">
        <v>22</v>
      </c>
      <c r="M158" s="9" t="s">
        <v>53</v>
      </c>
      <c r="N158" s="18">
        <v>0.124</v>
      </c>
      <c r="O158" s="18">
        <v>0.995</v>
      </c>
      <c r="P158" s="18">
        <v>0.123</v>
      </c>
      <c r="Q158" s="18">
        <f t="shared" si="2"/>
        <v>0.123618090452261</v>
      </c>
      <c r="R158" s="18"/>
      <c r="S158" s="18"/>
    </row>
    <row r="159" spans="1:19">
      <c r="A159" s="14">
        <v>2018</v>
      </c>
      <c r="B159" s="14" t="s">
        <v>54</v>
      </c>
      <c r="C159" s="15">
        <v>2726000000</v>
      </c>
      <c r="D159" s="9">
        <v>48.5544</v>
      </c>
      <c r="E159" s="15">
        <v>1661000000</v>
      </c>
      <c r="F159" s="9">
        <v>15.9195</v>
      </c>
      <c r="G159" s="9">
        <v>13.1864</v>
      </c>
      <c r="H159" s="9">
        <v>0.8955</v>
      </c>
      <c r="I159" s="9">
        <v>21.7261011702208</v>
      </c>
      <c r="J159" s="9">
        <v>0.270909757887014</v>
      </c>
      <c r="K159" s="9">
        <v>0.299523110785033</v>
      </c>
      <c r="L159" s="9" t="s">
        <v>22</v>
      </c>
      <c r="M159" s="9" t="s">
        <v>23</v>
      </c>
      <c r="N159" s="18">
        <v>0.04</v>
      </c>
      <c r="O159" s="18">
        <v>0.819</v>
      </c>
      <c r="P159" s="18">
        <v>0.033</v>
      </c>
      <c r="Q159" s="18">
        <f t="shared" si="2"/>
        <v>0.0402930402930403</v>
      </c>
      <c r="R159" s="18"/>
      <c r="S159" s="18"/>
    </row>
    <row r="160" spans="1:19">
      <c r="A160" s="14">
        <v>2018</v>
      </c>
      <c r="B160" s="14" t="s">
        <v>55</v>
      </c>
      <c r="C160" s="9">
        <v>47770176</v>
      </c>
      <c r="D160" s="9">
        <v>34.3018</v>
      </c>
      <c r="E160" s="9">
        <v>30270656</v>
      </c>
      <c r="F160" s="9">
        <v>12.8003</v>
      </c>
      <c r="G160" s="9">
        <v>-2.9701</v>
      </c>
      <c r="H160" s="9">
        <v>1.1503</v>
      </c>
      <c r="I160" s="9">
        <v>17.6819120696801</v>
      </c>
      <c r="J160" s="9">
        <v>0.625503849933482</v>
      </c>
      <c r="K160" s="9">
        <v>0.343017555556002</v>
      </c>
      <c r="L160" s="9" t="s">
        <v>22</v>
      </c>
      <c r="M160" s="9" t="s">
        <v>23</v>
      </c>
      <c r="N160" s="18">
        <v>0.223</v>
      </c>
      <c r="O160" s="18">
        <v>0.926</v>
      </c>
      <c r="P160" s="18">
        <v>0.207</v>
      </c>
      <c r="Q160" s="18">
        <f t="shared" si="2"/>
        <v>0.22354211663067</v>
      </c>
      <c r="R160" s="18"/>
      <c r="S160" s="18"/>
    </row>
    <row r="161" spans="1:19">
      <c r="A161" s="14">
        <v>2018</v>
      </c>
      <c r="B161" s="14" t="s">
        <v>56</v>
      </c>
      <c r="C161" s="9">
        <v>50007364</v>
      </c>
      <c r="D161" s="9">
        <v>25.366</v>
      </c>
      <c r="E161" s="9">
        <v>53975273</v>
      </c>
      <c r="F161" s="9">
        <v>12.8792</v>
      </c>
      <c r="G161" s="9">
        <v>10.3568</v>
      </c>
      <c r="H161" s="9">
        <v>1.6049</v>
      </c>
      <c r="I161" s="9">
        <v>17.7276808325478</v>
      </c>
      <c r="J161" s="9">
        <v>0.463130438149069</v>
      </c>
      <c r="K161" s="9">
        <v>0.189472866436231</v>
      </c>
      <c r="L161" s="9" t="s">
        <v>22</v>
      </c>
      <c r="M161" s="9" t="s">
        <v>23</v>
      </c>
      <c r="N161" s="18">
        <v>0.264</v>
      </c>
      <c r="O161" s="18">
        <v>0.959</v>
      </c>
      <c r="P161" s="18">
        <v>0.253</v>
      </c>
      <c r="Q161" s="18">
        <f t="shared" si="2"/>
        <v>0.263816475495308</v>
      </c>
      <c r="R161" s="18"/>
      <c r="S161" s="18"/>
    </row>
    <row r="162" spans="1:19">
      <c r="A162" s="14">
        <v>2018</v>
      </c>
      <c r="B162" s="14" t="s">
        <v>57</v>
      </c>
      <c r="C162" s="9">
        <v>64289876</v>
      </c>
      <c r="D162" s="9">
        <v>54.8738</v>
      </c>
      <c r="E162" s="9">
        <v>33142528</v>
      </c>
      <c r="F162" s="9">
        <v>0.4675</v>
      </c>
      <c r="G162" s="9">
        <v>-18.9331</v>
      </c>
      <c r="H162" s="9">
        <v>0.6406</v>
      </c>
      <c r="I162" s="9">
        <v>17.9789127273557</v>
      </c>
      <c r="J162" s="9">
        <v>0.238888390452021</v>
      </c>
      <c r="K162" s="9">
        <v>0.548737844820233</v>
      </c>
      <c r="L162" s="9" t="s">
        <v>22</v>
      </c>
      <c r="M162" s="9" t="s">
        <v>30</v>
      </c>
      <c r="N162" s="18">
        <v>0.131</v>
      </c>
      <c r="O162" s="18">
        <v>0.863</v>
      </c>
      <c r="P162" s="18">
        <v>0.113</v>
      </c>
      <c r="Q162" s="18">
        <f t="shared" si="2"/>
        <v>0.130938586326767</v>
      </c>
      <c r="R162" s="18"/>
      <c r="S162" s="18"/>
    </row>
    <row r="163" spans="1:19">
      <c r="A163" s="14">
        <v>2018</v>
      </c>
      <c r="B163" s="14" t="s">
        <v>58</v>
      </c>
      <c r="C163" s="9">
        <v>25830478</v>
      </c>
      <c r="D163" s="9">
        <v>20.1594</v>
      </c>
      <c r="E163" s="9">
        <v>12649963</v>
      </c>
      <c r="F163" s="9">
        <v>2.0866</v>
      </c>
      <c r="G163" s="9">
        <v>-16.5496</v>
      </c>
      <c r="H163" s="9">
        <v>0.8172</v>
      </c>
      <c r="I163" s="9">
        <v>17.0670656705144</v>
      </c>
      <c r="J163" s="9">
        <v>0.639812867574499</v>
      </c>
      <c r="K163" s="9">
        <v>0.200560547118021</v>
      </c>
      <c r="L163" s="9" t="s">
        <v>22</v>
      </c>
      <c r="M163" s="9" t="s">
        <v>23</v>
      </c>
      <c r="N163" s="18">
        <v>0.377</v>
      </c>
      <c r="O163" s="18">
        <v>0.945</v>
      </c>
      <c r="P163" s="18">
        <v>0.356</v>
      </c>
      <c r="Q163" s="18">
        <f t="shared" si="2"/>
        <v>0.376719576719577</v>
      </c>
      <c r="R163" s="18"/>
      <c r="S163" s="18"/>
    </row>
    <row r="164" spans="1:19">
      <c r="A164" s="14">
        <v>2018</v>
      </c>
      <c r="B164" s="14" t="s">
        <v>59</v>
      </c>
      <c r="C164" s="15">
        <v>276600000</v>
      </c>
      <c r="D164" s="9">
        <v>68.0503</v>
      </c>
      <c r="E164" s="9">
        <v>82690261</v>
      </c>
      <c r="F164" s="9">
        <v>17.3503</v>
      </c>
      <c r="G164" s="9">
        <v>4.6804</v>
      </c>
      <c r="H164" s="9">
        <v>0.6548</v>
      </c>
      <c r="I164" s="9">
        <v>19.4380829771949</v>
      </c>
      <c r="J164" s="9">
        <v>0.157989877078814</v>
      </c>
      <c r="K164" s="9">
        <v>0.666666666666667</v>
      </c>
      <c r="L164" s="9" t="s">
        <v>22</v>
      </c>
      <c r="M164" s="9" t="s">
        <v>23</v>
      </c>
      <c r="N164" s="18">
        <v>0.081</v>
      </c>
      <c r="O164" s="18">
        <v>0.779</v>
      </c>
      <c r="P164" s="18">
        <v>0.063</v>
      </c>
      <c r="Q164" s="18">
        <f t="shared" si="2"/>
        <v>0.0808729139922978</v>
      </c>
      <c r="R164" s="18"/>
      <c r="S164" s="18"/>
    </row>
    <row r="165" spans="1:19">
      <c r="A165" s="14">
        <v>2018</v>
      </c>
      <c r="B165" s="14" t="s">
        <v>60</v>
      </c>
      <c r="C165" s="9">
        <v>87766347</v>
      </c>
      <c r="D165" s="9">
        <v>61.2015</v>
      </c>
      <c r="E165" s="9">
        <v>11183978</v>
      </c>
      <c r="F165" s="9">
        <v>-10.6861</v>
      </c>
      <c r="G165" s="9">
        <v>-26.435</v>
      </c>
      <c r="H165" s="9">
        <v>0.1858</v>
      </c>
      <c r="I165" s="9">
        <v>18.2901886935586</v>
      </c>
      <c r="J165" s="9">
        <v>-0.0104204177485022</v>
      </c>
      <c r="K165" s="9">
        <v>0.60808163748686</v>
      </c>
      <c r="L165" s="9" t="s">
        <v>22</v>
      </c>
      <c r="M165" s="9" t="s">
        <v>47</v>
      </c>
      <c r="N165" s="18">
        <v>0.167</v>
      </c>
      <c r="O165" s="18">
        <v>0.9</v>
      </c>
      <c r="P165" s="18">
        <v>0.15</v>
      </c>
      <c r="Q165" s="18">
        <f t="shared" si="2"/>
        <v>0.166666666666667</v>
      </c>
      <c r="R165" s="18"/>
      <c r="S165" s="18"/>
    </row>
    <row r="166" spans="1:19">
      <c r="A166" s="14">
        <v>2018</v>
      </c>
      <c r="B166" s="14" t="s">
        <v>61</v>
      </c>
      <c r="C166" s="15">
        <v>1715000000</v>
      </c>
      <c r="D166" s="9">
        <v>23.347</v>
      </c>
      <c r="E166" s="9">
        <v>40461628</v>
      </c>
      <c r="F166" s="9">
        <v>-9.2519</v>
      </c>
      <c r="G166" s="9">
        <v>-49.6814</v>
      </c>
      <c r="H166" s="9">
        <v>0.0127</v>
      </c>
      <c r="I166" s="9">
        <v>21.2626789175643</v>
      </c>
      <c r="J166" s="9">
        <v>0.31002915451895</v>
      </c>
      <c r="K166" s="9">
        <v>0.186413994169096</v>
      </c>
      <c r="L166" s="9" t="s">
        <v>22</v>
      </c>
      <c r="M166" s="9" t="s">
        <v>62</v>
      </c>
      <c r="N166" s="18">
        <v>0.088</v>
      </c>
      <c r="O166" s="18">
        <v>0.915</v>
      </c>
      <c r="P166" s="18">
        <v>0.081</v>
      </c>
      <c r="Q166" s="18">
        <f t="shared" si="2"/>
        <v>0.0885245901639344</v>
      </c>
      <c r="R166" s="18"/>
      <c r="S166" s="18"/>
    </row>
    <row r="167" spans="1:19">
      <c r="A167" s="14">
        <v>2018</v>
      </c>
      <c r="B167" s="14" t="s">
        <v>63</v>
      </c>
      <c r="C167" s="15">
        <v>272400000</v>
      </c>
      <c r="D167" s="9">
        <v>49.3136</v>
      </c>
      <c r="E167" s="15">
        <v>142400000</v>
      </c>
      <c r="F167" s="9">
        <v>-6.9733</v>
      </c>
      <c r="G167" s="9">
        <v>-19.624</v>
      </c>
      <c r="H167" s="9">
        <v>0.6374</v>
      </c>
      <c r="I167" s="9">
        <v>19.4227821322396</v>
      </c>
      <c r="J167" s="9">
        <v>0.0476292364170338</v>
      </c>
      <c r="K167" s="9">
        <v>0.276969757709251</v>
      </c>
      <c r="L167" s="9" t="s">
        <v>22</v>
      </c>
      <c r="M167" s="9" t="s">
        <v>64</v>
      </c>
      <c r="N167" s="18">
        <v>0.062</v>
      </c>
      <c r="O167" s="18">
        <v>0.954</v>
      </c>
      <c r="P167" s="18">
        <v>0.06</v>
      </c>
      <c r="Q167" s="18">
        <f t="shared" si="2"/>
        <v>0.0628930817610063</v>
      </c>
      <c r="R167" s="18"/>
      <c r="S167" s="18"/>
    </row>
    <row r="168" spans="1:19">
      <c r="A168" s="14">
        <v>2018</v>
      </c>
      <c r="B168" s="14" t="s">
        <v>65</v>
      </c>
      <c r="C168" s="9">
        <v>33616613</v>
      </c>
      <c r="D168" s="9">
        <v>9.3409</v>
      </c>
      <c r="E168" s="9">
        <v>18970498</v>
      </c>
      <c r="F168" s="9">
        <v>18.7618</v>
      </c>
      <c r="G168" s="9">
        <v>-0.5726</v>
      </c>
      <c r="H168" s="9">
        <v>1.0766</v>
      </c>
      <c r="I168" s="9">
        <v>17.3305309372648</v>
      </c>
      <c r="J168" s="9">
        <v>0.531184625887206</v>
      </c>
      <c r="K168" s="9">
        <v>0.0876679039616513</v>
      </c>
      <c r="L168" s="9" t="s">
        <v>22</v>
      </c>
      <c r="M168" s="9" t="s">
        <v>23</v>
      </c>
      <c r="N168" s="18">
        <v>0.647</v>
      </c>
      <c r="O168" s="18">
        <v>0.919</v>
      </c>
      <c r="P168" s="18">
        <v>0.594</v>
      </c>
      <c r="Q168" s="18">
        <f t="shared" si="2"/>
        <v>0.646354733405876</v>
      </c>
      <c r="R168" s="18"/>
      <c r="S168" s="18"/>
    </row>
    <row r="169" spans="1:19">
      <c r="A169" s="14">
        <v>2018</v>
      </c>
      <c r="B169" s="14" t="s">
        <v>66</v>
      </c>
      <c r="C169" s="15">
        <v>120400000</v>
      </c>
      <c r="D169" s="9">
        <v>22.7837</v>
      </c>
      <c r="E169" s="9">
        <v>73799108</v>
      </c>
      <c r="F169" s="9">
        <v>3.332</v>
      </c>
      <c r="G169" s="9">
        <v>19.1335</v>
      </c>
      <c r="H169" s="9">
        <v>0.8093</v>
      </c>
      <c r="I169" s="9">
        <v>18.606330090839</v>
      </c>
      <c r="J169" s="9">
        <v>0.596385033222591</v>
      </c>
      <c r="K169" s="9">
        <v>0.222015722591362</v>
      </c>
      <c r="L169" s="9" t="s">
        <v>22</v>
      </c>
      <c r="M169" s="9" t="s">
        <v>23</v>
      </c>
      <c r="N169" s="18">
        <v>0.207</v>
      </c>
      <c r="O169" s="18">
        <v>1</v>
      </c>
      <c r="P169" s="18">
        <v>0.207</v>
      </c>
      <c r="Q169" s="18">
        <f t="shared" si="2"/>
        <v>0.207</v>
      </c>
      <c r="R169" s="18"/>
      <c r="S169" s="18"/>
    </row>
    <row r="170" spans="1:19">
      <c r="A170" s="14">
        <v>2018</v>
      </c>
      <c r="B170" s="14" t="s">
        <v>67</v>
      </c>
      <c r="C170" s="15">
        <v>227000000</v>
      </c>
      <c r="D170" s="9">
        <v>60.4195</v>
      </c>
      <c r="E170" s="9">
        <v>25212913</v>
      </c>
      <c r="F170" s="9">
        <v>-14.5695</v>
      </c>
      <c r="G170" s="9">
        <v>-50.1807</v>
      </c>
      <c r="H170" s="9">
        <v>0.1534</v>
      </c>
      <c r="I170" s="9">
        <v>19.2404605754457</v>
      </c>
      <c r="J170" s="9">
        <v>-0.0202643171806167</v>
      </c>
      <c r="K170" s="9">
        <v>0.47488986784141</v>
      </c>
      <c r="L170" s="9" t="s">
        <v>22</v>
      </c>
      <c r="M170" s="9" t="s">
        <v>30</v>
      </c>
      <c r="N170" s="18">
        <v>0.076</v>
      </c>
      <c r="O170" s="18">
        <v>0.997</v>
      </c>
      <c r="P170" s="18">
        <v>0.076</v>
      </c>
      <c r="Q170" s="18">
        <f t="shared" si="2"/>
        <v>0.0762286860581745</v>
      </c>
      <c r="R170" s="18"/>
      <c r="S170" s="18"/>
    </row>
    <row r="171" spans="1:19">
      <c r="A171" s="14">
        <v>2018</v>
      </c>
      <c r="B171" s="14" t="s">
        <v>69</v>
      </c>
      <c r="C171" s="15">
        <v>102400000</v>
      </c>
      <c r="D171" s="9">
        <v>40.9277</v>
      </c>
      <c r="E171" s="9">
        <v>72404588</v>
      </c>
      <c r="F171" s="9">
        <v>10.7719</v>
      </c>
      <c r="G171" s="9">
        <v>-34.3261</v>
      </c>
      <c r="H171" s="9">
        <v>0.9802</v>
      </c>
      <c r="I171" s="9">
        <v>18.4443972705697</v>
      </c>
      <c r="J171" s="9">
        <v>0.566318876953125</v>
      </c>
      <c r="K171" s="9">
        <v>0.40894751953125</v>
      </c>
      <c r="L171" s="9" t="s">
        <v>22</v>
      </c>
      <c r="M171" s="9" t="s">
        <v>23</v>
      </c>
      <c r="N171" s="18">
        <v>0.117</v>
      </c>
      <c r="O171" s="18">
        <v>0.979</v>
      </c>
      <c r="P171" s="18">
        <v>0.114</v>
      </c>
      <c r="Q171" s="18">
        <f t="shared" si="2"/>
        <v>0.116445352400409</v>
      </c>
      <c r="R171" s="18"/>
      <c r="S171" s="18"/>
    </row>
    <row r="172" spans="1:19">
      <c r="A172" s="14">
        <v>2018</v>
      </c>
      <c r="B172" s="14" t="s">
        <v>70</v>
      </c>
      <c r="C172" s="15">
        <v>749400000</v>
      </c>
      <c r="D172" s="9">
        <v>52.069</v>
      </c>
      <c r="E172" s="15">
        <v>742500000</v>
      </c>
      <c r="F172" s="9">
        <v>11.2361</v>
      </c>
      <c r="G172" s="9">
        <v>18.5746</v>
      </c>
      <c r="H172" s="9">
        <v>1.1391</v>
      </c>
      <c r="I172" s="9">
        <v>20.4347834443239</v>
      </c>
      <c r="J172" s="9">
        <v>0.138644248732319</v>
      </c>
      <c r="K172" s="9">
        <v>0.514811849479584</v>
      </c>
      <c r="L172" s="9" t="s">
        <v>22</v>
      </c>
      <c r="M172" s="9" t="s">
        <v>71</v>
      </c>
      <c r="N172" s="18">
        <v>0.072</v>
      </c>
      <c r="O172" s="18">
        <v>0.961</v>
      </c>
      <c r="P172" s="18">
        <v>0.069</v>
      </c>
      <c r="Q172" s="18">
        <f t="shared" si="2"/>
        <v>0.0718002081165453</v>
      </c>
      <c r="R172" s="18"/>
      <c r="S172" s="18"/>
    </row>
    <row r="173" spans="1:19">
      <c r="A173" s="14">
        <v>2018</v>
      </c>
      <c r="B173" s="14" t="s">
        <v>72</v>
      </c>
      <c r="C173" s="15">
        <v>234700000</v>
      </c>
      <c r="D173" s="9">
        <v>11.4728</v>
      </c>
      <c r="E173" s="9">
        <v>46582539</v>
      </c>
      <c r="F173" s="9">
        <v>-0.4564</v>
      </c>
      <c r="G173" s="9">
        <v>-10.5615</v>
      </c>
      <c r="H173" s="9">
        <v>0.3873</v>
      </c>
      <c r="I173" s="9">
        <v>19.2738186608213</v>
      </c>
      <c r="J173" s="9">
        <v>0.517228363868769</v>
      </c>
      <c r="K173" s="9">
        <v>0.0703302215594376</v>
      </c>
      <c r="L173" s="9" t="s">
        <v>22</v>
      </c>
      <c r="M173" s="9" t="s">
        <v>30</v>
      </c>
      <c r="N173" s="18">
        <v>0.199</v>
      </c>
      <c r="O173" s="18">
        <v>0.999</v>
      </c>
      <c r="P173" s="18">
        <v>0.199</v>
      </c>
      <c r="Q173" s="18">
        <f t="shared" si="2"/>
        <v>0.199199199199199</v>
      </c>
      <c r="R173" s="18"/>
      <c r="S173" s="18"/>
    </row>
    <row r="174" spans="1:19">
      <c r="A174" s="14">
        <v>2018</v>
      </c>
      <c r="B174" s="14" t="s">
        <v>73</v>
      </c>
      <c r="C174" s="9">
        <v>42291576</v>
      </c>
      <c r="D174" s="9">
        <v>68.6126</v>
      </c>
      <c r="E174" s="9">
        <v>13152233</v>
      </c>
      <c r="F174" s="9">
        <v>-70.7415</v>
      </c>
      <c r="G174" s="9">
        <v>-9.0578</v>
      </c>
      <c r="H174" s="9">
        <v>0.3235</v>
      </c>
      <c r="I174" s="9">
        <v>17.5600984752476</v>
      </c>
      <c r="J174" s="9">
        <v>-0.200262671696132</v>
      </c>
      <c r="K174" s="9">
        <v>0.675628900658609</v>
      </c>
      <c r="L174" s="9" t="s">
        <v>22</v>
      </c>
      <c r="M174" s="9" t="s">
        <v>74</v>
      </c>
      <c r="N174" s="18">
        <v>0.151</v>
      </c>
      <c r="O174" s="18">
        <v>0.964</v>
      </c>
      <c r="P174" s="18">
        <v>0.146</v>
      </c>
      <c r="Q174" s="18">
        <f t="shared" si="2"/>
        <v>0.151452282157676</v>
      </c>
      <c r="R174" s="18"/>
      <c r="S174" s="18"/>
    </row>
    <row r="175" spans="1:19">
      <c r="A175" s="14">
        <v>2018</v>
      </c>
      <c r="B175" s="14" t="s">
        <v>75</v>
      </c>
      <c r="C175" s="9">
        <v>83446474</v>
      </c>
      <c r="D175" s="9">
        <v>6.4679</v>
      </c>
      <c r="E175" s="9">
        <v>13349840</v>
      </c>
      <c r="F175" s="9">
        <v>10.2125</v>
      </c>
      <c r="G175" s="9">
        <v>34.7426</v>
      </c>
      <c r="H175" s="9">
        <v>0.5841</v>
      </c>
      <c r="I175" s="9">
        <v>18.2397159543334</v>
      </c>
      <c r="J175" s="9">
        <v>0.858403053674862</v>
      </c>
      <c r="K175" s="9">
        <v>0.0646793524193724</v>
      </c>
      <c r="L175" s="9" t="s">
        <v>22</v>
      </c>
      <c r="M175" s="9" t="s">
        <v>23</v>
      </c>
      <c r="N175" s="18">
        <v>0.862</v>
      </c>
      <c r="O175" s="18">
        <v>0.908</v>
      </c>
      <c r="P175" s="18">
        <v>0.783</v>
      </c>
      <c r="Q175" s="18">
        <f t="shared" si="2"/>
        <v>0.862334801762115</v>
      </c>
      <c r="R175" s="18"/>
      <c r="S175" s="18"/>
    </row>
    <row r="176" spans="1:19">
      <c r="A176" s="14">
        <v>2018</v>
      </c>
      <c r="B176" s="14" t="s">
        <v>76</v>
      </c>
      <c r="C176" s="15">
        <v>153300000</v>
      </c>
      <c r="D176" s="9">
        <v>54.1833</v>
      </c>
      <c r="E176" s="15">
        <v>138700000</v>
      </c>
      <c r="F176" s="9">
        <v>36.659</v>
      </c>
      <c r="G176" s="9">
        <v>82.1772</v>
      </c>
      <c r="H176" s="9">
        <v>1.5537</v>
      </c>
      <c r="I176" s="9">
        <v>18.847907343842</v>
      </c>
      <c r="J176" s="9">
        <v>0.150622811480757</v>
      </c>
      <c r="K176" s="9">
        <v>0.52191469667319</v>
      </c>
      <c r="L176" s="9" t="s">
        <v>22</v>
      </c>
      <c r="M176" s="9" t="s">
        <v>71</v>
      </c>
      <c r="N176" s="18">
        <v>0.33</v>
      </c>
      <c r="O176" s="18">
        <v>0.481</v>
      </c>
      <c r="P176" s="18">
        <v>0.159</v>
      </c>
      <c r="Q176" s="18">
        <f t="shared" si="2"/>
        <v>0.330561330561331</v>
      </c>
      <c r="R176" s="18"/>
      <c r="S176" s="18"/>
    </row>
    <row r="177" spans="1:19">
      <c r="A177" s="14">
        <v>2018</v>
      </c>
      <c r="B177" s="14" t="s">
        <v>77</v>
      </c>
      <c r="C177" s="9">
        <v>81979063</v>
      </c>
      <c r="D177" s="9">
        <v>44.3308</v>
      </c>
      <c r="E177" s="9">
        <v>33543818</v>
      </c>
      <c r="F177" s="9">
        <v>19.2048</v>
      </c>
      <c r="G177" s="9">
        <v>-6.3505</v>
      </c>
      <c r="H177" s="9">
        <v>0.7279</v>
      </c>
      <c r="I177" s="9">
        <v>18.2219744433582</v>
      </c>
      <c r="J177" s="9">
        <v>0.313727323280092</v>
      </c>
      <c r="K177" s="9">
        <v>0.368521984692604</v>
      </c>
      <c r="L177" s="9" t="s">
        <v>22</v>
      </c>
      <c r="M177" s="9" t="s">
        <v>23</v>
      </c>
      <c r="N177" s="18">
        <v>0.207</v>
      </c>
      <c r="O177" s="18">
        <v>0.649</v>
      </c>
      <c r="P177" s="18">
        <v>0.134</v>
      </c>
      <c r="Q177" s="18">
        <f t="shared" si="2"/>
        <v>0.206471494607088</v>
      </c>
      <c r="R177" s="18"/>
      <c r="S177" s="18"/>
    </row>
    <row r="178" spans="1:19">
      <c r="A178" s="14">
        <v>2018</v>
      </c>
      <c r="B178" s="14" t="s">
        <v>78</v>
      </c>
      <c r="C178" s="15">
        <v>156500000</v>
      </c>
      <c r="D178" s="9">
        <v>9.2257</v>
      </c>
      <c r="E178" s="9">
        <v>43819107</v>
      </c>
      <c r="F178" s="9">
        <v>17.1173</v>
      </c>
      <c r="G178" s="9">
        <v>2.0799</v>
      </c>
      <c r="H178" s="9">
        <v>0.5989</v>
      </c>
      <c r="I178" s="9">
        <v>18.8685665679445</v>
      </c>
      <c r="J178" s="9">
        <v>0.836863392971246</v>
      </c>
      <c r="K178" s="9">
        <v>0.0909321341853035</v>
      </c>
      <c r="L178" s="9" t="s">
        <v>22</v>
      </c>
      <c r="M178" s="9" t="s">
        <v>39</v>
      </c>
      <c r="N178" s="18">
        <v>0.433</v>
      </c>
      <c r="O178" s="18">
        <v>0.71</v>
      </c>
      <c r="P178" s="18">
        <v>0.307</v>
      </c>
      <c r="Q178" s="18">
        <f t="shared" si="2"/>
        <v>0.432394366197183</v>
      </c>
      <c r="R178" s="18"/>
      <c r="S178" s="18"/>
    </row>
    <row r="179" spans="1:19">
      <c r="A179" s="14">
        <v>2018</v>
      </c>
      <c r="B179" s="14" t="s">
        <v>79</v>
      </c>
      <c r="C179" s="9">
        <v>86167033</v>
      </c>
      <c r="D179" s="9">
        <v>12.7032</v>
      </c>
      <c r="E179" s="9">
        <v>29208488</v>
      </c>
      <c r="F179" s="9">
        <v>8.2819</v>
      </c>
      <c r="G179" s="9">
        <v>-13.856</v>
      </c>
      <c r="H179" s="9">
        <v>0.5199</v>
      </c>
      <c r="I179" s="9">
        <v>18.2717982146863</v>
      </c>
      <c r="J179" s="9">
        <v>0.706924658761315</v>
      </c>
      <c r="K179" s="9">
        <v>0.063142810081438</v>
      </c>
      <c r="L179" s="9" t="s">
        <v>22</v>
      </c>
      <c r="M179" s="9" t="s">
        <v>30</v>
      </c>
      <c r="N179" s="18">
        <v>0.253</v>
      </c>
      <c r="O179" s="18">
        <v>1</v>
      </c>
      <c r="P179" s="18">
        <v>0.253</v>
      </c>
      <c r="Q179" s="18">
        <f t="shared" si="2"/>
        <v>0.253</v>
      </c>
      <c r="R179" s="18"/>
      <c r="S179" s="18"/>
    </row>
    <row r="180" spans="1:19">
      <c r="A180" s="14">
        <v>2018</v>
      </c>
      <c r="B180" s="14" t="s">
        <v>80</v>
      </c>
      <c r="C180" s="15">
        <v>120600000</v>
      </c>
      <c r="D180" s="9">
        <v>46.3849</v>
      </c>
      <c r="E180" s="9">
        <v>47362606</v>
      </c>
      <c r="F180" s="9">
        <v>-10.6184</v>
      </c>
      <c r="G180" s="9">
        <v>-5.7094</v>
      </c>
      <c r="H180" s="9">
        <v>0.5844</v>
      </c>
      <c r="I180" s="9">
        <v>18.6079898422574</v>
      </c>
      <c r="J180" s="9">
        <v>-0.235646932006634</v>
      </c>
      <c r="K180" s="9">
        <v>0.463670381426202</v>
      </c>
      <c r="L180" s="9" t="s">
        <v>22</v>
      </c>
      <c r="M180" s="9" t="s">
        <v>44</v>
      </c>
      <c r="N180" s="18">
        <v>0.104</v>
      </c>
      <c r="O180" s="18">
        <v>0.958</v>
      </c>
      <c r="P180" s="18">
        <v>0.099</v>
      </c>
      <c r="Q180" s="18">
        <f t="shared" si="2"/>
        <v>0.103340292275574</v>
      </c>
      <c r="R180" s="18"/>
      <c r="S180" s="18"/>
    </row>
    <row r="181" spans="1:19">
      <c r="A181" s="14">
        <v>2018</v>
      </c>
      <c r="B181" s="14" t="s">
        <v>81</v>
      </c>
      <c r="C181" s="9">
        <v>15667572</v>
      </c>
      <c r="D181" s="9">
        <v>49.1678</v>
      </c>
      <c r="E181" s="9">
        <v>3918742.9</v>
      </c>
      <c r="F181" s="9">
        <v>-17.1692</v>
      </c>
      <c r="G181" s="9">
        <v>92.8182</v>
      </c>
      <c r="H181" s="9">
        <v>0.3823</v>
      </c>
      <c r="I181" s="9">
        <v>16.5671036565706</v>
      </c>
      <c r="J181" s="9">
        <v>0.304077989876159</v>
      </c>
      <c r="K181" s="9">
        <v>0.491678238338397</v>
      </c>
      <c r="L181" s="9" t="s">
        <v>22</v>
      </c>
      <c r="M181" s="9" t="s">
        <v>23</v>
      </c>
      <c r="N181" s="18">
        <v>1</v>
      </c>
      <c r="O181" s="18">
        <v>0.781</v>
      </c>
      <c r="P181" s="18">
        <v>0.781</v>
      </c>
      <c r="Q181" s="18">
        <f t="shared" si="2"/>
        <v>1</v>
      </c>
      <c r="R181" s="18"/>
      <c r="S181" s="18"/>
    </row>
    <row r="182" spans="1:19">
      <c r="A182" s="14">
        <v>2018</v>
      </c>
      <c r="B182" s="14" t="s">
        <v>82</v>
      </c>
      <c r="C182" s="15">
        <v>194500000</v>
      </c>
      <c r="D182" s="9">
        <v>9.3525</v>
      </c>
      <c r="E182" s="9">
        <v>72601612</v>
      </c>
      <c r="F182" s="9">
        <v>20.3494</v>
      </c>
      <c r="G182" s="9">
        <v>8.6803</v>
      </c>
      <c r="H182" s="9">
        <v>0.6971</v>
      </c>
      <c r="I182" s="9">
        <v>19.0859427210228</v>
      </c>
      <c r="J182" s="9">
        <v>0.584114730077121</v>
      </c>
      <c r="K182" s="9">
        <v>0.0935202313624679</v>
      </c>
      <c r="L182" s="9" t="s">
        <v>22</v>
      </c>
      <c r="M182" s="9" t="s">
        <v>23</v>
      </c>
      <c r="N182" s="18">
        <v>0.586</v>
      </c>
      <c r="O182" s="18">
        <v>0.518</v>
      </c>
      <c r="P182" s="18">
        <v>0.304</v>
      </c>
      <c r="Q182" s="18">
        <f t="shared" si="2"/>
        <v>0.586872586872587</v>
      </c>
      <c r="R182" s="18"/>
      <c r="S182" s="18"/>
    </row>
    <row r="183" spans="1:19">
      <c r="A183" s="14">
        <v>2018</v>
      </c>
      <c r="B183" s="14" t="s">
        <v>83</v>
      </c>
      <c r="C183" s="15">
        <v>105100000</v>
      </c>
      <c r="D183" s="9">
        <v>49.067</v>
      </c>
      <c r="E183" s="9">
        <v>34642652</v>
      </c>
      <c r="F183" s="9">
        <v>18.5498</v>
      </c>
      <c r="G183" s="9">
        <v>16.5465</v>
      </c>
      <c r="H183" s="9">
        <v>0.5892</v>
      </c>
      <c r="I183" s="9">
        <v>18.4704228358472</v>
      </c>
      <c r="J183" s="9">
        <v>0.288407069457659</v>
      </c>
      <c r="K183" s="9">
        <v>0.16109444338725</v>
      </c>
      <c r="L183" s="9" t="s">
        <v>22</v>
      </c>
      <c r="M183" s="9" t="s">
        <v>23</v>
      </c>
      <c r="N183" s="18">
        <v>0.192</v>
      </c>
      <c r="O183" s="18">
        <v>0.664</v>
      </c>
      <c r="P183" s="18">
        <v>0.128</v>
      </c>
      <c r="Q183" s="18">
        <f t="shared" si="2"/>
        <v>0.192771084337349</v>
      </c>
      <c r="R183" s="18"/>
      <c r="S183" s="18"/>
    </row>
    <row r="184" spans="1:19">
      <c r="A184" s="14">
        <v>2018</v>
      </c>
      <c r="B184" s="14" t="s">
        <v>84</v>
      </c>
      <c r="C184" s="9">
        <v>52548069</v>
      </c>
      <c r="D184" s="9">
        <v>69.805</v>
      </c>
      <c r="E184" s="9">
        <v>43413732</v>
      </c>
      <c r="F184" s="9">
        <v>0.8927</v>
      </c>
      <c r="G184" s="9">
        <v>-10.6549</v>
      </c>
      <c r="H184" s="9">
        <v>1.1921</v>
      </c>
      <c r="I184" s="9">
        <v>17.7772389086559</v>
      </c>
      <c r="J184" s="9">
        <v>0.211596547915015</v>
      </c>
      <c r="K184" s="9">
        <v>0.698050388873471</v>
      </c>
      <c r="L184" s="9" t="s">
        <v>22</v>
      </c>
      <c r="M184" s="9" t="s">
        <v>23</v>
      </c>
      <c r="N184" s="18">
        <v>0.151</v>
      </c>
      <c r="O184" s="18">
        <v>0.939</v>
      </c>
      <c r="P184" s="18">
        <v>0.142</v>
      </c>
      <c r="Q184" s="18">
        <f t="shared" si="2"/>
        <v>0.15122470713525</v>
      </c>
      <c r="R184" s="18"/>
      <c r="S184" s="18"/>
    </row>
    <row r="185" spans="1:19">
      <c r="A185" s="14">
        <v>2018</v>
      </c>
      <c r="B185" s="14" t="s">
        <v>85</v>
      </c>
      <c r="C185" s="9">
        <v>9430584.2</v>
      </c>
      <c r="D185" s="9">
        <v>30.5071</v>
      </c>
      <c r="E185" s="9">
        <v>13380802</v>
      </c>
      <c r="F185" s="9">
        <v>25.2002</v>
      </c>
      <c r="G185" s="9">
        <v>60.209</v>
      </c>
      <c r="H185" s="9">
        <v>2.1747</v>
      </c>
      <c r="I185" s="9">
        <v>16.0594686039103</v>
      </c>
      <c r="J185" s="9">
        <v>0.669091242512845</v>
      </c>
      <c r="K185" s="9">
        <v>0.305071153492273</v>
      </c>
      <c r="L185" s="9" t="s">
        <v>22</v>
      </c>
      <c r="M185" s="9" t="s">
        <v>23</v>
      </c>
      <c r="N185" s="18">
        <v>1</v>
      </c>
      <c r="O185" s="18">
        <v>0.842</v>
      </c>
      <c r="P185" s="18">
        <v>0.842</v>
      </c>
      <c r="Q185" s="18">
        <f t="shared" si="2"/>
        <v>1</v>
      </c>
      <c r="R185" s="18"/>
      <c r="S185" s="18"/>
    </row>
    <row r="186" spans="1:19">
      <c r="A186" s="14">
        <v>2018</v>
      </c>
      <c r="B186" s="14" t="s">
        <v>86</v>
      </c>
      <c r="C186" s="9">
        <v>56914645</v>
      </c>
      <c r="D186" s="9">
        <v>23.9513</v>
      </c>
      <c r="E186" s="9">
        <v>29971708</v>
      </c>
      <c r="F186" s="9">
        <v>10.4403</v>
      </c>
      <c r="G186" s="9">
        <v>30.2915</v>
      </c>
      <c r="H186" s="9">
        <v>0.8062</v>
      </c>
      <c r="I186" s="9">
        <v>17.8570632473505</v>
      </c>
      <c r="J186" s="9">
        <v>0.296310396032515</v>
      </c>
      <c r="K186" s="9">
        <v>0.239512536711773</v>
      </c>
      <c r="L186" s="9" t="s">
        <v>22</v>
      </c>
      <c r="M186" s="9" t="s">
        <v>23</v>
      </c>
      <c r="N186" s="18">
        <v>0.284</v>
      </c>
      <c r="O186" s="18">
        <v>0.999</v>
      </c>
      <c r="P186" s="18">
        <v>0.284</v>
      </c>
      <c r="Q186" s="18">
        <f t="shared" si="2"/>
        <v>0.284284284284284</v>
      </c>
      <c r="R186" s="18"/>
      <c r="S186" s="18"/>
    </row>
    <row r="187" spans="1:19">
      <c r="A187" s="14">
        <v>2018</v>
      </c>
      <c r="B187" s="14" t="s">
        <v>87</v>
      </c>
      <c r="C187" s="15">
        <v>460500000</v>
      </c>
      <c r="D187" s="9">
        <v>31.6385</v>
      </c>
      <c r="E187" s="15">
        <v>201700000</v>
      </c>
      <c r="F187" s="9">
        <v>11.8993</v>
      </c>
      <c r="G187" s="9">
        <v>60.2484</v>
      </c>
      <c r="H187" s="9">
        <v>0.66</v>
      </c>
      <c r="I187" s="9">
        <v>19.9478234136596</v>
      </c>
      <c r="J187" s="9">
        <v>0.248148998914224</v>
      </c>
      <c r="K187" s="9">
        <v>0.203099643865364</v>
      </c>
      <c r="L187" s="9" t="s">
        <v>22</v>
      </c>
      <c r="M187" s="9" t="s">
        <v>74</v>
      </c>
      <c r="N187" s="18">
        <v>0.139</v>
      </c>
      <c r="O187" s="18">
        <v>0.91</v>
      </c>
      <c r="P187" s="18">
        <v>0.126</v>
      </c>
      <c r="Q187" s="18">
        <f t="shared" si="2"/>
        <v>0.138461538461538</v>
      </c>
      <c r="R187" s="18"/>
      <c r="S187" s="18"/>
    </row>
    <row r="188" spans="1:19">
      <c r="A188" s="14">
        <v>2018</v>
      </c>
      <c r="B188" s="14" t="s">
        <v>88</v>
      </c>
      <c r="C188" s="15">
        <v>117000000</v>
      </c>
      <c r="D188" s="9">
        <v>48.6528</v>
      </c>
      <c r="E188" s="15">
        <v>132600000</v>
      </c>
      <c r="F188" s="9">
        <v>20.827</v>
      </c>
      <c r="G188" s="9">
        <v>107.7605</v>
      </c>
      <c r="H188" s="9">
        <v>1.6113</v>
      </c>
      <c r="I188" s="9">
        <v>18.577684492762</v>
      </c>
      <c r="J188" s="9">
        <v>0.49549341025641</v>
      </c>
      <c r="K188" s="9">
        <v>0.362626247863248</v>
      </c>
      <c r="L188" s="9" t="s">
        <v>22</v>
      </c>
      <c r="M188" s="9" t="s">
        <v>53</v>
      </c>
      <c r="N188" s="18">
        <v>0.28</v>
      </c>
      <c r="O188" s="18">
        <v>0.759</v>
      </c>
      <c r="P188" s="18">
        <v>0.212</v>
      </c>
      <c r="Q188" s="18">
        <f t="shared" si="2"/>
        <v>0.27931488801054</v>
      </c>
      <c r="R188" s="18"/>
      <c r="S188" s="18"/>
    </row>
    <row r="189" spans="1:19">
      <c r="A189" s="14">
        <v>2018</v>
      </c>
      <c r="B189" s="14" t="s">
        <v>89</v>
      </c>
      <c r="C189" s="9">
        <v>66713993</v>
      </c>
      <c r="D189" s="9">
        <v>53.0654</v>
      </c>
      <c r="E189" s="9">
        <v>22461958</v>
      </c>
      <c r="F189" s="9">
        <v>-14.4382</v>
      </c>
      <c r="G189" s="9">
        <v>-47.3757</v>
      </c>
      <c r="H189" s="9">
        <v>0.4141</v>
      </c>
      <c r="I189" s="9">
        <v>18.0159252789879</v>
      </c>
      <c r="J189" s="9">
        <v>0.419743995836076</v>
      </c>
      <c r="K189" s="9">
        <v>0.530653891455725</v>
      </c>
      <c r="L189" s="9" t="s">
        <v>22</v>
      </c>
      <c r="M189" s="9" t="s">
        <v>23</v>
      </c>
      <c r="N189" s="18">
        <v>0.098</v>
      </c>
      <c r="O189" s="18">
        <v>1</v>
      </c>
      <c r="P189" s="18">
        <v>0.098</v>
      </c>
      <c r="Q189" s="18">
        <f t="shared" si="2"/>
        <v>0.098</v>
      </c>
      <c r="R189" s="18"/>
      <c r="S189" s="18"/>
    </row>
    <row r="190" spans="1:19">
      <c r="A190" s="14">
        <v>2018</v>
      </c>
      <c r="B190" s="14" t="s">
        <v>90</v>
      </c>
      <c r="C190" s="9">
        <v>38069896</v>
      </c>
      <c r="D190" s="9">
        <v>33.7667</v>
      </c>
      <c r="E190" s="9">
        <v>16419358</v>
      </c>
      <c r="F190" s="9">
        <v>-66.4095</v>
      </c>
      <c r="G190" s="9">
        <v>-71.7353</v>
      </c>
      <c r="H190" s="9">
        <v>0.4178</v>
      </c>
      <c r="I190" s="9">
        <v>17.4549343965451</v>
      </c>
      <c r="J190" s="9">
        <v>0.0239919856886396</v>
      </c>
      <c r="K190" s="9">
        <v>0.221213706493971</v>
      </c>
      <c r="L190" s="9" t="s">
        <v>22</v>
      </c>
      <c r="M190" s="9" t="s">
        <v>23</v>
      </c>
      <c r="N190" s="18">
        <v>0.132</v>
      </c>
      <c r="O190" s="18">
        <v>0.947</v>
      </c>
      <c r="P190" s="18">
        <v>0.125</v>
      </c>
      <c r="Q190" s="18">
        <f t="shared" si="2"/>
        <v>0.131995776135164</v>
      </c>
      <c r="R190" s="18"/>
      <c r="S190" s="18"/>
    </row>
    <row r="191" spans="1:19">
      <c r="A191" s="14">
        <v>2018</v>
      </c>
      <c r="B191" s="14" t="s">
        <v>91</v>
      </c>
      <c r="C191" s="9">
        <v>20645194</v>
      </c>
      <c r="D191" s="9">
        <v>54.1286</v>
      </c>
      <c r="E191" s="9">
        <v>9023068.5</v>
      </c>
      <c r="F191" s="9">
        <v>12.0303</v>
      </c>
      <c r="G191" s="9">
        <v>27.3153</v>
      </c>
      <c r="H191" s="9">
        <v>0.7657</v>
      </c>
      <c r="I191" s="9">
        <v>16.8429931142066</v>
      </c>
      <c r="J191" s="9">
        <v>0.275337480480929</v>
      </c>
      <c r="K191" s="9">
        <v>0.395517295696035</v>
      </c>
      <c r="L191" s="9" t="s">
        <v>22</v>
      </c>
      <c r="M191" s="9" t="s">
        <v>53</v>
      </c>
      <c r="N191" s="18">
        <v>0.686</v>
      </c>
      <c r="O191" s="18">
        <v>0.53</v>
      </c>
      <c r="P191" s="18">
        <v>0.364</v>
      </c>
      <c r="Q191" s="18">
        <f t="shared" si="2"/>
        <v>0.686792452830189</v>
      </c>
      <c r="R191" s="18"/>
      <c r="S191" s="18"/>
    </row>
    <row r="192" spans="1:19">
      <c r="A192" s="14">
        <v>2018</v>
      </c>
      <c r="B192" s="14" t="s">
        <v>92</v>
      </c>
      <c r="C192" s="9">
        <v>19086680</v>
      </c>
      <c r="D192" s="9">
        <v>8.3075</v>
      </c>
      <c r="E192" s="9">
        <v>10568446</v>
      </c>
      <c r="F192" s="9">
        <v>16.1505</v>
      </c>
      <c r="G192" s="9">
        <v>14.3991</v>
      </c>
      <c r="H192" s="9">
        <v>1.4571</v>
      </c>
      <c r="I192" s="9">
        <v>16.7645012675338</v>
      </c>
      <c r="J192" s="9">
        <v>0.872962640962179</v>
      </c>
      <c r="K192" s="9">
        <v>0.0484778610004464</v>
      </c>
      <c r="L192" s="9" t="s">
        <v>22</v>
      </c>
      <c r="M192" s="9" t="s">
        <v>23</v>
      </c>
      <c r="N192" s="18">
        <v>0.949</v>
      </c>
      <c r="O192" s="18">
        <v>0.999</v>
      </c>
      <c r="P192" s="18">
        <v>0.948</v>
      </c>
      <c r="Q192" s="18">
        <f t="shared" si="2"/>
        <v>0.948948948948949</v>
      </c>
      <c r="R192" s="18"/>
      <c r="S192" s="18"/>
    </row>
    <row r="193" spans="1:19">
      <c r="A193" s="14">
        <v>2018</v>
      </c>
      <c r="B193" s="14" t="s">
        <v>93</v>
      </c>
      <c r="C193" s="15">
        <v>185200000</v>
      </c>
      <c r="D193" s="9">
        <v>46.229</v>
      </c>
      <c r="E193" s="9">
        <v>6125339.2</v>
      </c>
      <c r="F193" s="9">
        <v>3.2951</v>
      </c>
      <c r="G193" s="9">
        <v>-82.1584</v>
      </c>
      <c r="H193" s="9">
        <v>0.0342</v>
      </c>
      <c r="I193" s="9">
        <v>19.0369468801764</v>
      </c>
      <c r="J193" s="9">
        <v>0.539600470842333</v>
      </c>
      <c r="K193" s="9">
        <v>0.0473325745140389</v>
      </c>
      <c r="L193" s="9" t="s">
        <v>22</v>
      </c>
      <c r="M193" s="9" t="s">
        <v>30</v>
      </c>
      <c r="N193" s="18">
        <v>0.332</v>
      </c>
      <c r="O193" s="18">
        <v>0.651</v>
      </c>
      <c r="P193" s="18">
        <v>0.216</v>
      </c>
      <c r="Q193" s="18">
        <f t="shared" si="2"/>
        <v>0.331797235023041</v>
      </c>
      <c r="R193" s="18"/>
      <c r="S193" s="18"/>
    </row>
    <row r="194" spans="1:19">
      <c r="A194" s="14">
        <v>2018</v>
      </c>
      <c r="B194" s="14" t="s">
        <v>94</v>
      </c>
      <c r="C194" s="15">
        <v>198100000</v>
      </c>
      <c r="D194" s="9">
        <v>16.615</v>
      </c>
      <c r="E194" s="9">
        <v>75197696</v>
      </c>
      <c r="F194" s="9">
        <v>9.7457</v>
      </c>
      <c r="G194" s="9">
        <v>4.4946</v>
      </c>
      <c r="H194" s="9">
        <v>0.6368</v>
      </c>
      <c r="I194" s="9">
        <v>19.1042825116688</v>
      </c>
      <c r="J194" s="9">
        <v>0.82119117617365</v>
      </c>
      <c r="K194" s="9">
        <v>0.166188934881373</v>
      </c>
      <c r="L194" s="9" t="s">
        <v>22</v>
      </c>
      <c r="M194" s="9" t="s">
        <v>30</v>
      </c>
      <c r="N194" s="18">
        <v>0.195</v>
      </c>
      <c r="O194" s="18">
        <v>0.921</v>
      </c>
      <c r="P194" s="18">
        <v>0.18</v>
      </c>
      <c r="Q194" s="18">
        <f t="shared" si="2"/>
        <v>0.195439739413681</v>
      </c>
      <c r="R194" s="18"/>
      <c r="S194" s="18"/>
    </row>
    <row r="195" spans="1:19">
      <c r="A195" s="14">
        <v>2018</v>
      </c>
      <c r="B195" s="14" t="s">
        <v>95</v>
      </c>
      <c r="C195" s="15">
        <v>480400000</v>
      </c>
      <c r="D195" s="9">
        <v>52.5059</v>
      </c>
      <c r="E195" s="15">
        <v>1108000000</v>
      </c>
      <c r="F195" s="9">
        <v>5.5429</v>
      </c>
      <c r="G195" s="9">
        <v>-2.0609</v>
      </c>
      <c r="H195" s="9">
        <v>2.471</v>
      </c>
      <c r="I195" s="9">
        <v>19.9901296481701</v>
      </c>
      <c r="J195" s="9">
        <v>0.172772689425479</v>
      </c>
      <c r="K195" s="9">
        <v>0.486261448792673</v>
      </c>
      <c r="L195" s="9" t="s">
        <v>22</v>
      </c>
      <c r="M195" s="9" t="s">
        <v>74</v>
      </c>
      <c r="N195" s="18">
        <v>0.272</v>
      </c>
      <c r="O195" s="18">
        <v>0.559</v>
      </c>
      <c r="P195" s="18">
        <v>0.152</v>
      </c>
      <c r="Q195" s="18">
        <f t="shared" si="2"/>
        <v>0.271914132379249</v>
      </c>
      <c r="R195" s="18"/>
      <c r="S195" s="18"/>
    </row>
    <row r="196" spans="1:19">
      <c r="A196" s="14">
        <v>2018</v>
      </c>
      <c r="B196" s="14" t="s">
        <v>96</v>
      </c>
      <c r="C196" s="15">
        <v>236800000</v>
      </c>
      <c r="D196" s="9">
        <v>48.2621</v>
      </c>
      <c r="E196" s="15">
        <v>246600000</v>
      </c>
      <c r="F196" s="9">
        <v>1.7708</v>
      </c>
      <c r="G196" s="9">
        <v>20.0362</v>
      </c>
      <c r="H196" s="9">
        <v>1.2607</v>
      </c>
      <c r="I196" s="9">
        <v>19.2827264609741</v>
      </c>
      <c r="J196" s="9">
        <v>-0.0854144847972973</v>
      </c>
      <c r="K196" s="9">
        <v>0.479307432432432</v>
      </c>
      <c r="L196" s="9" t="s">
        <v>22</v>
      </c>
      <c r="M196" s="9" t="s">
        <v>30</v>
      </c>
      <c r="N196" s="18">
        <v>0.105</v>
      </c>
      <c r="O196" s="18">
        <v>0.955</v>
      </c>
      <c r="P196" s="18">
        <v>0.1</v>
      </c>
      <c r="Q196" s="18">
        <f t="shared" ref="Q196:Q259" si="3">P196/O196</f>
        <v>0.104712041884817</v>
      </c>
      <c r="R196" s="18"/>
      <c r="S196" s="18"/>
    </row>
    <row r="197" spans="1:19">
      <c r="A197" s="14">
        <v>2018</v>
      </c>
      <c r="B197" s="14" t="s">
        <v>97</v>
      </c>
      <c r="C197" s="9">
        <v>43459682</v>
      </c>
      <c r="D197" s="9">
        <v>11.3512</v>
      </c>
      <c r="E197" s="9">
        <v>15490454</v>
      </c>
      <c r="F197" s="9">
        <v>-1.1298</v>
      </c>
      <c r="G197" s="9">
        <v>-12.9629</v>
      </c>
      <c r="H197" s="9">
        <v>0.6124</v>
      </c>
      <c r="I197" s="9">
        <v>17.5873442156926</v>
      </c>
      <c r="J197" s="9">
        <v>0.572238197693209</v>
      </c>
      <c r="K197" s="9">
        <v>0.11351157378464</v>
      </c>
      <c r="L197" s="9" t="s">
        <v>22</v>
      </c>
      <c r="M197" s="9" t="s">
        <v>23</v>
      </c>
      <c r="N197" s="18">
        <v>0.401</v>
      </c>
      <c r="O197" s="18">
        <v>0.966</v>
      </c>
      <c r="P197" s="18">
        <v>0.387</v>
      </c>
      <c r="Q197" s="18">
        <f t="shared" si="3"/>
        <v>0.400621118012422</v>
      </c>
      <c r="R197" s="18"/>
      <c r="S197" s="18"/>
    </row>
    <row r="198" spans="1:19">
      <c r="A198" s="14">
        <v>2018</v>
      </c>
      <c r="B198" s="14" t="s">
        <v>98</v>
      </c>
      <c r="C198" s="15">
        <v>145900000</v>
      </c>
      <c r="D198" s="9">
        <v>37.0996</v>
      </c>
      <c r="E198" s="9">
        <v>21500030</v>
      </c>
      <c r="F198" s="9">
        <v>-6.4817</v>
      </c>
      <c r="G198" s="9">
        <v>-42.8239</v>
      </c>
      <c r="H198" s="9">
        <v>0.1995</v>
      </c>
      <c r="I198" s="9">
        <v>18.798432013493</v>
      </c>
      <c r="J198" s="9">
        <v>0.61517220013708</v>
      </c>
      <c r="K198" s="9">
        <v>0.275163646333105</v>
      </c>
      <c r="L198" s="9" t="s">
        <v>22</v>
      </c>
      <c r="M198" s="9" t="s">
        <v>23</v>
      </c>
      <c r="N198" s="18">
        <v>0.111</v>
      </c>
      <c r="O198" s="18">
        <v>0.988</v>
      </c>
      <c r="P198" s="18">
        <v>0.109</v>
      </c>
      <c r="Q198" s="18">
        <f t="shared" si="3"/>
        <v>0.110323886639676</v>
      </c>
      <c r="R198" s="18"/>
      <c r="S198" s="18"/>
    </row>
    <row r="199" spans="1:19">
      <c r="A199" s="14">
        <v>2018</v>
      </c>
      <c r="B199" s="14" t="s">
        <v>99</v>
      </c>
      <c r="C199" s="9">
        <v>27683703</v>
      </c>
      <c r="D199" s="9">
        <v>20.6013</v>
      </c>
      <c r="E199" s="9">
        <v>4769035.6</v>
      </c>
      <c r="F199" s="9">
        <v>0.0374</v>
      </c>
      <c r="G199" s="9">
        <v>-13.6183</v>
      </c>
      <c r="H199" s="9">
        <v>0.464</v>
      </c>
      <c r="I199" s="9">
        <v>17.1363544586679</v>
      </c>
      <c r="J199" s="9">
        <v>0.50498850894333</v>
      </c>
      <c r="K199" s="9">
        <v>0.206013447695202</v>
      </c>
      <c r="L199" s="9" t="s">
        <v>22</v>
      </c>
      <c r="M199" s="9" t="s">
        <v>23</v>
      </c>
      <c r="N199" s="18">
        <v>0.661</v>
      </c>
      <c r="O199" s="18">
        <v>0.772</v>
      </c>
      <c r="P199" s="18">
        <v>0.51</v>
      </c>
      <c r="Q199" s="18">
        <f t="shared" si="3"/>
        <v>0.660621761658031</v>
      </c>
      <c r="R199" s="18"/>
      <c r="S199" s="18"/>
    </row>
    <row r="200" spans="1:19">
      <c r="A200" s="14">
        <v>2018</v>
      </c>
      <c r="B200" s="14" t="s">
        <v>100</v>
      </c>
      <c r="C200" s="9">
        <v>8439329.2</v>
      </c>
      <c r="D200" s="9">
        <v>11.4501</v>
      </c>
      <c r="E200" s="9">
        <v>4815391.7</v>
      </c>
      <c r="F200" s="9">
        <v>-0.5851</v>
      </c>
      <c r="G200" s="9">
        <v>50.3427</v>
      </c>
      <c r="H200" s="9">
        <v>0.6004</v>
      </c>
      <c r="I200" s="9">
        <v>15.9484133847406</v>
      </c>
      <c r="J200" s="9">
        <v>0.801302107044242</v>
      </c>
      <c r="K200" s="9">
        <v>0.114500786389515</v>
      </c>
      <c r="L200" s="9" t="s">
        <v>22</v>
      </c>
      <c r="M200" s="9" t="s">
        <v>30</v>
      </c>
      <c r="N200" s="18">
        <v>1</v>
      </c>
      <c r="O200" s="18">
        <v>1</v>
      </c>
      <c r="P200" s="18">
        <v>1</v>
      </c>
      <c r="Q200" s="18">
        <f t="shared" si="3"/>
        <v>1</v>
      </c>
      <c r="R200" s="18"/>
      <c r="S200" s="18"/>
    </row>
    <row r="201" spans="1:19">
      <c r="A201" s="14">
        <v>2018</v>
      </c>
      <c r="B201" s="14" t="s">
        <v>101</v>
      </c>
      <c r="C201" s="15">
        <v>169800000</v>
      </c>
      <c r="D201" s="9">
        <v>8.3532</v>
      </c>
      <c r="E201" s="9">
        <v>85332463</v>
      </c>
      <c r="F201" s="9">
        <v>9.9457</v>
      </c>
      <c r="G201" s="9">
        <v>6.0648</v>
      </c>
      <c r="H201" s="9">
        <v>0.7074</v>
      </c>
      <c r="I201" s="9">
        <v>18.9501318318415</v>
      </c>
      <c r="J201" s="9">
        <v>0.540754187279152</v>
      </c>
      <c r="K201" s="9">
        <v>0.0835096525323911</v>
      </c>
      <c r="L201" s="9" t="s">
        <v>22</v>
      </c>
      <c r="M201" s="9" t="s">
        <v>30</v>
      </c>
      <c r="N201" s="18">
        <v>0.371</v>
      </c>
      <c r="O201" s="18">
        <v>0.945</v>
      </c>
      <c r="P201" s="18">
        <v>0.351</v>
      </c>
      <c r="Q201" s="18">
        <f t="shared" si="3"/>
        <v>0.371428571428571</v>
      </c>
      <c r="R201" s="18"/>
      <c r="S201" s="18"/>
    </row>
    <row r="202" spans="1:19">
      <c r="A202" s="14">
        <v>2018</v>
      </c>
      <c r="B202" s="14" t="s">
        <v>102</v>
      </c>
      <c r="C202" s="9">
        <v>73556179</v>
      </c>
      <c r="D202" s="9">
        <v>69.9153</v>
      </c>
      <c r="E202" s="15">
        <v>102400000</v>
      </c>
      <c r="F202" s="9">
        <v>7.8367</v>
      </c>
      <c r="G202" s="9">
        <v>-6.7589</v>
      </c>
      <c r="H202" s="9">
        <v>1.6815</v>
      </c>
      <c r="I202" s="9">
        <v>18.11356001236</v>
      </c>
      <c r="J202" s="9">
        <v>0.267654087904702</v>
      </c>
      <c r="K202" s="9">
        <v>0.699153445694889</v>
      </c>
      <c r="L202" s="9" t="s">
        <v>22</v>
      </c>
      <c r="M202" s="9" t="s">
        <v>23</v>
      </c>
      <c r="N202" s="18">
        <v>0.104</v>
      </c>
      <c r="O202" s="18">
        <v>0.938</v>
      </c>
      <c r="P202" s="18">
        <v>0.097</v>
      </c>
      <c r="Q202" s="18">
        <f t="shared" si="3"/>
        <v>0.103411513859275</v>
      </c>
      <c r="R202" s="18"/>
      <c r="S202" s="18"/>
    </row>
    <row r="203" spans="1:19">
      <c r="A203" s="14">
        <v>2018</v>
      </c>
      <c r="B203" s="14" t="s">
        <v>103</v>
      </c>
      <c r="C203" s="15">
        <v>301100000</v>
      </c>
      <c r="D203" s="9">
        <v>43.9325</v>
      </c>
      <c r="E203" s="9">
        <v>56664943</v>
      </c>
      <c r="F203" s="9">
        <v>2.1468</v>
      </c>
      <c r="G203" s="9">
        <v>-36.5163</v>
      </c>
      <c r="H203" s="9">
        <v>0.2632</v>
      </c>
      <c r="I203" s="9">
        <v>19.522952993452</v>
      </c>
      <c r="J203" s="9">
        <v>0.375290601129193</v>
      </c>
      <c r="K203" s="9">
        <v>0.400199269345732</v>
      </c>
      <c r="L203" s="9" t="s">
        <v>22</v>
      </c>
      <c r="M203" s="9" t="s">
        <v>39</v>
      </c>
      <c r="N203" s="18">
        <v>0.056</v>
      </c>
      <c r="O203" s="18">
        <v>0.999</v>
      </c>
      <c r="P203" s="18">
        <v>0.056</v>
      </c>
      <c r="Q203" s="18">
        <f t="shared" si="3"/>
        <v>0.0560560560560561</v>
      </c>
      <c r="R203" s="18"/>
      <c r="S203" s="18"/>
    </row>
    <row r="204" spans="1:19">
      <c r="A204" s="14">
        <v>2018</v>
      </c>
      <c r="B204" s="14" t="s">
        <v>104</v>
      </c>
      <c r="C204" s="15">
        <v>362400000</v>
      </c>
      <c r="D204" s="9">
        <v>47.5846</v>
      </c>
      <c r="E204" s="15">
        <v>213400000</v>
      </c>
      <c r="F204" s="9">
        <v>25.4424</v>
      </c>
      <c r="G204" s="9">
        <v>32.0342</v>
      </c>
      <c r="H204" s="9">
        <v>0.9124</v>
      </c>
      <c r="I204" s="9">
        <v>19.7082591321331</v>
      </c>
      <c r="J204" s="9">
        <v>0.438465783664459</v>
      </c>
      <c r="K204" s="9">
        <v>0.475717439293598</v>
      </c>
      <c r="L204" s="9" t="s">
        <v>22</v>
      </c>
      <c r="M204" s="9" t="s">
        <v>30</v>
      </c>
      <c r="N204" s="18">
        <v>0.179</v>
      </c>
      <c r="O204" s="18">
        <v>0.496</v>
      </c>
      <c r="P204" s="18">
        <v>0.089</v>
      </c>
      <c r="Q204" s="18">
        <f t="shared" si="3"/>
        <v>0.179435483870968</v>
      </c>
      <c r="R204" s="18"/>
      <c r="S204" s="18"/>
    </row>
    <row r="205" spans="1:19">
      <c r="A205" s="14">
        <v>2018</v>
      </c>
      <c r="B205" s="14" t="s">
        <v>105</v>
      </c>
      <c r="C205" s="15">
        <v>617300000</v>
      </c>
      <c r="D205" s="9">
        <v>46.0081</v>
      </c>
      <c r="E205" s="9">
        <v>85933583</v>
      </c>
      <c r="F205" s="9">
        <v>-26.8064</v>
      </c>
      <c r="G205" s="9">
        <v>-36.6069</v>
      </c>
      <c r="H205" s="9">
        <v>0.2252</v>
      </c>
      <c r="I205" s="9">
        <v>20.2408656873641</v>
      </c>
      <c r="J205" s="9">
        <v>0.144500242993682</v>
      </c>
      <c r="K205" s="9">
        <v>0.243155677952373</v>
      </c>
      <c r="L205" s="9" t="s">
        <v>22</v>
      </c>
      <c r="M205" s="9" t="s">
        <v>23</v>
      </c>
      <c r="N205" s="18">
        <v>0.042</v>
      </c>
      <c r="O205" s="18">
        <v>0.833</v>
      </c>
      <c r="P205" s="18">
        <v>0.035</v>
      </c>
      <c r="Q205" s="18">
        <f t="shared" si="3"/>
        <v>0.0420168067226891</v>
      </c>
      <c r="R205" s="18"/>
      <c r="S205" s="18"/>
    </row>
    <row r="206" spans="1:19">
      <c r="A206" s="14">
        <v>2018</v>
      </c>
      <c r="B206" s="14" t="s">
        <v>106</v>
      </c>
      <c r="C206" s="15">
        <v>234700000</v>
      </c>
      <c r="D206" s="9">
        <v>61.8752</v>
      </c>
      <c r="E206" s="9">
        <v>43362620</v>
      </c>
      <c r="F206" s="9">
        <v>-17.5601</v>
      </c>
      <c r="G206" s="9">
        <v>-6.5214</v>
      </c>
      <c r="H206" s="9">
        <v>0.2265</v>
      </c>
      <c r="I206" s="9">
        <v>19.2738186608213</v>
      </c>
      <c r="J206" s="9">
        <v>-0.357501487004687</v>
      </c>
      <c r="K206" s="9">
        <v>0.576906689390712</v>
      </c>
      <c r="L206" s="9" t="s">
        <v>22</v>
      </c>
      <c r="M206" s="9" t="s">
        <v>39</v>
      </c>
      <c r="N206" s="18">
        <v>0.08</v>
      </c>
      <c r="O206" s="18">
        <v>0.98</v>
      </c>
      <c r="P206" s="18">
        <v>0.078</v>
      </c>
      <c r="Q206" s="18">
        <f t="shared" si="3"/>
        <v>0.0795918367346939</v>
      </c>
      <c r="R206" s="18"/>
      <c r="S206" s="18"/>
    </row>
    <row r="207" spans="1:19">
      <c r="A207" s="14">
        <v>2018</v>
      </c>
      <c r="B207" s="14" t="s">
        <v>107</v>
      </c>
      <c r="C207" s="9">
        <v>13118926</v>
      </c>
      <c r="D207" s="9">
        <v>27.7814</v>
      </c>
      <c r="E207" s="9">
        <v>29331784</v>
      </c>
      <c r="F207" s="9">
        <v>13.3251</v>
      </c>
      <c r="G207" s="9">
        <v>19.239</v>
      </c>
      <c r="H207" s="9">
        <v>3.1272</v>
      </c>
      <c r="I207" s="9">
        <v>16.3895664783734</v>
      </c>
      <c r="J207" s="9">
        <v>0.604009040069286</v>
      </c>
      <c r="K207" s="9">
        <v>0.243773164053216</v>
      </c>
      <c r="L207" s="9" t="s">
        <v>22</v>
      </c>
      <c r="M207" s="9" t="s">
        <v>23</v>
      </c>
      <c r="N207" s="18">
        <v>1</v>
      </c>
      <c r="O207" s="18">
        <v>0.612</v>
      </c>
      <c r="P207" s="18">
        <v>0.612</v>
      </c>
      <c r="Q207" s="18">
        <f t="shared" si="3"/>
        <v>1</v>
      </c>
      <c r="R207" s="18"/>
      <c r="S207" s="18"/>
    </row>
    <row r="208" spans="1:19">
      <c r="A208" s="14">
        <v>2018</v>
      </c>
      <c r="B208" s="14" t="s">
        <v>108</v>
      </c>
      <c r="C208" s="15">
        <v>168700000</v>
      </c>
      <c r="D208" s="9">
        <v>6.814</v>
      </c>
      <c r="E208" s="9">
        <v>48600778</v>
      </c>
      <c r="F208" s="9">
        <v>6.1141</v>
      </c>
      <c r="G208" s="9">
        <v>-2.8455</v>
      </c>
      <c r="H208" s="9">
        <v>0.4723</v>
      </c>
      <c r="I208" s="9">
        <v>18.9436325475162</v>
      </c>
      <c r="J208" s="9">
        <v>0.716302951985774</v>
      </c>
      <c r="K208" s="9">
        <v>0.0649655720213397</v>
      </c>
      <c r="L208" s="9" t="s">
        <v>22</v>
      </c>
      <c r="M208" s="9" t="s">
        <v>23</v>
      </c>
      <c r="N208" s="18">
        <v>0.368</v>
      </c>
      <c r="O208" s="18">
        <v>0.983</v>
      </c>
      <c r="P208" s="18">
        <v>0.362</v>
      </c>
      <c r="Q208" s="18">
        <f t="shared" si="3"/>
        <v>0.368260427263479</v>
      </c>
      <c r="R208" s="18"/>
      <c r="S208" s="18"/>
    </row>
    <row r="209" spans="1:19">
      <c r="A209" s="14">
        <v>2018</v>
      </c>
      <c r="B209" s="14" t="s">
        <v>109</v>
      </c>
      <c r="C209" s="15">
        <v>276900000</v>
      </c>
      <c r="D209" s="9">
        <v>43.5514</v>
      </c>
      <c r="E209" s="15">
        <v>262300000</v>
      </c>
      <c r="F209" s="9">
        <v>3.2453</v>
      </c>
      <c r="G209" s="9">
        <v>7.0693</v>
      </c>
      <c r="H209" s="9">
        <v>1.131</v>
      </c>
      <c r="I209" s="9">
        <v>19.4391669881412</v>
      </c>
      <c r="J209" s="9">
        <v>0.206572769953052</v>
      </c>
      <c r="K209" s="9">
        <v>0.431563741422896</v>
      </c>
      <c r="L209" s="9" t="s">
        <v>22</v>
      </c>
      <c r="M209" s="9" t="s">
        <v>74</v>
      </c>
      <c r="N209" s="18">
        <v>0.098</v>
      </c>
      <c r="O209" s="18">
        <v>0.979</v>
      </c>
      <c r="P209" s="18">
        <v>0.096</v>
      </c>
      <c r="Q209" s="18">
        <f t="shared" si="3"/>
        <v>0.0980592441266599</v>
      </c>
      <c r="R209" s="18"/>
      <c r="S209" s="18"/>
    </row>
    <row r="210" spans="1:19">
      <c r="A210" s="14">
        <v>2018</v>
      </c>
      <c r="B210" s="14" t="s">
        <v>110</v>
      </c>
      <c r="C210" s="15">
        <v>122200000</v>
      </c>
      <c r="D210" s="9">
        <v>11.1514</v>
      </c>
      <c r="E210" s="9">
        <v>20529855</v>
      </c>
      <c r="F210" s="9">
        <v>-12.6629</v>
      </c>
      <c r="G210" s="9">
        <v>-76.1469</v>
      </c>
      <c r="H210" s="9">
        <v>0.2109</v>
      </c>
      <c r="I210" s="9">
        <v>18.6211696047018</v>
      </c>
      <c r="J210" s="9">
        <v>0.612611673486088</v>
      </c>
      <c r="K210" s="9">
        <v>0.0760474018003273</v>
      </c>
      <c r="L210" s="9" t="s">
        <v>22</v>
      </c>
      <c r="M210" s="9" t="s">
        <v>64</v>
      </c>
      <c r="N210" s="18">
        <v>0.212</v>
      </c>
      <c r="O210" s="18">
        <v>0.899</v>
      </c>
      <c r="P210" s="18">
        <v>0.191</v>
      </c>
      <c r="Q210" s="18">
        <f t="shared" si="3"/>
        <v>0.212458286985539</v>
      </c>
      <c r="R210" s="18"/>
      <c r="S210" s="18"/>
    </row>
    <row r="211" spans="1:19">
      <c r="A211" s="14">
        <v>2018</v>
      </c>
      <c r="B211" s="14" t="s">
        <v>111</v>
      </c>
      <c r="C211" s="15">
        <v>676800000</v>
      </c>
      <c r="D211" s="9">
        <v>53.0954</v>
      </c>
      <c r="E211" s="15">
        <v>123500000</v>
      </c>
      <c r="F211" s="9">
        <v>-23.9916</v>
      </c>
      <c r="G211" s="9">
        <v>-1.4833</v>
      </c>
      <c r="H211" s="9">
        <v>0.1957</v>
      </c>
      <c r="I211" s="9">
        <v>20.3328863662563</v>
      </c>
      <c r="J211" s="9">
        <v>-0.30895390070922</v>
      </c>
      <c r="K211" s="9">
        <v>0.53088061465721</v>
      </c>
      <c r="L211" s="9" t="s">
        <v>22</v>
      </c>
      <c r="M211" s="9" t="s">
        <v>112</v>
      </c>
      <c r="N211" s="18">
        <v>0.048</v>
      </c>
      <c r="O211" s="18">
        <v>0.967</v>
      </c>
      <c r="P211" s="18">
        <v>0.046</v>
      </c>
      <c r="Q211" s="18">
        <f t="shared" si="3"/>
        <v>0.047569803516029</v>
      </c>
      <c r="R211" s="18"/>
      <c r="S211" s="18"/>
    </row>
    <row r="212" spans="1:19">
      <c r="A212" s="14">
        <v>2018</v>
      </c>
      <c r="B212" s="14" t="s">
        <v>113</v>
      </c>
      <c r="C212" s="15">
        <v>708600000</v>
      </c>
      <c r="D212" s="9">
        <v>18.2504</v>
      </c>
      <c r="E212" s="9">
        <v>10428672</v>
      </c>
      <c r="F212" s="9">
        <v>13.577</v>
      </c>
      <c r="G212" s="9">
        <v>-5.7165</v>
      </c>
      <c r="H212" s="9">
        <v>0.2933</v>
      </c>
      <c r="I212" s="9">
        <v>20.3788017503956</v>
      </c>
      <c r="J212" s="9">
        <v>0.367407857747671</v>
      </c>
      <c r="K212" s="9">
        <v>0.124830358453288</v>
      </c>
      <c r="L212" s="9" t="s">
        <v>22</v>
      </c>
      <c r="M212" s="9" t="s">
        <v>30</v>
      </c>
      <c r="N212" s="18">
        <v>0.43</v>
      </c>
      <c r="O212" s="18">
        <v>0.765</v>
      </c>
      <c r="P212" s="18">
        <v>0.329</v>
      </c>
      <c r="Q212" s="18">
        <f t="shared" si="3"/>
        <v>0.430065359477124</v>
      </c>
      <c r="R212" s="18"/>
      <c r="S212" s="18"/>
    </row>
    <row r="213" spans="1:19">
      <c r="A213" s="22">
        <v>2019</v>
      </c>
      <c r="B213" s="22" t="s">
        <v>21</v>
      </c>
      <c r="C213" s="15">
        <v>188700000</v>
      </c>
      <c r="D213" s="9">
        <v>12.4531</v>
      </c>
      <c r="E213" s="9">
        <v>50954917</v>
      </c>
      <c r="F213" s="9">
        <v>8.7149</v>
      </c>
      <c r="G213" s="9">
        <v>9.4114</v>
      </c>
      <c r="H213" s="9">
        <v>0.5609</v>
      </c>
      <c r="I213" s="9">
        <v>19.0556690103388</v>
      </c>
      <c r="J213" s="9">
        <v>0.444352464228935</v>
      </c>
      <c r="K213" s="9">
        <v>0.0919485426603074</v>
      </c>
      <c r="L213" s="9" t="s">
        <v>22</v>
      </c>
      <c r="M213" s="9" t="s">
        <v>23</v>
      </c>
      <c r="N213" s="18">
        <v>0.257</v>
      </c>
      <c r="O213" s="18">
        <v>0.927</v>
      </c>
      <c r="P213" s="18">
        <v>0.239</v>
      </c>
      <c r="Q213" s="18">
        <f t="shared" si="3"/>
        <v>0.25782092772384</v>
      </c>
      <c r="R213" s="18"/>
      <c r="S213" s="18"/>
    </row>
    <row r="214" spans="1:19">
      <c r="A214" s="22">
        <v>2019</v>
      </c>
      <c r="B214" s="22" t="s">
        <v>24</v>
      </c>
      <c r="C214" s="9">
        <v>26246053</v>
      </c>
      <c r="D214" s="9">
        <v>16.9102</v>
      </c>
      <c r="E214" s="9">
        <v>13424477</v>
      </c>
      <c r="F214" s="9">
        <v>4.9448</v>
      </c>
      <c r="G214" s="9">
        <v>94.2313</v>
      </c>
      <c r="H214" s="9">
        <v>0.7719</v>
      </c>
      <c r="I214" s="9">
        <v>17.0830261737917</v>
      </c>
      <c r="J214" s="9">
        <v>0.66062576723441</v>
      </c>
      <c r="K214" s="9">
        <v>0.169102192242011</v>
      </c>
      <c r="L214" s="9" t="s">
        <v>22</v>
      </c>
      <c r="M214" s="9" t="s">
        <v>23</v>
      </c>
      <c r="N214" s="18">
        <v>0.814</v>
      </c>
      <c r="O214" s="18">
        <v>0.863</v>
      </c>
      <c r="P214" s="18">
        <v>0.703</v>
      </c>
      <c r="Q214" s="18">
        <f t="shared" si="3"/>
        <v>0.81460023174971</v>
      </c>
      <c r="R214" s="18"/>
      <c r="S214" s="18"/>
    </row>
    <row r="215" spans="1:19">
      <c r="A215" s="22">
        <v>2019</v>
      </c>
      <c r="B215" s="22" t="s">
        <v>29</v>
      </c>
      <c r="C215" s="15">
        <v>923600000</v>
      </c>
      <c r="D215" s="9">
        <v>46.1777</v>
      </c>
      <c r="E215" s="15">
        <v>222000000</v>
      </c>
      <c r="F215" s="9">
        <v>-0.4369</v>
      </c>
      <c r="G215" s="9">
        <v>0.3138</v>
      </c>
      <c r="H215" s="9">
        <v>0.2964</v>
      </c>
      <c r="I215" s="9">
        <v>20.6437896354446</v>
      </c>
      <c r="J215" s="9">
        <v>0.191316587267215</v>
      </c>
      <c r="K215" s="9">
        <v>0.399848419229104</v>
      </c>
      <c r="L215" s="9" t="s">
        <v>22</v>
      </c>
      <c r="M215" s="9" t="s">
        <v>30</v>
      </c>
      <c r="N215" s="18">
        <v>0.049</v>
      </c>
      <c r="O215" s="18">
        <v>0.971</v>
      </c>
      <c r="P215" s="18">
        <v>0.047</v>
      </c>
      <c r="Q215" s="18">
        <f t="shared" si="3"/>
        <v>0.0484037075180227</v>
      </c>
      <c r="R215" s="18"/>
      <c r="S215" s="18"/>
    </row>
    <row r="216" spans="1:19">
      <c r="A216" s="22">
        <v>2019</v>
      </c>
      <c r="B216" s="22" t="s">
        <v>35</v>
      </c>
      <c r="C216" s="15">
        <v>108300000</v>
      </c>
      <c r="D216" s="9">
        <v>38.7099</v>
      </c>
      <c r="E216" s="9">
        <v>98517334</v>
      </c>
      <c r="F216" s="9">
        <v>-20.9386</v>
      </c>
      <c r="G216" s="9">
        <v>-12.7947</v>
      </c>
      <c r="H216" s="9">
        <v>0.7407</v>
      </c>
      <c r="I216" s="9">
        <v>18.5004157119712</v>
      </c>
      <c r="J216" s="9">
        <v>0.171419325946445</v>
      </c>
      <c r="K216" s="9">
        <v>0.386664081255771</v>
      </c>
      <c r="L216" s="9" t="s">
        <v>22</v>
      </c>
      <c r="M216" s="9" t="s">
        <v>30</v>
      </c>
      <c r="N216" s="18">
        <v>0.117</v>
      </c>
      <c r="O216" s="18">
        <v>0.915</v>
      </c>
      <c r="P216" s="18">
        <v>0.107</v>
      </c>
      <c r="Q216" s="18">
        <f t="shared" si="3"/>
        <v>0.116939890710383</v>
      </c>
      <c r="R216" s="18"/>
      <c r="S216" s="18"/>
    </row>
    <row r="217" spans="1:19">
      <c r="A217" s="22">
        <v>2019</v>
      </c>
      <c r="B217" s="22" t="s">
        <v>37</v>
      </c>
      <c r="C217" s="15">
        <v>291100000</v>
      </c>
      <c r="D217" s="9">
        <v>52.0086</v>
      </c>
      <c r="E217" s="15">
        <v>134300000</v>
      </c>
      <c r="F217" s="9">
        <v>-59.2666</v>
      </c>
      <c r="G217" s="9">
        <v>-53.9757</v>
      </c>
      <c r="H217" s="9">
        <v>0.2711</v>
      </c>
      <c r="I217" s="9">
        <v>19.4891774087159</v>
      </c>
      <c r="J217" s="9">
        <v>-0.119203023016146</v>
      </c>
      <c r="K217" s="9">
        <v>0.49776709034696</v>
      </c>
      <c r="L217" s="9" t="s">
        <v>22</v>
      </c>
      <c r="M217" s="9" t="s">
        <v>30</v>
      </c>
      <c r="N217" s="18">
        <v>0.052</v>
      </c>
      <c r="O217" s="18">
        <v>0.711</v>
      </c>
      <c r="P217" s="18">
        <v>0.037</v>
      </c>
      <c r="Q217" s="18">
        <f t="shared" si="3"/>
        <v>0.0520393811533052</v>
      </c>
      <c r="R217" s="18"/>
      <c r="S217" s="18"/>
    </row>
    <row r="218" spans="1:19">
      <c r="A218" s="22">
        <v>2019</v>
      </c>
      <c r="B218" s="22" t="s">
        <v>38</v>
      </c>
      <c r="C218" s="15">
        <v>139200000</v>
      </c>
      <c r="D218" s="9">
        <v>36.7994</v>
      </c>
      <c r="E218" s="15">
        <v>116600000</v>
      </c>
      <c r="F218" s="9">
        <v>-3.0728</v>
      </c>
      <c r="G218" s="9">
        <v>4.9575</v>
      </c>
      <c r="H218" s="9">
        <v>1.0107</v>
      </c>
      <c r="I218" s="9">
        <v>18.7514223058646</v>
      </c>
      <c r="J218" s="9">
        <v>0.31824161637931</v>
      </c>
      <c r="K218" s="9">
        <v>0.264727212643678</v>
      </c>
      <c r="L218" s="9" t="s">
        <v>22</v>
      </c>
      <c r="M218" s="9" t="s">
        <v>39</v>
      </c>
      <c r="N218" s="18">
        <v>0.124</v>
      </c>
      <c r="O218" s="18">
        <v>0.999</v>
      </c>
      <c r="P218" s="18">
        <v>0.124</v>
      </c>
      <c r="Q218" s="18">
        <f t="shared" si="3"/>
        <v>0.124124124124124</v>
      </c>
      <c r="R218" s="18"/>
      <c r="S218" s="18"/>
    </row>
    <row r="219" spans="1:19">
      <c r="A219" s="22">
        <v>2019</v>
      </c>
      <c r="B219" s="22" t="s">
        <v>40</v>
      </c>
      <c r="C219" s="15">
        <v>189400000</v>
      </c>
      <c r="D219" s="9">
        <v>56.7998</v>
      </c>
      <c r="E219" s="9">
        <v>75202599</v>
      </c>
      <c r="F219" s="9">
        <v>-20.6844</v>
      </c>
      <c r="G219" s="9">
        <v>-24.5242</v>
      </c>
      <c r="H219" s="9">
        <v>0.4792</v>
      </c>
      <c r="I219" s="9">
        <v>19.0593717387163</v>
      </c>
      <c r="J219" s="9">
        <v>0.0469904963041183</v>
      </c>
      <c r="K219" s="9">
        <v>0.568109820485744</v>
      </c>
      <c r="L219" s="9" t="s">
        <v>22</v>
      </c>
      <c r="M219" s="9" t="s">
        <v>23</v>
      </c>
      <c r="N219" s="18">
        <v>0.067</v>
      </c>
      <c r="O219" s="18">
        <v>0.926</v>
      </c>
      <c r="P219" s="18">
        <v>0.062</v>
      </c>
      <c r="Q219" s="18">
        <f t="shared" si="3"/>
        <v>0.0669546436285097</v>
      </c>
      <c r="R219" s="18"/>
      <c r="S219" s="18"/>
    </row>
    <row r="220" spans="1:19">
      <c r="A220" s="22">
        <v>2019</v>
      </c>
      <c r="B220" s="22" t="s">
        <v>41</v>
      </c>
      <c r="C220" s="15">
        <v>319200000</v>
      </c>
      <c r="D220" s="9">
        <v>15.5362</v>
      </c>
      <c r="E220" s="9">
        <v>35671225</v>
      </c>
      <c r="F220" s="9">
        <v>7.0218</v>
      </c>
      <c r="G220" s="9">
        <v>-2.1003</v>
      </c>
      <c r="H220" s="9">
        <v>0.2313</v>
      </c>
      <c r="I220" s="9">
        <v>19.5813284235399</v>
      </c>
      <c r="J220" s="9">
        <v>0.634727684837093</v>
      </c>
      <c r="K220" s="9">
        <v>0.0889565256892231</v>
      </c>
      <c r="L220" s="9" t="s">
        <v>22</v>
      </c>
      <c r="M220" s="9" t="s">
        <v>30</v>
      </c>
      <c r="N220" s="18">
        <v>0.176</v>
      </c>
      <c r="O220" s="18">
        <v>0.964</v>
      </c>
      <c r="P220" s="18">
        <v>0.17</v>
      </c>
      <c r="Q220" s="18">
        <f t="shared" si="3"/>
        <v>0.176348547717842</v>
      </c>
      <c r="R220" s="18"/>
      <c r="S220" s="18"/>
    </row>
    <row r="221" spans="1:19">
      <c r="A221" s="22">
        <v>2019</v>
      </c>
      <c r="B221" s="22" t="s">
        <v>42</v>
      </c>
      <c r="C221" s="15">
        <v>867500000</v>
      </c>
      <c r="D221" s="9">
        <v>36.4727</v>
      </c>
      <c r="E221" s="15">
        <v>277800000</v>
      </c>
      <c r="F221" s="9">
        <v>-6.077</v>
      </c>
      <c r="G221" s="9">
        <v>44.2166</v>
      </c>
      <c r="H221" s="9">
        <v>0.4757</v>
      </c>
      <c r="I221" s="9">
        <v>20.5811260697853</v>
      </c>
      <c r="J221" s="9">
        <v>0.485417867435159</v>
      </c>
      <c r="K221" s="9">
        <v>0.33821325648415</v>
      </c>
      <c r="L221" s="9" t="s">
        <v>22</v>
      </c>
      <c r="M221" s="9" t="s">
        <v>30</v>
      </c>
      <c r="N221" s="18">
        <v>0.084</v>
      </c>
      <c r="O221" s="18">
        <v>0.961</v>
      </c>
      <c r="P221" s="18">
        <v>0.081</v>
      </c>
      <c r="Q221" s="18">
        <f t="shared" si="3"/>
        <v>0.0842872008324662</v>
      </c>
      <c r="R221" s="18"/>
      <c r="S221" s="18"/>
    </row>
    <row r="222" spans="1:19">
      <c r="A222" s="22">
        <v>2019</v>
      </c>
      <c r="B222" s="22" t="s">
        <v>43</v>
      </c>
      <c r="C222" s="15">
        <v>1214000000</v>
      </c>
      <c r="D222" s="9">
        <v>40.861</v>
      </c>
      <c r="E222" s="15">
        <v>555900000</v>
      </c>
      <c r="F222" s="9">
        <v>11.4088</v>
      </c>
      <c r="G222" s="9">
        <v>-6.7612</v>
      </c>
      <c r="H222" s="9">
        <v>0.6642</v>
      </c>
      <c r="I222" s="9">
        <v>20.9171865295837</v>
      </c>
      <c r="J222" s="9">
        <v>0.325947281713344</v>
      </c>
      <c r="K222" s="9">
        <v>0.404448105436573</v>
      </c>
      <c r="L222" s="9" t="s">
        <v>22</v>
      </c>
      <c r="M222" s="9" t="s">
        <v>44</v>
      </c>
      <c r="N222" s="18">
        <v>0.045</v>
      </c>
      <c r="O222" s="18">
        <v>0.985</v>
      </c>
      <c r="P222" s="18">
        <v>0.045</v>
      </c>
      <c r="Q222" s="18">
        <f t="shared" si="3"/>
        <v>0.0456852791878173</v>
      </c>
      <c r="R222" s="18"/>
      <c r="S222" s="18"/>
    </row>
    <row r="223" spans="1:19">
      <c r="A223" s="22">
        <v>2019</v>
      </c>
      <c r="B223" s="22" t="s">
        <v>45</v>
      </c>
      <c r="C223" s="9">
        <v>32930521</v>
      </c>
      <c r="D223" s="9">
        <v>41.2607</v>
      </c>
      <c r="E223" s="9">
        <v>41930634</v>
      </c>
      <c r="F223" s="9">
        <v>20.2739</v>
      </c>
      <c r="G223" s="9">
        <v>11.6279</v>
      </c>
      <c r="H223" s="9">
        <v>1.8413</v>
      </c>
      <c r="I223" s="9">
        <v>17.3099104756668</v>
      </c>
      <c r="J223" s="9">
        <v>0.358781933635365</v>
      </c>
      <c r="K223" s="9">
        <v>0.378842229675018</v>
      </c>
      <c r="L223" s="9" t="s">
        <v>22</v>
      </c>
      <c r="M223" s="9" t="s">
        <v>23</v>
      </c>
      <c r="N223" s="18">
        <v>0.299</v>
      </c>
      <c r="O223" s="18">
        <v>0.823</v>
      </c>
      <c r="P223" s="18">
        <v>0.246</v>
      </c>
      <c r="Q223" s="18">
        <f t="shared" si="3"/>
        <v>0.298906439854192</v>
      </c>
      <c r="R223" s="18"/>
      <c r="S223" s="18"/>
    </row>
    <row r="224" spans="1:19">
      <c r="A224" s="22">
        <v>2019</v>
      </c>
      <c r="B224" s="22" t="s">
        <v>46</v>
      </c>
      <c r="C224" s="15">
        <v>134800000</v>
      </c>
      <c r="D224" s="9">
        <v>43.7441</v>
      </c>
      <c r="E224" s="9">
        <v>79588149</v>
      </c>
      <c r="F224" s="9">
        <v>4.3052</v>
      </c>
      <c r="G224" s="9">
        <v>3.2425</v>
      </c>
      <c r="H224" s="9">
        <v>0.7058</v>
      </c>
      <c r="I224" s="9">
        <v>18.7193027564425</v>
      </c>
      <c r="J224" s="9">
        <v>0.0199080712166172</v>
      </c>
      <c r="K224" s="9">
        <v>0.39998384272997</v>
      </c>
      <c r="L224" s="9" t="s">
        <v>22</v>
      </c>
      <c r="M224" s="9" t="s">
        <v>47</v>
      </c>
      <c r="N224" s="18">
        <v>0.108</v>
      </c>
      <c r="O224" s="18">
        <v>0.998</v>
      </c>
      <c r="P224" s="18">
        <v>0.108</v>
      </c>
      <c r="Q224" s="18">
        <f t="shared" si="3"/>
        <v>0.108216432865731</v>
      </c>
      <c r="R224" s="18"/>
      <c r="S224" s="18"/>
    </row>
    <row r="225" spans="1:19">
      <c r="A225" s="22">
        <v>2019</v>
      </c>
      <c r="B225" s="22" t="s">
        <v>48</v>
      </c>
      <c r="C225" s="9">
        <v>71512049</v>
      </c>
      <c r="D225" s="9">
        <v>58.7377</v>
      </c>
      <c r="E225" s="9">
        <v>18646549</v>
      </c>
      <c r="F225" s="9">
        <v>-8.3552</v>
      </c>
      <c r="G225" s="9">
        <v>58.1218</v>
      </c>
      <c r="H225" s="9">
        <v>0.3085</v>
      </c>
      <c r="I225" s="9">
        <v>18.0853765109493</v>
      </c>
      <c r="J225" s="9">
        <v>-0.00910857693365771</v>
      </c>
      <c r="K225" s="9">
        <v>0.376813171721593</v>
      </c>
      <c r="L225" s="9" t="s">
        <v>22</v>
      </c>
      <c r="M225" s="9" t="s">
        <v>23</v>
      </c>
      <c r="N225" s="18">
        <v>0.223</v>
      </c>
      <c r="O225" s="18">
        <v>1</v>
      </c>
      <c r="P225" s="18">
        <v>0.223</v>
      </c>
      <c r="Q225" s="18">
        <f t="shared" si="3"/>
        <v>0.223</v>
      </c>
      <c r="R225" s="18"/>
      <c r="S225" s="18"/>
    </row>
    <row r="226" spans="1:19">
      <c r="A226" s="22">
        <v>2019</v>
      </c>
      <c r="B226" s="22" t="s">
        <v>49</v>
      </c>
      <c r="C226" s="9">
        <v>98261426</v>
      </c>
      <c r="D226" s="9">
        <v>40.094</v>
      </c>
      <c r="E226" s="9">
        <v>27341347</v>
      </c>
      <c r="F226" s="9">
        <v>-5.669</v>
      </c>
      <c r="G226" s="9">
        <v>46.3857</v>
      </c>
      <c r="H226" s="9">
        <v>0.5115</v>
      </c>
      <c r="I226" s="9">
        <v>18.4031420971173</v>
      </c>
      <c r="J226" s="9">
        <v>0.0448595057026752</v>
      </c>
      <c r="K226" s="9">
        <v>0.400939672908879</v>
      </c>
      <c r="L226" s="9" t="s">
        <v>22</v>
      </c>
      <c r="M226" s="9" t="s">
        <v>30</v>
      </c>
      <c r="N226" s="18">
        <v>0.203</v>
      </c>
      <c r="O226" s="18">
        <v>0.945</v>
      </c>
      <c r="P226" s="18">
        <v>0.192</v>
      </c>
      <c r="Q226" s="18">
        <f t="shared" si="3"/>
        <v>0.203174603174603</v>
      </c>
      <c r="R226" s="18"/>
      <c r="S226" s="18"/>
    </row>
    <row r="227" spans="1:19">
      <c r="A227" s="22">
        <v>2019</v>
      </c>
      <c r="B227" s="22" t="s">
        <v>50</v>
      </c>
      <c r="C227" s="9">
        <v>5799364.2</v>
      </c>
      <c r="D227" s="9">
        <v>39.6933</v>
      </c>
      <c r="E227" s="9">
        <v>3765009.2</v>
      </c>
      <c r="F227" s="9">
        <v>-81.3201</v>
      </c>
      <c r="G227" s="9">
        <v>-11.0748</v>
      </c>
      <c r="H227" s="9">
        <v>0.692</v>
      </c>
      <c r="I227" s="9">
        <v>15.5732588488182</v>
      </c>
      <c r="J227" s="9">
        <v>0.316277825765797</v>
      </c>
      <c r="K227" s="9">
        <v>0.396932563745522</v>
      </c>
      <c r="L227" s="9" t="s">
        <v>22</v>
      </c>
      <c r="M227" s="9" t="s">
        <v>23</v>
      </c>
      <c r="N227" s="18">
        <v>0.9</v>
      </c>
      <c r="O227" s="18">
        <v>0.846</v>
      </c>
      <c r="P227" s="18">
        <v>0.761</v>
      </c>
      <c r="Q227" s="18">
        <f t="shared" si="3"/>
        <v>0.899527186761229</v>
      </c>
      <c r="R227" s="18"/>
      <c r="S227" s="18"/>
    </row>
    <row r="228" spans="1:19">
      <c r="A228" s="22">
        <v>2019</v>
      </c>
      <c r="B228" s="22" t="s">
        <v>52</v>
      </c>
      <c r="C228" s="15">
        <v>125400000</v>
      </c>
      <c r="D228" s="9">
        <v>30.8529</v>
      </c>
      <c r="E228" s="9">
        <v>87062858</v>
      </c>
      <c r="F228" s="9">
        <v>7.2607</v>
      </c>
      <c r="G228" s="9">
        <v>25.7008</v>
      </c>
      <c r="H228" s="9">
        <v>0.9635</v>
      </c>
      <c r="I228" s="9">
        <v>18.6470191861631</v>
      </c>
      <c r="J228" s="9">
        <v>0.598248875598086</v>
      </c>
      <c r="K228" s="9">
        <v>0.308449688995215</v>
      </c>
      <c r="L228" s="9" t="s">
        <v>22</v>
      </c>
      <c r="M228" s="9" t="s">
        <v>53</v>
      </c>
      <c r="N228" s="18">
        <v>0.175</v>
      </c>
      <c r="O228" s="18">
        <v>1</v>
      </c>
      <c r="P228" s="18">
        <v>0.175</v>
      </c>
      <c r="Q228" s="18">
        <f t="shared" si="3"/>
        <v>0.175</v>
      </c>
      <c r="R228" s="18"/>
      <c r="S228" s="18"/>
    </row>
    <row r="229" spans="1:19">
      <c r="A229" s="22">
        <v>2019</v>
      </c>
      <c r="B229" s="22" t="s">
        <v>54</v>
      </c>
      <c r="C229" s="15">
        <v>2870000000</v>
      </c>
      <c r="D229" s="9">
        <v>49.9118</v>
      </c>
      <c r="E229" s="15">
        <v>1975000000</v>
      </c>
      <c r="F229" s="9">
        <v>26.2502</v>
      </c>
      <c r="G229" s="9">
        <v>20.8049</v>
      </c>
      <c r="H229" s="9">
        <v>0.9974</v>
      </c>
      <c r="I229" s="9">
        <v>21.7775778667179</v>
      </c>
      <c r="J229" s="9">
        <v>0.213588850174216</v>
      </c>
      <c r="K229" s="9">
        <v>0.363066202090592</v>
      </c>
      <c r="L229" s="9" t="s">
        <v>22</v>
      </c>
      <c r="M229" s="9" t="s">
        <v>23</v>
      </c>
      <c r="N229" s="18">
        <v>0.172</v>
      </c>
      <c r="O229" s="18">
        <v>0.201</v>
      </c>
      <c r="P229" s="18">
        <v>0.035</v>
      </c>
      <c r="Q229" s="18">
        <f t="shared" si="3"/>
        <v>0.174129353233831</v>
      </c>
      <c r="R229" s="18"/>
      <c r="S229" s="18"/>
    </row>
    <row r="230" spans="1:19">
      <c r="A230" s="22">
        <v>2019</v>
      </c>
      <c r="B230" s="22" t="s">
        <v>55</v>
      </c>
      <c r="C230" s="9">
        <v>43909125</v>
      </c>
      <c r="D230" s="9">
        <v>38.387</v>
      </c>
      <c r="E230" s="9">
        <v>27907408</v>
      </c>
      <c r="F230" s="9">
        <v>12.5589</v>
      </c>
      <c r="G230" s="9">
        <v>-7.5268</v>
      </c>
      <c r="H230" s="9">
        <v>1.1041</v>
      </c>
      <c r="I230" s="9">
        <v>17.5976327152157</v>
      </c>
      <c r="J230" s="9">
        <v>0.567797331420291</v>
      </c>
      <c r="K230" s="9">
        <v>0.375384228221355</v>
      </c>
      <c r="L230" s="9" t="s">
        <v>22</v>
      </c>
      <c r="M230" s="9" t="s">
        <v>23</v>
      </c>
      <c r="N230" s="18">
        <v>0.24</v>
      </c>
      <c r="O230" s="18">
        <v>0.868</v>
      </c>
      <c r="P230" s="18">
        <v>0.209</v>
      </c>
      <c r="Q230" s="18">
        <f t="shared" si="3"/>
        <v>0.240783410138249</v>
      </c>
      <c r="R230" s="18"/>
      <c r="S230" s="18"/>
    </row>
    <row r="231" spans="1:19">
      <c r="A231" s="22">
        <v>2019</v>
      </c>
      <c r="B231" s="22" t="s">
        <v>56</v>
      </c>
      <c r="C231" s="9">
        <v>56086916</v>
      </c>
      <c r="D231" s="9">
        <v>26.3075</v>
      </c>
      <c r="E231" s="9">
        <v>62891892</v>
      </c>
      <c r="F231" s="9">
        <v>9.7507</v>
      </c>
      <c r="G231" s="9">
        <v>13.3745</v>
      </c>
      <c r="H231" s="9">
        <v>1.5994</v>
      </c>
      <c r="I231" s="9">
        <v>17.84241311691</v>
      </c>
      <c r="J231" s="9">
        <v>0.441107815591073</v>
      </c>
      <c r="K231" s="9">
        <v>0.197785950648454</v>
      </c>
      <c r="L231" s="9" t="s">
        <v>22</v>
      </c>
      <c r="M231" s="9" t="s">
        <v>23</v>
      </c>
      <c r="N231" s="18">
        <v>0.256</v>
      </c>
      <c r="O231" s="18">
        <v>0.935</v>
      </c>
      <c r="P231" s="18">
        <v>0.24</v>
      </c>
      <c r="Q231" s="18">
        <f t="shared" si="3"/>
        <v>0.25668449197861</v>
      </c>
      <c r="R231" s="18"/>
      <c r="S231" s="18"/>
    </row>
    <row r="232" spans="1:19">
      <c r="A232" s="22">
        <v>2019</v>
      </c>
      <c r="B232" s="22" t="s">
        <v>57</v>
      </c>
      <c r="C232" s="9">
        <v>82656309</v>
      </c>
      <c r="D232" s="9">
        <v>64.033</v>
      </c>
      <c r="E232" s="9">
        <v>42273592</v>
      </c>
      <c r="F232" s="9">
        <v>6.3511</v>
      </c>
      <c r="G232" s="9">
        <v>29.932</v>
      </c>
      <c r="H232" s="9">
        <v>0.7245</v>
      </c>
      <c r="I232" s="9">
        <v>18.2302017132563</v>
      </c>
      <c r="J232" s="9">
        <v>0.187365298394827</v>
      </c>
      <c r="K232" s="9">
        <v>0.640329874879847</v>
      </c>
      <c r="L232" s="9" t="s">
        <v>22</v>
      </c>
      <c r="M232" s="9" t="s">
        <v>30</v>
      </c>
      <c r="N232" s="18">
        <v>0.125</v>
      </c>
      <c r="O232" s="18">
        <v>0.958</v>
      </c>
      <c r="P232" s="18">
        <v>0.12</v>
      </c>
      <c r="Q232" s="18">
        <f t="shared" si="3"/>
        <v>0.125260960334029</v>
      </c>
      <c r="R232" s="18"/>
      <c r="S232" s="18"/>
    </row>
    <row r="233" spans="1:19">
      <c r="A233" s="22">
        <v>2019</v>
      </c>
      <c r="B233" s="22" t="s">
        <v>58</v>
      </c>
      <c r="C233" s="9">
        <v>32483820</v>
      </c>
      <c r="D233" s="9">
        <v>26.9969</v>
      </c>
      <c r="E233" s="9">
        <v>14158405</v>
      </c>
      <c r="F233" s="9">
        <v>2.6274</v>
      </c>
      <c r="G233" s="9">
        <v>15.8456</v>
      </c>
      <c r="H233" s="9">
        <v>0.8514</v>
      </c>
      <c r="I233" s="9">
        <v>17.2962526771796</v>
      </c>
      <c r="J233" s="9">
        <v>0.581377725895538</v>
      </c>
      <c r="K233" s="9">
        <v>0.262523422429997</v>
      </c>
      <c r="L233" s="9" t="s">
        <v>22</v>
      </c>
      <c r="M233" s="9" t="s">
        <v>23</v>
      </c>
      <c r="N233" s="18">
        <v>0.359</v>
      </c>
      <c r="O233" s="18">
        <v>0.986</v>
      </c>
      <c r="P233" s="18">
        <v>0.354</v>
      </c>
      <c r="Q233" s="18">
        <f t="shared" si="3"/>
        <v>0.359026369168357</v>
      </c>
      <c r="R233" s="18"/>
      <c r="S233" s="18"/>
    </row>
    <row r="234" spans="1:19">
      <c r="A234" s="22">
        <v>2019</v>
      </c>
      <c r="B234" s="22" t="s">
        <v>59</v>
      </c>
      <c r="C234" s="15">
        <v>271400000</v>
      </c>
      <c r="D234" s="9">
        <v>58.3787</v>
      </c>
      <c r="E234" s="15">
        <v>122700000</v>
      </c>
      <c r="F234" s="9">
        <v>18.2746</v>
      </c>
      <c r="G234" s="9">
        <v>35.9145</v>
      </c>
      <c r="H234" s="9">
        <v>0.7216</v>
      </c>
      <c r="I234" s="9">
        <v>19.419104305365</v>
      </c>
      <c r="J234" s="9">
        <v>0.222918201915991</v>
      </c>
      <c r="K234" s="9">
        <v>0.583640383198231</v>
      </c>
      <c r="L234" s="9" t="s">
        <v>22</v>
      </c>
      <c r="M234" s="9" t="s">
        <v>23</v>
      </c>
      <c r="N234" s="18">
        <v>0.094</v>
      </c>
      <c r="O234" s="18">
        <v>0.974</v>
      </c>
      <c r="P234" s="18">
        <v>0.092</v>
      </c>
      <c r="Q234" s="18">
        <f t="shared" si="3"/>
        <v>0.0944558521560575</v>
      </c>
      <c r="R234" s="18"/>
      <c r="S234" s="18"/>
    </row>
    <row r="235" spans="1:19">
      <c r="A235" s="22">
        <v>2019</v>
      </c>
      <c r="B235" s="22" t="s">
        <v>60</v>
      </c>
      <c r="C235" s="9">
        <v>88090357</v>
      </c>
      <c r="D235" s="9">
        <v>66.2456</v>
      </c>
      <c r="E235" s="9">
        <v>17179326</v>
      </c>
      <c r="F235" s="9">
        <v>-13.538</v>
      </c>
      <c r="G235" s="9">
        <v>22.6396</v>
      </c>
      <c r="H235" s="9">
        <v>0.2367</v>
      </c>
      <c r="I235" s="9">
        <v>18.2938736297512</v>
      </c>
      <c r="J235" s="9">
        <v>-0.0984961384592868</v>
      </c>
      <c r="K235" s="9">
        <v>0.662358434987385</v>
      </c>
      <c r="L235" s="9" t="s">
        <v>22</v>
      </c>
      <c r="M235" s="9" t="s">
        <v>47</v>
      </c>
      <c r="N235" s="18">
        <v>0.175</v>
      </c>
      <c r="O235" s="18">
        <v>0.997</v>
      </c>
      <c r="P235" s="18">
        <v>0.175</v>
      </c>
      <c r="Q235" s="18">
        <f t="shared" si="3"/>
        <v>0.175526579739218</v>
      </c>
      <c r="R235" s="18"/>
      <c r="S235" s="18"/>
    </row>
    <row r="236" spans="1:19">
      <c r="A236" s="22">
        <v>2019</v>
      </c>
      <c r="B236" s="22" t="s">
        <v>61</v>
      </c>
      <c r="C236" s="15">
        <v>1676000000</v>
      </c>
      <c r="D236" s="9">
        <v>26.1313</v>
      </c>
      <c r="E236" s="9">
        <v>42886083</v>
      </c>
      <c r="F236" s="9">
        <v>-6.0398</v>
      </c>
      <c r="G236" s="9">
        <v>14.233</v>
      </c>
      <c r="H236" s="9">
        <v>0.0149</v>
      </c>
      <c r="I236" s="9">
        <v>21.2396758390063</v>
      </c>
      <c r="J236" s="9">
        <v>0.268436754176611</v>
      </c>
      <c r="K236" s="9">
        <v>0.242124105011933</v>
      </c>
      <c r="L236" s="9" t="s">
        <v>22</v>
      </c>
      <c r="M236" s="9" t="s">
        <v>62</v>
      </c>
      <c r="N236" s="18">
        <v>0.148</v>
      </c>
      <c r="O236" s="18">
        <v>0.835</v>
      </c>
      <c r="P236" s="18">
        <v>0.123</v>
      </c>
      <c r="Q236" s="18">
        <f t="shared" si="3"/>
        <v>0.147305389221557</v>
      </c>
      <c r="R236" s="18"/>
      <c r="S236" s="18"/>
    </row>
    <row r="237" spans="1:19">
      <c r="A237" s="22">
        <v>2019</v>
      </c>
      <c r="B237" s="22" t="s">
        <v>63</v>
      </c>
      <c r="C237" s="15">
        <v>288000000</v>
      </c>
      <c r="D237" s="9">
        <v>46.3059</v>
      </c>
      <c r="E237" s="15">
        <v>150400000</v>
      </c>
      <c r="F237" s="9">
        <v>9.7097</v>
      </c>
      <c r="G237" s="9">
        <v>20.6947</v>
      </c>
      <c r="H237" s="9">
        <v>0.7467</v>
      </c>
      <c r="I237" s="9">
        <v>19.4784710381002</v>
      </c>
      <c r="J237" s="9">
        <v>0.0176277430555556</v>
      </c>
      <c r="K237" s="9">
        <v>0.3050288125</v>
      </c>
      <c r="L237" s="9" t="s">
        <v>22</v>
      </c>
      <c r="M237" s="9" t="s">
        <v>64</v>
      </c>
      <c r="N237" s="18">
        <v>0.092</v>
      </c>
      <c r="O237" s="18">
        <v>1</v>
      </c>
      <c r="P237" s="18">
        <v>0.092</v>
      </c>
      <c r="Q237" s="18">
        <f t="shared" si="3"/>
        <v>0.092</v>
      </c>
      <c r="R237" s="18"/>
      <c r="S237" s="18"/>
    </row>
    <row r="238" spans="1:19">
      <c r="A238" s="22">
        <v>2019</v>
      </c>
      <c r="B238" s="22" t="s">
        <v>65</v>
      </c>
      <c r="C238" s="9">
        <v>31280906</v>
      </c>
      <c r="D238" s="9">
        <v>9.1754</v>
      </c>
      <c r="E238" s="9">
        <v>16943963</v>
      </c>
      <c r="F238" s="9">
        <v>18.4754</v>
      </c>
      <c r="G238" s="9">
        <v>-5.1865</v>
      </c>
      <c r="H238" s="9">
        <v>1.0172</v>
      </c>
      <c r="I238" s="9">
        <v>17.2585184374163</v>
      </c>
      <c r="J238" s="9">
        <v>0.547811502007007</v>
      </c>
      <c r="K238" s="9">
        <v>0.0868389138089543</v>
      </c>
      <c r="L238" s="9" t="s">
        <v>22</v>
      </c>
      <c r="M238" s="9" t="s">
        <v>23</v>
      </c>
      <c r="N238" s="18">
        <v>0.66</v>
      </c>
      <c r="O238" s="18">
        <v>0.898</v>
      </c>
      <c r="P238" s="18">
        <v>0.592</v>
      </c>
      <c r="Q238" s="18">
        <f t="shared" si="3"/>
        <v>0.65924276169265</v>
      </c>
      <c r="R238" s="18"/>
      <c r="S238" s="18"/>
    </row>
    <row r="239" spans="1:19">
      <c r="A239" s="22">
        <v>2019</v>
      </c>
      <c r="B239" s="22" t="s">
        <v>66</v>
      </c>
      <c r="C239" s="15">
        <v>130700000</v>
      </c>
      <c r="D239" s="9">
        <v>26.9389</v>
      </c>
      <c r="E239" s="9">
        <v>64305440</v>
      </c>
      <c r="F239" s="9">
        <v>2.6403</v>
      </c>
      <c r="G239" s="9">
        <v>-3.8109</v>
      </c>
      <c r="H239" s="9">
        <v>0.7102</v>
      </c>
      <c r="I239" s="9">
        <v>18.6884151785945</v>
      </c>
      <c r="J239" s="9">
        <v>0.624208729915838</v>
      </c>
      <c r="K239" s="9">
        <v>0.222003970925784</v>
      </c>
      <c r="L239" s="9" t="s">
        <v>22</v>
      </c>
      <c r="M239" s="9" t="s">
        <v>23</v>
      </c>
      <c r="N239" s="18">
        <v>0.144</v>
      </c>
      <c r="O239" s="18">
        <v>1</v>
      </c>
      <c r="P239" s="18">
        <v>0.144</v>
      </c>
      <c r="Q239" s="18">
        <f t="shared" si="3"/>
        <v>0.144</v>
      </c>
      <c r="R239" s="18"/>
      <c r="S239" s="18"/>
    </row>
    <row r="240" spans="1:19">
      <c r="A240" s="22">
        <v>2019</v>
      </c>
      <c r="B240" s="22" t="s">
        <v>67</v>
      </c>
      <c r="C240" s="15">
        <v>190400000</v>
      </c>
      <c r="D240" s="9">
        <v>65.6945</v>
      </c>
      <c r="E240" s="9">
        <v>28849577</v>
      </c>
      <c r="F240" s="9">
        <v>-30.1817</v>
      </c>
      <c r="G240" s="9">
        <v>-3.8987</v>
      </c>
      <c r="H240" s="9">
        <v>0.1563</v>
      </c>
      <c r="I240" s="9">
        <v>19.0646376803215</v>
      </c>
      <c r="J240" s="9">
        <v>-0.149248009453781</v>
      </c>
      <c r="K240" s="9">
        <v>0.512256260504202</v>
      </c>
      <c r="L240" s="9" t="s">
        <v>22</v>
      </c>
      <c r="M240" s="9" t="s">
        <v>30</v>
      </c>
      <c r="N240" s="18">
        <v>0.106</v>
      </c>
      <c r="O240" s="18">
        <v>0.972</v>
      </c>
      <c r="P240" s="18">
        <v>0.103</v>
      </c>
      <c r="Q240" s="18">
        <f t="shared" si="3"/>
        <v>0.1059670781893</v>
      </c>
      <c r="R240" s="18"/>
      <c r="S240" s="18"/>
    </row>
    <row r="241" spans="1:19">
      <c r="A241" s="22">
        <v>2019</v>
      </c>
      <c r="B241" s="22" t="s">
        <v>69</v>
      </c>
      <c r="C241" s="9">
        <v>95714873</v>
      </c>
      <c r="D241" s="9">
        <v>34.5488</v>
      </c>
      <c r="E241" s="9">
        <v>73873931</v>
      </c>
      <c r="F241" s="9">
        <v>3.5385</v>
      </c>
      <c r="G241" s="9">
        <v>1.183</v>
      </c>
      <c r="H241" s="9">
        <v>1.034</v>
      </c>
      <c r="I241" s="9">
        <v>18.376884257096</v>
      </c>
      <c r="J241" s="9">
        <v>0.560351890139373</v>
      </c>
      <c r="K241" s="9">
        <v>0.345293149999792</v>
      </c>
      <c r="L241" s="9" t="s">
        <v>22</v>
      </c>
      <c r="M241" s="9" t="s">
        <v>23</v>
      </c>
      <c r="N241" s="18">
        <v>0.144</v>
      </c>
      <c r="O241" s="18">
        <v>0.98</v>
      </c>
      <c r="P241" s="18">
        <v>0.141</v>
      </c>
      <c r="Q241" s="18">
        <f t="shared" si="3"/>
        <v>0.143877551020408</v>
      </c>
      <c r="R241" s="18"/>
      <c r="S241" s="18"/>
    </row>
    <row r="242" spans="1:19">
      <c r="A242" s="22">
        <v>2019</v>
      </c>
      <c r="B242" s="22" t="s">
        <v>70</v>
      </c>
      <c r="C242" s="15">
        <v>745400000</v>
      </c>
      <c r="D242" s="9">
        <v>49.5005</v>
      </c>
      <c r="E242" s="15">
        <v>527000000</v>
      </c>
      <c r="F242" s="9">
        <v>4.1936</v>
      </c>
      <c r="G242" s="9">
        <v>-29.6735</v>
      </c>
      <c r="H242" s="9">
        <v>0.7994</v>
      </c>
      <c r="I242" s="9">
        <v>20.4294315450094</v>
      </c>
      <c r="J242" s="9">
        <v>0.13536356318755</v>
      </c>
      <c r="K242" s="9">
        <v>0.489267507378589</v>
      </c>
      <c r="L242" s="9" t="s">
        <v>22</v>
      </c>
      <c r="M242" s="9" t="s">
        <v>71</v>
      </c>
      <c r="N242" s="18">
        <v>0.052</v>
      </c>
      <c r="O242" s="18">
        <v>0.984</v>
      </c>
      <c r="P242" s="18">
        <v>0.052</v>
      </c>
      <c r="Q242" s="18">
        <f t="shared" si="3"/>
        <v>0.0528455284552845</v>
      </c>
      <c r="R242" s="18"/>
      <c r="S242" s="18"/>
    </row>
    <row r="243" spans="1:19">
      <c r="A243" s="22">
        <v>2019</v>
      </c>
      <c r="B243" s="22" t="s">
        <v>72</v>
      </c>
      <c r="C243" s="15">
        <v>257800000</v>
      </c>
      <c r="D243" s="9">
        <v>15.9718</v>
      </c>
      <c r="E243" s="9">
        <v>80769284</v>
      </c>
      <c r="F243" s="9">
        <v>4.3888</v>
      </c>
      <c r="G243" s="9">
        <v>74.3526</v>
      </c>
      <c r="H243" s="9">
        <v>0.653</v>
      </c>
      <c r="I243" s="9">
        <v>19.3676946484694</v>
      </c>
      <c r="J243" s="9">
        <v>0.517390946470132</v>
      </c>
      <c r="K243" s="9">
        <v>0.121864290147401</v>
      </c>
      <c r="L243" s="9" t="s">
        <v>22</v>
      </c>
      <c r="M243" s="9" t="s">
        <v>30</v>
      </c>
      <c r="N243" s="18">
        <v>0.309</v>
      </c>
      <c r="O243" s="18">
        <v>0.912</v>
      </c>
      <c r="P243" s="18">
        <v>0.282</v>
      </c>
      <c r="Q243" s="18">
        <f t="shared" si="3"/>
        <v>0.309210526315789</v>
      </c>
      <c r="R243" s="18"/>
      <c r="S243" s="18"/>
    </row>
    <row r="244" spans="1:19">
      <c r="A244" s="22">
        <v>2019</v>
      </c>
      <c r="B244" s="22" t="s">
        <v>73</v>
      </c>
      <c r="C244" s="9">
        <v>38154467</v>
      </c>
      <c r="D244" s="9">
        <v>90.3423</v>
      </c>
      <c r="E244" s="9">
        <v>14969093</v>
      </c>
      <c r="F244" s="9">
        <v>-113.0883</v>
      </c>
      <c r="G244" s="9">
        <v>-1.7527</v>
      </c>
      <c r="H244" s="9">
        <v>0.3607</v>
      </c>
      <c r="I244" s="9">
        <v>17.4571533992727</v>
      </c>
      <c r="J244" s="9">
        <v>-0.443673476030998</v>
      </c>
      <c r="K244" s="9">
        <v>0.894619442593707</v>
      </c>
      <c r="L244" s="9" t="s">
        <v>22</v>
      </c>
      <c r="M244" s="9" t="s">
        <v>74</v>
      </c>
      <c r="N244" s="18">
        <v>0.129</v>
      </c>
      <c r="O244" s="18">
        <v>0.994</v>
      </c>
      <c r="P244" s="18">
        <v>0.129</v>
      </c>
      <c r="Q244" s="18">
        <f t="shared" si="3"/>
        <v>0.129778672032193</v>
      </c>
      <c r="R244" s="18"/>
      <c r="S244" s="18"/>
    </row>
    <row r="245" spans="1:19">
      <c r="A245" s="22">
        <v>2019</v>
      </c>
      <c r="B245" s="22" t="s">
        <v>75</v>
      </c>
      <c r="C245" s="9">
        <v>74286460</v>
      </c>
      <c r="D245" s="9">
        <v>7.0656</v>
      </c>
      <c r="E245" s="9">
        <v>10514779</v>
      </c>
      <c r="F245" s="9">
        <v>-5.8575</v>
      </c>
      <c r="G245" s="9">
        <v>-23.2169</v>
      </c>
      <c r="H245" s="9">
        <v>0.4546</v>
      </c>
      <c r="I245" s="9">
        <v>18.1234392588956</v>
      </c>
      <c r="J245" s="9">
        <v>0.844202706657445</v>
      </c>
      <c r="K245" s="9">
        <v>0.0706555191888266</v>
      </c>
      <c r="L245" s="9" t="s">
        <v>22</v>
      </c>
      <c r="M245" s="9" t="s">
        <v>23</v>
      </c>
      <c r="N245" s="18">
        <v>0.433</v>
      </c>
      <c r="O245" s="18">
        <v>1</v>
      </c>
      <c r="P245" s="18">
        <v>0.433</v>
      </c>
      <c r="Q245" s="18">
        <f t="shared" si="3"/>
        <v>0.433</v>
      </c>
      <c r="R245" s="18"/>
      <c r="S245" s="18"/>
    </row>
    <row r="246" spans="1:19">
      <c r="A246" s="22">
        <v>2019</v>
      </c>
      <c r="B246" s="22" t="s">
        <v>76</v>
      </c>
      <c r="C246" s="15">
        <v>307300000</v>
      </c>
      <c r="D246" s="9">
        <v>43.0182</v>
      </c>
      <c r="E246" s="15">
        <v>185300000</v>
      </c>
      <c r="F246" s="9">
        <v>29.1765</v>
      </c>
      <c r="G246" s="9">
        <v>40.5334</v>
      </c>
      <c r="H246" s="9">
        <v>1.2582</v>
      </c>
      <c r="I246" s="9">
        <v>19.5433350271007</v>
      </c>
      <c r="J246" s="9">
        <v>0.421412300683371</v>
      </c>
      <c r="K246" s="9">
        <v>0.36999674585096</v>
      </c>
      <c r="L246" s="9" t="s">
        <v>22</v>
      </c>
      <c r="M246" s="9" t="s">
        <v>71</v>
      </c>
      <c r="N246" s="18">
        <v>0.265</v>
      </c>
      <c r="O246" s="18">
        <v>0.435</v>
      </c>
      <c r="P246" s="18">
        <v>0.115</v>
      </c>
      <c r="Q246" s="18">
        <f t="shared" si="3"/>
        <v>0.264367816091954</v>
      </c>
      <c r="R246" s="18"/>
      <c r="S246" s="18"/>
    </row>
    <row r="247" spans="1:19">
      <c r="A247" s="22">
        <v>2019</v>
      </c>
      <c r="B247" s="22" t="s">
        <v>77</v>
      </c>
      <c r="C247" s="9">
        <v>90736226</v>
      </c>
      <c r="D247" s="9">
        <v>41.5668</v>
      </c>
      <c r="E247" s="9">
        <v>37049059</v>
      </c>
      <c r="F247" s="9">
        <v>21.4986</v>
      </c>
      <c r="G247" s="9">
        <v>12.5099</v>
      </c>
      <c r="H247" s="9">
        <v>0.7883</v>
      </c>
      <c r="I247" s="9">
        <v>18.3234672399752</v>
      </c>
      <c r="J247" s="9">
        <v>0.391670048079804</v>
      </c>
      <c r="K247" s="9">
        <v>0.348684019544741</v>
      </c>
      <c r="L247" s="9" t="s">
        <v>22</v>
      </c>
      <c r="M247" s="9" t="s">
        <v>23</v>
      </c>
      <c r="N247" s="18">
        <v>0.203</v>
      </c>
      <c r="O247" s="18">
        <v>0.702</v>
      </c>
      <c r="P247" s="18">
        <v>0.142</v>
      </c>
      <c r="Q247" s="18">
        <f t="shared" si="3"/>
        <v>0.202279202279202</v>
      </c>
      <c r="R247" s="18"/>
      <c r="S247" s="18"/>
    </row>
    <row r="248" spans="1:19">
      <c r="A248" s="22">
        <v>2019</v>
      </c>
      <c r="B248" s="22" t="s">
        <v>78</v>
      </c>
      <c r="C248" s="15">
        <v>172500000</v>
      </c>
      <c r="D248" s="9">
        <v>11.7908</v>
      </c>
      <c r="E248" s="9">
        <v>38846282</v>
      </c>
      <c r="F248" s="9">
        <v>20.6111</v>
      </c>
      <c r="G248" s="9">
        <v>7.1096</v>
      </c>
      <c r="H248" s="9">
        <v>0.5473</v>
      </c>
      <c r="I248" s="9">
        <v>18.9659077944357</v>
      </c>
      <c r="J248" s="9">
        <v>0.821298979710145</v>
      </c>
      <c r="K248" s="9">
        <v>0.116672034782609</v>
      </c>
      <c r="L248" s="9" t="s">
        <v>22</v>
      </c>
      <c r="M248" s="9" t="s">
        <v>39</v>
      </c>
      <c r="N248" s="18">
        <v>0.457</v>
      </c>
      <c r="O248" s="18">
        <v>0.556</v>
      </c>
      <c r="P248" s="18">
        <v>0.254</v>
      </c>
      <c r="Q248" s="18">
        <f t="shared" si="3"/>
        <v>0.456834532374101</v>
      </c>
      <c r="R248" s="18"/>
      <c r="S248" s="18"/>
    </row>
    <row r="249" spans="1:19">
      <c r="A249" s="22">
        <v>2019</v>
      </c>
      <c r="B249" s="22" t="s">
        <v>79</v>
      </c>
      <c r="C249" s="9">
        <v>89046741</v>
      </c>
      <c r="D249" s="9">
        <v>10.8394</v>
      </c>
      <c r="E249" s="9">
        <v>35258146</v>
      </c>
      <c r="F249" s="9">
        <v>12.535</v>
      </c>
      <c r="G249" s="9">
        <v>24.3921</v>
      </c>
      <c r="H249" s="9">
        <v>0.6199</v>
      </c>
      <c r="I249" s="9">
        <v>18.3046719696131</v>
      </c>
      <c r="J249" s="9">
        <v>0.746612679514009</v>
      </c>
      <c r="K249" s="9">
        <v>0.0525126135722362</v>
      </c>
      <c r="L249" s="9" t="s">
        <v>22</v>
      </c>
      <c r="M249" s="9" t="s">
        <v>30</v>
      </c>
      <c r="N249" s="18">
        <v>0.445</v>
      </c>
      <c r="O249" s="18">
        <v>0.897</v>
      </c>
      <c r="P249" s="18">
        <v>0.399</v>
      </c>
      <c r="Q249" s="18">
        <f t="shared" si="3"/>
        <v>0.444816053511706</v>
      </c>
      <c r="R249" s="18"/>
      <c r="S249" s="18"/>
    </row>
    <row r="250" spans="1:19">
      <c r="A250" s="22">
        <v>2019</v>
      </c>
      <c r="B250" s="22" t="s">
        <v>80</v>
      </c>
      <c r="C250" s="15">
        <v>125600000</v>
      </c>
      <c r="D250" s="9">
        <v>48.6456</v>
      </c>
      <c r="E250" s="9">
        <v>55779599</v>
      </c>
      <c r="F250" s="9">
        <v>-1.9768</v>
      </c>
      <c r="G250" s="9">
        <v>12.1823</v>
      </c>
      <c r="H250" s="9">
        <v>0.5937</v>
      </c>
      <c r="I250" s="9">
        <v>18.6486128119984</v>
      </c>
      <c r="J250" s="9">
        <v>-0.282082380573248</v>
      </c>
      <c r="K250" s="9">
        <v>0.486293224522293</v>
      </c>
      <c r="L250" s="9" t="s">
        <v>22</v>
      </c>
      <c r="M250" s="9" t="s">
        <v>44</v>
      </c>
      <c r="N250" s="18">
        <v>0.111</v>
      </c>
      <c r="O250" s="18">
        <v>1</v>
      </c>
      <c r="P250" s="18">
        <v>0.111</v>
      </c>
      <c r="Q250" s="18">
        <f t="shared" si="3"/>
        <v>0.111</v>
      </c>
      <c r="R250" s="18"/>
      <c r="S250" s="18"/>
    </row>
    <row r="251" spans="1:19">
      <c r="A251" s="22">
        <v>2019</v>
      </c>
      <c r="B251" s="22" t="s">
        <v>81</v>
      </c>
      <c r="C251" s="9">
        <v>11691603</v>
      </c>
      <c r="D251" s="9">
        <v>64.0113</v>
      </c>
      <c r="E251" s="9">
        <v>5178252.2</v>
      </c>
      <c r="F251" s="9">
        <v>-61.7248</v>
      </c>
      <c r="G251" s="9">
        <v>30.957</v>
      </c>
      <c r="H251" s="9">
        <v>0.5691</v>
      </c>
      <c r="I251" s="9">
        <v>16.2743814497959</v>
      </c>
      <c r="J251" s="9">
        <v>0.0744513220300074</v>
      </c>
      <c r="K251" s="9">
        <v>0.640113216297201</v>
      </c>
      <c r="L251" s="9" t="s">
        <v>22</v>
      </c>
      <c r="M251" s="9" t="s">
        <v>23</v>
      </c>
      <c r="N251" s="18">
        <v>0.648</v>
      </c>
      <c r="O251" s="18">
        <v>0.682</v>
      </c>
      <c r="P251" s="18">
        <v>0.442</v>
      </c>
      <c r="Q251" s="18">
        <f t="shared" si="3"/>
        <v>0.648093841642229</v>
      </c>
      <c r="R251" s="18"/>
      <c r="S251" s="18"/>
    </row>
    <row r="252" spans="1:19">
      <c r="A252" s="22">
        <v>2019</v>
      </c>
      <c r="B252" s="22" t="s">
        <v>82</v>
      </c>
      <c r="C252" s="15">
        <v>217000000</v>
      </c>
      <c r="D252" s="9">
        <v>17.2832</v>
      </c>
      <c r="E252" s="9">
        <v>72683263</v>
      </c>
      <c r="F252" s="9">
        <v>19.0678</v>
      </c>
      <c r="G252" s="9">
        <v>2.14</v>
      </c>
      <c r="H252" s="9">
        <v>0.6739</v>
      </c>
      <c r="I252" s="9">
        <v>19.1954079115047</v>
      </c>
      <c r="J252" s="9">
        <v>0.544923714285714</v>
      </c>
      <c r="K252" s="9">
        <v>0.169822829493088</v>
      </c>
      <c r="L252" s="9" t="s">
        <v>22</v>
      </c>
      <c r="M252" s="9" t="s">
        <v>23</v>
      </c>
      <c r="N252" s="18">
        <v>0.24</v>
      </c>
      <c r="O252" s="18">
        <v>0.711</v>
      </c>
      <c r="P252" s="18">
        <v>0.171</v>
      </c>
      <c r="Q252" s="18">
        <f t="shared" si="3"/>
        <v>0.240506329113924</v>
      </c>
      <c r="R252" s="18"/>
      <c r="S252" s="18"/>
    </row>
    <row r="253" spans="1:19">
      <c r="A253" s="22">
        <v>2019</v>
      </c>
      <c r="B253" s="22" t="s">
        <v>83</v>
      </c>
      <c r="C253" s="15">
        <v>109700000</v>
      </c>
      <c r="D253" s="9">
        <v>46.1213</v>
      </c>
      <c r="E253" s="9">
        <v>36290118</v>
      </c>
      <c r="F253" s="9">
        <v>11.7446</v>
      </c>
      <c r="G253" s="9">
        <v>2.8457</v>
      </c>
      <c r="H253" s="9">
        <v>0.6028</v>
      </c>
      <c r="I253" s="9">
        <v>18.5132599252455</v>
      </c>
      <c r="J253" s="9">
        <v>0.270660738377393</v>
      </c>
      <c r="K253" s="9">
        <v>0.215295742935278</v>
      </c>
      <c r="L253" s="9" t="s">
        <v>22</v>
      </c>
      <c r="M253" s="9" t="s">
        <v>23</v>
      </c>
      <c r="N253" s="18">
        <v>0.146</v>
      </c>
      <c r="O253" s="18">
        <v>0.81</v>
      </c>
      <c r="P253" s="18">
        <v>0.118</v>
      </c>
      <c r="Q253" s="18">
        <f t="shared" si="3"/>
        <v>0.145679012345679</v>
      </c>
      <c r="R253" s="18"/>
      <c r="S253" s="18"/>
    </row>
    <row r="254" spans="1:19">
      <c r="A254" s="22">
        <v>2019</v>
      </c>
      <c r="B254" s="22" t="s">
        <v>84</v>
      </c>
      <c r="C254" s="9">
        <v>66763599</v>
      </c>
      <c r="D254" s="9">
        <v>70.5957</v>
      </c>
      <c r="E254" s="9">
        <v>47598826</v>
      </c>
      <c r="F254" s="9">
        <v>21.2096</v>
      </c>
      <c r="G254" s="9">
        <v>20.1704</v>
      </c>
      <c r="H254" s="9">
        <v>1.2077</v>
      </c>
      <c r="I254" s="9">
        <v>18.0166685648315</v>
      </c>
      <c r="J254" s="9">
        <v>0.237669901528226</v>
      </c>
      <c r="K254" s="9">
        <v>0.567359917190803</v>
      </c>
      <c r="L254" s="9" t="s">
        <v>22</v>
      </c>
      <c r="M254" s="9" t="s">
        <v>23</v>
      </c>
      <c r="N254" s="18">
        <v>0.181</v>
      </c>
      <c r="O254" s="18">
        <v>0.761</v>
      </c>
      <c r="P254" s="18">
        <v>0.137</v>
      </c>
      <c r="Q254" s="18">
        <f t="shared" si="3"/>
        <v>0.180026281208936</v>
      </c>
      <c r="R254" s="18"/>
      <c r="S254" s="18"/>
    </row>
    <row r="255" spans="1:19">
      <c r="A255" s="22">
        <v>2019</v>
      </c>
      <c r="B255" s="22" t="s">
        <v>85</v>
      </c>
      <c r="C255" s="9">
        <v>9121528.9</v>
      </c>
      <c r="D255" s="9">
        <v>15.1396</v>
      </c>
      <c r="E255" s="9">
        <v>13628907</v>
      </c>
      <c r="F255" s="9">
        <v>15.9307</v>
      </c>
      <c r="G255" s="9">
        <v>-0.5967</v>
      </c>
      <c r="H255" s="9">
        <v>1.8149</v>
      </c>
      <c r="I255" s="9">
        <v>16.0261479905439</v>
      </c>
      <c r="J255" s="9">
        <v>0.824654899684635</v>
      </c>
      <c r="K255" s="9">
        <v>0.151396143688149</v>
      </c>
      <c r="L255" s="9" t="s">
        <v>22</v>
      </c>
      <c r="M255" s="9" t="s">
        <v>23</v>
      </c>
      <c r="N255" s="18">
        <v>1</v>
      </c>
      <c r="O255" s="18">
        <v>0.757</v>
      </c>
      <c r="P255" s="18">
        <v>0.757</v>
      </c>
      <c r="Q255" s="18">
        <f t="shared" si="3"/>
        <v>1</v>
      </c>
      <c r="R255" s="18"/>
      <c r="S255" s="18"/>
    </row>
    <row r="256" spans="1:19">
      <c r="A256" s="22">
        <v>2019</v>
      </c>
      <c r="B256" s="22" t="s">
        <v>86</v>
      </c>
      <c r="C256" s="9">
        <v>57798247</v>
      </c>
      <c r="D256" s="9">
        <v>26.5993</v>
      </c>
      <c r="E256" s="9">
        <v>28949788</v>
      </c>
      <c r="F256" s="9">
        <v>1.2508</v>
      </c>
      <c r="G256" s="9">
        <v>-13.2291</v>
      </c>
      <c r="H256" s="9">
        <v>0.6438</v>
      </c>
      <c r="I256" s="9">
        <v>17.872469004463</v>
      </c>
      <c r="J256" s="9">
        <v>0.284444249667295</v>
      </c>
      <c r="K256" s="9">
        <v>0.265993257546375</v>
      </c>
      <c r="L256" s="9" t="s">
        <v>22</v>
      </c>
      <c r="M256" s="9" t="s">
        <v>23</v>
      </c>
      <c r="N256" s="18">
        <v>0.193</v>
      </c>
      <c r="O256" s="18">
        <v>0.986</v>
      </c>
      <c r="P256" s="18">
        <v>0.19</v>
      </c>
      <c r="Q256" s="18">
        <f t="shared" si="3"/>
        <v>0.192697768762677</v>
      </c>
      <c r="R256" s="18"/>
      <c r="S256" s="18"/>
    </row>
    <row r="257" spans="1:19">
      <c r="A257" s="22">
        <v>2019</v>
      </c>
      <c r="B257" s="22" t="s">
        <v>87</v>
      </c>
      <c r="C257" s="15">
        <v>563400000</v>
      </c>
      <c r="D257" s="9">
        <v>36.8036</v>
      </c>
      <c r="E257" s="15">
        <v>226500000</v>
      </c>
      <c r="F257" s="9">
        <v>11.7428</v>
      </c>
      <c r="G257" s="9">
        <v>13.4556</v>
      </c>
      <c r="H257" s="9">
        <v>0.6115</v>
      </c>
      <c r="I257" s="9">
        <v>20.1495004134065</v>
      </c>
      <c r="J257" s="9">
        <v>0.217252396166134</v>
      </c>
      <c r="K257" s="9">
        <v>0.314341498047568</v>
      </c>
      <c r="L257" s="9" t="s">
        <v>22</v>
      </c>
      <c r="M257" s="9" t="s">
        <v>74</v>
      </c>
      <c r="N257" s="18">
        <v>0.081</v>
      </c>
      <c r="O257" s="18">
        <v>0.915</v>
      </c>
      <c r="P257" s="18">
        <v>0.074</v>
      </c>
      <c r="Q257" s="18">
        <f t="shared" si="3"/>
        <v>0.0808743169398907</v>
      </c>
      <c r="R257" s="18"/>
      <c r="S257" s="18"/>
    </row>
    <row r="258" spans="1:19">
      <c r="A258" s="22">
        <v>2019</v>
      </c>
      <c r="B258" s="22" t="s">
        <v>88</v>
      </c>
      <c r="C258" s="15">
        <v>133100000</v>
      </c>
      <c r="D258" s="9">
        <v>55.1062</v>
      </c>
      <c r="E258" s="15">
        <v>133300000</v>
      </c>
      <c r="F258" s="9">
        <v>2.2257</v>
      </c>
      <c r="G258" s="9">
        <v>-6.3134</v>
      </c>
      <c r="H258" s="9">
        <v>1.2497</v>
      </c>
      <c r="I258" s="9">
        <v>18.7066112833653</v>
      </c>
      <c r="J258" s="9">
        <v>0.323333050338092</v>
      </c>
      <c r="K258" s="9">
        <v>0.551197377911345</v>
      </c>
      <c r="L258" s="9" t="s">
        <v>22</v>
      </c>
      <c r="M258" s="9" t="s">
        <v>53</v>
      </c>
      <c r="N258" s="18">
        <v>0.091</v>
      </c>
      <c r="O258" s="18">
        <v>0.956</v>
      </c>
      <c r="P258" s="18">
        <v>0.087</v>
      </c>
      <c r="Q258" s="18">
        <f t="shared" si="3"/>
        <v>0.0910041841004184</v>
      </c>
      <c r="R258" s="18"/>
      <c r="S258" s="18"/>
    </row>
    <row r="259" spans="1:19">
      <c r="A259" s="22">
        <v>2019</v>
      </c>
      <c r="B259" s="22" t="s">
        <v>89</v>
      </c>
      <c r="C259" s="9">
        <v>56867549</v>
      </c>
      <c r="D259" s="9">
        <v>46.9451</v>
      </c>
      <c r="E259" s="9">
        <v>33915872</v>
      </c>
      <c r="F259" s="9">
        <v>-3.7705</v>
      </c>
      <c r="G259" s="9">
        <v>51.5261</v>
      </c>
      <c r="H259" s="9">
        <v>0.6502</v>
      </c>
      <c r="I259" s="9">
        <v>17.8562354200599</v>
      </c>
      <c r="J259" s="9">
        <v>0.415329083375828</v>
      </c>
      <c r="K259" s="9">
        <v>0.469451233074948</v>
      </c>
      <c r="L259" s="9" t="s">
        <v>22</v>
      </c>
      <c r="M259" s="9" t="s">
        <v>23</v>
      </c>
      <c r="N259" s="18">
        <v>0.181</v>
      </c>
      <c r="O259" s="18">
        <v>1</v>
      </c>
      <c r="P259" s="18">
        <v>0.181</v>
      </c>
      <c r="Q259" s="18">
        <f t="shared" si="3"/>
        <v>0.181</v>
      </c>
      <c r="R259" s="18"/>
      <c r="S259" s="18"/>
    </row>
    <row r="260" spans="1:19">
      <c r="A260" s="22">
        <v>2019</v>
      </c>
      <c r="B260" s="22" t="s">
        <v>90</v>
      </c>
      <c r="C260" s="9">
        <v>46028645</v>
      </c>
      <c r="D260" s="9">
        <v>60.6098</v>
      </c>
      <c r="E260" s="9">
        <v>4302348.9</v>
      </c>
      <c r="F260" s="9">
        <v>-28.5324</v>
      </c>
      <c r="G260" s="9">
        <v>-72.3297</v>
      </c>
      <c r="H260" s="9">
        <v>0.1403</v>
      </c>
      <c r="I260" s="9">
        <v>17.6447744780367</v>
      </c>
      <c r="J260" s="9">
        <v>0.0391970261127609</v>
      </c>
      <c r="K260" s="9">
        <v>0.517384359239773</v>
      </c>
      <c r="L260" s="9" t="s">
        <v>22</v>
      </c>
      <c r="M260" s="9" t="s">
        <v>23</v>
      </c>
      <c r="N260" s="18">
        <v>0.237</v>
      </c>
      <c r="O260" s="18">
        <v>0.975</v>
      </c>
      <c r="P260" s="18">
        <v>0.231</v>
      </c>
      <c r="Q260" s="18">
        <f t="shared" ref="Q260:Q323" si="4">P260/O260</f>
        <v>0.236923076923077</v>
      </c>
      <c r="R260" s="18"/>
      <c r="S260" s="18"/>
    </row>
    <row r="261" spans="1:19">
      <c r="A261" s="22">
        <v>2019</v>
      </c>
      <c r="B261" s="22" t="s">
        <v>91</v>
      </c>
      <c r="C261" s="9">
        <v>25330260</v>
      </c>
      <c r="D261" s="9">
        <v>59.2334</v>
      </c>
      <c r="E261" s="9">
        <v>8275688</v>
      </c>
      <c r="F261" s="9">
        <v>8.6483</v>
      </c>
      <c r="G261" s="9">
        <v>-7.905</v>
      </c>
      <c r="H261" s="9">
        <v>0.5857</v>
      </c>
      <c r="I261" s="9">
        <v>17.0475102864337</v>
      </c>
      <c r="J261" s="9">
        <v>0.250373647960976</v>
      </c>
      <c r="K261" s="9">
        <v>0.296371154500585</v>
      </c>
      <c r="L261" s="9" t="s">
        <v>22</v>
      </c>
      <c r="M261" s="9" t="s">
        <v>53</v>
      </c>
      <c r="N261" s="18">
        <v>0.612</v>
      </c>
      <c r="O261" s="18">
        <v>0.485</v>
      </c>
      <c r="P261" s="18">
        <v>0.297</v>
      </c>
      <c r="Q261" s="18">
        <f t="shared" si="4"/>
        <v>0.612371134020618</v>
      </c>
      <c r="R261" s="18"/>
      <c r="S261" s="18"/>
    </row>
    <row r="262" spans="1:19">
      <c r="A262" s="22">
        <v>2019</v>
      </c>
      <c r="B262" s="22" t="s">
        <v>92</v>
      </c>
      <c r="C262" s="9">
        <v>24161790</v>
      </c>
      <c r="D262" s="9">
        <v>17.0829</v>
      </c>
      <c r="E262" s="9">
        <v>16581267</v>
      </c>
      <c r="F262" s="9">
        <v>9.4829</v>
      </c>
      <c r="G262" s="9">
        <v>41.9606</v>
      </c>
      <c r="H262" s="9">
        <v>1.713</v>
      </c>
      <c r="I262" s="9">
        <v>17.0002830176904</v>
      </c>
      <c r="J262" s="9">
        <v>0.767226674844869</v>
      </c>
      <c r="K262" s="9">
        <v>0.137520489996809</v>
      </c>
      <c r="L262" s="9" t="s">
        <v>22</v>
      </c>
      <c r="M262" s="9" t="s">
        <v>23</v>
      </c>
      <c r="N262" s="18">
        <v>0.702</v>
      </c>
      <c r="O262" s="18">
        <v>0.839</v>
      </c>
      <c r="P262" s="18">
        <v>0.589</v>
      </c>
      <c r="Q262" s="18">
        <f t="shared" si="4"/>
        <v>0.702026221692491</v>
      </c>
      <c r="R262" s="18"/>
      <c r="S262" s="18"/>
    </row>
    <row r="263" spans="1:19">
      <c r="A263" s="22">
        <v>2019</v>
      </c>
      <c r="B263" s="22" t="s">
        <v>93</v>
      </c>
      <c r="C263" s="15">
        <v>198000000</v>
      </c>
      <c r="D263" s="9">
        <v>42.0739</v>
      </c>
      <c r="E263" s="9">
        <v>167553.11</v>
      </c>
      <c r="F263" s="9">
        <v>17.1322</v>
      </c>
      <c r="G263" s="9">
        <v>-77.3861</v>
      </c>
      <c r="H263" s="9">
        <v>0.0074</v>
      </c>
      <c r="I263" s="9">
        <v>19.1037775886588</v>
      </c>
      <c r="J263" s="9">
        <v>0.484176060606061</v>
      </c>
      <c r="K263" s="9">
        <v>0.0663289898989899</v>
      </c>
      <c r="L263" s="9" t="s">
        <v>22</v>
      </c>
      <c r="M263" s="9" t="s">
        <v>30</v>
      </c>
      <c r="N263" s="18">
        <v>1</v>
      </c>
      <c r="O263" s="18">
        <v>0.91</v>
      </c>
      <c r="P263" s="18">
        <v>0.91</v>
      </c>
      <c r="Q263" s="18">
        <f t="shared" si="4"/>
        <v>1</v>
      </c>
      <c r="R263" s="18"/>
      <c r="S263" s="18"/>
    </row>
    <row r="264" spans="1:19">
      <c r="A264" s="22">
        <v>2019</v>
      </c>
      <c r="B264" s="22" t="s">
        <v>94</v>
      </c>
      <c r="C264" s="15">
        <v>202300000</v>
      </c>
      <c r="D264" s="9">
        <v>17.4746</v>
      </c>
      <c r="E264" s="9">
        <v>40867198</v>
      </c>
      <c r="F264" s="9">
        <v>1.0597</v>
      </c>
      <c r="G264" s="9">
        <v>-46.9568</v>
      </c>
      <c r="H264" s="9">
        <v>0.3157</v>
      </c>
      <c r="I264" s="9">
        <v>19.125262302138</v>
      </c>
      <c r="J264" s="9">
        <v>0.746126663371231</v>
      </c>
      <c r="K264" s="9">
        <v>0.174782876915472</v>
      </c>
      <c r="L264" s="9" t="s">
        <v>22</v>
      </c>
      <c r="M264" s="9" t="s">
        <v>30</v>
      </c>
      <c r="N264" s="18">
        <v>0.12</v>
      </c>
      <c r="O264" s="18">
        <v>0.963</v>
      </c>
      <c r="P264" s="18">
        <v>0.116</v>
      </c>
      <c r="Q264" s="18">
        <f t="shared" si="4"/>
        <v>0.120456905503634</v>
      </c>
      <c r="R264" s="18"/>
      <c r="S264" s="18"/>
    </row>
    <row r="265" spans="1:19">
      <c r="A265" s="22">
        <v>2019</v>
      </c>
      <c r="B265" s="22" t="s">
        <v>95</v>
      </c>
      <c r="C265" s="15">
        <v>529600000</v>
      </c>
      <c r="D265" s="9">
        <v>58.6843</v>
      </c>
      <c r="E265" s="15">
        <v>1226000000</v>
      </c>
      <c r="F265" s="9">
        <v>0.5753</v>
      </c>
      <c r="G265" s="9">
        <v>9.0177</v>
      </c>
      <c r="H265" s="9">
        <v>2.5307</v>
      </c>
      <c r="I265" s="9">
        <v>20.0876325625871</v>
      </c>
      <c r="J265" s="9">
        <v>0.134441087613293</v>
      </c>
      <c r="K265" s="9">
        <v>0.553247734138973</v>
      </c>
      <c r="L265" s="9" t="s">
        <v>22</v>
      </c>
      <c r="M265" s="9" t="s">
        <v>74</v>
      </c>
      <c r="N265" s="18">
        <v>0.253</v>
      </c>
      <c r="O265" s="18">
        <v>0.548</v>
      </c>
      <c r="P265" s="18">
        <v>0.139</v>
      </c>
      <c r="Q265" s="18">
        <f t="shared" si="4"/>
        <v>0.253649635036496</v>
      </c>
      <c r="R265" s="18"/>
      <c r="S265" s="18"/>
    </row>
    <row r="266" spans="1:19">
      <c r="A266" s="22">
        <v>2019</v>
      </c>
      <c r="B266" s="22" t="s">
        <v>96</v>
      </c>
      <c r="C266" s="15">
        <v>296200000</v>
      </c>
      <c r="D266" s="9">
        <v>60.5281</v>
      </c>
      <c r="E266" s="15">
        <v>208100000</v>
      </c>
      <c r="F266" s="9">
        <v>0.7237</v>
      </c>
      <c r="G266" s="9">
        <v>-13.1974</v>
      </c>
      <c r="H266" s="9">
        <v>0.9476</v>
      </c>
      <c r="I266" s="9">
        <v>19.506545459798</v>
      </c>
      <c r="J266" s="9">
        <v>-0.0779878460499662</v>
      </c>
      <c r="K266" s="9">
        <v>0.594868332207968</v>
      </c>
      <c r="L266" s="9" t="s">
        <v>22</v>
      </c>
      <c r="M266" s="9" t="s">
        <v>30</v>
      </c>
      <c r="N266" s="18">
        <v>0.06</v>
      </c>
      <c r="O266" s="18">
        <v>0.979</v>
      </c>
      <c r="P266" s="18">
        <v>0.059</v>
      </c>
      <c r="Q266" s="18">
        <f t="shared" si="4"/>
        <v>0.0602655771195097</v>
      </c>
      <c r="R266" s="18"/>
      <c r="S266" s="18"/>
    </row>
    <row r="267" spans="1:19">
      <c r="A267" s="22">
        <v>2019</v>
      </c>
      <c r="B267" s="22" t="s">
        <v>97</v>
      </c>
      <c r="C267" s="9">
        <v>52961733</v>
      </c>
      <c r="D267" s="9">
        <v>26.9076</v>
      </c>
      <c r="E267" s="9">
        <v>20302909</v>
      </c>
      <c r="F267" s="9">
        <v>5.9155</v>
      </c>
      <c r="G267" s="9">
        <v>24.0136</v>
      </c>
      <c r="H267" s="9">
        <v>0.6968</v>
      </c>
      <c r="I267" s="9">
        <v>17.7850801918673</v>
      </c>
      <c r="J267" s="9">
        <v>0.484896066373055</v>
      </c>
      <c r="K267" s="9">
        <v>0.269076466965309</v>
      </c>
      <c r="L267" s="9" t="s">
        <v>22</v>
      </c>
      <c r="M267" s="9" t="s">
        <v>23</v>
      </c>
      <c r="N267" s="18">
        <v>0.256</v>
      </c>
      <c r="O267" s="18">
        <v>0.976</v>
      </c>
      <c r="P267" s="18">
        <v>0.25</v>
      </c>
      <c r="Q267" s="18">
        <f t="shared" si="4"/>
        <v>0.256147540983607</v>
      </c>
      <c r="R267" s="18"/>
      <c r="S267" s="18"/>
    </row>
    <row r="268" spans="1:19">
      <c r="A268" s="22">
        <v>2019</v>
      </c>
      <c r="B268" s="22" t="s">
        <v>98</v>
      </c>
      <c r="C268" s="15">
        <v>116300000</v>
      </c>
      <c r="D268" s="9">
        <v>34.3607</v>
      </c>
      <c r="E268" s="9">
        <v>828321.76</v>
      </c>
      <c r="F268" s="9">
        <v>-18.3818</v>
      </c>
      <c r="G268" s="9">
        <v>-96.1059</v>
      </c>
      <c r="H268" s="9">
        <v>0.0082</v>
      </c>
      <c r="I268" s="9">
        <v>18.5716836174889</v>
      </c>
      <c r="J268" s="9">
        <v>0.546290920034394</v>
      </c>
      <c r="K268" s="9">
        <v>0.343648890799656</v>
      </c>
      <c r="L268" s="9" t="s">
        <v>22</v>
      </c>
      <c r="M268" s="9" t="s">
        <v>23</v>
      </c>
      <c r="N268" s="18">
        <v>0.728</v>
      </c>
      <c r="O268" s="18">
        <v>0.969</v>
      </c>
      <c r="P268" s="18">
        <v>0.706</v>
      </c>
      <c r="Q268" s="18">
        <f t="shared" si="4"/>
        <v>0.72858617131063</v>
      </c>
      <c r="R268" s="18"/>
      <c r="S268" s="18"/>
    </row>
    <row r="269" spans="1:19">
      <c r="A269" s="22">
        <v>2019</v>
      </c>
      <c r="B269" s="22" t="s">
        <v>99</v>
      </c>
      <c r="C269" s="9">
        <v>27601447</v>
      </c>
      <c r="D269" s="9">
        <v>24.4074</v>
      </c>
      <c r="E269" s="9">
        <v>5507048.9</v>
      </c>
      <c r="F269" s="9">
        <v>-4.7601</v>
      </c>
      <c r="G269" s="9">
        <v>-2.0745</v>
      </c>
      <c r="H269" s="9">
        <v>0.4261</v>
      </c>
      <c r="I269" s="9">
        <v>17.1333787568493</v>
      </c>
      <c r="J269" s="9">
        <v>0.534232542228674</v>
      </c>
      <c r="K269" s="9">
        <v>0.244073682079059</v>
      </c>
      <c r="L269" s="9" t="s">
        <v>22</v>
      </c>
      <c r="M269" s="9" t="s">
        <v>23</v>
      </c>
      <c r="N269" s="18">
        <v>0.528</v>
      </c>
      <c r="O269" s="18">
        <v>0.845</v>
      </c>
      <c r="P269" s="18">
        <v>0.446</v>
      </c>
      <c r="Q269" s="18">
        <f t="shared" si="4"/>
        <v>0.527810650887574</v>
      </c>
      <c r="R269" s="18"/>
      <c r="S269" s="18"/>
    </row>
    <row r="270" spans="1:19">
      <c r="A270" s="22">
        <v>2019</v>
      </c>
      <c r="B270" s="22" t="s">
        <v>100</v>
      </c>
      <c r="C270" s="9">
        <v>5759884.2</v>
      </c>
      <c r="D270" s="9">
        <v>7.0994</v>
      </c>
      <c r="E270" s="9">
        <v>1372821.6</v>
      </c>
      <c r="F270" s="9">
        <v>-22.3434</v>
      </c>
      <c r="G270" s="9">
        <v>-67.1731</v>
      </c>
      <c r="H270" s="9">
        <v>0.3081</v>
      </c>
      <c r="I270" s="9">
        <v>15.5664279283033</v>
      </c>
      <c r="J270" s="9">
        <v>0.839733149496304</v>
      </c>
      <c r="K270" s="9">
        <v>0.0709939967195868</v>
      </c>
      <c r="L270" s="9" t="s">
        <v>22</v>
      </c>
      <c r="M270" s="9" t="s">
        <v>30</v>
      </c>
      <c r="N270" s="18">
        <v>1</v>
      </c>
      <c r="O270" s="18">
        <v>1</v>
      </c>
      <c r="P270" s="18">
        <v>1</v>
      </c>
      <c r="Q270" s="18">
        <f t="shared" si="4"/>
        <v>1</v>
      </c>
      <c r="R270" s="18"/>
      <c r="S270" s="18"/>
    </row>
    <row r="271" spans="1:19">
      <c r="A271" s="22">
        <v>2019</v>
      </c>
      <c r="B271" s="22" t="s">
        <v>101</v>
      </c>
      <c r="C271" s="15">
        <v>180800000</v>
      </c>
      <c r="D271" s="9">
        <v>6.1025</v>
      </c>
      <c r="E271" s="15">
        <v>109700000</v>
      </c>
      <c r="F271" s="9">
        <v>13.6387</v>
      </c>
      <c r="G271" s="9">
        <v>30.5448</v>
      </c>
      <c r="H271" s="9">
        <v>0.8898</v>
      </c>
      <c r="I271" s="9">
        <v>19.0129020059224</v>
      </c>
      <c r="J271" s="9">
        <v>0.60767157079646</v>
      </c>
      <c r="K271" s="9">
        <v>0.0610231194690265</v>
      </c>
      <c r="L271" s="9" t="s">
        <v>22</v>
      </c>
      <c r="M271" s="9" t="s">
        <v>30</v>
      </c>
      <c r="N271" s="18">
        <v>0.715</v>
      </c>
      <c r="O271" s="18">
        <v>0.744</v>
      </c>
      <c r="P271" s="18">
        <v>0.532</v>
      </c>
      <c r="Q271" s="18">
        <f t="shared" si="4"/>
        <v>0.71505376344086</v>
      </c>
      <c r="R271" s="18"/>
      <c r="S271" s="18"/>
    </row>
    <row r="272" spans="1:19">
      <c r="A272" s="22">
        <v>2019</v>
      </c>
      <c r="B272" s="22" t="s">
        <v>102</v>
      </c>
      <c r="C272" s="9">
        <v>70890027</v>
      </c>
      <c r="D272" s="9">
        <v>70.3552</v>
      </c>
      <c r="E272" s="15">
        <v>127600000</v>
      </c>
      <c r="F272" s="9">
        <v>17.8104</v>
      </c>
      <c r="G272" s="9">
        <v>19.4831</v>
      </c>
      <c r="H272" s="9">
        <v>2.1349</v>
      </c>
      <c r="I272" s="9">
        <v>18.0766403187029</v>
      </c>
      <c r="J272" s="9">
        <v>0.260365537736359</v>
      </c>
      <c r="K272" s="9">
        <v>0.703551671661798</v>
      </c>
      <c r="L272" s="9" t="s">
        <v>22</v>
      </c>
      <c r="M272" s="9" t="s">
        <v>23</v>
      </c>
      <c r="N272" s="18">
        <v>0.165</v>
      </c>
      <c r="O272" s="18">
        <v>0.734</v>
      </c>
      <c r="P272" s="18">
        <v>0.121</v>
      </c>
      <c r="Q272" s="18">
        <f t="shared" si="4"/>
        <v>0.164850136239782</v>
      </c>
      <c r="R272" s="18"/>
      <c r="S272" s="18"/>
    </row>
    <row r="273" spans="1:19">
      <c r="A273" s="22">
        <v>2019</v>
      </c>
      <c r="B273" s="22" t="s">
        <v>103</v>
      </c>
      <c r="C273" s="15">
        <v>318200000</v>
      </c>
      <c r="D273" s="9">
        <v>46.2697</v>
      </c>
      <c r="E273" s="9">
        <v>36596553</v>
      </c>
      <c r="F273" s="9">
        <v>1.2569</v>
      </c>
      <c r="G273" s="9">
        <v>-22.5835</v>
      </c>
      <c r="H273" s="9">
        <v>0.2041</v>
      </c>
      <c r="I273" s="9">
        <v>19.578190673868</v>
      </c>
      <c r="J273" s="9">
        <v>0.339723444374607</v>
      </c>
      <c r="K273" s="9">
        <v>0.441860465116279</v>
      </c>
      <c r="L273" s="9" t="s">
        <v>22</v>
      </c>
      <c r="M273" s="9" t="s">
        <v>39</v>
      </c>
      <c r="N273" s="18">
        <v>0.084</v>
      </c>
      <c r="O273" s="18">
        <v>0.997</v>
      </c>
      <c r="P273" s="18">
        <v>0.083</v>
      </c>
      <c r="Q273" s="18">
        <f t="shared" si="4"/>
        <v>0.0832497492477432</v>
      </c>
      <c r="R273" s="18"/>
      <c r="S273" s="18"/>
    </row>
    <row r="274" spans="1:19">
      <c r="A274" s="22">
        <v>2019</v>
      </c>
      <c r="B274" s="22" t="s">
        <v>104</v>
      </c>
      <c r="C274" s="15">
        <v>391500000</v>
      </c>
      <c r="D274" s="9">
        <v>45.9277</v>
      </c>
      <c r="E274" s="15">
        <v>180900000</v>
      </c>
      <c r="F274" s="9">
        <v>8.2366</v>
      </c>
      <c r="G274" s="9">
        <v>-22.5721</v>
      </c>
      <c r="H274" s="9">
        <v>0.6135</v>
      </c>
      <c r="I274" s="9">
        <v>19.7854960733951</v>
      </c>
      <c r="J274" s="9">
        <v>0.457471264367816</v>
      </c>
      <c r="K274" s="9">
        <v>0.459259259259259</v>
      </c>
      <c r="L274" s="9" t="s">
        <v>22</v>
      </c>
      <c r="M274" s="9" t="s">
        <v>30</v>
      </c>
      <c r="N274" s="18">
        <v>0.055</v>
      </c>
      <c r="O274" s="18">
        <v>0.995</v>
      </c>
      <c r="P274" s="18">
        <v>0.055</v>
      </c>
      <c r="Q274" s="18">
        <f t="shared" si="4"/>
        <v>0.0552763819095477</v>
      </c>
      <c r="R274" s="18"/>
      <c r="S274" s="18"/>
    </row>
    <row r="275" spans="1:19">
      <c r="A275" s="22">
        <v>2019</v>
      </c>
      <c r="B275" s="22" t="s">
        <v>105</v>
      </c>
      <c r="C275" s="15">
        <v>650000000</v>
      </c>
      <c r="D275" s="9">
        <v>47.66</v>
      </c>
      <c r="E275" s="9">
        <v>76725071</v>
      </c>
      <c r="F275" s="9">
        <v>2.0635</v>
      </c>
      <c r="G275" s="9">
        <v>2.0901</v>
      </c>
      <c r="H275" s="9">
        <v>0.2361</v>
      </c>
      <c r="I275" s="9">
        <v>20.292482920854</v>
      </c>
      <c r="J275" s="9">
        <v>0.0487692307692308</v>
      </c>
      <c r="K275" s="9">
        <v>0.247384615384615</v>
      </c>
      <c r="L275" s="9" t="s">
        <v>22</v>
      </c>
      <c r="M275" s="9" t="s">
        <v>23</v>
      </c>
      <c r="N275" s="18">
        <v>0.069</v>
      </c>
      <c r="O275" s="18">
        <v>0.879</v>
      </c>
      <c r="P275" s="18">
        <v>0.06</v>
      </c>
      <c r="Q275" s="18">
        <f t="shared" si="4"/>
        <v>0.068259385665529</v>
      </c>
      <c r="R275" s="18"/>
      <c r="S275" s="18"/>
    </row>
    <row r="276" spans="1:19">
      <c r="A276" s="22">
        <v>2019</v>
      </c>
      <c r="B276" s="22" t="s">
        <v>106</v>
      </c>
      <c r="C276" s="15">
        <v>231100000</v>
      </c>
      <c r="D276" s="9">
        <v>66.648</v>
      </c>
      <c r="E276" s="9">
        <v>82985818</v>
      </c>
      <c r="F276" s="9">
        <v>-8.2416</v>
      </c>
      <c r="G276" s="9">
        <v>79.0768</v>
      </c>
      <c r="H276" s="9">
        <v>0.4117</v>
      </c>
      <c r="I276" s="9">
        <v>19.2583610752446</v>
      </c>
      <c r="J276" s="9">
        <v>-0.363272176546949</v>
      </c>
      <c r="K276" s="9">
        <v>0.630030289917785</v>
      </c>
      <c r="L276" s="9" t="s">
        <v>22</v>
      </c>
      <c r="M276" s="9" t="s">
        <v>39</v>
      </c>
      <c r="N276" s="18">
        <v>0.117</v>
      </c>
      <c r="O276" s="18">
        <v>1</v>
      </c>
      <c r="P276" s="18">
        <v>0.117</v>
      </c>
      <c r="Q276" s="18">
        <f t="shared" si="4"/>
        <v>0.117</v>
      </c>
      <c r="R276" s="18"/>
      <c r="S276" s="18"/>
    </row>
    <row r="277" spans="1:19">
      <c r="A277" s="22">
        <v>2019</v>
      </c>
      <c r="B277" s="22" t="s">
        <v>107</v>
      </c>
      <c r="C277" s="9">
        <v>15452417</v>
      </c>
      <c r="D277" s="9">
        <v>24.7602</v>
      </c>
      <c r="E277" s="9">
        <v>33156604</v>
      </c>
      <c r="F277" s="9">
        <v>42.2931</v>
      </c>
      <c r="G277" s="9">
        <v>19.9219</v>
      </c>
      <c r="H277" s="9">
        <v>3.2932</v>
      </c>
      <c r="I277" s="9">
        <v>16.553275989202</v>
      </c>
      <c r="J277" s="9">
        <v>0.659282292213574</v>
      </c>
      <c r="K277" s="9">
        <v>0.247602242419422</v>
      </c>
      <c r="L277" s="9" t="s">
        <v>22</v>
      </c>
      <c r="M277" s="9" t="s">
        <v>23</v>
      </c>
      <c r="N277" s="18">
        <v>1</v>
      </c>
      <c r="O277" s="18">
        <v>0.597</v>
      </c>
      <c r="P277" s="18">
        <v>0.597</v>
      </c>
      <c r="Q277" s="18">
        <f t="shared" si="4"/>
        <v>1</v>
      </c>
      <c r="R277" s="18"/>
      <c r="S277" s="18"/>
    </row>
    <row r="278" spans="1:19">
      <c r="A278" s="22">
        <v>2019</v>
      </c>
      <c r="B278" s="22" t="s">
        <v>108</v>
      </c>
      <c r="C278" s="15">
        <v>157300000</v>
      </c>
      <c r="D278" s="9">
        <v>7.8336</v>
      </c>
      <c r="E278" s="9">
        <v>53374901</v>
      </c>
      <c r="F278" s="9">
        <v>-2.7247</v>
      </c>
      <c r="G278" s="9">
        <v>-9.8904</v>
      </c>
      <c r="H278" s="9">
        <v>0.4357</v>
      </c>
      <c r="I278" s="9">
        <v>18.8736653680285</v>
      </c>
      <c r="J278" s="9">
        <v>0.714885219326128</v>
      </c>
      <c r="K278" s="9">
        <v>0.075960298792117</v>
      </c>
      <c r="L278" s="9" t="s">
        <v>22</v>
      </c>
      <c r="M278" s="9" t="s">
        <v>23</v>
      </c>
      <c r="N278" s="18">
        <v>0.311</v>
      </c>
      <c r="O278" s="18">
        <v>0.991</v>
      </c>
      <c r="P278" s="18">
        <v>0.308</v>
      </c>
      <c r="Q278" s="18">
        <f t="shared" si="4"/>
        <v>0.31079717457114</v>
      </c>
      <c r="R278" s="18"/>
      <c r="S278" s="18"/>
    </row>
    <row r="279" spans="1:19">
      <c r="A279" s="22">
        <v>2019</v>
      </c>
      <c r="B279" s="22" t="s">
        <v>109</v>
      </c>
      <c r="C279" s="15">
        <v>282500000</v>
      </c>
      <c r="D279" s="9">
        <v>42.429</v>
      </c>
      <c r="E279" s="15">
        <v>268700000</v>
      </c>
      <c r="F279" s="9">
        <v>6.0094</v>
      </c>
      <c r="G279" s="9">
        <v>3.023</v>
      </c>
      <c r="H279" s="9">
        <v>1.17</v>
      </c>
      <c r="I279" s="9">
        <v>19.4591891085508</v>
      </c>
      <c r="J279" s="9">
        <v>0.269734513274336</v>
      </c>
      <c r="K279" s="9">
        <v>0.421238938053097</v>
      </c>
      <c r="L279" s="9" t="s">
        <v>22</v>
      </c>
      <c r="M279" s="9" t="s">
        <v>74</v>
      </c>
      <c r="N279" s="18">
        <v>0.098</v>
      </c>
      <c r="O279" s="18">
        <v>0.998</v>
      </c>
      <c r="P279" s="18">
        <v>0.098</v>
      </c>
      <c r="Q279" s="18">
        <f t="shared" si="4"/>
        <v>0.0981963927855711</v>
      </c>
      <c r="R279" s="18"/>
      <c r="S279" s="18"/>
    </row>
    <row r="280" spans="1:19">
      <c r="A280" s="22">
        <v>2019</v>
      </c>
      <c r="B280" s="22" t="s">
        <v>110</v>
      </c>
      <c r="C280" s="15">
        <v>115200000</v>
      </c>
      <c r="D280" s="9">
        <v>11.3873</v>
      </c>
      <c r="E280" s="9">
        <v>45888577</v>
      </c>
      <c r="F280" s="9">
        <v>-6.1183</v>
      </c>
      <c r="G280" s="9">
        <v>95.8746</v>
      </c>
      <c r="H280" s="9">
        <v>0.4727</v>
      </c>
      <c r="I280" s="9">
        <v>18.5621803062261</v>
      </c>
      <c r="J280" s="9">
        <v>0.612816403645833</v>
      </c>
      <c r="K280" s="9">
        <v>0.0787851762152778</v>
      </c>
      <c r="L280" s="9" t="s">
        <v>22</v>
      </c>
      <c r="M280" s="9" t="s">
        <v>64</v>
      </c>
      <c r="N280" s="18">
        <v>0.583</v>
      </c>
      <c r="O280" s="18">
        <v>0.947</v>
      </c>
      <c r="P280" s="18">
        <v>0.552</v>
      </c>
      <c r="Q280" s="18">
        <f t="shared" si="4"/>
        <v>0.582893347412883</v>
      </c>
      <c r="R280" s="18"/>
      <c r="S280" s="18"/>
    </row>
    <row r="281" spans="1:19">
      <c r="A281" s="22">
        <v>2019</v>
      </c>
      <c r="B281" s="22" t="s">
        <v>111</v>
      </c>
      <c r="C281" s="15">
        <v>688100000</v>
      </c>
      <c r="D281" s="9">
        <v>46.1973</v>
      </c>
      <c r="E281" s="15">
        <v>103600000</v>
      </c>
      <c r="F281" s="9">
        <v>8.5555</v>
      </c>
      <c r="G281" s="9">
        <v>-0.7977</v>
      </c>
      <c r="H281" s="9">
        <v>0.2098</v>
      </c>
      <c r="I281" s="9">
        <v>20.3494447341727</v>
      </c>
      <c r="J281" s="9">
        <v>-0.343573948553989</v>
      </c>
      <c r="K281" s="9">
        <v>0.461996802790292</v>
      </c>
      <c r="L281" s="9" t="s">
        <v>22</v>
      </c>
      <c r="M281" s="9" t="s">
        <v>112</v>
      </c>
      <c r="N281" s="18">
        <v>0.057</v>
      </c>
      <c r="O281" s="18">
        <v>0.938</v>
      </c>
      <c r="P281" s="18">
        <v>0.053</v>
      </c>
      <c r="Q281" s="18">
        <f t="shared" si="4"/>
        <v>0.0565031982942431</v>
      </c>
      <c r="R281" s="18"/>
      <c r="S281" s="18"/>
    </row>
    <row r="282" spans="1:19">
      <c r="A282" s="22">
        <v>2019</v>
      </c>
      <c r="B282" s="22" t="s">
        <v>113</v>
      </c>
      <c r="C282" s="15">
        <v>844000000</v>
      </c>
      <c r="D282" s="9">
        <v>20.0527</v>
      </c>
      <c r="E282" s="9">
        <v>10309066</v>
      </c>
      <c r="F282" s="9">
        <v>16.701</v>
      </c>
      <c r="G282" s="9">
        <v>42.3732</v>
      </c>
      <c r="H282" s="9">
        <v>0.382</v>
      </c>
      <c r="I282" s="9">
        <v>20.5536630525602</v>
      </c>
      <c r="J282" s="9">
        <v>0.296919431279621</v>
      </c>
      <c r="K282" s="9">
        <v>0.150592417061611</v>
      </c>
      <c r="L282" s="9" t="s">
        <v>22</v>
      </c>
      <c r="M282" s="9" t="s">
        <v>30</v>
      </c>
      <c r="N282" s="18">
        <v>0.697</v>
      </c>
      <c r="O282" s="18">
        <v>0.66</v>
      </c>
      <c r="P282" s="18">
        <v>0.46</v>
      </c>
      <c r="Q282" s="18">
        <f t="shared" si="4"/>
        <v>0.696969696969697</v>
      </c>
      <c r="R282" s="18"/>
      <c r="S282" s="18"/>
    </row>
    <row r="283" spans="1:19">
      <c r="A283" s="21">
        <v>2020</v>
      </c>
      <c r="B283" s="21" t="s">
        <v>21</v>
      </c>
      <c r="C283" s="15">
        <v>199000000</v>
      </c>
      <c r="D283" s="9">
        <v>12.9335</v>
      </c>
      <c r="E283" s="9">
        <v>55821468</v>
      </c>
      <c r="F283" s="9">
        <v>10.9766</v>
      </c>
      <c r="G283" s="9">
        <v>0.085</v>
      </c>
      <c r="H283" s="9">
        <v>0.582</v>
      </c>
      <c r="I283" s="9">
        <v>19.1088153826888</v>
      </c>
      <c r="J283" s="9">
        <v>0.445586899497487</v>
      </c>
      <c r="K283" s="9">
        <v>0.101649281407035</v>
      </c>
      <c r="L283" s="9" t="s">
        <v>22</v>
      </c>
      <c r="M283" s="9" t="s">
        <v>23</v>
      </c>
      <c r="N283" s="18">
        <v>0.224</v>
      </c>
      <c r="O283" s="18">
        <v>0.924</v>
      </c>
      <c r="P283" s="18">
        <v>0.207</v>
      </c>
      <c r="Q283" s="18">
        <f t="shared" si="4"/>
        <v>0.224025974025974</v>
      </c>
      <c r="R283" s="18"/>
      <c r="S283" s="18"/>
    </row>
    <row r="284" spans="1:19">
      <c r="A284" s="21">
        <v>2020</v>
      </c>
      <c r="B284" s="21" t="s">
        <v>24</v>
      </c>
      <c r="C284" s="9">
        <v>27580492</v>
      </c>
      <c r="D284" s="9">
        <v>19.7706</v>
      </c>
      <c r="E284" s="9">
        <v>11462378</v>
      </c>
      <c r="F284" s="9">
        <v>6.9187</v>
      </c>
      <c r="G284" s="9">
        <v>-15.4381</v>
      </c>
      <c r="H284" s="9">
        <v>0.7557</v>
      </c>
      <c r="I284" s="9">
        <v>17.1326192691841</v>
      </c>
      <c r="J284" s="9">
        <v>0.666498639690691</v>
      </c>
      <c r="K284" s="9">
        <v>0.197705958254842</v>
      </c>
      <c r="L284" s="9" t="s">
        <v>22</v>
      </c>
      <c r="M284" s="9" t="s">
        <v>23</v>
      </c>
      <c r="N284" s="18">
        <v>0.453</v>
      </c>
      <c r="O284" s="18">
        <v>0.817</v>
      </c>
      <c r="P284" s="18">
        <v>0.37</v>
      </c>
      <c r="Q284" s="18">
        <f t="shared" si="4"/>
        <v>0.452876376988984</v>
      </c>
      <c r="R284" s="18"/>
      <c r="S284" s="18"/>
    </row>
    <row r="285" spans="1:19">
      <c r="A285" s="21">
        <v>2020</v>
      </c>
      <c r="B285" s="21" t="s">
        <v>29</v>
      </c>
      <c r="C285" s="15">
        <v>850800000</v>
      </c>
      <c r="D285" s="9">
        <v>43.1047</v>
      </c>
      <c r="E285" s="15">
        <v>195200000</v>
      </c>
      <c r="F285" s="9">
        <v>-2.6548</v>
      </c>
      <c r="G285" s="9">
        <v>-15.9641</v>
      </c>
      <c r="H285" s="9">
        <v>0.2506</v>
      </c>
      <c r="I285" s="9">
        <v>20.5616876412904</v>
      </c>
      <c r="J285" s="9">
        <v>0.209214856605548</v>
      </c>
      <c r="K285" s="9">
        <v>0.36906440996709</v>
      </c>
      <c r="L285" s="9" t="s">
        <v>22</v>
      </c>
      <c r="M285" s="9" t="s">
        <v>30</v>
      </c>
      <c r="N285" s="18">
        <v>0.043</v>
      </c>
      <c r="O285" s="18">
        <v>0.994</v>
      </c>
      <c r="P285" s="18">
        <v>0.043</v>
      </c>
      <c r="Q285" s="18">
        <f t="shared" si="4"/>
        <v>0.0432595573440644</v>
      </c>
      <c r="R285" s="18"/>
      <c r="S285" s="18"/>
    </row>
    <row r="286" spans="1:19">
      <c r="A286" s="21">
        <v>2020</v>
      </c>
      <c r="B286" s="21" t="s">
        <v>35</v>
      </c>
      <c r="C286" s="9">
        <v>80440485</v>
      </c>
      <c r="D286" s="9">
        <v>17.013</v>
      </c>
      <c r="E286" s="9">
        <v>61904962</v>
      </c>
      <c r="F286" s="9">
        <v>1.2763</v>
      </c>
      <c r="G286" s="9">
        <v>-32.9223</v>
      </c>
      <c r="H286" s="9">
        <v>0.7465</v>
      </c>
      <c r="I286" s="9">
        <v>18.2030281521892</v>
      </c>
      <c r="J286" s="9">
        <v>0.208959667510707</v>
      </c>
      <c r="K286" s="9">
        <v>0.170130252198256</v>
      </c>
      <c r="L286" s="9" t="s">
        <v>22</v>
      </c>
      <c r="M286" s="9" t="s">
        <v>30</v>
      </c>
      <c r="N286" s="18">
        <v>0.217</v>
      </c>
      <c r="O286" s="18">
        <v>0.966</v>
      </c>
      <c r="P286" s="18">
        <v>0.209</v>
      </c>
      <c r="Q286" s="18">
        <f t="shared" si="4"/>
        <v>0.216356107660455</v>
      </c>
      <c r="R286" s="18"/>
      <c r="S286" s="18"/>
    </row>
    <row r="287" spans="1:19">
      <c r="A287" s="21">
        <v>2020</v>
      </c>
      <c r="B287" s="21" t="s">
        <v>37</v>
      </c>
      <c r="C287" s="15">
        <v>206600000</v>
      </c>
      <c r="D287" s="9">
        <v>73.703</v>
      </c>
      <c r="E287" s="15">
        <v>102100000</v>
      </c>
      <c r="F287" s="9">
        <v>-87.9964</v>
      </c>
      <c r="G287" s="9">
        <v>-33.8369</v>
      </c>
      <c r="H287" s="9">
        <v>0.2531</v>
      </c>
      <c r="I287" s="9">
        <v>19.1462951146498</v>
      </c>
      <c r="J287" s="9">
        <v>-0.466690285575992</v>
      </c>
      <c r="K287" s="9">
        <v>0.705227492739593</v>
      </c>
      <c r="L287" s="9" t="s">
        <v>22</v>
      </c>
      <c r="M287" s="9" t="s">
        <v>30</v>
      </c>
      <c r="N287" s="18">
        <v>0.052</v>
      </c>
      <c r="O287" s="18">
        <v>0.777</v>
      </c>
      <c r="P287" s="18">
        <v>0.04</v>
      </c>
      <c r="Q287" s="18">
        <f t="shared" si="4"/>
        <v>0.0514800514800515</v>
      </c>
      <c r="R287" s="18"/>
      <c r="S287" s="18"/>
    </row>
    <row r="288" spans="1:19">
      <c r="A288" s="21">
        <v>2020</v>
      </c>
      <c r="B288" s="21" t="s">
        <v>38</v>
      </c>
      <c r="C288" s="15">
        <v>130100000</v>
      </c>
      <c r="D288" s="9">
        <v>35.1737</v>
      </c>
      <c r="E288" s="9">
        <v>88969335</v>
      </c>
      <c r="F288" s="9">
        <v>-3.0725</v>
      </c>
      <c r="G288" s="9">
        <v>-20.8683</v>
      </c>
      <c r="H288" s="9">
        <v>0.815</v>
      </c>
      <c r="I288" s="9">
        <v>18.6838139434827</v>
      </c>
      <c r="J288" s="9">
        <v>0.347174827056111</v>
      </c>
      <c r="K288" s="9">
        <v>0.224958670253651</v>
      </c>
      <c r="L288" s="9" t="s">
        <v>22</v>
      </c>
      <c r="M288" s="9" t="s">
        <v>39</v>
      </c>
      <c r="N288" s="18">
        <v>0.111</v>
      </c>
      <c r="O288" s="18">
        <v>0.957</v>
      </c>
      <c r="P288" s="18">
        <v>0.106</v>
      </c>
      <c r="Q288" s="18">
        <f t="shared" si="4"/>
        <v>0.110762800417973</v>
      </c>
      <c r="R288" s="18"/>
      <c r="S288" s="18"/>
    </row>
    <row r="289" spans="1:19">
      <c r="A289" s="21">
        <v>2020</v>
      </c>
      <c r="B289" s="21" t="s">
        <v>40</v>
      </c>
      <c r="C289" s="15">
        <v>191200000</v>
      </c>
      <c r="D289" s="9">
        <v>64.5679</v>
      </c>
      <c r="E289" s="9">
        <v>72152040</v>
      </c>
      <c r="F289" s="9">
        <v>-20.4458</v>
      </c>
      <c r="G289" s="9">
        <v>-1.7414</v>
      </c>
      <c r="H289" s="9">
        <v>0.4871</v>
      </c>
      <c r="I289" s="9">
        <v>19.0688305585816</v>
      </c>
      <c r="J289" s="9">
        <v>-0.121663980125523</v>
      </c>
      <c r="K289" s="9">
        <v>0.642782426778243</v>
      </c>
      <c r="L289" s="9" t="s">
        <v>22</v>
      </c>
      <c r="M289" s="9" t="s">
        <v>23</v>
      </c>
      <c r="N289" s="18">
        <v>0.071</v>
      </c>
      <c r="O289" s="18">
        <v>0.968</v>
      </c>
      <c r="P289" s="18">
        <v>0.069</v>
      </c>
      <c r="Q289" s="18">
        <f t="shared" si="4"/>
        <v>0.0712809917355372</v>
      </c>
      <c r="R289" s="18"/>
      <c r="S289" s="18"/>
    </row>
    <row r="290" spans="1:19">
      <c r="A290" s="21">
        <v>2020</v>
      </c>
      <c r="B290" s="21" t="s">
        <v>41</v>
      </c>
      <c r="C290" s="15">
        <v>358300000</v>
      </c>
      <c r="D290" s="9">
        <v>17.5901</v>
      </c>
      <c r="E290" s="9">
        <v>57434501</v>
      </c>
      <c r="F290" s="9">
        <v>9.8002</v>
      </c>
      <c r="G290" s="9">
        <v>48.8179</v>
      </c>
      <c r="H290" s="9">
        <v>0.3102</v>
      </c>
      <c r="I290" s="9">
        <v>19.6968811822752</v>
      </c>
      <c r="J290" s="9">
        <v>0.543928135640525</v>
      </c>
      <c r="K290" s="9">
        <v>0.116970552609545</v>
      </c>
      <c r="L290" s="9" t="s">
        <v>22</v>
      </c>
      <c r="M290" s="9" t="s">
        <v>30</v>
      </c>
      <c r="N290" s="18">
        <v>0.233</v>
      </c>
      <c r="O290" s="18">
        <v>0.902</v>
      </c>
      <c r="P290" s="18">
        <v>0.21</v>
      </c>
      <c r="Q290" s="18">
        <f t="shared" si="4"/>
        <v>0.232815964523282</v>
      </c>
      <c r="R290" s="18"/>
      <c r="S290" s="18"/>
    </row>
    <row r="291" spans="1:19">
      <c r="A291" s="21">
        <v>2020</v>
      </c>
      <c r="B291" s="21" t="s">
        <v>42</v>
      </c>
      <c r="C291" s="15">
        <v>966000000</v>
      </c>
      <c r="D291" s="9">
        <v>48.1155</v>
      </c>
      <c r="E291" s="15">
        <v>377600000</v>
      </c>
      <c r="F291" s="9">
        <v>-9.9818</v>
      </c>
      <c r="G291" s="9">
        <v>35.051</v>
      </c>
      <c r="H291" s="9">
        <v>0.4652</v>
      </c>
      <c r="I291" s="9">
        <v>20.6886743921768</v>
      </c>
      <c r="J291" s="9">
        <v>0.431469979296066</v>
      </c>
      <c r="K291" s="9">
        <v>0.355797101449275</v>
      </c>
      <c r="L291" s="9" t="s">
        <v>22</v>
      </c>
      <c r="M291" s="9" t="s">
        <v>30</v>
      </c>
      <c r="N291" s="18">
        <v>0.063</v>
      </c>
      <c r="O291" s="18">
        <v>0.965</v>
      </c>
      <c r="P291" s="18">
        <v>0.061</v>
      </c>
      <c r="Q291" s="18">
        <f t="shared" si="4"/>
        <v>0.0632124352331606</v>
      </c>
      <c r="R291" s="18"/>
      <c r="S291" s="18"/>
    </row>
    <row r="292" spans="1:19">
      <c r="A292" s="21">
        <v>2020</v>
      </c>
      <c r="B292" s="21" t="s">
        <v>43</v>
      </c>
      <c r="C292" s="15">
        <v>1287000000</v>
      </c>
      <c r="D292" s="9">
        <v>41.1929</v>
      </c>
      <c r="E292" s="15">
        <v>484200000</v>
      </c>
      <c r="F292" s="9">
        <v>8.1911</v>
      </c>
      <c r="G292" s="9">
        <v>-19.7838</v>
      </c>
      <c r="H292" s="9">
        <v>0.494</v>
      </c>
      <c r="I292" s="9">
        <v>20.9755797655604</v>
      </c>
      <c r="J292" s="9">
        <v>0.31033411033411</v>
      </c>
      <c r="K292" s="9">
        <v>0.403729603729604</v>
      </c>
      <c r="L292" s="9" t="s">
        <v>22</v>
      </c>
      <c r="M292" s="9" t="s">
        <v>44</v>
      </c>
      <c r="N292" s="18">
        <v>0.035</v>
      </c>
      <c r="O292" s="18">
        <v>0.995</v>
      </c>
      <c r="P292" s="18">
        <v>0.035</v>
      </c>
      <c r="Q292" s="18">
        <f t="shared" si="4"/>
        <v>0.0351758793969849</v>
      </c>
      <c r="R292" s="18"/>
      <c r="S292" s="18"/>
    </row>
    <row r="293" spans="1:19">
      <c r="A293" s="21">
        <v>2020</v>
      </c>
      <c r="B293" s="21" t="s">
        <v>45</v>
      </c>
      <c r="C293" s="9">
        <v>38533811</v>
      </c>
      <c r="D293" s="9">
        <v>39.4946</v>
      </c>
      <c r="E293" s="9">
        <v>46249933</v>
      </c>
      <c r="F293" s="9">
        <v>18.6218</v>
      </c>
      <c r="G293" s="9">
        <v>-9.4899</v>
      </c>
      <c r="H293" s="9">
        <v>1.538</v>
      </c>
      <c r="I293" s="9">
        <v>17.4670466216514</v>
      </c>
      <c r="J293" s="9">
        <v>0.424430768085721</v>
      </c>
      <c r="K293" s="9">
        <v>0.349996682134554</v>
      </c>
      <c r="L293" s="9" t="s">
        <v>22</v>
      </c>
      <c r="M293" s="9" t="s">
        <v>23</v>
      </c>
      <c r="N293" s="18">
        <v>0.24</v>
      </c>
      <c r="O293" s="18">
        <v>0.783</v>
      </c>
      <c r="P293" s="18">
        <v>0.188</v>
      </c>
      <c r="Q293" s="18">
        <f t="shared" si="4"/>
        <v>0.240102171136654</v>
      </c>
      <c r="R293" s="18"/>
      <c r="S293" s="18"/>
    </row>
    <row r="294" spans="1:19">
      <c r="A294" s="21">
        <v>2020</v>
      </c>
      <c r="B294" s="21" t="s">
        <v>46</v>
      </c>
      <c r="C294" s="15">
        <v>109000000</v>
      </c>
      <c r="D294" s="9">
        <v>50.325</v>
      </c>
      <c r="E294" s="9">
        <v>70102218</v>
      </c>
      <c r="F294" s="9">
        <v>-33.3321</v>
      </c>
      <c r="G294" s="9">
        <v>-14.7104</v>
      </c>
      <c r="H294" s="9">
        <v>0.6527</v>
      </c>
      <c r="I294" s="9">
        <v>18.5068584401934</v>
      </c>
      <c r="J294" s="9">
        <v>-0.0625598348623853</v>
      </c>
      <c r="K294" s="9">
        <v>0.434915055045872</v>
      </c>
      <c r="L294" s="9" t="s">
        <v>22</v>
      </c>
      <c r="M294" s="9" t="s">
        <v>47</v>
      </c>
      <c r="N294" s="18">
        <v>0.096</v>
      </c>
      <c r="O294" s="18">
        <v>0.886</v>
      </c>
      <c r="P294" s="18">
        <v>0.085</v>
      </c>
      <c r="Q294" s="18">
        <f t="shared" si="4"/>
        <v>0.0959367945823928</v>
      </c>
      <c r="R294" s="18"/>
      <c r="S294" s="18"/>
    </row>
    <row r="295" spans="1:19">
      <c r="A295" s="21">
        <v>2020</v>
      </c>
      <c r="B295" s="21" t="s">
        <v>48</v>
      </c>
      <c r="C295" s="9">
        <v>67178536</v>
      </c>
      <c r="D295" s="9">
        <v>62.6663</v>
      </c>
      <c r="E295" s="9">
        <v>8802104.2</v>
      </c>
      <c r="F295" s="9">
        <v>-15.7379</v>
      </c>
      <c r="G295" s="9">
        <v>-55.0765</v>
      </c>
      <c r="H295" s="9">
        <v>0.145</v>
      </c>
      <c r="I295" s="9">
        <v>18.0228643497109</v>
      </c>
      <c r="J295" s="9">
        <v>-0.0414605641301859</v>
      </c>
      <c r="K295" s="9">
        <v>0.408145795258176</v>
      </c>
      <c r="L295" s="9" t="s">
        <v>22</v>
      </c>
      <c r="M295" s="9" t="s">
        <v>23</v>
      </c>
      <c r="N295" s="18">
        <v>0.173</v>
      </c>
      <c r="O295" s="18">
        <v>0.846</v>
      </c>
      <c r="P295" s="18">
        <v>0.146</v>
      </c>
      <c r="Q295" s="18">
        <f t="shared" si="4"/>
        <v>0.1725768321513</v>
      </c>
      <c r="R295" s="18"/>
      <c r="S295" s="18"/>
    </row>
    <row r="296" spans="1:19">
      <c r="A296" s="21">
        <v>2020</v>
      </c>
      <c r="B296" s="21" t="s">
        <v>49</v>
      </c>
      <c r="C296" s="15">
        <v>125400000</v>
      </c>
      <c r="D296" s="9">
        <v>50.925</v>
      </c>
      <c r="E296" s="9">
        <v>43060636</v>
      </c>
      <c r="F296" s="9">
        <v>2.8943</v>
      </c>
      <c r="G296" s="9">
        <v>41.6555</v>
      </c>
      <c r="H296" s="9">
        <v>0.5618</v>
      </c>
      <c r="I296" s="9">
        <v>18.6470191861631</v>
      </c>
      <c r="J296" s="9">
        <v>-0.0795985645933014</v>
      </c>
      <c r="K296" s="9">
        <v>0.509142783094099</v>
      </c>
      <c r="L296" s="9" t="s">
        <v>22</v>
      </c>
      <c r="M296" s="9" t="s">
        <v>30</v>
      </c>
      <c r="N296" s="18">
        <v>0.14</v>
      </c>
      <c r="O296" s="18">
        <v>0.965</v>
      </c>
      <c r="P296" s="18">
        <v>0.135</v>
      </c>
      <c r="Q296" s="18">
        <f t="shared" si="4"/>
        <v>0.139896373056995</v>
      </c>
      <c r="R296" s="18"/>
      <c r="S296" s="18"/>
    </row>
    <row r="297" spans="1:19">
      <c r="A297" s="21">
        <v>2020</v>
      </c>
      <c r="B297" s="21" t="s">
        <v>50</v>
      </c>
      <c r="C297" s="9">
        <v>6059159.3</v>
      </c>
      <c r="D297" s="9">
        <v>33.648</v>
      </c>
      <c r="E297" s="9">
        <v>15014912</v>
      </c>
      <c r="F297" s="9">
        <v>-114.1049</v>
      </c>
      <c r="G297" s="9">
        <v>166.9179</v>
      </c>
      <c r="H297" s="9">
        <v>2.6054</v>
      </c>
      <c r="I297" s="9">
        <v>15.6170816190488</v>
      </c>
      <c r="J297" s="9">
        <v>0.3678580624213</v>
      </c>
      <c r="K297" s="9">
        <v>0.336479666411807</v>
      </c>
      <c r="L297" s="9" t="s">
        <v>22</v>
      </c>
      <c r="M297" s="9" t="s">
        <v>23</v>
      </c>
      <c r="N297" s="18">
        <v>1</v>
      </c>
      <c r="O297" s="18">
        <v>1</v>
      </c>
      <c r="P297" s="18">
        <v>1</v>
      </c>
      <c r="Q297" s="18">
        <f t="shared" si="4"/>
        <v>1</v>
      </c>
      <c r="R297" s="18"/>
      <c r="S297" s="18"/>
    </row>
    <row r="298" spans="1:19">
      <c r="A298" s="21">
        <v>2020</v>
      </c>
      <c r="B298" s="21" t="s">
        <v>52</v>
      </c>
      <c r="C298" s="15">
        <v>117400000</v>
      </c>
      <c r="D298" s="9">
        <v>27.347</v>
      </c>
      <c r="E298" s="9">
        <v>80113973</v>
      </c>
      <c r="F298" s="9">
        <v>4.594</v>
      </c>
      <c r="G298" s="9">
        <v>-10.8201</v>
      </c>
      <c r="H298" s="9">
        <v>0.8789</v>
      </c>
      <c r="I298" s="9">
        <v>18.5810974653583</v>
      </c>
      <c r="J298" s="9">
        <v>0.622724088586031</v>
      </c>
      <c r="K298" s="9">
        <v>0.273357683134583</v>
      </c>
      <c r="L298" s="9" t="s">
        <v>22</v>
      </c>
      <c r="M298" s="9" t="s">
        <v>53</v>
      </c>
      <c r="N298" s="18">
        <v>0.141</v>
      </c>
      <c r="O298" s="18">
        <v>0.978</v>
      </c>
      <c r="P298" s="18">
        <v>0.138</v>
      </c>
      <c r="Q298" s="18">
        <f t="shared" si="4"/>
        <v>0.141104294478528</v>
      </c>
      <c r="R298" s="18"/>
      <c r="S298" s="18"/>
    </row>
    <row r="299" spans="1:19">
      <c r="A299" s="21">
        <v>2020</v>
      </c>
      <c r="B299" s="21" t="s">
        <v>54</v>
      </c>
      <c r="C299" s="15">
        <v>3461000000</v>
      </c>
      <c r="D299" s="9">
        <v>47.5016</v>
      </c>
      <c r="E299" s="15">
        <v>1926000000</v>
      </c>
      <c r="F299" s="9">
        <v>20.0523</v>
      </c>
      <c r="G299" s="9">
        <v>-2.3279</v>
      </c>
      <c r="H299" s="9">
        <v>0.8611</v>
      </c>
      <c r="I299" s="9">
        <v>21.9648234015996</v>
      </c>
      <c r="J299" s="9">
        <v>0.281421554464028</v>
      </c>
      <c r="K299" s="9">
        <v>0.361167292689974</v>
      </c>
      <c r="L299" s="9" t="s">
        <v>22</v>
      </c>
      <c r="M299" s="9" t="s">
        <v>23</v>
      </c>
      <c r="N299" s="18">
        <v>0.074</v>
      </c>
      <c r="O299" s="18">
        <v>0.362</v>
      </c>
      <c r="P299" s="18">
        <v>0.027</v>
      </c>
      <c r="Q299" s="18">
        <f t="shared" si="4"/>
        <v>0.074585635359116</v>
      </c>
      <c r="R299" s="18"/>
      <c r="S299" s="18"/>
    </row>
    <row r="300" spans="1:19">
      <c r="A300" s="21">
        <v>2020</v>
      </c>
      <c r="B300" s="21" t="s">
        <v>55</v>
      </c>
      <c r="C300" s="9">
        <v>58051826</v>
      </c>
      <c r="D300" s="9">
        <v>40.8552</v>
      </c>
      <c r="E300" s="9">
        <v>28649173</v>
      </c>
      <c r="F300" s="9">
        <v>23.7208</v>
      </c>
      <c r="G300" s="9">
        <v>1.8024</v>
      </c>
      <c r="H300" s="9">
        <v>1.0106</v>
      </c>
      <c r="I300" s="9">
        <v>17.8768467212551</v>
      </c>
      <c r="J300" s="9">
        <v>0.531128340390189</v>
      </c>
      <c r="K300" s="9">
        <v>0.405310851031628</v>
      </c>
      <c r="L300" s="9" t="s">
        <v>22</v>
      </c>
      <c r="M300" s="9" t="s">
        <v>23</v>
      </c>
      <c r="N300" s="18">
        <v>0.287</v>
      </c>
      <c r="O300" s="18">
        <v>0.678</v>
      </c>
      <c r="P300" s="18">
        <v>0.195</v>
      </c>
      <c r="Q300" s="18">
        <f t="shared" si="4"/>
        <v>0.287610619469027</v>
      </c>
      <c r="R300" s="18"/>
      <c r="S300" s="18"/>
    </row>
    <row r="301" spans="1:19">
      <c r="A301" s="21">
        <v>2020</v>
      </c>
      <c r="B301" s="21" t="s">
        <v>56</v>
      </c>
      <c r="C301" s="9">
        <v>66240827</v>
      </c>
      <c r="D301" s="9">
        <v>42.2348</v>
      </c>
      <c r="E301" s="9">
        <v>61369728</v>
      </c>
      <c r="F301" s="9">
        <v>2.1233</v>
      </c>
      <c r="G301" s="9">
        <v>-6.347</v>
      </c>
      <c r="H301" s="9">
        <v>1.2991</v>
      </c>
      <c r="I301" s="9">
        <v>18.0088075528667</v>
      </c>
      <c r="J301" s="9">
        <v>0.579097691518857</v>
      </c>
      <c r="K301" s="9">
        <v>0.224584273381732</v>
      </c>
      <c r="L301" s="9" t="s">
        <v>22</v>
      </c>
      <c r="M301" s="9" t="s">
        <v>23</v>
      </c>
      <c r="N301" s="18">
        <v>0.137</v>
      </c>
      <c r="O301" s="18">
        <v>0.986</v>
      </c>
      <c r="P301" s="18">
        <v>0.135</v>
      </c>
      <c r="Q301" s="18">
        <f t="shared" si="4"/>
        <v>0.136916835699797</v>
      </c>
      <c r="R301" s="18"/>
      <c r="S301" s="18"/>
    </row>
    <row r="302" spans="1:19">
      <c r="A302" s="21">
        <v>2020</v>
      </c>
      <c r="B302" s="21" t="s">
        <v>57</v>
      </c>
      <c r="C302" s="9">
        <v>89654950</v>
      </c>
      <c r="D302" s="9">
        <v>71.526</v>
      </c>
      <c r="E302" s="9">
        <v>47842647</v>
      </c>
      <c r="F302" s="9">
        <v>-12.1062</v>
      </c>
      <c r="G302" s="9">
        <v>5.3582</v>
      </c>
      <c r="H302" s="9">
        <v>0.651</v>
      </c>
      <c r="I302" s="9">
        <v>18.3114789712151</v>
      </c>
      <c r="J302" s="9">
        <v>0.104427875984538</v>
      </c>
      <c r="K302" s="9">
        <v>0.715259938241001</v>
      </c>
      <c r="L302" s="9" t="s">
        <v>22</v>
      </c>
      <c r="M302" s="9" t="s">
        <v>30</v>
      </c>
      <c r="N302" s="18">
        <v>0.091</v>
      </c>
      <c r="O302" s="18">
        <v>0.997</v>
      </c>
      <c r="P302" s="18">
        <v>0.09</v>
      </c>
      <c r="Q302" s="18">
        <f t="shared" si="4"/>
        <v>0.0902708124373119</v>
      </c>
      <c r="R302" s="18"/>
      <c r="S302" s="18"/>
    </row>
    <row r="303" spans="1:19">
      <c r="A303" s="21">
        <v>2020</v>
      </c>
      <c r="B303" s="21" t="s">
        <v>58</v>
      </c>
      <c r="C303" s="9">
        <v>36700455</v>
      </c>
      <c r="D303" s="9">
        <v>31.6245</v>
      </c>
      <c r="E303" s="9">
        <v>21862455</v>
      </c>
      <c r="F303" s="9">
        <v>5.6545</v>
      </c>
      <c r="G303" s="9">
        <v>29.5377</v>
      </c>
      <c r="H303" s="9">
        <v>0.9296</v>
      </c>
      <c r="I303" s="9">
        <v>17.4182997107681</v>
      </c>
      <c r="J303" s="9">
        <v>0.543771487301724</v>
      </c>
      <c r="K303" s="9">
        <v>0.312482638158028</v>
      </c>
      <c r="L303" s="9" t="s">
        <v>22</v>
      </c>
      <c r="M303" s="9" t="s">
        <v>23</v>
      </c>
      <c r="N303" s="18">
        <v>0.269</v>
      </c>
      <c r="O303" s="18">
        <v>0.998</v>
      </c>
      <c r="P303" s="18">
        <v>0.269</v>
      </c>
      <c r="Q303" s="18">
        <f t="shared" si="4"/>
        <v>0.269539078156313</v>
      </c>
      <c r="R303" s="18"/>
      <c r="S303" s="18"/>
    </row>
    <row r="304" spans="1:19">
      <c r="A304" s="21">
        <v>2020</v>
      </c>
      <c r="B304" s="21" t="s">
        <v>59</v>
      </c>
      <c r="C304" s="15">
        <v>269900000</v>
      </c>
      <c r="D304" s="9">
        <v>52.258</v>
      </c>
      <c r="E304" s="9">
        <v>81806729</v>
      </c>
      <c r="F304" s="9">
        <v>10.9389</v>
      </c>
      <c r="G304" s="9">
        <v>-30.1795</v>
      </c>
      <c r="H304" s="9">
        <v>0.5101</v>
      </c>
      <c r="I304" s="9">
        <v>19.4135620779882</v>
      </c>
      <c r="J304" s="9">
        <v>0.237495368655057</v>
      </c>
      <c r="K304" s="9">
        <v>0.513523527232308</v>
      </c>
      <c r="L304" s="9" t="s">
        <v>22</v>
      </c>
      <c r="M304" s="9" t="s">
        <v>23</v>
      </c>
      <c r="N304" s="18">
        <v>0.063</v>
      </c>
      <c r="O304" s="18">
        <v>0.935</v>
      </c>
      <c r="P304" s="18">
        <v>0.058</v>
      </c>
      <c r="Q304" s="18">
        <f t="shared" si="4"/>
        <v>0.0620320855614973</v>
      </c>
      <c r="R304" s="18"/>
      <c r="S304" s="18"/>
    </row>
    <row r="305" spans="1:19">
      <c r="A305" s="21">
        <v>2020</v>
      </c>
      <c r="B305" s="21" t="s">
        <v>60</v>
      </c>
      <c r="C305" s="9">
        <v>89037248</v>
      </c>
      <c r="D305" s="9">
        <v>68.3195</v>
      </c>
      <c r="E305" s="9">
        <v>26735041</v>
      </c>
      <c r="F305" s="9">
        <v>-5.2704</v>
      </c>
      <c r="G305" s="9">
        <v>40.0569</v>
      </c>
      <c r="H305" s="9">
        <v>0.3292</v>
      </c>
      <c r="I305" s="9">
        <v>18.3045653569966</v>
      </c>
      <c r="J305" s="9">
        <v>0.201904870195449</v>
      </c>
      <c r="K305" s="9">
        <v>0.339946872571803</v>
      </c>
      <c r="L305" s="9" t="s">
        <v>22</v>
      </c>
      <c r="M305" s="9" t="s">
        <v>47</v>
      </c>
      <c r="N305" s="18">
        <v>0.152</v>
      </c>
      <c r="O305" s="18">
        <v>0.999</v>
      </c>
      <c r="P305" s="18">
        <v>0.151</v>
      </c>
      <c r="Q305" s="18">
        <f t="shared" si="4"/>
        <v>0.151151151151151</v>
      </c>
      <c r="R305" s="18"/>
      <c r="S305" s="18"/>
    </row>
    <row r="306" spans="1:19">
      <c r="A306" s="21">
        <v>2020</v>
      </c>
      <c r="B306" s="21" t="s">
        <v>61</v>
      </c>
      <c r="C306" s="15">
        <v>1614000000</v>
      </c>
      <c r="D306" s="9">
        <v>28.4274</v>
      </c>
      <c r="E306" s="9">
        <v>39537129</v>
      </c>
      <c r="F306" s="9">
        <v>-6.8484</v>
      </c>
      <c r="G306" s="9">
        <v>-12.7994</v>
      </c>
      <c r="H306" s="9">
        <v>0.0134</v>
      </c>
      <c r="I306" s="9">
        <v>21.2019814067942</v>
      </c>
      <c r="J306" s="9">
        <v>0.235625774473358</v>
      </c>
      <c r="K306" s="9">
        <v>0.28184634448575</v>
      </c>
      <c r="L306" s="9" t="s">
        <v>22</v>
      </c>
      <c r="M306" s="9" t="s">
        <v>62</v>
      </c>
      <c r="N306" s="18">
        <v>0.102</v>
      </c>
      <c r="O306" s="18">
        <v>0.959</v>
      </c>
      <c r="P306" s="18">
        <v>0.097</v>
      </c>
      <c r="Q306" s="18">
        <f t="shared" si="4"/>
        <v>0.101147028154327</v>
      </c>
      <c r="R306" s="18"/>
      <c r="S306" s="18"/>
    </row>
    <row r="307" spans="1:19">
      <c r="A307" s="21">
        <v>2020</v>
      </c>
      <c r="B307" s="21" t="s">
        <v>63</v>
      </c>
      <c r="C307" s="15">
        <v>304100000</v>
      </c>
      <c r="D307" s="9">
        <v>44.2494</v>
      </c>
      <c r="E307" s="15">
        <v>128900000</v>
      </c>
      <c r="F307" s="9">
        <v>7.4976</v>
      </c>
      <c r="G307" s="9">
        <v>-13.058</v>
      </c>
      <c r="H307" s="9">
        <v>0.6145</v>
      </c>
      <c r="I307" s="9">
        <v>19.5328671526476</v>
      </c>
      <c r="J307" s="9">
        <v>0.13815856954949</v>
      </c>
      <c r="K307" s="9">
        <v>0.262038733969089</v>
      </c>
      <c r="L307" s="9" t="s">
        <v>22</v>
      </c>
      <c r="M307" s="9" t="s">
        <v>64</v>
      </c>
      <c r="N307" s="18">
        <v>0.065</v>
      </c>
      <c r="O307" s="18">
        <v>1</v>
      </c>
      <c r="P307" s="18">
        <v>0.065</v>
      </c>
      <c r="Q307" s="18">
        <f t="shared" si="4"/>
        <v>0.065</v>
      </c>
      <c r="R307" s="18"/>
      <c r="S307" s="18"/>
    </row>
    <row r="308" spans="1:19">
      <c r="A308" s="21">
        <v>2020</v>
      </c>
      <c r="B308" s="21" t="s">
        <v>65</v>
      </c>
      <c r="C308" s="9">
        <v>33850345</v>
      </c>
      <c r="D308" s="9">
        <v>8.9396</v>
      </c>
      <c r="E308" s="9">
        <v>19427124</v>
      </c>
      <c r="F308" s="9">
        <v>23.0136</v>
      </c>
      <c r="G308" s="9">
        <v>4.1134</v>
      </c>
      <c r="H308" s="9">
        <v>1.0552</v>
      </c>
      <c r="I308" s="9">
        <v>17.3374597492943</v>
      </c>
      <c r="J308" s="9">
        <v>0.582265678532966</v>
      </c>
      <c r="K308" s="9">
        <v>0.0860134483119744</v>
      </c>
      <c r="L308" s="9" t="s">
        <v>22</v>
      </c>
      <c r="M308" s="9" t="s">
        <v>23</v>
      </c>
      <c r="N308" s="18">
        <v>0.925</v>
      </c>
      <c r="O308" s="18">
        <v>0.69</v>
      </c>
      <c r="P308" s="18">
        <v>0.638</v>
      </c>
      <c r="Q308" s="18">
        <f t="shared" si="4"/>
        <v>0.92463768115942</v>
      </c>
      <c r="R308" s="18"/>
      <c r="S308" s="18"/>
    </row>
    <row r="309" spans="1:19">
      <c r="A309" s="21">
        <v>2020</v>
      </c>
      <c r="B309" s="21" t="s">
        <v>66</v>
      </c>
      <c r="C309" s="15">
        <v>143100000</v>
      </c>
      <c r="D309" s="9">
        <v>33.0608</v>
      </c>
      <c r="E309" s="15">
        <v>113600000</v>
      </c>
      <c r="F309" s="9">
        <v>0.3205</v>
      </c>
      <c r="G309" s="9">
        <v>60.3461</v>
      </c>
      <c r="H309" s="9">
        <v>1.0444</v>
      </c>
      <c r="I309" s="9">
        <v>18.7790542445267</v>
      </c>
      <c r="J309" s="9">
        <v>0.526917645003494</v>
      </c>
      <c r="K309" s="9">
        <v>0.219413591893781</v>
      </c>
      <c r="L309" s="9" t="s">
        <v>22</v>
      </c>
      <c r="M309" s="9" t="s">
        <v>23</v>
      </c>
      <c r="N309" s="18">
        <v>0.204</v>
      </c>
      <c r="O309" s="18">
        <v>1</v>
      </c>
      <c r="P309" s="18">
        <v>0.204</v>
      </c>
      <c r="Q309" s="18">
        <f t="shared" si="4"/>
        <v>0.204</v>
      </c>
      <c r="R309" s="18"/>
      <c r="S309" s="18"/>
    </row>
    <row r="310" spans="1:19">
      <c r="A310" s="21">
        <v>2020</v>
      </c>
      <c r="B310" s="21" t="s">
        <v>67</v>
      </c>
      <c r="C310" s="15">
        <v>185800000</v>
      </c>
      <c r="D310" s="9">
        <v>73.5823</v>
      </c>
      <c r="E310" s="9">
        <v>39011907</v>
      </c>
      <c r="F310" s="9">
        <v>-25.1738</v>
      </c>
      <c r="G310" s="9">
        <v>42.0217</v>
      </c>
      <c r="H310" s="9">
        <v>0.2462</v>
      </c>
      <c r="I310" s="9">
        <v>19.040181384344</v>
      </c>
      <c r="J310" s="9">
        <v>-0.199535823466093</v>
      </c>
      <c r="K310" s="9">
        <v>0.596878363832077</v>
      </c>
      <c r="L310" s="9" t="s">
        <v>22</v>
      </c>
      <c r="M310" s="9" t="s">
        <v>30</v>
      </c>
      <c r="N310" s="18">
        <v>0.117</v>
      </c>
      <c r="O310" s="18">
        <v>0.992</v>
      </c>
      <c r="P310" s="18">
        <v>0.116</v>
      </c>
      <c r="Q310" s="18">
        <f t="shared" si="4"/>
        <v>0.116935483870968</v>
      </c>
      <c r="R310" s="18"/>
      <c r="S310" s="18"/>
    </row>
    <row r="311" spans="1:19">
      <c r="A311" s="21">
        <v>2020</v>
      </c>
      <c r="B311" s="21" t="s">
        <v>69</v>
      </c>
      <c r="C311" s="9">
        <v>93301596</v>
      </c>
      <c r="D311" s="9">
        <v>34.6071</v>
      </c>
      <c r="E311" s="9">
        <v>69158566</v>
      </c>
      <c r="F311" s="9">
        <v>-2.6426</v>
      </c>
      <c r="G311" s="9">
        <v>-9.1012</v>
      </c>
      <c r="H311" s="9">
        <v>0.985</v>
      </c>
      <c r="I311" s="9">
        <v>18.3513477717806</v>
      </c>
      <c r="J311" s="9">
        <v>0.554195278717419</v>
      </c>
      <c r="K311" s="9">
        <v>0.346071036126756</v>
      </c>
      <c r="L311" s="9" t="s">
        <v>22</v>
      </c>
      <c r="M311" s="9" t="s">
        <v>23</v>
      </c>
      <c r="N311" s="18">
        <v>0.137</v>
      </c>
      <c r="O311" s="18">
        <v>0.959</v>
      </c>
      <c r="P311" s="18">
        <v>0.132</v>
      </c>
      <c r="Q311" s="18">
        <f t="shared" si="4"/>
        <v>0.137643378519291</v>
      </c>
      <c r="R311" s="18"/>
      <c r="S311" s="18"/>
    </row>
    <row r="312" spans="1:19">
      <c r="A312" s="21">
        <v>2020</v>
      </c>
      <c r="B312" s="21" t="s">
        <v>70</v>
      </c>
      <c r="C312" s="15">
        <v>743400000</v>
      </c>
      <c r="D312" s="9">
        <v>47.0699</v>
      </c>
      <c r="E312" s="15">
        <v>477900000</v>
      </c>
      <c r="F312" s="9">
        <v>4.3308</v>
      </c>
      <c r="G312" s="9">
        <v>-9.8926</v>
      </c>
      <c r="H312" s="9">
        <v>0.7232</v>
      </c>
      <c r="I312" s="9">
        <v>20.4267448158274</v>
      </c>
      <c r="J312" s="9">
        <v>0.170971213344095</v>
      </c>
      <c r="K312" s="9">
        <v>0.465160075329567</v>
      </c>
      <c r="L312" s="9" t="s">
        <v>22</v>
      </c>
      <c r="M312" s="9" t="s">
        <v>71</v>
      </c>
      <c r="N312" s="18">
        <v>0.052</v>
      </c>
      <c r="O312" s="18">
        <v>0.995</v>
      </c>
      <c r="P312" s="18">
        <v>0.051</v>
      </c>
      <c r="Q312" s="18">
        <f t="shared" si="4"/>
        <v>0.0512562814070352</v>
      </c>
      <c r="R312" s="18"/>
      <c r="S312" s="18"/>
    </row>
    <row r="313" spans="1:19">
      <c r="A313" s="21">
        <v>2020</v>
      </c>
      <c r="B313" s="21" t="s">
        <v>72</v>
      </c>
      <c r="C313" s="15">
        <v>258300000</v>
      </c>
      <c r="D313" s="9">
        <v>19.6264</v>
      </c>
      <c r="E313" s="9">
        <v>59472012</v>
      </c>
      <c r="F313" s="9">
        <v>-4.2862</v>
      </c>
      <c r="G313" s="9">
        <v>-18.5445</v>
      </c>
      <c r="H313" s="9">
        <v>0.5076</v>
      </c>
      <c r="I313" s="9">
        <v>19.3696322580661</v>
      </c>
      <c r="J313" s="9">
        <v>0.49899524970964</v>
      </c>
      <c r="K313" s="9">
        <v>0.153346987998451</v>
      </c>
      <c r="L313" s="9" t="s">
        <v>22</v>
      </c>
      <c r="M313" s="9" t="s">
        <v>30</v>
      </c>
      <c r="N313" s="18">
        <v>0.115</v>
      </c>
      <c r="O313" s="18">
        <v>0.989</v>
      </c>
      <c r="P313" s="18">
        <v>0.113</v>
      </c>
      <c r="Q313" s="18">
        <f t="shared" si="4"/>
        <v>0.114256825075834</v>
      </c>
      <c r="R313" s="18"/>
      <c r="S313" s="18"/>
    </row>
    <row r="314" spans="1:19">
      <c r="A314" s="21">
        <v>2020</v>
      </c>
      <c r="B314" s="21" t="s">
        <v>73</v>
      </c>
      <c r="C314" s="9">
        <v>38038456</v>
      </c>
      <c r="D314" s="9">
        <v>97.9255</v>
      </c>
      <c r="E314" s="9">
        <v>13985506</v>
      </c>
      <c r="F314" s="9">
        <v>-129.4476</v>
      </c>
      <c r="G314" s="9">
        <v>31.126</v>
      </c>
      <c r="H314" s="9">
        <v>0.4994</v>
      </c>
      <c r="I314" s="9">
        <v>17.4541082059639</v>
      </c>
      <c r="J314" s="9">
        <v>-0.519575768269879</v>
      </c>
      <c r="K314" s="9">
        <v>0.971610519627821</v>
      </c>
      <c r="L314" s="9" t="s">
        <v>22</v>
      </c>
      <c r="M314" s="9" t="s">
        <v>74</v>
      </c>
      <c r="N314" s="18">
        <v>0.219</v>
      </c>
      <c r="O314" s="18">
        <v>0.785</v>
      </c>
      <c r="P314" s="18">
        <v>0.172</v>
      </c>
      <c r="Q314" s="18">
        <f t="shared" si="4"/>
        <v>0.219108280254777</v>
      </c>
      <c r="R314" s="18"/>
      <c r="S314" s="18"/>
    </row>
    <row r="315" spans="1:19">
      <c r="A315" s="21">
        <v>2020</v>
      </c>
      <c r="B315" s="21" t="s">
        <v>75</v>
      </c>
      <c r="C315" s="9">
        <v>75307276</v>
      </c>
      <c r="D315" s="9">
        <v>5.8867</v>
      </c>
      <c r="E315" s="9">
        <v>11335098</v>
      </c>
      <c r="F315" s="9">
        <v>1.0015</v>
      </c>
      <c r="G315" s="9">
        <v>1.9283</v>
      </c>
      <c r="H315" s="9">
        <v>0.4885</v>
      </c>
      <c r="I315" s="9">
        <v>18.1370873149281</v>
      </c>
      <c r="J315" s="9">
        <v>0.882177544172491</v>
      </c>
      <c r="K315" s="9">
        <v>0.0588670104068032</v>
      </c>
      <c r="L315" s="9" t="s">
        <v>22</v>
      </c>
      <c r="M315" s="9" t="s">
        <v>23</v>
      </c>
      <c r="N315" s="18">
        <v>0.706</v>
      </c>
      <c r="O315" s="18">
        <v>0.973</v>
      </c>
      <c r="P315" s="18">
        <v>0.687</v>
      </c>
      <c r="Q315" s="18">
        <f t="shared" si="4"/>
        <v>0.70606372045221</v>
      </c>
      <c r="R315" s="18"/>
      <c r="S315" s="18"/>
    </row>
    <row r="316" spans="1:19">
      <c r="A316" s="21">
        <v>2020</v>
      </c>
      <c r="B316" s="21" t="s">
        <v>76</v>
      </c>
      <c r="C316" s="15">
        <v>470100000</v>
      </c>
      <c r="D316" s="9">
        <v>54.6556</v>
      </c>
      <c r="E316" s="15">
        <v>276900000</v>
      </c>
      <c r="F316" s="9">
        <v>20.3885</v>
      </c>
      <c r="G316" s="9">
        <v>34.2401</v>
      </c>
      <c r="H316" s="9">
        <v>1.0007</v>
      </c>
      <c r="I316" s="9">
        <v>19.9684559959944</v>
      </c>
      <c r="J316" s="9">
        <v>0.216975111678366</v>
      </c>
      <c r="K316" s="9">
        <v>0.327802595192512</v>
      </c>
      <c r="L316" s="9" t="s">
        <v>22</v>
      </c>
      <c r="M316" s="9" t="s">
        <v>71</v>
      </c>
      <c r="N316" s="18">
        <v>0.094</v>
      </c>
      <c r="O316" s="18">
        <v>0.805</v>
      </c>
      <c r="P316" s="18">
        <v>0.076</v>
      </c>
      <c r="Q316" s="18">
        <f t="shared" si="4"/>
        <v>0.0944099378881987</v>
      </c>
      <c r="R316" s="18"/>
      <c r="S316" s="18"/>
    </row>
    <row r="317" spans="1:19">
      <c r="A317" s="21">
        <v>2020</v>
      </c>
      <c r="B317" s="21" t="s">
        <v>77</v>
      </c>
      <c r="C317" s="9">
        <v>80036124</v>
      </c>
      <c r="D317" s="9">
        <v>30.1758</v>
      </c>
      <c r="E317" s="9">
        <v>25661931</v>
      </c>
      <c r="F317" s="9">
        <v>14.306</v>
      </c>
      <c r="G317" s="9">
        <v>-25.6694</v>
      </c>
      <c r="H317" s="9">
        <v>0.5926</v>
      </c>
      <c r="I317" s="9">
        <v>18.1979886407201</v>
      </c>
      <c r="J317" s="9">
        <v>0.425406720095541</v>
      </c>
      <c r="K317" s="9">
        <v>0.239038024879866</v>
      </c>
      <c r="L317" s="9" t="s">
        <v>22</v>
      </c>
      <c r="M317" s="9" t="s">
        <v>23</v>
      </c>
      <c r="N317" s="18">
        <v>0.219</v>
      </c>
      <c r="O317" s="18">
        <v>0.684</v>
      </c>
      <c r="P317" s="18">
        <v>0.15</v>
      </c>
      <c r="Q317" s="18">
        <f t="shared" si="4"/>
        <v>0.219298245614035</v>
      </c>
      <c r="R317" s="18"/>
      <c r="S317" s="18"/>
    </row>
    <row r="318" spans="1:19">
      <c r="A318" s="21">
        <v>2020</v>
      </c>
      <c r="B318" s="21" t="s">
        <v>78</v>
      </c>
      <c r="C318" s="15">
        <v>189500000</v>
      </c>
      <c r="D318" s="9">
        <v>11.2679</v>
      </c>
      <c r="E318" s="9">
        <v>26406724</v>
      </c>
      <c r="F318" s="9">
        <v>16.3108</v>
      </c>
      <c r="G318" s="9">
        <v>-25.325</v>
      </c>
      <c r="H318" s="9">
        <v>0.3715</v>
      </c>
      <c r="I318" s="9">
        <v>19.0598995824868</v>
      </c>
      <c r="J318" s="9">
        <v>0.879795350923483</v>
      </c>
      <c r="K318" s="9">
        <v>0.0579355197889182</v>
      </c>
      <c r="L318" s="9" t="s">
        <v>22</v>
      </c>
      <c r="M318" s="9" t="s">
        <v>39</v>
      </c>
      <c r="N318" s="18">
        <v>0.397</v>
      </c>
      <c r="O318" s="18">
        <v>0.531</v>
      </c>
      <c r="P318" s="18">
        <v>0.211</v>
      </c>
      <c r="Q318" s="18">
        <f t="shared" si="4"/>
        <v>0.397363465160075</v>
      </c>
      <c r="R318" s="18"/>
      <c r="S318" s="18"/>
    </row>
    <row r="319" spans="1:19">
      <c r="A319" s="21">
        <v>2020</v>
      </c>
      <c r="B319" s="21" t="s">
        <v>79</v>
      </c>
      <c r="C319" s="15">
        <v>155200000</v>
      </c>
      <c r="D319" s="9">
        <v>26.7649</v>
      </c>
      <c r="E319" s="9">
        <v>92255950</v>
      </c>
      <c r="F319" s="9">
        <v>35.5044</v>
      </c>
      <c r="G319" s="9">
        <v>179.5254</v>
      </c>
      <c r="H319" s="9">
        <v>1.243</v>
      </c>
      <c r="I319" s="9">
        <v>18.8602251657134</v>
      </c>
      <c r="J319" s="9">
        <v>0.408736262886598</v>
      </c>
      <c r="K319" s="9">
        <v>0.236237963917526</v>
      </c>
      <c r="L319" s="9" t="s">
        <v>22</v>
      </c>
      <c r="M319" s="9" t="s">
        <v>30</v>
      </c>
      <c r="N319" s="18">
        <v>0.811</v>
      </c>
      <c r="O319" s="18">
        <v>0.488</v>
      </c>
      <c r="P319" s="18">
        <v>0.396</v>
      </c>
      <c r="Q319" s="18">
        <f t="shared" si="4"/>
        <v>0.811475409836066</v>
      </c>
      <c r="R319" s="18"/>
      <c r="S319" s="18"/>
    </row>
    <row r="320" spans="1:19">
      <c r="A320" s="21">
        <v>2020</v>
      </c>
      <c r="B320" s="21" t="s">
        <v>80</v>
      </c>
      <c r="C320" s="15">
        <v>135500000</v>
      </c>
      <c r="D320" s="9">
        <v>55.7184</v>
      </c>
      <c r="E320" s="9">
        <v>51452455</v>
      </c>
      <c r="F320" s="9">
        <v>-8.64</v>
      </c>
      <c r="G320" s="9">
        <v>-18.3566</v>
      </c>
      <c r="H320" s="9">
        <v>0.457</v>
      </c>
      <c r="I320" s="9">
        <v>18.724482198284</v>
      </c>
      <c r="J320" s="9">
        <v>-0.321241350553506</v>
      </c>
      <c r="K320" s="9">
        <v>0.557220221402214</v>
      </c>
      <c r="L320" s="9" t="s">
        <v>22</v>
      </c>
      <c r="M320" s="9" t="s">
        <v>44</v>
      </c>
      <c r="N320" s="18">
        <v>0.081</v>
      </c>
      <c r="O320" s="18">
        <v>0.974</v>
      </c>
      <c r="P320" s="18">
        <v>0.079</v>
      </c>
      <c r="Q320" s="18">
        <f t="shared" si="4"/>
        <v>0.0811088295687885</v>
      </c>
      <c r="R320" s="18"/>
      <c r="S320" s="18"/>
    </row>
    <row r="321" spans="1:19">
      <c r="A321" s="21">
        <v>2020</v>
      </c>
      <c r="B321" s="21" t="s">
        <v>81</v>
      </c>
      <c r="C321" s="9">
        <v>8125561.1</v>
      </c>
      <c r="D321" s="9">
        <v>62.8035</v>
      </c>
      <c r="E321" s="9">
        <v>3128364.1</v>
      </c>
      <c r="F321" s="9">
        <v>-32.7861</v>
      </c>
      <c r="G321" s="9">
        <v>-30.3052</v>
      </c>
      <c r="H321" s="9">
        <v>0.5476</v>
      </c>
      <c r="I321" s="9">
        <v>15.9105253422572</v>
      </c>
      <c r="J321" s="9">
        <v>0.039633816795741</v>
      </c>
      <c r="K321" s="9">
        <v>0.628034942719217</v>
      </c>
      <c r="L321" s="9" t="s">
        <v>22</v>
      </c>
      <c r="M321" s="9" t="s">
        <v>23</v>
      </c>
      <c r="N321" s="18">
        <v>0.807</v>
      </c>
      <c r="O321" s="18">
        <v>0.839</v>
      </c>
      <c r="P321" s="18">
        <v>0.677</v>
      </c>
      <c r="Q321" s="18">
        <f t="shared" si="4"/>
        <v>0.806912991656734</v>
      </c>
      <c r="R321" s="18"/>
      <c r="S321" s="18"/>
    </row>
    <row r="322" spans="1:19">
      <c r="A322" s="21">
        <v>2020</v>
      </c>
      <c r="B322" s="21" t="s">
        <v>82</v>
      </c>
      <c r="C322" s="15">
        <v>203100000</v>
      </c>
      <c r="D322" s="9">
        <v>10.5875</v>
      </c>
      <c r="E322" s="9">
        <v>64239060</v>
      </c>
      <c r="F322" s="9">
        <v>18.6222</v>
      </c>
      <c r="G322" s="9">
        <v>-7.4766</v>
      </c>
      <c r="H322" s="9">
        <v>0.6106</v>
      </c>
      <c r="I322" s="9">
        <v>19.1292090265506</v>
      </c>
      <c r="J322" s="9">
        <v>0.611466656819301</v>
      </c>
      <c r="K322" s="9">
        <v>0.103944470704087</v>
      </c>
      <c r="L322" s="9" t="s">
        <v>22</v>
      </c>
      <c r="M322" s="9" t="s">
        <v>23</v>
      </c>
      <c r="N322" s="18">
        <v>0.359</v>
      </c>
      <c r="O322" s="18">
        <v>0.648</v>
      </c>
      <c r="P322" s="18">
        <v>0.232</v>
      </c>
      <c r="Q322" s="18">
        <f t="shared" si="4"/>
        <v>0.358024691358025</v>
      </c>
      <c r="R322" s="18"/>
      <c r="S322" s="18"/>
    </row>
    <row r="323" spans="1:19">
      <c r="A323" s="21">
        <v>2020</v>
      </c>
      <c r="B323" s="21" t="s">
        <v>83</v>
      </c>
      <c r="C323" s="15">
        <v>108100000</v>
      </c>
      <c r="D323" s="9">
        <v>45.679</v>
      </c>
      <c r="E323" s="9">
        <v>34592437</v>
      </c>
      <c r="F323" s="9">
        <v>8.3814</v>
      </c>
      <c r="G323" s="9">
        <v>-10.4706</v>
      </c>
      <c r="H323" s="9">
        <v>0.5323</v>
      </c>
      <c r="I323" s="9">
        <v>18.4985672826094</v>
      </c>
      <c r="J323" s="9">
        <v>0.33438185013876</v>
      </c>
      <c r="K323" s="9">
        <v>0.17618914893617</v>
      </c>
      <c r="L323" s="9" t="s">
        <v>22</v>
      </c>
      <c r="M323" s="9" t="s">
        <v>23</v>
      </c>
      <c r="N323" s="18">
        <v>0.137</v>
      </c>
      <c r="O323" s="18">
        <v>0.792</v>
      </c>
      <c r="P323" s="18">
        <v>0.108</v>
      </c>
      <c r="Q323" s="18">
        <f t="shared" si="4"/>
        <v>0.136363636363636</v>
      </c>
      <c r="R323" s="18"/>
      <c r="S323" s="18"/>
    </row>
    <row r="324" spans="1:19">
      <c r="A324" s="21">
        <v>2020</v>
      </c>
      <c r="B324" s="21" t="s">
        <v>84</v>
      </c>
      <c r="C324" s="9">
        <v>62060593</v>
      </c>
      <c r="D324" s="9">
        <v>75.1334</v>
      </c>
      <c r="E324" s="9">
        <v>46396699</v>
      </c>
      <c r="F324" s="9">
        <v>-25.0451</v>
      </c>
      <c r="G324" s="9">
        <v>-16.2512</v>
      </c>
      <c r="H324" s="9">
        <v>0.9367</v>
      </c>
      <c r="I324" s="9">
        <v>17.943621772208</v>
      </c>
      <c r="J324" s="9">
        <v>0.336699876522288</v>
      </c>
      <c r="K324" s="9">
        <v>0.62393915572157</v>
      </c>
      <c r="L324" s="9" t="s">
        <v>22</v>
      </c>
      <c r="M324" s="9" t="s">
        <v>23</v>
      </c>
      <c r="N324" s="18">
        <v>0.108</v>
      </c>
      <c r="O324" s="18">
        <v>0.969</v>
      </c>
      <c r="P324" s="18">
        <v>0.104</v>
      </c>
      <c r="Q324" s="18">
        <f t="shared" ref="Q324:Q387" si="5">P324/O324</f>
        <v>0.107327141382869</v>
      </c>
      <c r="R324" s="18"/>
      <c r="S324" s="18"/>
    </row>
    <row r="325" spans="1:19">
      <c r="A325" s="21">
        <v>2020</v>
      </c>
      <c r="B325" s="21" t="s">
        <v>85</v>
      </c>
      <c r="C325" s="9">
        <v>6890204.7</v>
      </c>
      <c r="D325" s="9">
        <v>12.8684</v>
      </c>
      <c r="E325" s="9">
        <v>12612955</v>
      </c>
      <c r="F325" s="9">
        <v>-25.2765</v>
      </c>
      <c r="G325" s="9">
        <v>-27.2344</v>
      </c>
      <c r="H325" s="9">
        <v>1.5302</v>
      </c>
      <c r="I325" s="9">
        <v>15.7456113522728</v>
      </c>
      <c r="J325" s="9">
        <v>0.842756607797153</v>
      </c>
      <c r="K325" s="9">
        <v>0.128683602099659</v>
      </c>
      <c r="L325" s="9" t="s">
        <v>22</v>
      </c>
      <c r="M325" s="9" t="s">
        <v>23</v>
      </c>
      <c r="N325" s="18">
        <v>0.703</v>
      </c>
      <c r="O325" s="18">
        <v>0.998</v>
      </c>
      <c r="P325" s="18">
        <v>0.702</v>
      </c>
      <c r="Q325" s="18">
        <f t="shared" si="5"/>
        <v>0.703406813627254</v>
      </c>
      <c r="R325" s="18"/>
      <c r="S325" s="18"/>
    </row>
    <row r="326" spans="1:19">
      <c r="A326" s="21">
        <v>2020</v>
      </c>
      <c r="B326" s="21" t="s">
        <v>86</v>
      </c>
      <c r="C326" s="9">
        <v>48951332</v>
      </c>
      <c r="D326" s="9">
        <v>19.8262</v>
      </c>
      <c r="E326" s="9">
        <v>33686669</v>
      </c>
      <c r="F326" s="9">
        <v>-7.783</v>
      </c>
      <c r="G326" s="9">
        <v>-4.4237</v>
      </c>
      <c r="H326" s="9">
        <v>0.6612</v>
      </c>
      <c r="I326" s="9">
        <v>17.7063371380108</v>
      </c>
      <c r="J326" s="9">
        <v>0.205695462995777</v>
      </c>
      <c r="K326" s="9">
        <v>0.198262492632478</v>
      </c>
      <c r="L326" s="9" t="s">
        <v>22</v>
      </c>
      <c r="M326" s="9" t="s">
        <v>23</v>
      </c>
      <c r="N326" s="18">
        <v>0.269</v>
      </c>
      <c r="O326" s="18">
        <v>0.947</v>
      </c>
      <c r="P326" s="18">
        <v>0.255</v>
      </c>
      <c r="Q326" s="18">
        <f t="shared" si="5"/>
        <v>0.269271383315734</v>
      </c>
      <c r="R326" s="18"/>
      <c r="S326" s="18"/>
    </row>
    <row r="327" spans="1:19">
      <c r="A327" s="21">
        <v>2020</v>
      </c>
      <c r="B327" s="21" t="s">
        <v>87</v>
      </c>
      <c r="C327" s="15">
        <v>611000000</v>
      </c>
      <c r="D327" s="9">
        <v>36.3274</v>
      </c>
      <c r="E327" s="15">
        <v>127800000</v>
      </c>
      <c r="F327" s="9">
        <v>8.5633</v>
      </c>
      <c r="G327" s="9">
        <v>-41.0808</v>
      </c>
      <c r="H327" s="9">
        <v>0.3141</v>
      </c>
      <c r="I327" s="9">
        <v>20.2306075171359</v>
      </c>
      <c r="J327" s="9">
        <v>0.342225859247136</v>
      </c>
      <c r="K327" s="9">
        <v>0.236661211129296</v>
      </c>
      <c r="L327" s="9" t="s">
        <v>22</v>
      </c>
      <c r="M327" s="9" t="s">
        <v>74</v>
      </c>
      <c r="N327" s="18">
        <v>0.05</v>
      </c>
      <c r="O327" s="18">
        <v>0.997</v>
      </c>
      <c r="P327" s="18">
        <v>0.05</v>
      </c>
      <c r="Q327" s="18">
        <f t="shared" si="5"/>
        <v>0.0501504513540622</v>
      </c>
      <c r="R327" s="18"/>
      <c r="S327" s="18"/>
    </row>
    <row r="328" spans="1:19">
      <c r="A328" s="21">
        <v>2020</v>
      </c>
      <c r="B328" s="21" t="s">
        <v>88</v>
      </c>
      <c r="C328" s="15">
        <v>128100000</v>
      </c>
      <c r="D328" s="9">
        <v>49.5394</v>
      </c>
      <c r="E328" s="9">
        <v>58722030</v>
      </c>
      <c r="F328" s="9">
        <v>7.8682</v>
      </c>
      <c r="G328" s="9">
        <v>-46.4201</v>
      </c>
      <c r="H328" s="9">
        <v>0.641</v>
      </c>
      <c r="I328" s="9">
        <v>18.668321766867</v>
      </c>
      <c r="J328" s="9">
        <v>0.41329656518345</v>
      </c>
      <c r="K328" s="9">
        <v>0.396227244340359</v>
      </c>
      <c r="L328" s="9" t="s">
        <v>22</v>
      </c>
      <c r="M328" s="9" t="s">
        <v>53</v>
      </c>
      <c r="N328" s="18">
        <v>0.092</v>
      </c>
      <c r="O328" s="18">
        <v>0.906</v>
      </c>
      <c r="P328" s="18">
        <v>0.084</v>
      </c>
      <c r="Q328" s="18">
        <f t="shared" si="5"/>
        <v>0.0927152317880795</v>
      </c>
      <c r="R328" s="18"/>
      <c r="S328" s="18"/>
    </row>
    <row r="329" spans="1:19">
      <c r="A329" s="21">
        <v>2020</v>
      </c>
      <c r="B329" s="21" t="s">
        <v>89</v>
      </c>
      <c r="C329" s="9">
        <v>81127907</v>
      </c>
      <c r="D329" s="9">
        <v>58.846</v>
      </c>
      <c r="E329" s="9">
        <v>59116758</v>
      </c>
      <c r="F329" s="9">
        <v>10.0598</v>
      </c>
      <c r="G329" s="9">
        <v>75.7397</v>
      </c>
      <c r="H329" s="9">
        <v>1.0232</v>
      </c>
      <c r="I329" s="9">
        <v>18.2115375659367</v>
      </c>
      <c r="J329" s="9">
        <v>0.256802187686168</v>
      </c>
      <c r="K329" s="9">
        <v>0.560726162946617</v>
      </c>
      <c r="L329" s="9" t="s">
        <v>22</v>
      </c>
      <c r="M329" s="9" t="s">
        <v>23</v>
      </c>
      <c r="N329" s="18">
        <v>0.206</v>
      </c>
      <c r="O329" s="18">
        <v>0.795</v>
      </c>
      <c r="P329" s="18">
        <v>0.163</v>
      </c>
      <c r="Q329" s="18">
        <f t="shared" si="5"/>
        <v>0.205031446540881</v>
      </c>
      <c r="R329" s="18"/>
      <c r="S329" s="18"/>
    </row>
    <row r="330" spans="1:19">
      <c r="A330" s="21">
        <v>2020</v>
      </c>
      <c r="B330" s="21" t="s">
        <v>90</v>
      </c>
      <c r="C330" s="9">
        <v>40337318</v>
      </c>
      <c r="D330" s="9">
        <v>87.5147</v>
      </c>
      <c r="E330" s="9">
        <v>5032339.7</v>
      </c>
      <c r="F330" s="9">
        <v>-107.7048</v>
      </c>
      <c r="G330" s="9">
        <v>-19.3559</v>
      </c>
      <c r="H330" s="9">
        <v>0.1102</v>
      </c>
      <c r="I330" s="9">
        <v>17.5127876034016</v>
      </c>
      <c r="J330" s="9">
        <v>-0.214615433777724</v>
      </c>
      <c r="K330" s="9">
        <v>0.716650001370939</v>
      </c>
      <c r="L330" s="9" t="s">
        <v>22</v>
      </c>
      <c r="M330" s="9" t="s">
        <v>23</v>
      </c>
      <c r="N330" s="18">
        <v>0.228</v>
      </c>
      <c r="O330" s="18">
        <v>0.984</v>
      </c>
      <c r="P330" s="18">
        <v>0.225</v>
      </c>
      <c r="Q330" s="18">
        <f t="shared" si="5"/>
        <v>0.228658536585366</v>
      </c>
      <c r="R330" s="18"/>
      <c r="S330" s="18"/>
    </row>
    <row r="331" spans="1:19">
      <c r="A331" s="21">
        <v>2020</v>
      </c>
      <c r="B331" s="21" t="s">
        <v>91</v>
      </c>
      <c r="C331" s="9">
        <v>24928906</v>
      </c>
      <c r="D331" s="9">
        <v>56.0102</v>
      </c>
      <c r="E331" s="9">
        <v>7884764</v>
      </c>
      <c r="F331" s="9">
        <v>5.2369</v>
      </c>
      <c r="G331" s="9">
        <v>-16.5109</v>
      </c>
      <c r="H331" s="9">
        <v>0.4473</v>
      </c>
      <c r="I331" s="9">
        <v>17.0315385716648</v>
      </c>
      <c r="J331" s="9">
        <v>0.00253188005923726</v>
      </c>
      <c r="K331" s="9">
        <v>0.5436899236573</v>
      </c>
      <c r="L331" s="9" t="s">
        <v>22</v>
      </c>
      <c r="M331" s="9" t="s">
        <v>53</v>
      </c>
      <c r="N331" s="18">
        <v>0.573</v>
      </c>
      <c r="O331" s="18">
        <v>0.414</v>
      </c>
      <c r="P331" s="18">
        <v>0.237</v>
      </c>
      <c r="Q331" s="18">
        <f t="shared" si="5"/>
        <v>0.572463768115942</v>
      </c>
      <c r="R331" s="18"/>
      <c r="S331" s="18"/>
    </row>
    <row r="332" spans="1:19">
      <c r="A332" s="21">
        <v>2020</v>
      </c>
      <c r="B332" s="21" t="s">
        <v>92</v>
      </c>
      <c r="C332" s="9">
        <v>59816643</v>
      </c>
      <c r="D332" s="9">
        <v>58.319</v>
      </c>
      <c r="E332" s="9">
        <v>27216963</v>
      </c>
      <c r="F332" s="9">
        <v>29.714</v>
      </c>
      <c r="G332" s="9">
        <v>77.3363</v>
      </c>
      <c r="H332" s="9">
        <v>1.5645</v>
      </c>
      <c r="I332" s="9">
        <v>17.9067944912363</v>
      </c>
      <c r="J332" s="9">
        <v>0.312167100383751</v>
      </c>
      <c r="K332" s="9">
        <v>0.567137895050379</v>
      </c>
      <c r="L332" s="9" t="s">
        <v>22</v>
      </c>
      <c r="M332" s="9" t="s">
        <v>23</v>
      </c>
      <c r="N332" s="18">
        <v>0.447</v>
      </c>
      <c r="O332" s="18">
        <v>0.673</v>
      </c>
      <c r="P332" s="18">
        <v>0.301</v>
      </c>
      <c r="Q332" s="18">
        <f t="shared" si="5"/>
        <v>0.447251114413076</v>
      </c>
      <c r="R332" s="18"/>
      <c r="S332" s="18"/>
    </row>
    <row r="333" spans="1:19">
      <c r="A333" s="21">
        <v>2020</v>
      </c>
      <c r="B333" s="21" t="s">
        <v>93</v>
      </c>
      <c r="C333" s="15">
        <v>199300000</v>
      </c>
      <c r="D333" s="9">
        <v>38.4619</v>
      </c>
      <c r="E333" s="9">
        <v>13200</v>
      </c>
      <c r="F333" s="9">
        <v>6.7044</v>
      </c>
      <c r="G333" s="9">
        <v>-0.1291</v>
      </c>
      <c r="H333" s="9">
        <v>0.0072</v>
      </c>
      <c r="I333" s="9">
        <v>19.110321785183</v>
      </c>
      <c r="J333" s="9">
        <v>0.515960898143502</v>
      </c>
      <c r="K333" s="9">
        <v>0.0660762318113397</v>
      </c>
      <c r="L333" s="9" t="s">
        <v>22</v>
      </c>
      <c r="M333" s="9" t="s">
        <v>30</v>
      </c>
      <c r="N333" s="18">
        <v>1</v>
      </c>
      <c r="O333" s="18">
        <v>1</v>
      </c>
      <c r="P333" s="18">
        <v>1</v>
      </c>
      <c r="Q333" s="18">
        <f t="shared" si="5"/>
        <v>1</v>
      </c>
      <c r="R333" s="18"/>
      <c r="S333" s="18"/>
    </row>
    <row r="334" spans="1:19">
      <c r="A334" s="21">
        <v>2020</v>
      </c>
      <c r="B334" s="21" t="s">
        <v>94</v>
      </c>
      <c r="C334" s="15">
        <v>192300000</v>
      </c>
      <c r="D334" s="9">
        <v>27.0584</v>
      </c>
      <c r="E334" s="9">
        <v>34286728</v>
      </c>
      <c r="F334" s="9">
        <v>-16.6216</v>
      </c>
      <c r="G334" s="9">
        <v>-38.5886</v>
      </c>
      <c r="H334" s="9">
        <v>0.1967</v>
      </c>
      <c r="I334" s="9">
        <v>19.074567210559</v>
      </c>
      <c r="J334" s="9">
        <v>0.731444492979719</v>
      </c>
      <c r="K334" s="9">
        <v>0.192632470098804</v>
      </c>
      <c r="L334" s="9" t="s">
        <v>22</v>
      </c>
      <c r="M334" s="9" t="s">
        <v>30</v>
      </c>
      <c r="N334" s="18">
        <v>0.092</v>
      </c>
      <c r="O334" s="18">
        <v>0.903</v>
      </c>
      <c r="P334" s="18">
        <v>0.083</v>
      </c>
      <c r="Q334" s="18">
        <f t="shared" si="5"/>
        <v>0.0919158361018826</v>
      </c>
      <c r="R334" s="18"/>
      <c r="S334" s="18"/>
    </row>
    <row r="335" spans="1:19">
      <c r="A335" s="21">
        <v>2020</v>
      </c>
      <c r="B335" s="21" t="s">
        <v>95</v>
      </c>
      <c r="C335" s="15">
        <v>496800000</v>
      </c>
      <c r="D335" s="9">
        <v>57.0928</v>
      </c>
      <c r="E335" s="15">
        <v>1067000000</v>
      </c>
      <c r="F335" s="9">
        <v>1.5882</v>
      </c>
      <c r="G335" s="9">
        <v>-12.4411</v>
      </c>
      <c r="H335" s="9">
        <v>2.1803</v>
      </c>
      <c r="I335" s="9">
        <v>20.0236980885835</v>
      </c>
      <c r="J335" s="9">
        <v>0.16304347826087</v>
      </c>
      <c r="K335" s="9">
        <v>0.537037037037037</v>
      </c>
      <c r="L335" s="9" t="s">
        <v>22</v>
      </c>
      <c r="M335" s="9" t="s">
        <v>74</v>
      </c>
      <c r="N335" s="18">
        <v>0.197</v>
      </c>
      <c r="O335" s="18">
        <v>0.629</v>
      </c>
      <c r="P335" s="18">
        <v>0.124</v>
      </c>
      <c r="Q335" s="18">
        <f t="shared" si="5"/>
        <v>0.197138314785374</v>
      </c>
      <c r="R335" s="18"/>
      <c r="S335" s="18"/>
    </row>
    <row r="336" spans="1:19">
      <c r="A336" s="21">
        <v>2020</v>
      </c>
      <c r="B336" s="21" t="s">
        <v>96</v>
      </c>
      <c r="C336" s="15">
        <v>236300000</v>
      </c>
      <c r="D336" s="9">
        <v>44.7041</v>
      </c>
      <c r="E336" s="15">
        <v>115300000</v>
      </c>
      <c r="F336" s="9">
        <v>12.3464</v>
      </c>
      <c r="G336" s="9">
        <v>-38.1803</v>
      </c>
      <c r="H336" s="9">
        <v>0.5863</v>
      </c>
      <c r="I336" s="9">
        <v>19.2806127421571</v>
      </c>
      <c r="J336" s="9">
        <v>-0.0984609606432501</v>
      </c>
      <c r="K336" s="9">
        <v>0.441388066017774</v>
      </c>
      <c r="L336" s="9" t="s">
        <v>22</v>
      </c>
      <c r="M336" s="9" t="s">
        <v>30</v>
      </c>
      <c r="N336" s="18">
        <v>0.074</v>
      </c>
      <c r="O336" s="18">
        <v>0.948</v>
      </c>
      <c r="P336" s="18">
        <v>0.07</v>
      </c>
      <c r="Q336" s="18">
        <f t="shared" si="5"/>
        <v>0.0738396624472574</v>
      </c>
      <c r="R336" s="18"/>
      <c r="S336" s="18"/>
    </row>
    <row r="337" spans="1:19">
      <c r="A337" s="21">
        <v>2020</v>
      </c>
      <c r="B337" s="21" t="s">
        <v>97</v>
      </c>
      <c r="C337" s="9">
        <v>45016432</v>
      </c>
      <c r="D337" s="9">
        <v>7.1231</v>
      </c>
      <c r="E337" s="9">
        <v>23447646</v>
      </c>
      <c r="F337" s="9">
        <v>7.6971</v>
      </c>
      <c r="G337" s="9">
        <v>1.8112</v>
      </c>
      <c r="H337" s="9">
        <v>0.6982</v>
      </c>
      <c r="I337" s="9">
        <v>17.6225381366371</v>
      </c>
      <c r="J337" s="9">
        <v>0.65292888605654</v>
      </c>
      <c r="K337" s="9">
        <v>0.0712314383334512</v>
      </c>
      <c r="L337" s="9" t="s">
        <v>22</v>
      </c>
      <c r="M337" s="9" t="s">
        <v>23</v>
      </c>
      <c r="N337" s="18">
        <v>0.698</v>
      </c>
      <c r="O337" s="18">
        <v>0.934</v>
      </c>
      <c r="P337" s="18">
        <v>0.652</v>
      </c>
      <c r="Q337" s="18">
        <f t="shared" si="5"/>
        <v>0.698072805139186</v>
      </c>
      <c r="R337" s="18"/>
      <c r="S337" s="18"/>
    </row>
    <row r="338" spans="1:19">
      <c r="A338" s="21">
        <v>2020</v>
      </c>
      <c r="B338" s="21" t="s">
        <v>98</v>
      </c>
      <c r="C338" s="9">
        <v>94319205</v>
      </c>
      <c r="D338" s="9">
        <v>38.7272</v>
      </c>
      <c r="E338" s="9">
        <v>2110294.9</v>
      </c>
      <c r="F338" s="9">
        <v>-27.6661</v>
      </c>
      <c r="G338" s="9">
        <v>152.7169</v>
      </c>
      <c r="H338" s="9">
        <v>0.0257</v>
      </c>
      <c r="I338" s="9">
        <v>18.3621953854047</v>
      </c>
      <c r="J338" s="9">
        <v>0.519720729198258</v>
      </c>
      <c r="K338" s="9">
        <v>0.387271542418111</v>
      </c>
      <c r="L338" s="9" t="s">
        <v>22</v>
      </c>
      <c r="M338" s="9" t="s">
        <v>23</v>
      </c>
      <c r="N338" s="18">
        <v>1</v>
      </c>
      <c r="O338" s="18">
        <v>1</v>
      </c>
      <c r="P338" s="18">
        <v>1</v>
      </c>
      <c r="Q338" s="18">
        <f t="shared" si="5"/>
        <v>1</v>
      </c>
      <c r="R338" s="18"/>
      <c r="S338" s="18"/>
    </row>
    <row r="339" spans="1:19">
      <c r="A339" s="21">
        <v>2020</v>
      </c>
      <c r="B339" s="21" t="s">
        <v>99</v>
      </c>
      <c r="C339" s="9">
        <v>33931851</v>
      </c>
      <c r="D339" s="9">
        <v>42.1559</v>
      </c>
      <c r="E339" s="9">
        <v>25229347</v>
      </c>
      <c r="F339" s="9">
        <v>-4.1723</v>
      </c>
      <c r="G339" s="9">
        <v>153.309</v>
      </c>
      <c r="H339" s="9">
        <v>0.9697</v>
      </c>
      <c r="I339" s="9">
        <v>17.3398646887649</v>
      </c>
      <c r="J339" s="9">
        <v>0.405368837674078</v>
      </c>
      <c r="K339" s="9">
        <v>0.421558611700847</v>
      </c>
      <c r="L339" s="9" t="s">
        <v>22</v>
      </c>
      <c r="M339" s="9" t="s">
        <v>23</v>
      </c>
      <c r="N339" s="18">
        <v>0.792</v>
      </c>
      <c r="O339" s="18">
        <v>0.456</v>
      </c>
      <c r="P339" s="18">
        <v>0.361</v>
      </c>
      <c r="Q339" s="18">
        <f t="shared" si="5"/>
        <v>0.791666666666667</v>
      </c>
      <c r="R339" s="18"/>
      <c r="S339" s="18"/>
    </row>
    <row r="340" spans="1:19">
      <c r="A340" s="21">
        <v>2020</v>
      </c>
      <c r="B340" s="21" t="s">
        <v>100</v>
      </c>
      <c r="C340" s="9">
        <v>5109878.4</v>
      </c>
      <c r="D340" s="9">
        <v>13.9643</v>
      </c>
      <c r="E340" s="9">
        <v>1383088.5</v>
      </c>
      <c r="F340" s="9">
        <v>-19.588</v>
      </c>
      <c r="G340" s="9">
        <v>-16.1203</v>
      </c>
      <c r="H340" s="9">
        <v>0.3376</v>
      </c>
      <c r="I340" s="9">
        <v>15.4466861654193</v>
      </c>
      <c r="J340" s="9">
        <v>0.773007330272282</v>
      </c>
      <c r="K340" s="9">
        <v>0.139643096007921</v>
      </c>
      <c r="L340" s="9" t="s">
        <v>22</v>
      </c>
      <c r="M340" s="9" t="s">
        <v>30</v>
      </c>
      <c r="N340" s="18">
        <v>1</v>
      </c>
      <c r="O340" s="18">
        <v>1</v>
      </c>
      <c r="P340" s="18">
        <v>1</v>
      </c>
      <c r="Q340" s="18">
        <f t="shared" si="5"/>
        <v>1</v>
      </c>
      <c r="R340" s="18"/>
      <c r="S340" s="18"/>
    </row>
    <row r="341" spans="1:19">
      <c r="A341" s="21">
        <v>2020</v>
      </c>
      <c r="B341" s="21" t="s">
        <v>101</v>
      </c>
      <c r="C341" s="15">
        <v>189400000</v>
      </c>
      <c r="D341" s="9">
        <v>4.3263</v>
      </c>
      <c r="E341" s="9">
        <v>96711143</v>
      </c>
      <c r="F341" s="9">
        <v>11.0681</v>
      </c>
      <c r="G341" s="9">
        <v>-11.9922</v>
      </c>
      <c r="H341" s="9">
        <v>0.7416</v>
      </c>
      <c r="I341" s="9">
        <v>19.0593717387163</v>
      </c>
      <c r="J341" s="9">
        <v>0.652096220168955</v>
      </c>
      <c r="K341" s="9">
        <v>0.0432575285110876</v>
      </c>
      <c r="L341" s="9" t="s">
        <v>22</v>
      </c>
      <c r="M341" s="9" t="s">
        <v>30</v>
      </c>
      <c r="N341" s="18">
        <v>0.506</v>
      </c>
      <c r="O341" s="18">
        <v>0.993</v>
      </c>
      <c r="P341" s="18">
        <v>0.503</v>
      </c>
      <c r="Q341" s="18">
        <f t="shared" si="5"/>
        <v>0.506545820745216</v>
      </c>
      <c r="R341" s="18"/>
      <c r="S341" s="18"/>
    </row>
    <row r="342" spans="1:19">
      <c r="A342" s="21">
        <v>2020</v>
      </c>
      <c r="B342" s="21" t="s">
        <v>102</v>
      </c>
      <c r="C342" s="9">
        <v>72466287</v>
      </c>
      <c r="D342" s="9">
        <v>73.0102</v>
      </c>
      <c r="E342" s="9">
        <v>73250231</v>
      </c>
      <c r="F342" s="9">
        <v>2.6781</v>
      </c>
      <c r="G342" s="9">
        <v>-39.0591</v>
      </c>
      <c r="H342" s="9">
        <v>1.3109</v>
      </c>
      <c r="I342" s="9">
        <v>18.0986320047791</v>
      </c>
      <c r="J342" s="9">
        <v>0.241301972598651</v>
      </c>
      <c r="K342" s="9">
        <v>0.730101723026047</v>
      </c>
      <c r="L342" s="9" t="s">
        <v>22</v>
      </c>
      <c r="M342" s="9" t="s">
        <v>23</v>
      </c>
      <c r="N342" s="18">
        <v>0.1</v>
      </c>
      <c r="O342" s="18">
        <v>0.985</v>
      </c>
      <c r="P342" s="18">
        <v>0.099</v>
      </c>
      <c r="Q342" s="18">
        <f t="shared" si="5"/>
        <v>0.100507614213198</v>
      </c>
      <c r="R342" s="18"/>
      <c r="S342" s="18"/>
    </row>
    <row r="343" spans="1:19">
      <c r="A343" s="21">
        <v>2020</v>
      </c>
      <c r="B343" s="21" t="s">
        <v>103</v>
      </c>
      <c r="C343" s="15">
        <v>323200000</v>
      </c>
      <c r="D343" s="9">
        <v>45.9817</v>
      </c>
      <c r="E343" s="15">
        <v>180500000</v>
      </c>
      <c r="F343" s="9">
        <v>2.1058</v>
      </c>
      <c r="G343" s="9">
        <v>241.2655</v>
      </c>
      <c r="H343" s="9">
        <v>0.6724</v>
      </c>
      <c r="I343" s="9">
        <v>19.5937818846112</v>
      </c>
      <c r="J343" s="9">
        <v>0.257425742574257</v>
      </c>
      <c r="K343" s="9">
        <v>0.439975247524752</v>
      </c>
      <c r="L343" s="9" t="s">
        <v>22</v>
      </c>
      <c r="M343" s="9" t="s">
        <v>39</v>
      </c>
      <c r="N343" s="18">
        <v>0.248</v>
      </c>
      <c r="O343" s="18">
        <v>1</v>
      </c>
      <c r="P343" s="18">
        <v>0.248</v>
      </c>
      <c r="Q343" s="18">
        <f t="shared" si="5"/>
        <v>0.248</v>
      </c>
      <c r="R343" s="18"/>
      <c r="S343" s="18"/>
    </row>
    <row r="344" spans="1:19">
      <c r="A344" s="21">
        <v>2020</v>
      </c>
      <c r="B344" s="21" t="s">
        <v>104</v>
      </c>
      <c r="C344" s="15">
        <v>265500000</v>
      </c>
      <c r="D344" s="9">
        <v>34.4142</v>
      </c>
      <c r="E344" s="9">
        <v>12025397</v>
      </c>
      <c r="F344" s="9">
        <v>-19.4743</v>
      </c>
      <c r="G344" s="9">
        <v>-94.8334</v>
      </c>
      <c r="H344" s="9">
        <v>0.0364</v>
      </c>
      <c r="I344" s="9">
        <v>19.3971253986463</v>
      </c>
      <c r="J344" s="9">
        <v>0.480811291902072</v>
      </c>
      <c r="K344" s="9">
        <v>0.341410930320151</v>
      </c>
      <c r="L344" s="9" t="s">
        <v>22</v>
      </c>
      <c r="M344" s="9" t="s">
        <v>30</v>
      </c>
      <c r="N344" s="18">
        <v>0.129</v>
      </c>
      <c r="O344" s="18">
        <v>1</v>
      </c>
      <c r="P344" s="18">
        <v>0.129</v>
      </c>
      <c r="Q344" s="18">
        <f t="shared" si="5"/>
        <v>0.129</v>
      </c>
      <c r="R344" s="18"/>
      <c r="S344" s="18"/>
    </row>
    <row r="345" spans="1:19">
      <c r="A345" s="21">
        <v>2020</v>
      </c>
      <c r="B345" s="21" t="s">
        <v>105</v>
      </c>
      <c r="C345" s="15">
        <v>613600000</v>
      </c>
      <c r="D345" s="9">
        <v>55.7379</v>
      </c>
      <c r="E345" s="15">
        <v>102200000</v>
      </c>
      <c r="F345" s="9">
        <v>-21.8869</v>
      </c>
      <c r="G345" s="9">
        <v>-20.9131</v>
      </c>
      <c r="H345" s="9">
        <v>0.1873</v>
      </c>
      <c r="I345" s="9">
        <v>20.2348538080173</v>
      </c>
      <c r="J345" s="9">
        <v>-0.240221642764016</v>
      </c>
      <c r="K345" s="9">
        <v>0.486310299869622</v>
      </c>
      <c r="L345" s="9" t="s">
        <v>22</v>
      </c>
      <c r="M345" s="9" t="s">
        <v>23</v>
      </c>
      <c r="N345" s="18">
        <v>0.037</v>
      </c>
      <c r="O345" s="18">
        <v>0.983</v>
      </c>
      <c r="P345" s="18">
        <v>0.036</v>
      </c>
      <c r="Q345" s="18">
        <f t="shared" si="5"/>
        <v>0.0366225839267548</v>
      </c>
      <c r="R345" s="18"/>
      <c r="S345" s="18"/>
    </row>
    <row r="346" spans="1:19">
      <c r="A346" s="21">
        <v>2020</v>
      </c>
      <c r="B346" s="21" t="s">
        <v>106</v>
      </c>
      <c r="C346" s="15">
        <v>215800000</v>
      </c>
      <c r="D346" s="9">
        <v>67.72</v>
      </c>
      <c r="E346" s="9">
        <v>74841986</v>
      </c>
      <c r="F346" s="9">
        <v>-3.7648</v>
      </c>
      <c r="G346" s="9">
        <v>-14.5051</v>
      </c>
      <c r="H346" s="9">
        <v>0.3669</v>
      </c>
      <c r="I346" s="9">
        <v>19.1898626107883</v>
      </c>
      <c r="J346" s="9">
        <v>-0.353430556070436</v>
      </c>
      <c r="K346" s="9">
        <v>0.645041705282669</v>
      </c>
      <c r="L346" s="9" t="s">
        <v>22</v>
      </c>
      <c r="M346" s="9" t="s">
        <v>39</v>
      </c>
      <c r="N346" s="18">
        <v>0.061</v>
      </c>
      <c r="O346" s="18">
        <v>0.977</v>
      </c>
      <c r="P346" s="18">
        <v>0.06</v>
      </c>
      <c r="Q346" s="18">
        <f t="shared" si="5"/>
        <v>0.0614124872057318</v>
      </c>
      <c r="R346" s="18"/>
      <c r="S346" s="18"/>
    </row>
    <row r="347" spans="1:19">
      <c r="A347" s="21">
        <v>2020</v>
      </c>
      <c r="B347" s="21" t="s">
        <v>107</v>
      </c>
      <c r="C347" s="9">
        <v>20026854</v>
      </c>
      <c r="D347" s="9">
        <v>25.5284</v>
      </c>
      <c r="E347" s="9">
        <v>25081929</v>
      </c>
      <c r="F347" s="9">
        <v>50.6238</v>
      </c>
      <c r="G347" s="9">
        <v>-14.1373</v>
      </c>
      <c r="H347" s="9">
        <v>2.2771</v>
      </c>
      <c r="I347" s="9">
        <v>16.8125846309027</v>
      </c>
      <c r="J347" s="9">
        <v>0.620630878918876</v>
      </c>
      <c r="K347" s="9">
        <v>0.255284429596381</v>
      </c>
      <c r="L347" s="9" t="s">
        <v>22</v>
      </c>
      <c r="M347" s="9" t="s">
        <v>23</v>
      </c>
      <c r="N347" s="18">
        <v>1</v>
      </c>
      <c r="O347" s="18">
        <v>0.51</v>
      </c>
      <c r="P347" s="18">
        <v>0.51</v>
      </c>
      <c r="Q347" s="18">
        <f t="shared" si="5"/>
        <v>1</v>
      </c>
      <c r="R347" s="18"/>
      <c r="S347" s="18"/>
    </row>
    <row r="348" spans="1:19">
      <c r="A348" s="21">
        <v>2020</v>
      </c>
      <c r="B348" s="21" t="s">
        <v>108</v>
      </c>
      <c r="C348" s="15">
        <v>146300000</v>
      </c>
      <c r="D348" s="9">
        <v>6.7278</v>
      </c>
      <c r="E348" s="9">
        <v>60756052</v>
      </c>
      <c r="F348" s="9">
        <v>-3.6746</v>
      </c>
      <c r="G348" s="9">
        <v>6.3334</v>
      </c>
      <c r="H348" s="9">
        <v>0.4975</v>
      </c>
      <c r="I348" s="9">
        <v>18.8011698659904</v>
      </c>
      <c r="J348" s="9">
        <v>0.722959529733424</v>
      </c>
      <c r="K348" s="9">
        <v>0.0658306274777854</v>
      </c>
      <c r="L348" s="9" t="s">
        <v>22</v>
      </c>
      <c r="M348" s="9" t="s">
        <v>23</v>
      </c>
      <c r="N348" s="18">
        <v>0.438</v>
      </c>
      <c r="O348" s="18">
        <v>0.981</v>
      </c>
      <c r="P348" s="18">
        <v>0.43</v>
      </c>
      <c r="Q348" s="18">
        <f t="shared" si="5"/>
        <v>0.438328236493374</v>
      </c>
      <c r="R348" s="18"/>
      <c r="S348" s="18"/>
    </row>
    <row r="349" spans="1:19">
      <c r="A349" s="21">
        <v>2020</v>
      </c>
      <c r="B349" s="21" t="s">
        <v>109</v>
      </c>
      <c r="C349" s="15">
        <v>298400000</v>
      </c>
      <c r="D349" s="9">
        <v>46.6438</v>
      </c>
      <c r="E349" s="15">
        <v>256800000</v>
      </c>
      <c r="F349" s="9">
        <v>4.0933</v>
      </c>
      <c r="G349" s="9">
        <v>-2.3998</v>
      </c>
      <c r="H349" s="9">
        <v>1.0997</v>
      </c>
      <c r="I349" s="9">
        <v>19.5139454262939</v>
      </c>
      <c r="J349" s="9">
        <v>0.312332439678284</v>
      </c>
      <c r="K349" s="9">
        <v>0.464477211796247</v>
      </c>
      <c r="L349" s="9" t="s">
        <v>22</v>
      </c>
      <c r="M349" s="9" t="s">
        <v>74</v>
      </c>
      <c r="N349" s="18">
        <v>0.085</v>
      </c>
      <c r="O349" s="18">
        <v>0.99</v>
      </c>
      <c r="P349" s="18">
        <v>0.084</v>
      </c>
      <c r="Q349" s="18">
        <f t="shared" si="5"/>
        <v>0.0848484848484849</v>
      </c>
      <c r="R349" s="18"/>
      <c r="S349" s="18"/>
    </row>
    <row r="350" spans="1:19">
      <c r="A350" s="21">
        <v>2020</v>
      </c>
      <c r="B350" s="21" t="s">
        <v>110</v>
      </c>
      <c r="C350" s="15">
        <v>115300000</v>
      </c>
      <c r="D350" s="9">
        <v>18.1208</v>
      </c>
      <c r="E350" s="9">
        <v>29812257</v>
      </c>
      <c r="F350" s="9">
        <v>-7.7486</v>
      </c>
      <c r="G350" s="9">
        <v>-39.1996</v>
      </c>
      <c r="H350" s="9">
        <v>0.296</v>
      </c>
      <c r="I350" s="9">
        <v>18.5630479852393</v>
      </c>
      <c r="J350" s="9">
        <v>0.565341769297485</v>
      </c>
      <c r="K350" s="9">
        <v>0.150461908065915</v>
      </c>
      <c r="L350" s="9" t="s">
        <v>22</v>
      </c>
      <c r="M350" s="9" t="s">
        <v>64</v>
      </c>
      <c r="N350" s="18">
        <v>0.151</v>
      </c>
      <c r="O350" s="18">
        <v>0.95</v>
      </c>
      <c r="P350" s="18">
        <v>0.144</v>
      </c>
      <c r="Q350" s="18">
        <f t="shared" si="5"/>
        <v>0.151578947368421</v>
      </c>
      <c r="R350" s="18"/>
      <c r="S350" s="18"/>
    </row>
    <row r="351" spans="1:19">
      <c r="A351" s="21">
        <v>2020</v>
      </c>
      <c r="B351" s="21" t="s">
        <v>111</v>
      </c>
      <c r="C351" s="15">
        <v>607600000</v>
      </c>
      <c r="D351" s="9">
        <v>42.8123</v>
      </c>
      <c r="E351" s="15">
        <v>120000000</v>
      </c>
      <c r="F351" s="9">
        <v>-6.3349</v>
      </c>
      <c r="G351" s="9">
        <v>3.0965</v>
      </c>
      <c r="H351" s="9">
        <v>0.2278</v>
      </c>
      <c r="I351" s="9">
        <v>20.2250273286859</v>
      </c>
      <c r="J351" s="9">
        <v>-0.3665712080316</v>
      </c>
      <c r="K351" s="9">
        <v>0.428077682685978</v>
      </c>
      <c r="L351" s="9" t="s">
        <v>22</v>
      </c>
      <c r="M351" s="9" t="s">
        <v>112</v>
      </c>
      <c r="N351" s="18">
        <v>0.061</v>
      </c>
      <c r="O351" s="18">
        <v>0.964</v>
      </c>
      <c r="P351" s="18">
        <v>0.059</v>
      </c>
      <c r="Q351" s="18">
        <f t="shared" si="5"/>
        <v>0.0612033195020747</v>
      </c>
      <c r="R351" s="18"/>
      <c r="S351" s="18"/>
    </row>
    <row r="352" spans="1:19">
      <c r="A352" s="21">
        <v>2020</v>
      </c>
      <c r="B352" s="21" t="s">
        <v>113</v>
      </c>
      <c r="C352" s="15">
        <v>983700000</v>
      </c>
      <c r="D352" s="9">
        <v>23.0798</v>
      </c>
      <c r="E352" s="9">
        <v>10823400</v>
      </c>
      <c r="F352" s="9">
        <v>19.4394</v>
      </c>
      <c r="G352" s="9">
        <v>36.0357</v>
      </c>
      <c r="H352" s="9">
        <v>0.4414</v>
      </c>
      <c r="I352" s="9">
        <v>20.706831530483</v>
      </c>
      <c r="J352" s="9">
        <v>0.304157771678357</v>
      </c>
      <c r="K352" s="9">
        <v>0.176374911050117</v>
      </c>
      <c r="L352" s="9" t="s">
        <v>22</v>
      </c>
      <c r="M352" s="9" t="s">
        <v>30</v>
      </c>
      <c r="N352" s="18">
        <v>0.644</v>
      </c>
      <c r="O352" s="18">
        <v>0.632</v>
      </c>
      <c r="P352" s="18">
        <v>0.407</v>
      </c>
      <c r="Q352" s="18">
        <f t="shared" si="5"/>
        <v>0.643987341772152</v>
      </c>
      <c r="R352" s="18"/>
      <c r="S352" s="18"/>
    </row>
    <row r="353" spans="1:19">
      <c r="A353" s="23">
        <v>2021</v>
      </c>
      <c r="B353" s="23" t="s">
        <v>21</v>
      </c>
      <c r="C353" s="15">
        <v>220700000</v>
      </c>
      <c r="D353" s="9">
        <v>11.221</v>
      </c>
      <c r="E353" s="9">
        <v>66553211</v>
      </c>
      <c r="F353" s="9">
        <v>14.2341</v>
      </c>
      <c r="G353" s="9">
        <v>11.4662</v>
      </c>
      <c r="H353" s="9">
        <v>0.5994</v>
      </c>
      <c r="I353" s="9">
        <v>19.212314871227</v>
      </c>
      <c r="J353" s="9">
        <v>0.475946810149524</v>
      </c>
      <c r="K353" s="9">
        <v>0.0868080607159039</v>
      </c>
      <c r="L353" s="9" t="s">
        <v>22</v>
      </c>
      <c r="M353" s="9" t="s">
        <v>23</v>
      </c>
      <c r="N353" s="18">
        <v>0.292</v>
      </c>
      <c r="O353" s="18">
        <v>0.849</v>
      </c>
      <c r="P353" s="18">
        <v>0.248</v>
      </c>
      <c r="Q353" s="18">
        <f t="shared" si="5"/>
        <v>0.292108362779741</v>
      </c>
      <c r="R353" s="18"/>
      <c r="S353" s="18"/>
    </row>
    <row r="354" spans="1:19">
      <c r="A354" s="23">
        <v>2021</v>
      </c>
      <c r="B354" s="23" t="s">
        <v>24</v>
      </c>
      <c r="C354" s="9">
        <v>29729401</v>
      </c>
      <c r="D354" s="9">
        <v>25.1216</v>
      </c>
      <c r="E354" s="9">
        <v>13671077</v>
      </c>
      <c r="F354" s="9">
        <v>0.6003</v>
      </c>
      <c r="G354" s="9">
        <v>24.3405</v>
      </c>
      <c r="H354" s="9">
        <v>0.8826</v>
      </c>
      <c r="I354" s="9">
        <v>17.2076470467727</v>
      </c>
      <c r="J354" s="9">
        <v>0.611678143128414</v>
      </c>
      <c r="K354" s="9">
        <v>0.251216067219114</v>
      </c>
      <c r="L354" s="9" t="s">
        <v>22</v>
      </c>
      <c r="M354" s="9" t="s">
        <v>23</v>
      </c>
      <c r="N354" s="18">
        <v>0.395</v>
      </c>
      <c r="O354" s="18">
        <v>0.989</v>
      </c>
      <c r="P354" s="18">
        <v>0.391</v>
      </c>
      <c r="Q354" s="18">
        <f t="shared" si="5"/>
        <v>0.395348837209302</v>
      </c>
      <c r="R354" s="18"/>
      <c r="S354" s="18"/>
    </row>
    <row r="355" spans="1:19">
      <c r="A355" s="23">
        <v>2021</v>
      </c>
      <c r="B355" s="23" t="s">
        <v>29</v>
      </c>
      <c r="C355" s="15">
        <v>879200000</v>
      </c>
      <c r="D355" s="9">
        <v>44.5612</v>
      </c>
      <c r="E355" s="15">
        <v>186100000</v>
      </c>
      <c r="F355" s="9">
        <v>0.6815</v>
      </c>
      <c r="G355" s="9">
        <v>5.1884</v>
      </c>
      <c r="H355" s="9">
        <v>0.2704</v>
      </c>
      <c r="I355" s="9">
        <v>20.5945229610537</v>
      </c>
      <c r="J355" s="9">
        <v>0.222474977252047</v>
      </c>
      <c r="K355" s="9">
        <v>0.390696087352138</v>
      </c>
      <c r="L355" s="9" t="s">
        <v>22</v>
      </c>
      <c r="M355" s="9" t="s">
        <v>30</v>
      </c>
      <c r="N355" s="18">
        <v>0.054</v>
      </c>
      <c r="O355" s="18">
        <v>0.97</v>
      </c>
      <c r="P355" s="18">
        <v>0.053</v>
      </c>
      <c r="Q355" s="18">
        <f t="shared" si="5"/>
        <v>0.054639175257732</v>
      </c>
      <c r="R355" s="18"/>
      <c r="S355" s="18"/>
    </row>
    <row r="356" spans="1:19">
      <c r="A356" s="23">
        <v>2021</v>
      </c>
      <c r="B356" s="23" t="s">
        <v>35</v>
      </c>
      <c r="C356" s="9">
        <v>96218726</v>
      </c>
      <c r="D356" s="9">
        <v>22.3536</v>
      </c>
      <c r="E356" s="15">
        <v>105800000</v>
      </c>
      <c r="F356" s="9">
        <v>15.2857</v>
      </c>
      <c r="G356" s="9">
        <v>77.1685</v>
      </c>
      <c r="H356" s="9">
        <v>1.4129</v>
      </c>
      <c r="I356" s="9">
        <v>18.3821345536574</v>
      </c>
      <c r="J356" s="9">
        <v>0.212353497592558</v>
      </c>
      <c r="K356" s="9">
        <v>0.223535790735787</v>
      </c>
      <c r="L356" s="9" t="s">
        <v>22</v>
      </c>
      <c r="M356" s="9" t="s">
        <v>30</v>
      </c>
      <c r="N356" s="18">
        <v>0.355</v>
      </c>
      <c r="O356" s="18">
        <v>0.978</v>
      </c>
      <c r="P356" s="18">
        <v>0.347</v>
      </c>
      <c r="Q356" s="18">
        <f t="shared" si="5"/>
        <v>0.35480572597137</v>
      </c>
      <c r="R356" s="18"/>
      <c r="S356" s="18"/>
    </row>
    <row r="357" spans="1:19">
      <c r="A357" s="23">
        <v>2021</v>
      </c>
      <c r="B357" s="23" t="s">
        <v>37</v>
      </c>
      <c r="C357" s="15">
        <v>208400000</v>
      </c>
      <c r="D357" s="9">
        <v>47.7539</v>
      </c>
      <c r="E357" s="15">
        <v>124300000</v>
      </c>
      <c r="F357" s="9">
        <v>66.8178</v>
      </c>
      <c r="G357" s="9">
        <v>88.0089</v>
      </c>
      <c r="H357" s="9">
        <v>0.5707</v>
      </c>
      <c r="I357" s="9">
        <v>19.1549698678435</v>
      </c>
      <c r="J357" s="9">
        <v>0.0727258685220729</v>
      </c>
      <c r="K357" s="9">
        <v>0.444548603646833</v>
      </c>
      <c r="L357" s="9" t="s">
        <v>22</v>
      </c>
      <c r="M357" s="9" t="s">
        <v>30</v>
      </c>
      <c r="N357" s="18">
        <v>1</v>
      </c>
      <c r="O357" s="18">
        <v>0.161</v>
      </c>
      <c r="P357" s="18">
        <v>0.161</v>
      </c>
      <c r="Q357" s="18">
        <f t="shared" si="5"/>
        <v>1</v>
      </c>
      <c r="R357" s="18"/>
      <c r="S357" s="18"/>
    </row>
    <row r="358" spans="1:19">
      <c r="A358" s="23">
        <v>2021</v>
      </c>
      <c r="B358" s="23" t="s">
        <v>38</v>
      </c>
      <c r="C358" s="15">
        <v>157600000</v>
      </c>
      <c r="D358" s="9">
        <v>54.5414</v>
      </c>
      <c r="E358" s="9">
        <v>96080324</v>
      </c>
      <c r="F358" s="9">
        <v>-14.4876</v>
      </c>
      <c r="G358" s="9">
        <v>-0.865</v>
      </c>
      <c r="H358" s="9">
        <v>0.7561</v>
      </c>
      <c r="I358" s="9">
        <v>18.8755707353881</v>
      </c>
      <c r="J358" s="9">
        <v>0.203900926395939</v>
      </c>
      <c r="K358" s="9">
        <v>0.459804657360406</v>
      </c>
      <c r="L358" s="9" t="s">
        <v>22</v>
      </c>
      <c r="M358" s="9" t="s">
        <v>39</v>
      </c>
      <c r="N358" s="18">
        <v>0.086</v>
      </c>
      <c r="O358" s="18">
        <v>0.972</v>
      </c>
      <c r="P358" s="18">
        <v>0.084</v>
      </c>
      <c r="Q358" s="18">
        <f t="shared" si="5"/>
        <v>0.0864197530864198</v>
      </c>
      <c r="R358" s="18"/>
      <c r="S358" s="18"/>
    </row>
    <row r="359" spans="1:19">
      <c r="A359" s="23">
        <v>2021</v>
      </c>
      <c r="B359" s="23" t="s">
        <v>40</v>
      </c>
      <c r="C359" s="15">
        <v>201400000</v>
      </c>
      <c r="D359" s="9">
        <v>61.5895</v>
      </c>
      <c r="E359" s="9">
        <v>75575601</v>
      </c>
      <c r="F359" s="9">
        <v>0.7355</v>
      </c>
      <c r="G359" s="9">
        <v>2.5217</v>
      </c>
      <c r="H359" s="9">
        <v>0.4842</v>
      </c>
      <c r="I359" s="9">
        <v>19.1208035382487</v>
      </c>
      <c r="J359" s="9">
        <v>-0.168874145978153</v>
      </c>
      <c r="K359" s="9">
        <v>0.613207547169811</v>
      </c>
      <c r="L359" s="9" t="s">
        <v>22</v>
      </c>
      <c r="M359" s="9" t="s">
        <v>23</v>
      </c>
      <c r="N359" s="18">
        <v>0.074</v>
      </c>
      <c r="O359" s="18">
        <v>1</v>
      </c>
      <c r="P359" s="18">
        <v>0.073</v>
      </c>
      <c r="Q359" s="18">
        <f t="shared" si="5"/>
        <v>0.073</v>
      </c>
      <c r="R359" s="18"/>
      <c r="S359" s="18"/>
    </row>
    <row r="360" spans="1:19">
      <c r="A360" s="23">
        <v>2021</v>
      </c>
      <c r="B360" s="23" t="s">
        <v>41</v>
      </c>
      <c r="C360" s="15">
        <v>431300000</v>
      </c>
      <c r="D360" s="9">
        <v>21.6817</v>
      </c>
      <c r="E360" s="9">
        <v>59800742</v>
      </c>
      <c r="F360" s="9">
        <v>10.3546</v>
      </c>
      <c r="G360" s="9">
        <v>5.32</v>
      </c>
      <c r="H360" s="9">
        <v>0.2804</v>
      </c>
      <c r="I360" s="9">
        <v>19.8823144616181</v>
      </c>
      <c r="J360" s="9">
        <v>0.494155119406446</v>
      </c>
      <c r="K360" s="9">
        <v>0.153421973104568</v>
      </c>
      <c r="L360" s="9" t="s">
        <v>22</v>
      </c>
      <c r="M360" s="9" t="s">
        <v>30</v>
      </c>
      <c r="N360" s="18">
        <v>0.134</v>
      </c>
      <c r="O360" s="18">
        <v>0.889</v>
      </c>
      <c r="P360" s="18">
        <v>0.119</v>
      </c>
      <c r="Q360" s="18">
        <f t="shared" si="5"/>
        <v>0.133858267716535</v>
      </c>
      <c r="R360" s="18"/>
      <c r="S360" s="18"/>
    </row>
    <row r="361" spans="1:19">
      <c r="A361" s="23">
        <v>2021</v>
      </c>
      <c r="B361" s="23" t="s">
        <v>42</v>
      </c>
      <c r="C361" s="15">
        <v>1128000000</v>
      </c>
      <c r="D361" s="9">
        <v>49.5405</v>
      </c>
      <c r="E361" s="15">
        <v>349600000</v>
      </c>
      <c r="F361" s="9">
        <v>12.2316</v>
      </c>
      <c r="G361" s="9">
        <v>5.1604</v>
      </c>
      <c r="H361" s="9">
        <v>0.4284</v>
      </c>
      <c r="I361" s="9">
        <v>20.8437119900223</v>
      </c>
      <c r="J361" s="9">
        <v>0.330053191489362</v>
      </c>
      <c r="K361" s="9">
        <v>0.371187943262411</v>
      </c>
      <c r="L361" s="9" t="s">
        <v>22</v>
      </c>
      <c r="M361" s="9" t="s">
        <v>30</v>
      </c>
      <c r="N361" s="18">
        <v>0.048</v>
      </c>
      <c r="O361" s="18">
        <v>0.911</v>
      </c>
      <c r="P361" s="18">
        <v>0.043</v>
      </c>
      <c r="Q361" s="18">
        <f t="shared" si="5"/>
        <v>0.0472008781558727</v>
      </c>
      <c r="R361" s="18"/>
      <c r="S361" s="18"/>
    </row>
    <row r="362" spans="1:19">
      <c r="A362" s="23">
        <v>2021</v>
      </c>
      <c r="B362" s="23" t="s">
        <v>43</v>
      </c>
      <c r="C362" s="15">
        <v>1688000000</v>
      </c>
      <c r="D362" s="9">
        <v>56.9982</v>
      </c>
      <c r="E362" s="15">
        <v>685900000</v>
      </c>
      <c r="F362" s="9">
        <v>-0.905</v>
      </c>
      <c r="G362" s="9">
        <v>26.4855</v>
      </c>
      <c r="H362" s="9">
        <v>0.5253</v>
      </c>
      <c r="I362" s="9">
        <v>21.2468102331202</v>
      </c>
      <c r="J362" s="9">
        <v>0.162440758293839</v>
      </c>
      <c r="K362" s="9">
        <v>0.54845971563981</v>
      </c>
      <c r="L362" s="9" t="s">
        <v>22</v>
      </c>
      <c r="M362" s="9" t="s">
        <v>44</v>
      </c>
      <c r="N362" s="18">
        <v>0.042</v>
      </c>
      <c r="O362" s="18">
        <v>0.97</v>
      </c>
      <c r="P362" s="18">
        <v>0.04</v>
      </c>
      <c r="Q362" s="18">
        <f t="shared" si="5"/>
        <v>0.0412371134020619</v>
      </c>
      <c r="R362" s="18"/>
      <c r="S362" s="18"/>
    </row>
    <row r="363" spans="1:19">
      <c r="A363" s="23">
        <v>2021</v>
      </c>
      <c r="B363" s="23" t="s">
        <v>45</v>
      </c>
      <c r="C363" s="9">
        <v>61996239</v>
      </c>
      <c r="D363" s="9">
        <v>56.677</v>
      </c>
      <c r="E363" s="9">
        <v>53750437</v>
      </c>
      <c r="F363" s="9">
        <v>14.1254</v>
      </c>
      <c r="G363" s="9">
        <v>16.5612</v>
      </c>
      <c r="H363" s="9">
        <v>1.2744</v>
      </c>
      <c r="I363" s="9">
        <v>17.9425842798791</v>
      </c>
      <c r="J363" s="9">
        <v>0.321086090399774</v>
      </c>
      <c r="K363" s="9">
        <v>0.527207561736124</v>
      </c>
      <c r="L363" s="9" t="s">
        <v>22</v>
      </c>
      <c r="M363" s="9" t="s">
        <v>23</v>
      </c>
      <c r="N363" s="18">
        <v>0.147</v>
      </c>
      <c r="O363" s="18">
        <v>0.934</v>
      </c>
      <c r="P363" s="18">
        <v>0.137</v>
      </c>
      <c r="Q363" s="18">
        <f t="shared" si="5"/>
        <v>0.146680942184154</v>
      </c>
      <c r="R363" s="18"/>
      <c r="S363" s="18"/>
    </row>
    <row r="364" spans="1:19">
      <c r="A364" s="23">
        <v>2021</v>
      </c>
      <c r="B364" s="23" t="s">
        <v>46</v>
      </c>
      <c r="C364" s="9">
        <v>88645638</v>
      </c>
      <c r="D364" s="9">
        <v>49.6612</v>
      </c>
      <c r="E364" s="9">
        <v>28592801</v>
      </c>
      <c r="F364" s="9">
        <v>-19.3093</v>
      </c>
      <c r="G364" s="9">
        <v>-49.255</v>
      </c>
      <c r="H364" s="9">
        <v>0.4085</v>
      </c>
      <c r="I364" s="9">
        <v>18.3001573845362</v>
      </c>
      <c r="J364" s="9">
        <v>-0.112304476842955</v>
      </c>
      <c r="K364" s="9">
        <v>0.428395811196034</v>
      </c>
      <c r="L364" s="9" t="s">
        <v>22</v>
      </c>
      <c r="M364" s="9" t="s">
        <v>47</v>
      </c>
      <c r="N364" s="18">
        <v>0.082</v>
      </c>
      <c r="O364" s="18">
        <v>0.997</v>
      </c>
      <c r="P364" s="18">
        <v>0.082</v>
      </c>
      <c r="Q364" s="18">
        <f t="shared" si="5"/>
        <v>0.082246740220662</v>
      </c>
      <c r="R364" s="18"/>
      <c r="S364" s="18"/>
    </row>
    <row r="365" spans="1:19">
      <c r="A365" s="23">
        <v>2021</v>
      </c>
      <c r="B365" s="23" t="s">
        <v>48</v>
      </c>
      <c r="C365" s="9">
        <v>64690683</v>
      </c>
      <c r="D365" s="9">
        <v>64.4227</v>
      </c>
      <c r="E365" s="9">
        <v>19850052</v>
      </c>
      <c r="F365" s="9">
        <v>-7.5486</v>
      </c>
      <c r="G365" s="9">
        <v>126.8444</v>
      </c>
      <c r="H365" s="9">
        <v>0.3458</v>
      </c>
      <c r="I365" s="9">
        <v>17.9851277460105</v>
      </c>
      <c r="J365" s="9">
        <v>-0.0420470750015114</v>
      </c>
      <c r="K365" s="9">
        <v>0.422761976403928</v>
      </c>
      <c r="L365" s="9" t="s">
        <v>22</v>
      </c>
      <c r="M365" s="9" t="s">
        <v>23</v>
      </c>
      <c r="N365" s="18">
        <v>0.453</v>
      </c>
      <c r="O365" s="18">
        <v>0.665</v>
      </c>
      <c r="P365" s="18">
        <v>0.301</v>
      </c>
      <c r="Q365" s="18">
        <f t="shared" si="5"/>
        <v>0.452631578947368</v>
      </c>
      <c r="R365" s="18"/>
      <c r="S365" s="18"/>
    </row>
    <row r="366" spans="1:19">
      <c r="A366" s="23">
        <v>2021</v>
      </c>
      <c r="B366" s="23" t="s">
        <v>49</v>
      </c>
      <c r="C366" s="15">
        <v>129300000</v>
      </c>
      <c r="D366" s="9">
        <v>57.9399</v>
      </c>
      <c r="E366" s="9">
        <v>47016609</v>
      </c>
      <c r="F366" s="9">
        <v>-12.3746</v>
      </c>
      <c r="G366" s="9">
        <v>1.0489</v>
      </c>
      <c r="H366" s="9">
        <v>0.4986</v>
      </c>
      <c r="I366" s="9">
        <v>18.6776458437421</v>
      </c>
      <c r="J366" s="9">
        <v>-0.143100618716164</v>
      </c>
      <c r="K366" s="9">
        <v>0.579142799690642</v>
      </c>
      <c r="L366" s="9" t="s">
        <v>22</v>
      </c>
      <c r="M366" s="9" t="s">
        <v>30</v>
      </c>
      <c r="N366" s="18">
        <v>0.09</v>
      </c>
      <c r="O366" s="18">
        <v>0.963</v>
      </c>
      <c r="P366" s="18">
        <v>0.087</v>
      </c>
      <c r="Q366" s="18">
        <f t="shared" si="5"/>
        <v>0.0903426791277259</v>
      </c>
      <c r="R366" s="18"/>
      <c r="S366" s="18"/>
    </row>
    <row r="367" spans="1:19">
      <c r="A367" s="23">
        <v>2021</v>
      </c>
      <c r="B367" s="23" t="s">
        <v>50</v>
      </c>
      <c r="C367" s="9">
        <v>17185372</v>
      </c>
      <c r="D367" s="9">
        <v>77.9423</v>
      </c>
      <c r="E367" s="9">
        <v>7594669</v>
      </c>
      <c r="F367" s="9">
        <v>-5.8806</v>
      </c>
      <c r="G367" s="9">
        <v>-48.6086</v>
      </c>
      <c r="H367" s="9">
        <v>0.6831</v>
      </c>
      <c r="I367" s="9">
        <v>16.6595691148168</v>
      </c>
      <c r="J367" s="9">
        <v>0.116465561525232</v>
      </c>
      <c r="K367" s="9">
        <v>0.779422581018322</v>
      </c>
      <c r="L367" s="9" t="s">
        <v>22</v>
      </c>
      <c r="M367" s="9" t="s">
        <v>23</v>
      </c>
      <c r="N367" s="18">
        <v>0.465</v>
      </c>
      <c r="O367" s="18">
        <v>0.788</v>
      </c>
      <c r="P367" s="18">
        <v>0.366</v>
      </c>
      <c r="Q367" s="18">
        <f t="shared" si="5"/>
        <v>0.464467005076142</v>
      </c>
      <c r="R367" s="18"/>
      <c r="S367" s="18"/>
    </row>
    <row r="368" spans="1:19">
      <c r="A368" s="23">
        <v>2021</v>
      </c>
      <c r="B368" s="23" t="s">
        <v>52</v>
      </c>
      <c r="C368" s="15">
        <v>136900000</v>
      </c>
      <c r="D368" s="9">
        <v>36.5201</v>
      </c>
      <c r="E368" s="15">
        <v>100500000</v>
      </c>
      <c r="F368" s="9">
        <v>6.8907</v>
      </c>
      <c r="G368" s="9">
        <v>24.7429</v>
      </c>
      <c r="H368" s="9">
        <v>1.0468</v>
      </c>
      <c r="I368" s="9">
        <v>18.7347612902587</v>
      </c>
      <c r="J368" s="9">
        <v>0.526755858290723</v>
      </c>
      <c r="K368" s="9">
        <v>0.365136033601169</v>
      </c>
      <c r="L368" s="9" t="s">
        <v>22</v>
      </c>
      <c r="M368" s="9" t="s">
        <v>53</v>
      </c>
      <c r="N368" s="18">
        <v>0.15</v>
      </c>
      <c r="O368" s="18">
        <v>1</v>
      </c>
      <c r="P368" s="18">
        <v>0.15</v>
      </c>
      <c r="Q368" s="18">
        <f t="shared" si="5"/>
        <v>0.15</v>
      </c>
      <c r="R368" s="18"/>
      <c r="S368" s="18"/>
    </row>
    <row r="369" spans="1:19">
      <c r="A369" s="23">
        <v>2021</v>
      </c>
      <c r="B369" s="23" t="s">
        <v>54</v>
      </c>
      <c r="C369" s="15">
        <v>3590000000</v>
      </c>
      <c r="D369" s="9">
        <v>45.447</v>
      </c>
      <c r="E369" s="15">
        <v>2048000000</v>
      </c>
      <c r="F369" s="9">
        <v>13.7533</v>
      </c>
      <c r="G369" s="9">
        <v>1.683</v>
      </c>
      <c r="H369" s="9">
        <v>0.7862</v>
      </c>
      <c r="I369" s="9">
        <v>22.0014180394466</v>
      </c>
      <c r="J369" s="9">
        <v>0.304456824512535</v>
      </c>
      <c r="K369" s="9">
        <v>0.355431754874652</v>
      </c>
      <c r="L369" s="9" t="s">
        <v>22</v>
      </c>
      <c r="M369" s="9" t="s">
        <v>23</v>
      </c>
      <c r="N369" s="18">
        <v>0.025</v>
      </c>
      <c r="O369" s="18">
        <v>0.997</v>
      </c>
      <c r="P369" s="18">
        <v>0.025</v>
      </c>
      <c r="Q369" s="18">
        <f t="shared" si="5"/>
        <v>0.0250752256770311</v>
      </c>
      <c r="R369" s="18"/>
      <c r="S369" s="18"/>
    </row>
    <row r="370" spans="1:19">
      <c r="A370" s="23">
        <v>2021</v>
      </c>
      <c r="B370" s="23" t="s">
        <v>55</v>
      </c>
      <c r="C370" s="9">
        <v>68636494</v>
      </c>
      <c r="D370" s="9">
        <v>50.2444</v>
      </c>
      <c r="E370" s="9">
        <v>37341251</v>
      </c>
      <c r="F370" s="9">
        <v>16.9843</v>
      </c>
      <c r="G370" s="9">
        <v>26.6976</v>
      </c>
      <c r="H370" s="9">
        <v>1.0305</v>
      </c>
      <c r="I370" s="9">
        <v>18.0443349337509</v>
      </c>
      <c r="J370" s="9">
        <v>0.441964285063861</v>
      </c>
      <c r="K370" s="9">
        <v>0.453863275708692</v>
      </c>
      <c r="L370" s="9" t="s">
        <v>22</v>
      </c>
      <c r="M370" s="9" t="s">
        <v>23</v>
      </c>
      <c r="N370" s="18">
        <v>0.193</v>
      </c>
      <c r="O370" s="18">
        <v>0.862</v>
      </c>
      <c r="P370" s="18">
        <v>0.166</v>
      </c>
      <c r="Q370" s="18">
        <f t="shared" si="5"/>
        <v>0.192575406032483</v>
      </c>
      <c r="R370" s="18"/>
      <c r="S370" s="18"/>
    </row>
    <row r="371" spans="1:19">
      <c r="A371" s="23">
        <v>2021</v>
      </c>
      <c r="B371" s="23" t="s">
        <v>56</v>
      </c>
      <c r="C371" s="9">
        <v>70212307</v>
      </c>
      <c r="D371" s="9">
        <v>40.4403</v>
      </c>
      <c r="E371" s="9">
        <v>62768578</v>
      </c>
      <c r="F371" s="9">
        <v>14.9431</v>
      </c>
      <c r="G371" s="9">
        <v>7.0396</v>
      </c>
      <c r="H371" s="9">
        <v>1.2466</v>
      </c>
      <c r="I371" s="9">
        <v>18.0670341670208</v>
      </c>
      <c r="J371" s="9">
        <v>0.573122828737133</v>
      </c>
      <c r="K371" s="9">
        <v>0.234441591557446</v>
      </c>
      <c r="L371" s="9" t="s">
        <v>22</v>
      </c>
      <c r="M371" s="9" t="s">
        <v>23</v>
      </c>
      <c r="N371" s="18">
        <v>0.151</v>
      </c>
      <c r="O371" s="18">
        <v>0.987</v>
      </c>
      <c r="P371" s="18">
        <v>0.149</v>
      </c>
      <c r="Q371" s="18">
        <f t="shared" si="5"/>
        <v>0.15096251266464</v>
      </c>
      <c r="R371" s="18"/>
      <c r="S371" s="18"/>
    </row>
    <row r="372" spans="1:19">
      <c r="A372" s="23">
        <v>2021</v>
      </c>
      <c r="B372" s="23" t="s">
        <v>57</v>
      </c>
      <c r="C372" s="9">
        <v>68520325</v>
      </c>
      <c r="D372" s="9">
        <v>68.2746</v>
      </c>
      <c r="E372" s="9">
        <v>52947900</v>
      </c>
      <c r="F372" s="9">
        <v>-15.0489</v>
      </c>
      <c r="G372" s="9">
        <v>6.51</v>
      </c>
      <c r="H372" s="9">
        <v>0.7553</v>
      </c>
      <c r="I372" s="9">
        <v>18.0426409745496</v>
      </c>
      <c r="J372" s="9">
        <v>0.0155388638334684</v>
      </c>
      <c r="K372" s="9">
        <v>0.67956653737413</v>
      </c>
      <c r="L372" s="9" t="s">
        <v>22</v>
      </c>
      <c r="M372" s="9" t="s">
        <v>30</v>
      </c>
      <c r="N372" s="18">
        <v>0.097</v>
      </c>
      <c r="O372" s="18">
        <v>0.961</v>
      </c>
      <c r="P372" s="18">
        <v>0.093</v>
      </c>
      <c r="Q372" s="18">
        <f t="shared" si="5"/>
        <v>0.0967741935483871</v>
      </c>
      <c r="R372" s="18"/>
      <c r="S372" s="18"/>
    </row>
    <row r="373" spans="1:19">
      <c r="A373" s="23">
        <v>2021</v>
      </c>
      <c r="B373" s="23" t="s">
        <v>58</v>
      </c>
      <c r="C373" s="9">
        <v>44046617</v>
      </c>
      <c r="D373" s="9">
        <v>40.099</v>
      </c>
      <c r="E373" s="9">
        <v>21725877</v>
      </c>
      <c r="F373" s="9">
        <v>5.0126</v>
      </c>
      <c r="G373" s="9">
        <v>1.6388</v>
      </c>
      <c r="H373" s="9">
        <v>0.8095</v>
      </c>
      <c r="I373" s="9">
        <v>17.6007591083053</v>
      </c>
      <c r="J373" s="9">
        <v>0.457766983557443</v>
      </c>
      <c r="K373" s="9">
        <v>0.396347987406161</v>
      </c>
      <c r="L373" s="9" t="s">
        <v>22</v>
      </c>
      <c r="M373" s="9" t="s">
        <v>23</v>
      </c>
      <c r="N373" s="18">
        <v>0.233</v>
      </c>
      <c r="O373" s="18">
        <v>0.908</v>
      </c>
      <c r="P373" s="18">
        <v>0.211</v>
      </c>
      <c r="Q373" s="18">
        <f t="shared" si="5"/>
        <v>0.232378854625551</v>
      </c>
      <c r="R373" s="18"/>
      <c r="S373" s="18"/>
    </row>
    <row r="374" spans="1:19">
      <c r="A374" s="23">
        <v>2021</v>
      </c>
      <c r="B374" s="23" t="s">
        <v>59</v>
      </c>
      <c r="C374" s="15">
        <v>336300000</v>
      </c>
      <c r="D374" s="9">
        <v>50.0859</v>
      </c>
      <c r="E374" s="9">
        <v>75580083</v>
      </c>
      <c r="F374" s="9">
        <v>14.6645</v>
      </c>
      <c r="G374" s="9">
        <v>11.4746</v>
      </c>
      <c r="H374" s="9">
        <v>0.5077</v>
      </c>
      <c r="I374" s="9">
        <v>19.6335141767105</v>
      </c>
      <c r="J374" s="9">
        <v>0.247100802854594</v>
      </c>
      <c r="K374" s="9">
        <v>0.443948855188819</v>
      </c>
      <c r="L374" s="9" t="s">
        <v>22</v>
      </c>
      <c r="M374" s="9" t="s">
        <v>23</v>
      </c>
      <c r="N374" s="18">
        <v>0.094</v>
      </c>
      <c r="O374" s="18">
        <v>0.795</v>
      </c>
      <c r="P374" s="18">
        <v>0.075</v>
      </c>
      <c r="Q374" s="18">
        <f t="shared" si="5"/>
        <v>0.0943396226415094</v>
      </c>
      <c r="R374" s="18"/>
      <c r="S374" s="18"/>
    </row>
    <row r="375" spans="1:19">
      <c r="A375" s="23">
        <v>2021</v>
      </c>
      <c r="B375" s="23" t="s">
        <v>60</v>
      </c>
      <c r="C375" s="9">
        <v>93331555</v>
      </c>
      <c r="D375" s="9">
        <v>68.9785</v>
      </c>
      <c r="E375" s="9">
        <v>17140807</v>
      </c>
      <c r="F375" s="9">
        <v>2.608</v>
      </c>
      <c r="G375" s="9">
        <v>-20.1194</v>
      </c>
      <c r="H375" s="9">
        <v>0.2554</v>
      </c>
      <c r="I375" s="9">
        <v>18.3516688187125</v>
      </c>
      <c r="J375" s="9">
        <v>-0.187238978285533</v>
      </c>
      <c r="K375" s="9">
        <v>0.673731997715028</v>
      </c>
      <c r="L375" s="9" t="s">
        <v>22</v>
      </c>
      <c r="M375" s="9" t="s">
        <v>47</v>
      </c>
      <c r="N375" s="18">
        <v>0.18</v>
      </c>
      <c r="O375" s="18">
        <v>0.686</v>
      </c>
      <c r="P375" s="18">
        <v>0.123</v>
      </c>
      <c r="Q375" s="18">
        <f t="shared" si="5"/>
        <v>0.179300291545189</v>
      </c>
      <c r="R375" s="18"/>
      <c r="S375" s="18"/>
    </row>
    <row r="376" spans="1:19">
      <c r="A376" s="23">
        <v>2021</v>
      </c>
      <c r="B376" s="23" t="s">
        <v>61</v>
      </c>
      <c r="C376" s="15">
        <v>1577000000</v>
      </c>
      <c r="D376" s="9">
        <v>32.966</v>
      </c>
      <c r="E376" s="9">
        <v>41811653</v>
      </c>
      <c r="F376" s="9">
        <v>-8.7824</v>
      </c>
      <c r="G376" s="9">
        <v>-12.8262</v>
      </c>
      <c r="H376" s="9">
        <v>0.012</v>
      </c>
      <c r="I376" s="9">
        <v>21.1787901449273</v>
      </c>
      <c r="J376" s="9">
        <v>0.222003804692454</v>
      </c>
      <c r="K376" s="9">
        <v>0.308433734939759</v>
      </c>
      <c r="L376" s="9" t="s">
        <v>22</v>
      </c>
      <c r="M376" s="9" t="s">
        <v>62</v>
      </c>
      <c r="N376" s="18">
        <v>0.092</v>
      </c>
      <c r="O376" s="18">
        <v>0.979</v>
      </c>
      <c r="P376" s="18">
        <v>0.09</v>
      </c>
      <c r="Q376" s="18">
        <f t="shared" si="5"/>
        <v>0.0919305413687436</v>
      </c>
      <c r="R376" s="18"/>
      <c r="S376" s="18"/>
    </row>
    <row r="377" spans="1:19">
      <c r="A377" s="23">
        <v>2021</v>
      </c>
      <c r="B377" s="23" t="s">
        <v>63</v>
      </c>
      <c r="C377" s="15">
        <v>302300000</v>
      </c>
      <c r="D377" s="9">
        <v>39.1561</v>
      </c>
      <c r="E377" s="15">
        <v>175700000</v>
      </c>
      <c r="F377" s="9">
        <v>7.7122</v>
      </c>
      <c r="G377" s="9">
        <v>22.9235</v>
      </c>
      <c r="H377" s="9">
        <v>0.7374</v>
      </c>
      <c r="I377" s="9">
        <v>19.5269304597497</v>
      </c>
      <c r="J377" s="9">
        <v>0.252474875951042</v>
      </c>
      <c r="K377" s="9">
        <v>0.220234353291432</v>
      </c>
      <c r="L377" s="9" t="s">
        <v>22</v>
      </c>
      <c r="M377" s="9" t="s">
        <v>64</v>
      </c>
      <c r="N377" s="18">
        <v>0.105</v>
      </c>
      <c r="O377" s="18">
        <v>0.956</v>
      </c>
      <c r="P377" s="18">
        <v>0.1</v>
      </c>
      <c r="Q377" s="18">
        <f t="shared" si="5"/>
        <v>0.104602510460251</v>
      </c>
      <c r="R377" s="18"/>
      <c r="S377" s="18"/>
    </row>
    <row r="378" spans="1:19">
      <c r="A378" s="23">
        <v>2021</v>
      </c>
      <c r="B378" s="23" t="s">
        <v>65</v>
      </c>
      <c r="C378" s="9">
        <v>39656105</v>
      </c>
      <c r="D378" s="9">
        <v>17.7835</v>
      </c>
      <c r="E378" s="9">
        <v>19567746</v>
      </c>
      <c r="F378" s="9">
        <v>23.6921</v>
      </c>
      <c r="G378" s="9">
        <v>7.6478</v>
      </c>
      <c r="H378" s="9">
        <v>1.0065</v>
      </c>
      <c r="I378" s="9">
        <v>17.4957554664499</v>
      </c>
      <c r="J378" s="9">
        <v>0.393419694142932</v>
      </c>
      <c r="K378" s="9">
        <v>0.172432272407994</v>
      </c>
      <c r="L378" s="9" t="s">
        <v>22</v>
      </c>
      <c r="M378" s="9" t="s">
        <v>23</v>
      </c>
      <c r="N378" s="18">
        <v>0.454</v>
      </c>
      <c r="O378" s="18">
        <v>0.766</v>
      </c>
      <c r="P378" s="18">
        <v>0.348</v>
      </c>
      <c r="Q378" s="18">
        <f t="shared" si="5"/>
        <v>0.454308093994778</v>
      </c>
      <c r="R378" s="18"/>
      <c r="S378" s="18"/>
    </row>
    <row r="379" spans="1:19">
      <c r="A379" s="23">
        <v>2021</v>
      </c>
      <c r="B379" s="23" t="s">
        <v>66</v>
      </c>
      <c r="C379" s="15">
        <v>147300000</v>
      </c>
      <c r="D379" s="9">
        <v>32.4107</v>
      </c>
      <c r="E379" s="9">
        <v>82387391</v>
      </c>
      <c r="F379" s="9">
        <v>4.0785</v>
      </c>
      <c r="G379" s="9">
        <v>-26.1036</v>
      </c>
      <c r="H379" s="9">
        <v>0.7277</v>
      </c>
      <c r="I379" s="9">
        <v>18.8079818814329</v>
      </c>
      <c r="J379" s="9">
        <v>0.542679694501018</v>
      </c>
      <c r="K379" s="9">
        <v>0.231251059063136</v>
      </c>
      <c r="L379" s="9" t="s">
        <v>22</v>
      </c>
      <c r="M379" s="9" t="s">
        <v>23</v>
      </c>
      <c r="N379" s="18">
        <v>0.108</v>
      </c>
      <c r="O379" s="18">
        <v>0.984</v>
      </c>
      <c r="P379" s="18">
        <v>0.106</v>
      </c>
      <c r="Q379" s="18">
        <f t="shared" si="5"/>
        <v>0.107723577235772</v>
      </c>
      <c r="R379" s="18"/>
      <c r="S379" s="18"/>
    </row>
    <row r="380" spans="1:19">
      <c r="A380" s="23">
        <v>2021</v>
      </c>
      <c r="B380" s="23" t="s">
        <v>67</v>
      </c>
      <c r="C380" s="15">
        <v>212200000</v>
      </c>
      <c r="D380" s="9">
        <v>85.8889</v>
      </c>
      <c r="E380" s="9">
        <v>44142357</v>
      </c>
      <c r="F380" s="9">
        <v>-48.467</v>
      </c>
      <c r="G380" s="9">
        <v>13.5422</v>
      </c>
      <c r="H380" s="9">
        <v>0.2643</v>
      </c>
      <c r="I380" s="9">
        <v>19.1730397841442</v>
      </c>
      <c r="J380" s="9">
        <v>-0.240339302544769</v>
      </c>
      <c r="K380" s="9">
        <v>0.742695570216777</v>
      </c>
      <c r="L380" s="9" t="s">
        <v>22</v>
      </c>
      <c r="M380" s="9" t="s">
        <v>30</v>
      </c>
      <c r="N380" s="18">
        <v>0.084</v>
      </c>
      <c r="O380" s="18">
        <v>0.96</v>
      </c>
      <c r="P380" s="18">
        <v>0.081</v>
      </c>
      <c r="Q380" s="18">
        <f t="shared" si="5"/>
        <v>0.084375</v>
      </c>
      <c r="R380" s="18"/>
      <c r="S380" s="18"/>
    </row>
    <row r="381" spans="1:19">
      <c r="A381" s="23">
        <v>2021</v>
      </c>
      <c r="B381" s="23" t="s">
        <v>69</v>
      </c>
      <c r="C381" s="9">
        <v>96351729</v>
      </c>
      <c r="D381" s="9">
        <v>41.1206</v>
      </c>
      <c r="E381" s="9">
        <v>80717100</v>
      </c>
      <c r="F381" s="9">
        <v>3.9895</v>
      </c>
      <c r="G381" s="9">
        <v>21.0802</v>
      </c>
      <c r="H381" s="9">
        <v>1.1886</v>
      </c>
      <c r="I381" s="9">
        <v>18.3835158976559</v>
      </c>
      <c r="J381" s="9">
        <v>0.481262002054992</v>
      </c>
      <c r="K381" s="9">
        <v>0.404494453856661</v>
      </c>
      <c r="L381" s="9" t="s">
        <v>22</v>
      </c>
      <c r="M381" s="9" t="s">
        <v>23</v>
      </c>
      <c r="N381" s="18">
        <v>0.147</v>
      </c>
      <c r="O381" s="18">
        <v>1</v>
      </c>
      <c r="P381" s="18">
        <v>0.147</v>
      </c>
      <c r="Q381" s="18">
        <f t="shared" si="5"/>
        <v>0.147</v>
      </c>
      <c r="R381" s="18"/>
      <c r="S381" s="18"/>
    </row>
    <row r="382" spans="1:19">
      <c r="A382" s="23">
        <v>2021</v>
      </c>
      <c r="B382" s="23" t="s">
        <v>70</v>
      </c>
      <c r="C382" s="15">
        <v>831400000</v>
      </c>
      <c r="D382" s="9">
        <v>49.4531</v>
      </c>
      <c r="E382" s="15">
        <v>625000000</v>
      </c>
      <c r="F382" s="9">
        <v>6.4327</v>
      </c>
      <c r="G382" s="9">
        <v>30.4953</v>
      </c>
      <c r="H382" s="9">
        <v>0.8922</v>
      </c>
      <c r="I382" s="9">
        <v>20.5386215847828</v>
      </c>
      <c r="J382" s="9">
        <v>0.185350012027905</v>
      </c>
      <c r="K382" s="9">
        <v>0.489776280971855</v>
      </c>
      <c r="L382" s="9" t="s">
        <v>22</v>
      </c>
      <c r="M382" s="9" t="s">
        <v>71</v>
      </c>
      <c r="N382" s="18">
        <v>0.072</v>
      </c>
      <c r="O382" s="18">
        <v>0.901</v>
      </c>
      <c r="P382" s="18">
        <v>0.065</v>
      </c>
      <c r="Q382" s="18">
        <f t="shared" si="5"/>
        <v>0.072142064372919</v>
      </c>
      <c r="R382" s="18"/>
      <c r="S382" s="18"/>
    </row>
    <row r="383" spans="1:19">
      <c r="A383" s="23">
        <v>2021</v>
      </c>
      <c r="B383" s="23" t="s">
        <v>72</v>
      </c>
      <c r="C383" s="15">
        <v>274700000</v>
      </c>
      <c r="D383" s="9">
        <v>18.9127</v>
      </c>
      <c r="E383" s="15">
        <v>101100000</v>
      </c>
      <c r="F383" s="9">
        <v>7.0924</v>
      </c>
      <c r="G383" s="9">
        <v>50.4745</v>
      </c>
      <c r="H383" s="9">
        <v>0.7397</v>
      </c>
      <c r="I383" s="9">
        <v>19.4311901510655</v>
      </c>
      <c r="J383" s="9">
        <v>0.499619526756462</v>
      </c>
      <c r="K383" s="9">
        <v>0.156004790680743</v>
      </c>
      <c r="L383" s="9" t="s">
        <v>22</v>
      </c>
      <c r="M383" s="9" t="s">
        <v>30</v>
      </c>
      <c r="N383" s="18">
        <v>0.233</v>
      </c>
      <c r="O383" s="18">
        <v>0.89</v>
      </c>
      <c r="P383" s="18">
        <v>0.208</v>
      </c>
      <c r="Q383" s="18">
        <f t="shared" si="5"/>
        <v>0.233707865168539</v>
      </c>
      <c r="R383" s="18"/>
      <c r="S383" s="18"/>
    </row>
    <row r="384" spans="1:19">
      <c r="A384" s="23">
        <v>2021</v>
      </c>
      <c r="B384" s="23" t="s">
        <v>73</v>
      </c>
      <c r="C384" s="9">
        <v>36927091</v>
      </c>
      <c r="D384" s="9">
        <v>99.5044</v>
      </c>
      <c r="E384" s="9">
        <v>16715346</v>
      </c>
      <c r="F384" s="9">
        <v>-124.6945</v>
      </c>
      <c r="G384" s="9">
        <v>13.3293</v>
      </c>
      <c r="H384" s="9">
        <v>0.5752</v>
      </c>
      <c r="I384" s="9">
        <v>17.424456013079</v>
      </c>
      <c r="J384" s="9">
        <v>-0.375534211454674</v>
      </c>
      <c r="K384" s="9">
        <v>0.828617233889342</v>
      </c>
      <c r="L384" s="9" t="s">
        <v>22</v>
      </c>
      <c r="M384" s="9" t="s">
        <v>74</v>
      </c>
      <c r="N384" s="18">
        <v>0.176</v>
      </c>
      <c r="O384" s="18">
        <v>0.864</v>
      </c>
      <c r="P384" s="18">
        <v>0.152</v>
      </c>
      <c r="Q384" s="18">
        <f t="shared" si="5"/>
        <v>0.175925925925926</v>
      </c>
      <c r="R384" s="18"/>
      <c r="S384" s="18"/>
    </row>
    <row r="385" spans="1:19">
      <c r="A385" s="23">
        <v>2021</v>
      </c>
      <c r="B385" s="23" t="s">
        <v>75</v>
      </c>
      <c r="C385" s="9">
        <v>69348073</v>
      </c>
      <c r="D385" s="9">
        <v>5.4941</v>
      </c>
      <c r="E385" s="9">
        <v>12416150</v>
      </c>
      <c r="F385" s="9">
        <v>-2.5204</v>
      </c>
      <c r="G385" s="9">
        <v>-2.7825</v>
      </c>
      <c r="H385" s="9">
        <v>0.4912</v>
      </c>
      <c r="I385" s="9">
        <v>18.0546489177493</v>
      </c>
      <c r="J385" s="9">
        <v>0.865035544679086</v>
      </c>
      <c r="K385" s="9">
        <v>0.0549407176750247</v>
      </c>
      <c r="L385" s="9" t="s">
        <v>22</v>
      </c>
      <c r="M385" s="9" t="s">
        <v>23</v>
      </c>
      <c r="N385" s="18">
        <v>0.742</v>
      </c>
      <c r="O385" s="18">
        <v>0.974</v>
      </c>
      <c r="P385" s="18">
        <v>0.723</v>
      </c>
      <c r="Q385" s="18">
        <f t="shared" si="5"/>
        <v>0.742299794661191</v>
      </c>
      <c r="R385" s="18"/>
      <c r="S385" s="18"/>
    </row>
    <row r="386" spans="1:19">
      <c r="A386" s="23">
        <v>2021</v>
      </c>
      <c r="B386" s="23" t="s">
        <v>76</v>
      </c>
      <c r="C386" s="15">
        <v>505700000</v>
      </c>
      <c r="D386" s="9">
        <v>51.5155</v>
      </c>
      <c r="E386" s="15">
        <v>328700000</v>
      </c>
      <c r="F386" s="9">
        <v>15.3111</v>
      </c>
      <c r="G386" s="9">
        <v>12.3167</v>
      </c>
      <c r="H386" s="9">
        <v>0.8954</v>
      </c>
      <c r="I386" s="9">
        <v>20.0414541660502</v>
      </c>
      <c r="J386" s="9">
        <v>0.230175993672138</v>
      </c>
      <c r="K386" s="9">
        <v>0.361281392129721</v>
      </c>
      <c r="L386" s="9" t="s">
        <v>22</v>
      </c>
      <c r="M386" s="9" t="s">
        <v>71</v>
      </c>
      <c r="N386" s="18">
        <v>0.072</v>
      </c>
      <c r="O386" s="18">
        <v>0.93</v>
      </c>
      <c r="P386" s="18">
        <v>0.067</v>
      </c>
      <c r="Q386" s="18">
        <f t="shared" si="5"/>
        <v>0.0720430107526882</v>
      </c>
      <c r="R386" s="18"/>
      <c r="S386" s="18"/>
    </row>
    <row r="387" spans="1:19">
      <c r="A387" s="23">
        <v>2021</v>
      </c>
      <c r="B387" s="23" t="s">
        <v>77</v>
      </c>
      <c r="C387" s="9">
        <v>91779193</v>
      </c>
      <c r="D387" s="9">
        <v>42.8405</v>
      </c>
      <c r="E387" s="9">
        <v>31705092</v>
      </c>
      <c r="F387" s="9">
        <v>2.6964</v>
      </c>
      <c r="G387" s="9">
        <v>1.0421</v>
      </c>
      <c r="H387" s="9">
        <v>0.5951</v>
      </c>
      <c r="I387" s="9">
        <v>18.334896174127</v>
      </c>
      <c r="J387" s="9">
        <v>0.310701729530352</v>
      </c>
      <c r="K387" s="9">
        <v>0.393042952556796</v>
      </c>
      <c r="L387" s="9" t="s">
        <v>22</v>
      </c>
      <c r="M387" s="9" t="s">
        <v>23</v>
      </c>
      <c r="N387" s="18">
        <v>0.132</v>
      </c>
      <c r="O387" s="18">
        <v>1</v>
      </c>
      <c r="P387" s="18">
        <v>0.132</v>
      </c>
      <c r="Q387" s="18">
        <f t="shared" si="5"/>
        <v>0.132</v>
      </c>
      <c r="R387" s="18"/>
      <c r="S387" s="18"/>
    </row>
    <row r="388" spans="1:19">
      <c r="A388" s="23">
        <v>2021</v>
      </c>
      <c r="B388" s="23" t="s">
        <v>78</v>
      </c>
      <c r="C388" s="15">
        <v>224000000</v>
      </c>
      <c r="D388" s="9">
        <v>10.4094</v>
      </c>
      <c r="E388" s="9">
        <v>47671348</v>
      </c>
      <c r="F388" s="9">
        <v>17.6333</v>
      </c>
      <c r="G388" s="9">
        <v>49.053</v>
      </c>
      <c r="H388" s="9">
        <v>0.4848</v>
      </c>
      <c r="I388" s="9">
        <v>19.2271566098193</v>
      </c>
      <c r="J388" s="9">
        <v>0.8683445625</v>
      </c>
      <c r="K388" s="9">
        <v>0.0704947232142857</v>
      </c>
      <c r="L388" s="9" t="s">
        <v>22</v>
      </c>
      <c r="M388" s="9" t="s">
        <v>39</v>
      </c>
      <c r="N388" s="18">
        <v>0.528</v>
      </c>
      <c r="O388" s="18">
        <v>0.698</v>
      </c>
      <c r="P388" s="18">
        <v>0.369</v>
      </c>
      <c r="Q388" s="18">
        <f t="shared" ref="Q388:Q422" si="6">P388/O388</f>
        <v>0.52865329512894</v>
      </c>
      <c r="R388" s="18"/>
      <c r="S388" s="18"/>
    </row>
    <row r="389" spans="1:19">
      <c r="A389" s="23">
        <v>2021</v>
      </c>
      <c r="B389" s="23" t="s">
        <v>79</v>
      </c>
      <c r="C389" s="15">
        <v>291500000</v>
      </c>
      <c r="D389" s="9">
        <v>36.8185</v>
      </c>
      <c r="E389" s="15">
        <v>199700000</v>
      </c>
      <c r="F389" s="9">
        <v>47.3376</v>
      </c>
      <c r="G389" s="9">
        <v>104.4612</v>
      </c>
      <c r="H389" s="9">
        <v>1.3897</v>
      </c>
      <c r="I389" s="9">
        <v>19.4905505637548</v>
      </c>
      <c r="J389" s="9">
        <v>0.473997735849057</v>
      </c>
      <c r="K389" s="9">
        <v>0.255333310463122</v>
      </c>
      <c r="L389" s="9" t="s">
        <v>22</v>
      </c>
      <c r="M389" s="9" t="s">
        <v>30</v>
      </c>
      <c r="N389" s="18">
        <v>0.726</v>
      </c>
      <c r="O389" s="18">
        <v>0.245</v>
      </c>
      <c r="P389" s="18">
        <v>0.178</v>
      </c>
      <c r="Q389" s="18">
        <f t="shared" si="6"/>
        <v>0.726530612244898</v>
      </c>
      <c r="R389" s="18"/>
      <c r="S389" s="18"/>
    </row>
    <row r="390" spans="1:19">
      <c r="A390" s="23">
        <v>2021</v>
      </c>
      <c r="B390" s="23" t="s">
        <v>80</v>
      </c>
      <c r="C390" s="15">
        <v>115500000</v>
      </c>
      <c r="D390" s="9">
        <v>39.8449</v>
      </c>
      <c r="E390" s="9">
        <v>69583378</v>
      </c>
      <c r="F390" s="9">
        <v>12.6756</v>
      </c>
      <c r="G390" s="9">
        <v>40.3973</v>
      </c>
      <c r="H390" s="9">
        <v>0.6674</v>
      </c>
      <c r="I390" s="9">
        <v>18.5647810879261</v>
      </c>
      <c r="J390" s="9">
        <v>-0.0311391515151515</v>
      </c>
      <c r="K390" s="9">
        <v>0.398361393939394</v>
      </c>
      <c r="L390" s="9" t="s">
        <v>22</v>
      </c>
      <c r="M390" s="9" t="s">
        <v>44</v>
      </c>
      <c r="N390" s="18">
        <v>0.167</v>
      </c>
      <c r="O390" s="18">
        <v>0.997</v>
      </c>
      <c r="P390" s="18">
        <v>0.166</v>
      </c>
      <c r="Q390" s="18">
        <f t="shared" si="6"/>
        <v>0.166499498495486</v>
      </c>
      <c r="R390" s="18"/>
      <c r="S390" s="18"/>
    </row>
    <row r="391" spans="1:19">
      <c r="A391" s="23">
        <v>2021</v>
      </c>
      <c r="B391" s="23" t="s">
        <v>81</v>
      </c>
      <c r="C391" s="9">
        <v>6860824.2</v>
      </c>
      <c r="D391" s="9">
        <v>85.465</v>
      </c>
      <c r="E391" s="9">
        <v>1168604.1</v>
      </c>
      <c r="F391" s="9">
        <v>-100.7654</v>
      </c>
      <c r="G391" s="9">
        <v>-46.8935</v>
      </c>
      <c r="H391" s="9">
        <v>0.3846</v>
      </c>
      <c r="I391" s="9">
        <v>15.7413381382577</v>
      </c>
      <c r="J391" s="9">
        <v>-0.0670321796031445</v>
      </c>
      <c r="K391" s="9">
        <v>0.854650145386323</v>
      </c>
      <c r="L391" s="9" t="s">
        <v>22</v>
      </c>
      <c r="M391" s="9" t="s">
        <v>23</v>
      </c>
      <c r="N391" s="18">
        <v>1</v>
      </c>
      <c r="O391" s="18">
        <v>1</v>
      </c>
      <c r="P391" s="18">
        <v>1</v>
      </c>
      <c r="Q391" s="18">
        <f t="shared" si="6"/>
        <v>1</v>
      </c>
      <c r="R391" s="18"/>
      <c r="S391" s="18"/>
    </row>
    <row r="392" spans="1:19">
      <c r="A392" s="23">
        <v>2021</v>
      </c>
      <c r="B392" s="23" t="s">
        <v>82</v>
      </c>
      <c r="C392" s="15">
        <v>216100000</v>
      </c>
      <c r="D392" s="9">
        <v>14.5555</v>
      </c>
      <c r="E392" s="9">
        <v>66304190</v>
      </c>
      <c r="F392" s="9">
        <v>18.5808</v>
      </c>
      <c r="G392" s="9">
        <v>-1.7277</v>
      </c>
      <c r="H392" s="9">
        <v>0.6014</v>
      </c>
      <c r="I392" s="9">
        <v>19.1912518214771</v>
      </c>
      <c r="J392" s="9">
        <v>0.603142248958815</v>
      </c>
      <c r="K392" s="9">
        <v>0.142808699676076</v>
      </c>
      <c r="L392" s="9" t="s">
        <v>22</v>
      </c>
      <c r="M392" s="9" t="s">
        <v>23</v>
      </c>
      <c r="N392" s="18">
        <v>0.276</v>
      </c>
      <c r="O392" s="18">
        <v>0.662</v>
      </c>
      <c r="P392" s="18">
        <v>0.183</v>
      </c>
      <c r="Q392" s="18">
        <f t="shared" si="6"/>
        <v>0.276435045317221</v>
      </c>
      <c r="R392" s="18"/>
      <c r="S392" s="18"/>
    </row>
    <row r="393" spans="1:19">
      <c r="A393" s="23">
        <v>2021</v>
      </c>
      <c r="B393" s="23" t="s">
        <v>83</v>
      </c>
      <c r="C393" s="15">
        <v>122300000</v>
      </c>
      <c r="D393" s="9">
        <v>43.6225</v>
      </c>
      <c r="E393" s="9">
        <v>48737609</v>
      </c>
      <c r="F393" s="9">
        <v>20.9023</v>
      </c>
      <c r="G393" s="9">
        <v>37.9693</v>
      </c>
      <c r="H393" s="9">
        <v>0.6944</v>
      </c>
      <c r="I393" s="9">
        <v>18.6219876006574</v>
      </c>
      <c r="J393" s="9">
        <v>0.356486295993459</v>
      </c>
      <c r="K393" s="9">
        <v>0.213228479149632</v>
      </c>
      <c r="L393" s="9" t="s">
        <v>22</v>
      </c>
      <c r="M393" s="9" t="s">
        <v>23</v>
      </c>
      <c r="N393" s="18">
        <v>0.196</v>
      </c>
      <c r="O393" s="18">
        <v>0.765</v>
      </c>
      <c r="P393" s="18">
        <v>0.15</v>
      </c>
      <c r="Q393" s="18">
        <f t="shared" si="6"/>
        <v>0.196078431372549</v>
      </c>
      <c r="R393" s="18"/>
      <c r="S393" s="18"/>
    </row>
    <row r="394" spans="1:19">
      <c r="A394" s="23">
        <v>2021</v>
      </c>
      <c r="B394" s="23" t="s">
        <v>84</v>
      </c>
      <c r="C394" s="9">
        <v>63741072</v>
      </c>
      <c r="D394" s="9">
        <v>72.8822</v>
      </c>
      <c r="E394" s="9">
        <v>71217268</v>
      </c>
      <c r="F394" s="9">
        <v>11.5955</v>
      </c>
      <c r="G394" s="9">
        <v>51.5912</v>
      </c>
      <c r="H394" s="9">
        <v>1.4541</v>
      </c>
      <c r="I394" s="9">
        <v>17.9703396851365</v>
      </c>
      <c r="J394" s="9">
        <v>0.241229077540459</v>
      </c>
      <c r="K394" s="9">
        <v>0.647626682525829</v>
      </c>
      <c r="L394" s="9" t="s">
        <v>22</v>
      </c>
      <c r="M394" s="9" t="s">
        <v>23</v>
      </c>
      <c r="N394" s="18">
        <v>0.177</v>
      </c>
      <c r="O394" s="18">
        <v>0.715</v>
      </c>
      <c r="P394" s="18">
        <v>0.127</v>
      </c>
      <c r="Q394" s="18">
        <f t="shared" si="6"/>
        <v>0.177622377622378</v>
      </c>
      <c r="R394" s="18"/>
      <c r="S394" s="18"/>
    </row>
    <row r="395" spans="1:19">
      <c r="A395" s="23">
        <v>2021</v>
      </c>
      <c r="B395" s="23" t="s">
        <v>85</v>
      </c>
      <c r="C395" s="9">
        <v>5816148.6</v>
      </c>
      <c r="D395" s="9">
        <v>10.5862</v>
      </c>
      <c r="E395" s="9">
        <v>11255233</v>
      </c>
      <c r="F395" s="9">
        <v>-14.3289</v>
      </c>
      <c r="G395" s="9">
        <v>-0.7208</v>
      </c>
      <c r="H395" s="9">
        <v>1.9143</v>
      </c>
      <c r="I395" s="9">
        <v>15.5761488480754</v>
      </c>
      <c r="J395" s="9">
        <v>0.869647591191188</v>
      </c>
      <c r="K395" s="9">
        <v>0.0951185428790454</v>
      </c>
      <c r="L395" s="9" t="s">
        <v>22</v>
      </c>
      <c r="M395" s="9" t="s">
        <v>23</v>
      </c>
      <c r="N395" s="18">
        <v>1</v>
      </c>
      <c r="O395" s="18">
        <v>1</v>
      </c>
      <c r="P395" s="18">
        <v>1</v>
      </c>
      <c r="Q395" s="18">
        <f t="shared" si="6"/>
        <v>1</v>
      </c>
      <c r="R395" s="18"/>
      <c r="S395" s="18"/>
    </row>
    <row r="396" spans="1:19">
      <c r="A396" s="23">
        <v>2021</v>
      </c>
      <c r="B396" s="23" t="s">
        <v>86</v>
      </c>
      <c r="C396" s="9">
        <v>52512479</v>
      </c>
      <c r="D396" s="9">
        <v>24.2073</v>
      </c>
      <c r="E396" s="9">
        <v>28921663</v>
      </c>
      <c r="F396" s="9">
        <v>1.403</v>
      </c>
      <c r="G396" s="9">
        <v>4.2968</v>
      </c>
      <c r="H396" s="9">
        <v>0.7255</v>
      </c>
      <c r="I396" s="9">
        <v>17.7765613945549</v>
      </c>
      <c r="J396" s="9">
        <v>0.218571018138374</v>
      </c>
      <c r="K396" s="9">
        <v>0.242073260338747</v>
      </c>
      <c r="L396" s="9" t="s">
        <v>22</v>
      </c>
      <c r="M396" s="9" t="s">
        <v>23</v>
      </c>
      <c r="N396" s="18">
        <v>0.237</v>
      </c>
      <c r="O396" s="18">
        <v>0.972</v>
      </c>
      <c r="P396" s="18">
        <v>0.231</v>
      </c>
      <c r="Q396" s="18">
        <f t="shared" si="6"/>
        <v>0.237654320987654</v>
      </c>
      <c r="R396" s="18"/>
      <c r="S396" s="18"/>
    </row>
    <row r="397" spans="1:19">
      <c r="A397" s="23">
        <v>2021</v>
      </c>
      <c r="B397" s="23" t="s">
        <v>87</v>
      </c>
      <c r="C397" s="15">
        <v>585400000</v>
      </c>
      <c r="D397" s="9">
        <v>29.6961</v>
      </c>
      <c r="E397" s="9">
        <v>89965942</v>
      </c>
      <c r="F397" s="9">
        <v>5.5986</v>
      </c>
      <c r="G397" s="9">
        <v>-30.619</v>
      </c>
      <c r="H397" s="9">
        <v>0.2139</v>
      </c>
      <c r="I397" s="9">
        <v>20.1878059322221</v>
      </c>
      <c r="J397" s="9">
        <v>0.328834984625897</v>
      </c>
      <c r="K397" s="9">
        <v>0.283908438674411</v>
      </c>
      <c r="L397" s="9" t="s">
        <v>22</v>
      </c>
      <c r="M397" s="9" t="s">
        <v>74</v>
      </c>
      <c r="N397" s="18">
        <v>0.064</v>
      </c>
      <c r="O397" s="18">
        <v>0.984</v>
      </c>
      <c r="P397" s="18">
        <v>0.063</v>
      </c>
      <c r="Q397" s="18">
        <f t="shared" si="6"/>
        <v>0.0640243902439024</v>
      </c>
      <c r="R397" s="18"/>
      <c r="S397" s="18"/>
    </row>
    <row r="398" spans="1:19">
      <c r="A398" s="23">
        <v>2021</v>
      </c>
      <c r="B398" s="23" t="s">
        <v>88</v>
      </c>
      <c r="C398" s="15">
        <v>122800000</v>
      </c>
      <c r="D398" s="9">
        <v>51.0531</v>
      </c>
      <c r="E398" s="9">
        <v>50954868</v>
      </c>
      <c r="F398" s="9">
        <v>-4.9108</v>
      </c>
      <c r="G398" s="9">
        <v>-14.7243</v>
      </c>
      <c r="H398" s="9">
        <v>0.5692</v>
      </c>
      <c r="I398" s="9">
        <v>18.6260675736773</v>
      </c>
      <c r="J398" s="9">
        <v>0.287126978827362</v>
      </c>
      <c r="K398" s="9">
        <v>0.510470456026059</v>
      </c>
      <c r="L398" s="9" t="s">
        <v>22</v>
      </c>
      <c r="M398" s="9" t="s">
        <v>53</v>
      </c>
      <c r="N398" s="18">
        <v>0.091</v>
      </c>
      <c r="O398" s="18">
        <v>0.978</v>
      </c>
      <c r="P398" s="18">
        <v>0.089</v>
      </c>
      <c r="Q398" s="18">
        <f t="shared" si="6"/>
        <v>0.091002044989775</v>
      </c>
      <c r="R398" s="18"/>
      <c r="S398" s="18"/>
    </row>
    <row r="399" spans="1:19">
      <c r="A399" s="23">
        <v>2021</v>
      </c>
      <c r="B399" s="23" t="s">
        <v>89</v>
      </c>
      <c r="C399" s="9">
        <v>72678298</v>
      </c>
      <c r="D399" s="9">
        <v>76.71</v>
      </c>
      <c r="E399" s="9">
        <v>46284580</v>
      </c>
      <c r="F399" s="9">
        <v>-65.1252</v>
      </c>
      <c r="G399" s="9">
        <v>-28.9913</v>
      </c>
      <c r="H399" s="9">
        <v>0.6519</v>
      </c>
      <c r="I399" s="9">
        <v>18.1015533834965</v>
      </c>
      <c r="J399" s="9">
        <v>-0.0142955466568576</v>
      </c>
      <c r="K399" s="9">
        <v>0.761184817509073</v>
      </c>
      <c r="L399" s="9" t="s">
        <v>22</v>
      </c>
      <c r="M399" s="9" t="s">
        <v>23</v>
      </c>
      <c r="N399" s="18">
        <v>0.077</v>
      </c>
      <c r="O399" s="18">
        <v>0.987</v>
      </c>
      <c r="P399" s="18">
        <v>0.076</v>
      </c>
      <c r="Q399" s="18">
        <f t="shared" si="6"/>
        <v>0.0770010131712259</v>
      </c>
      <c r="R399" s="18"/>
      <c r="S399" s="18"/>
    </row>
    <row r="400" spans="1:19">
      <c r="A400" s="23">
        <v>2021</v>
      </c>
      <c r="B400" s="23" t="s">
        <v>90</v>
      </c>
      <c r="C400" s="9">
        <v>19619278</v>
      </c>
      <c r="D400" s="9">
        <v>75.3222</v>
      </c>
      <c r="E400" s="9">
        <v>1894787.6</v>
      </c>
      <c r="F400" s="9">
        <v>-202.7575</v>
      </c>
      <c r="G400" s="9">
        <v>-55.7856</v>
      </c>
      <c r="H400" s="9">
        <v>0.0702</v>
      </c>
      <c r="I400" s="9">
        <v>16.7920232122399</v>
      </c>
      <c r="J400" s="9">
        <v>-0.381501174508053</v>
      </c>
      <c r="K400" s="9">
        <v>0.473733727612199</v>
      </c>
      <c r="L400" s="9" t="s">
        <v>22</v>
      </c>
      <c r="M400" s="9" t="s">
        <v>23</v>
      </c>
      <c r="N400" s="18">
        <v>0.358</v>
      </c>
      <c r="O400" s="18">
        <v>0.864</v>
      </c>
      <c r="P400" s="18">
        <v>0.31</v>
      </c>
      <c r="Q400" s="18">
        <f t="shared" si="6"/>
        <v>0.358796296296296</v>
      </c>
      <c r="R400" s="18"/>
      <c r="S400" s="18"/>
    </row>
    <row r="401" spans="1:19">
      <c r="A401" s="23">
        <v>2021</v>
      </c>
      <c r="B401" s="23" t="s">
        <v>91</v>
      </c>
      <c r="C401" s="9">
        <v>37472611</v>
      </c>
      <c r="D401" s="9">
        <v>48.7246</v>
      </c>
      <c r="E401" s="9">
        <v>13349246</v>
      </c>
      <c r="F401" s="9">
        <v>56.2812</v>
      </c>
      <c r="G401" s="9">
        <v>149.3951</v>
      </c>
      <c r="H401" s="9">
        <v>0.8985</v>
      </c>
      <c r="I401" s="9">
        <v>17.4391208507548</v>
      </c>
      <c r="J401" s="9">
        <v>0.133334130359905</v>
      </c>
      <c r="K401" s="9">
        <v>0.466142804940921</v>
      </c>
      <c r="L401" s="9" t="s">
        <v>22</v>
      </c>
      <c r="M401" s="9" t="s">
        <v>53</v>
      </c>
      <c r="N401" s="18">
        <v>1</v>
      </c>
      <c r="O401" s="18">
        <v>0.479</v>
      </c>
      <c r="P401" s="18">
        <v>0.479</v>
      </c>
      <c r="Q401" s="18">
        <f t="shared" si="6"/>
        <v>1</v>
      </c>
      <c r="R401" s="18"/>
      <c r="S401" s="18"/>
    </row>
    <row r="402" spans="1:19">
      <c r="A402" s="23">
        <v>2021</v>
      </c>
      <c r="B402" s="23" t="s">
        <v>92</v>
      </c>
      <c r="C402" s="9">
        <v>63102044</v>
      </c>
      <c r="D402" s="9">
        <v>66.2192</v>
      </c>
      <c r="E402" s="9">
        <v>27158224</v>
      </c>
      <c r="F402" s="9">
        <v>-5.4728</v>
      </c>
      <c r="G402" s="9">
        <v>15.3768</v>
      </c>
      <c r="H402" s="9">
        <v>1.2332</v>
      </c>
      <c r="I402" s="9">
        <v>17.9602637200137</v>
      </c>
      <c r="J402" s="9">
        <v>0.302328954669044</v>
      </c>
      <c r="K402" s="9">
        <v>0.589711848319842</v>
      </c>
      <c r="L402" s="9" t="s">
        <v>22</v>
      </c>
      <c r="M402" s="9" t="s">
        <v>23</v>
      </c>
      <c r="N402" s="18">
        <v>0.249</v>
      </c>
      <c r="O402" s="18">
        <v>0.881</v>
      </c>
      <c r="P402" s="18">
        <v>0.219</v>
      </c>
      <c r="Q402" s="18">
        <f t="shared" si="6"/>
        <v>0.248581157775255</v>
      </c>
      <c r="R402" s="18"/>
      <c r="S402" s="18"/>
    </row>
    <row r="403" spans="1:19">
      <c r="A403" s="23">
        <v>2021</v>
      </c>
      <c r="B403" s="23" t="s">
        <v>93</v>
      </c>
      <c r="C403" s="15">
        <v>195800000</v>
      </c>
      <c r="D403" s="9">
        <v>33.4193</v>
      </c>
      <c r="E403" s="9">
        <v>31705092</v>
      </c>
      <c r="F403" s="9">
        <v>6.0739</v>
      </c>
      <c r="G403" s="9">
        <v>3.2258</v>
      </c>
      <c r="H403" s="9">
        <v>0.0074</v>
      </c>
      <c r="I403" s="9">
        <v>19.0926042880607</v>
      </c>
      <c r="J403" s="9">
        <v>0.376165696629214</v>
      </c>
      <c r="K403" s="9">
        <v>0.0306511675178754</v>
      </c>
      <c r="L403" s="9" t="s">
        <v>22</v>
      </c>
      <c r="M403" s="9" t="s">
        <v>30</v>
      </c>
      <c r="N403" s="18">
        <v>0.136</v>
      </c>
      <c r="O403" s="18">
        <v>0.958</v>
      </c>
      <c r="P403" s="18">
        <v>0.13</v>
      </c>
      <c r="Q403" s="18">
        <f t="shared" si="6"/>
        <v>0.135699373695198</v>
      </c>
      <c r="R403" s="18"/>
      <c r="S403" s="18"/>
    </row>
    <row r="404" spans="1:19">
      <c r="A404" s="23">
        <v>2021</v>
      </c>
      <c r="B404" s="23" t="s">
        <v>94</v>
      </c>
      <c r="C404" s="15">
        <v>190100000</v>
      </c>
      <c r="D404" s="9">
        <v>22.3865</v>
      </c>
      <c r="E404" s="9">
        <v>48860812</v>
      </c>
      <c r="F404" s="9">
        <v>6.1583</v>
      </c>
      <c r="G404" s="9">
        <v>57.8365</v>
      </c>
      <c r="H404" s="9">
        <v>0.3205</v>
      </c>
      <c r="I404" s="9">
        <v>19.0630608074587</v>
      </c>
      <c r="J404" s="9">
        <v>0.596270689110994</v>
      </c>
      <c r="K404" s="9">
        <v>0.223823997895844</v>
      </c>
      <c r="L404" s="9" t="s">
        <v>22</v>
      </c>
      <c r="M404" s="9" t="s">
        <v>30</v>
      </c>
      <c r="N404" s="18">
        <v>0.22</v>
      </c>
      <c r="O404" s="18">
        <v>1</v>
      </c>
      <c r="P404" s="18">
        <v>0.22</v>
      </c>
      <c r="Q404" s="18">
        <f t="shared" si="6"/>
        <v>0.22</v>
      </c>
      <c r="R404" s="18"/>
      <c r="S404" s="18"/>
    </row>
    <row r="405" spans="1:19">
      <c r="A405" s="23">
        <v>2021</v>
      </c>
      <c r="B405" s="23" t="s">
        <v>95</v>
      </c>
      <c r="C405" s="15">
        <v>445600000</v>
      </c>
      <c r="D405" s="9">
        <v>59.7062</v>
      </c>
      <c r="E405" s="15">
        <v>1126000000</v>
      </c>
      <c r="F405" s="9">
        <v>4.1427</v>
      </c>
      <c r="G405" s="9">
        <v>6.2372</v>
      </c>
      <c r="H405" s="9">
        <v>2.5227</v>
      </c>
      <c r="I405" s="9">
        <v>19.9149322465773</v>
      </c>
      <c r="J405" s="9">
        <v>0.102558348294434</v>
      </c>
      <c r="K405" s="9">
        <v>0.561041292639138</v>
      </c>
      <c r="L405" s="9" t="s">
        <v>22</v>
      </c>
      <c r="M405" s="9" t="s">
        <v>74</v>
      </c>
      <c r="N405" s="18">
        <v>0.247</v>
      </c>
      <c r="O405" s="18">
        <v>0.567</v>
      </c>
      <c r="P405" s="18">
        <v>0.14</v>
      </c>
      <c r="Q405" s="18">
        <f t="shared" si="6"/>
        <v>0.246913580246914</v>
      </c>
      <c r="R405" s="18"/>
      <c r="S405" s="18"/>
    </row>
    <row r="406" spans="1:19">
      <c r="A406" s="23">
        <v>2021</v>
      </c>
      <c r="B406" s="23" t="s">
        <v>96</v>
      </c>
      <c r="C406" s="15">
        <v>224800000</v>
      </c>
      <c r="D406" s="9">
        <v>48.5017</v>
      </c>
      <c r="E406" s="9">
        <v>79993298</v>
      </c>
      <c r="F406" s="9">
        <v>-12.3956</v>
      </c>
      <c r="G406" s="9">
        <v>-44.0587</v>
      </c>
      <c r="H406" s="9">
        <v>0.3788</v>
      </c>
      <c r="I406" s="9">
        <v>19.2307216759838</v>
      </c>
      <c r="J406" s="9">
        <v>-0.166789590747331</v>
      </c>
      <c r="K406" s="9">
        <v>0.476868327402135</v>
      </c>
      <c r="L406" s="9" t="s">
        <v>22</v>
      </c>
      <c r="M406" s="9" t="s">
        <v>30</v>
      </c>
      <c r="N406" s="18">
        <v>0.06</v>
      </c>
      <c r="O406" s="18">
        <v>0.958</v>
      </c>
      <c r="P406" s="18">
        <v>0.058</v>
      </c>
      <c r="Q406" s="18">
        <f t="shared" si="6"/>
        <v>0.0605427974947808</v>
      </c>
      <c r="R406" s="18"/>
      <c r="S406" s="18"/>
    </row>
    <row r="407" spans="1:19">
      <c r="A407" s="23">
        <v>2021</v>
      </c>
      <c r="B407" s="23" t="s">
        <v>97</v>
      </c>
      <c r="C407" s="9">
        <v>54955076</v>
      </c>
      <c r="D407" s="9">
        <v>25.9224</v>
      </c>
      <c r="E407" s="9">
        <v>28102080</v>
      </c>
      <c r="F407" s="9">
        <v>0.9684</v>
      </c>
      <c r="G407" s="9">
        <v>10.1825</v>
      </c>
      <c r="H407" s="9">
        <v>0.7539</v>
      </c>
      <c r="I407" s="9">
        <v>17.8220266094339</v>
      </c>
      <c r="J407" s="9">
        <v>0.519439623739216</v>
      </c>
      <c r="K407" s="9">
        <v>0.259223806732612</v>
      </c>
      <c r="L407" s="9" t="s">
        <v>22</v>
      </c>
      <c r="M407" s="9" t="s">
        <v>23</v>
      </c>
      <c r="N407" s="18">
        <v>0.229</v>
      </c>
      <c r="O407" s="18">
        <v>0.985</v>
      </c>
      <c r="P407" s="18">
        <v>0.226</v>
      </c>
      <c r="Q407" s="18">
        <f t="shared" si="6"/>
        <v>0.229441624365482</v>
      </c>
      <c r="R407" s="18"/>
      <c r="S407" s="18"/>
    </row>
    <row r="408" spans="1:19">
      <c r="A408" s="23">
        <v>2021</v>
      </c>
      <c r="B408" s="23" t="s">
        <v>98</v>
      </c>
      <c r="C408" s="9">
        <v>85200661</v>
      </c>
      <c r="D408" s="9">
        <v>43.8133</v>
      </c>
      <c r="E408" s="9">
        <v>2055894.3</v>
      </c>
      <c r="F408" s="9">
        <v>-18.7777</v>
      </c>
      <c r="G408" s="9">
        <v>16.3615</v>
      </c>
      <c r="H408" s="9">
        <v>0.0351</v>
      </c>
      <c r="I408" s="9">
        <v>18.2605197499854</v>
      </c>
      <c r="J408" s="9">
        <v>0.541810749566837</v>
      </c>
      <c r="K408" s="9">
        <v>0.438132633736257</v>
      </c>
      <c r="L408" s="9" t="s">
        <v>22</v>
      </c>
      <c r="M408" s="9" t="s">
        <v>23</v>
      </c>
      <c r="N408" s="18">
        <v>0.6</v>
      </c>
      <c r="O408" s="18">
        <v>0.98</v>
      </c>
      <c r="P408" s="18">
        <v>0.588</v>
      </c>
      <c r="Q408" s="18">
        <f t="shared" si="6"/>
        <v>0.6</v>
      </c>
      <c r="R408" s="18"/>
      <c r="S408" s="18"/>
    </row>
    <row r="409" spans="1:19">
      <c r="A409" s="23">
        <v>2021</v>
      </c>
      <c r="B409" s="23" t="s">
        <v>99</v>
      </c>
      <c r="C409" s="9">
        <v>28617830</v>
      </c>
      <c r="D409" s="9">
        <v>44.0485</v>
      </c>
      <c r="E409" s="9">
        <v>20549413</v>
      </c>
      <c r="F409" s="9">
        <v>-18.0878</v>
      </c>
      <c r="G409" s="9">
        <v>-21.66</v>
      </c>
      <c r="H409" s="9">
        <v>0.7474</v>
      </c>
      <c r="I409" s="9">
        <v>17.1695405081139</v>
      </c>
      <c r="J409" s="9">
        <v>0.450193568135669</v>
      </c>
      <c r="K409" s="9">
        <v>0.365179749827293</v>
      </c>
      <c r="L409" s="9" t="s">
        <v>22</v>
      </c>
      <c r="M409" s="9" t="s">
        <v>23</v>
      </c>
      <c r="N409" s="18">
        <v>0.189</v>
      </c>
      <c r="O409" s="18">
        <v>0.981</v>
      </c>
      <c r="P409" s="18">
        <v>0.185</v>
      </c>
      <c r="Q409" s="18">
        <f t="shared" si="6"/>
        <v>0.188583078491335</v>
      </c>
      <c r="R409" s="18"/>
      <c r="S409" s="18"/>
    </row>
    <row r="410" spans="1:19">
      <c r="A410" s="23">
        <v>2021</v>
      </c>
      <c r="B410" s="23" t="s">
        <v>100</v>
      </c>
      <c r="C410" s="9">
        <v>4692910.6</v>
      </c>
      <c r="D410" s="9">
        <v>32.5207</v>
      </c>
      <c r="E410" s="9">
        <v>468502.63</v>
      </c>
      <c r="F410" s="9">
        <v>-32.5153</v>
      </c>
      <c r="G410" s="9">
        <v>-73.7575</v>
      </c>
      <c r="H410" s="9">
        <v>0.0982</v>
      </c>
      <c r="I410" s="9">
        <v>15.3615635449467</v>
      </c>
      <c r="J410" s="9">
        <v>0.563414504422906</v>
      </c>
      <c r="K410" s="9">
        <v>0.325207111339389</v>
      </c>
      <c r="L410" s="9" t="s">
        <v>22</v>
      </c>
      <c r="M410" s="9" t="s">
        <v>30</v>
      </c>
      <c r="N410" s="18">
        <v>1</v>
      </c>
      <c r="O410" s="18">
        <v>1</v>
      </c>
      <c r="P410" s="18">
        <v>1</v>
      </c>
      <c r="Q410" s="18">
        <f t="shared" si="6"/>
        <v>1</v>
      </c>
      <c r="R410" s="18"/>
      <c r="S410" s="18"/>
    </row>
    <row r="411" spans="1:19">
      <c r="A411" s="23">
        <v>2021</v>
      </c>
      <c r="B411" s="23" t="s">
        <v>101</v>
      </c>
      <c r="C411" s="15">
        <v>205100000</v>
      </c>
      <c r="D411" s="9">
        <v>6.6744</v>
      </c>
      <c r="E411" s="15">
        <v>133600000</v>
      </c>
      <c r="F411" s="9">
        <v>9.7897</v>
      </c>
      <c r="G411" s="9">
        <v>28.7558</v>
      </c>
      <c r="H411" s="9">
        <v>0.8959</v>
      </c>
      <c r="I411" s="9">
        <v>19.1390082230426</v>
      </c>
      <c r="J411" s="9">
        <v>0.648499839102877</v>
      </c>
      <c r="K411" s="9">
        <v>0.0662734422233057</v>
      </c>
      <c r="L411" s="9" t="s">
        <v>22</v>
      </c>
      <c r="M411" s="9" t="s">
        <v>30</v>
      </c>
      <c r="N411" s="18">
        <v>0.604</v>
      </c>
      <c r="O411" s="18">
        <v>0.761</v>
      </c>
      <c r="P411" s="18">
        <v>0.46</v>
      </c>
      <c r="Q411" s="18">
        <f t="shared" si="6"/>
        <v>0.604467805519054</v>
      </c>
      <c r="R411" s="18"/>
      <c r="S411" s="18"/>
    </row>
    <row r="412" spans="1:19">
      <c r="A412" s="23">
        <v>2021</v>
      </c>
      <c r="B412" s="23" t="s">
        <v>102</v>
      </c>
      <c r="C412" s="9">
        <v>60999697</v>
      </c>
      <c r="D412" s="9">
        <v>50.6303</v>
      </c>
      <c r="E412" s="9">
        <v>89108951</v>
      </c>
      <c r="F412" s="9">
        <v>7.1039</v>
      </c>
      <c r="G412" s="9">
        <v>22.3612</v>
      </c>
      <c r="H412" s="9">
        <v>1.7229</v>
      </c>
      <c r="I412" s="9">
        <v>17.9263794549121</v>
      </c>
      <c r="J412" s="9">
        <v>0.461571407477647</v>
      </c>
      <c r="K412" s="9">
        <v>0.506303006718214</v>
      </c>
      <c r="L412" s="9" t="s">
        <v>22</v>
      </c>
      <c r="M412" s="9" t="s">
        <v>23</v>
      </c>
      <c r="N412" s="18">
        <v>0.173</v>
      </c>
      <c r="O412" s="18">
        <v>0.86</v>
      </c>
      <c r="P412" s="18">
        <v>0.149</v>
      </c>
      <c r="Q412" s="18">
        <f t="shared" si="6"/>
        <v>0.173255813953488</v>
      </c>
      <c r="R412" s="18"/>
      <c r="S412" s="18"/>
    </row>
    <row r="413" spans="1:19">
      <c r="A413" s="23">
        <v>2021</v>
      </c>
      <c r="B413" s="23" t="s">
        <v>103</v>
      </c>
      <c r="C413" s="15">
        <v>371900000</v>
      </c>
      <c r="D413" s="9">
        <v>51.6943</v>
      </c>
      <c r="E413" s="15">
        <v>190400000</v>
      </c>
      <c r="F413" s="9">
        <v>2.8425</v>
      </c>
      <c r="G413" s="9">
        <v>5.5748</v>
      </c>
      <c r="H413" s="9">
        <v>0.655</v>
      </c>
      <c r="I413" s="9">
        <v>19.7341355588953</v>
      </c>
      <c r="J413" s="9">
        <v>0.237698305996236</v>
      </c>
      <c r="K413" s="9">
        <v>0.499865555256789</v>
      </c>
      <c r="L413" s="9" t="s">
        <v>22</v>
      </c>
      <c r="M413" s="9" t="s">
        <v>39</v>
      </c>
      <c r="N413" s="18">
        <v>0.066</v>
      </c>
      <c r="O413" s="18">
        <v>1</v>
      </c>
      <c r="P413" s="18">
        <v>0.066</v>
      </c>
      <c r="Q413" s="18">
        <f t="shared" si="6"/>
        <v>0.066</v>
      </c>
      <c r="R413" s="18"/>
      <c r="S413" s="18"/>
    </row>
    <row r="414" spans="1:19">
      <c r="A414" s="23">
        <v>2021</v>
      </c>
      <c r="B414" s="23" t="s">
        <v>104</v>
      </c>
      <c r="C414" s="15">
        <v>353800000</v>
      </c>
      <c r="D414" s="9">
        <v>44.8487</v>
      </c>
      <c r="E414" s="15">
        <v>120500000</v>
      </c>
      <c r="F414" s="9">
        <v>11.3929</v>
      </c>
      <c r="G414" s="9">
        <v>1314.206</v>
      </c>
      <c r="H414" s="9">
        <v>0.5456</v>
      </c>
      <c r="I414" s="9">
        <v>19.68424233969</v>
      </c>
      <c r="J414" s="9">
        <v>0.433295647258338</v>
      </c>
      <c r="K414" s="9">
        <v>0.447145279819107</v>
      </c>
      <c r="L414" s="9" t="s">
        <v>22</v>
      </c>
      <c r="M414" s="9" t="s">
        <v>30</v>
      </c>
      <c r="N414" s="18">
        <v>1</v>
      </c>
      <c r="O414" s="18">
        <v>1</v>
      </c>
      <c r="P414" s="18">
        <v>1</v>
      </c>
      <c r="Q414" s="18">
        <f t="shared" si="6"/>
        <v>1</v>
      </c>
      <c r="R414" s="18"/>
      <c r="S414" s="18"/>
    </row>
    <row r="415" spans="1:19">
      <c r="A415" s="23">
        <v>2021</v>
      </c>
      <c r="B415" s="23" t="s">
        <v>105</v>
      </c>
      <c r="C415" s="15">
        <v>704600000</v>
      </c>
      <c r="D415" s="9">
        <v>66.9632</v>
      </c>
      <c r="E415" s="15">
        <v>121100000</v>
      </c>
      <c r="F415" s="9">
        <v>-24.9407</v>
      </c>
      <c r="G415" s="9">
        <v>20.3361</v>
      </c>
      <c r="H415" s="9">
        <v>0.216</v>
      </c>
      <c r="I415" s="9">
        <v>20.3731408238714</v>
      </c>
      <c r="J415" s="9">
        <v>-0.147885325007096</v>
      </c>
      <c r="K415" s="9">
        <v>0.382628441669032</v>
      </c>
      <c r="L415" s="9" t="s">
        <v>22</v>
      </c>
      <c r="M415" s="9" t="s">
        <v>23</v>
      </c>
      <c r="N415" s="18">
        <v>0.057</v>
      </c>
      <c r="O415" s="18">
        <v>0.836</v>
      </c>
      <c r="P415" s="18">
        <v>0.047</v>
      </c>
      <c r="Q415" s="18">
        <f t="shared" si="6"/>
        <v>0.0562200956937799</v>
      </c>
      <c r="R415" s="18"/>
      <c r="S415" s="18"/>
    </row>
    <row r="416" spans="1:19">
      <c r="A416" s="23">
        <v>2021</v>
      </c>
      <c r="B416" s="23" t="s">
        <v>106</v>
      </c>
      <c r="C416" s="15">
        <v>202200000</v>
      </c>
      <c r="D416" s="9">
        <v>68.616</v>
      </c>
      <c r="E416" s="9">
        <v>77816605</v>
      </c>
      <c r="F416" s="9">
        <v>-2.582</v>
      </c>
      <c r="G416" s="9">
        <v>11.8356</v>
      </c>
      <c r="H416" s="9">
        <v>0.4386</v>
      </c>
      <c r="I416" s="9">
        <v>19.1247678645506</v>
      </c>
      <c r="J416" s="9">
        <v>-0.334246854599407</v>
      </c>
      <c r="K416" s="9">
        <v>0.658259149357072</v>
      </c>
      <c r="L416" s="9" t="s">
        <v>22</v>
      </c>
      <c r="M416" s="9" t="s">
        <v>39</v>
      </c>
      <c r="N416" s="18">
        <v>0.074</v>
      </c>
      <c r="O416" s="18">
        <v>1</v>
      </c>
      <c r="P416" s="18">
        <v>0.074</v>
      </c>
      <c r="Q416" s="18">
        <f t="shared" si="6"/>
        <v>0.074</v>
      </c>
      <c r="R416" s="18"/>
      <c r="S416" s="18"/>
    </row>
    <row r="417" spans="1:19">
      <c r="A417" s="23">
        <v>2021</v>
      </c>
      <c r="B417" s="23" t="s">
        <v>107</v>
      </c>
      <c r="C417" s="9">
        <v>30091938</v>
      </c>
      <c r="D417" s="9">
        <v>23.8377</v>
      </c>
      <c r="E417" s="9">
        <v>33626906</v>
      </c>
      <c r="F417" s="9">
        <v>42.3144</v>
      </c>
      <c r="G417" s="9">
        <v>26.3418</v>
      </c>
      <c r="H417" s="9">
        <v>2.0366</v>
      </c>
      <c r="I417" s="9">
        <v>17.2197678533119</v>
      </c>
      <c r="J417" s="9">
        <v>0.642384003316769</v>
      </c>
      <c r="K417" s="9">
        <v>0.155474612502525</v>
      </c>
      <c r="L417" s="9" t="s">
        <v>22</v>
      </c>
      <c r="M417" s="9" t="s">
        <v>23</v>
      </c>
      <c r="N417" s="18">
        <v>0.896</v>
      </c>
      <c r="O417" s="18">
        <v>0.408</v>
      </c>
      <c r="P417" s="18">
        <v>0.365</v>
      </c>
      <c r="Q417" s="18">
        <f t="shared" si="6"/>
        <v>0.894607843137255</v>
      </c>
      <c r="R417" s="18"/>
      <c r="S417" s="18"/>
    </row>
    <row r="418" spans="1:19">
      <c r="A418" s="23">
        <v>2021</v>
      </c>
      <c r="B418" s="23" t="s">
        <v>108</v>
      </c>
      <c r="C418" s="15">
        <v>145500000</v>
      </c>
      <c r="D418" s="9">
        <v>6.5941</v>
      </c>
      <c r="E418" s="9">
        <v>59014263</v>
      </c>
      <c r="F418" s="9">
        <v>0.2297</v>
      </c>
      <c r="G418" s="9">
        <v>4.5422</v>
      </c>
      <c r="H418" s="9">
        <v>0.5411</v>
      </c>
      <c r="I418" s="9">
        <v>18.7956866445758</v>
      </c>
      <c r="J418" s="9">
        <v>0.738713530584192</v>
      </c>
      <c r="K418" s="9">
        <v>0.0654101807560137</v>
      </c>
      <c r="L418" s="9" t="s">
        <v>22</v>
      </c>
      <c r="M418" s="9" t="s">
        <v>23</v>
      </c>
      <c r="N418" s="18">
        <v>0.444</v>
      </c>
      <c r="O418" s="18">
        <v>0.971</v>
      </c>
      <c r="P418" s="18">
        <v>0.431</v>
      </c>
      <c r="Q418" s="18">
        <f t="shared" si="6"/>
        <v>0.443872296601442</v>
      </c>
      <c r="R418" s="18"/>
      <c r="S418" s="18"/>
    </row>
    <row r="419" spans="1:19">
      <c r="A419" s="23">
        <v>2021</v>
      </c>
      <c r="B419" s="23" t="s">
        <v>109</v>
      </c>
      <c r="C419" s="15">
        <v>303500000</v>
      </c>
      <c r="D419" s="9">
        <v>43.997</v>
      </c>
      <c r="E419" s="15">
        <v>372400000</v>
      </c>
      <c r="F419" s="9">
        <v>10.164</v>
      </c>
      <c r="G419" s="9">
        <v>32.5469</v>
      </c>
      <c r="H419" s="9">
        <v>1.4066</v>
      </c>
      <c r="I419" s="9">
        <v>19.5308921684638</v>
      </c>
      <c r="J419" s="9">
        <v>0.37495881383855</v>
      </c>
      <c r="K419" s="9">
        <v>0.439209225700165</v>
      </c>
      <c r="L419" s="9" t="s">
        <v>22</v>
      </c>
      <c r="M419" s="9" t="s">
        <v>74</v>
      </c>
      <c r="N419" s="18">
        <v>0.131</v>
      </c>
      <c r="O419" s="18">
        <v>0.888</v>
      </c>
      <c r="P419" s="18">
        <v>0.116</v>
      </c>
      <c r="Q419" s="18">
        <f t="shared" si="6"/>
        <v>0.130630630630631</v>
      </c>
      <c r="R419" s="18"/>
      <c r="S419" s="18"/>
    </row>
    <row r="420" spans="1:19">
      <c r="A420" s="23">
        <v>2021</v>
      </c>
      <c r="B420" s="23" t="s">
        <v>110</v>
      </c>
      <c r="C420" s="15">
        <v>114400000</v>
      </c>
      <c r="D420" s="9">
        <v>19.0141</v>
      </c>
      <c r="E420" s="9">
        <v>44011407</v>
      </c>
      <c r="F420" s="9">
        <v>-1.8181</v>
      </c>
      <c r="G420" s="9">
        <v>46.9033</v>
      </c>
      <c r="H420" s="9">
        <v>0.4364</v>
      </c>
      <c r="I420" s="9">
        <v>18.55521163691</v>
      </c>
      <c r="J420" s="9">
        <v>0.57259868006993</v>
      </c>
      <c r="K420" s="9">
        <v>0.161987237762238</v>
      </c>
      <c r="L420" s="9" t="s">
        <v>22</v>
      </c>
      <c r="M420" s="9" t="s">
        <v>64</v>
      </c>
      <c r="N420" s="18">
        <v>0.293</v>
      </c>
      <c r="O420" s="18">
        <v>1</v>
      </c>
      <c r="P420" s="18">
        <v>0.293</v>
      </c>
      <c r="Q420" s="18">
        <f t="shared" si="6"/>
        <v>0.293</v>
      </c>
      <c r="R420" s="18"/>
      <c r="S420" s="18"/>
    </row>
    <row r="421" spans="1:19">
      <c r="A421" s="23">
        <v>2021</v>
      </c>
      <c r="B421" s="23" t="s">
        <v>111</v>
      </c>
      <c r="C421" s="15">
        <v>706400000</v>
      </c>
      <c r="D421" s="9">
        <v>51.1493</v>
      </c>
      <c r="E421" s="15">
        <v>164300000</v>
      </c>
      <c r="F421" s="9">
        <v>-0.6905</v>
      </c>
      <c r="G421" s="9">
        <v>26.906</v>
      </c>
      <c r="H421" s="9">
        <v>0.2851</v>
      </c>
      <c r="I421" s="9">
        <v>20.375692207254</v>
      </c>
      <c r="J421" s="9">
        <v>-0.33352208380521</v>
      </c>
      <c r="K421" s="9">
        <v>0.511466591166478</v>
      </c>
      <c r="L421" s="9" t="s">
        <v>22</v>
      </c>
      <c r="M421" s="9" t="s">
        <v>112</v>
      </c>
      <c r="N421" s="18">
        <v>0.064</v>
      </c>
      <c r="O421" s="18">
        <v>0.95</v>
      </c>
      <c r="P421" s="18">
        <v>0.061</v>
      </c>
      <c r="Q421" s="18">
        <f t="shared" si="6"/>
        <v>0.0642105263157895</v>
      </c>
      <c r="R421" s="18"/>
      <c r="S421" s="18"/>
    </row>
    <row r="422" spans="1:19">
      <c r="A422" s="23">
        <v>2021</v>
      </c>
      <c r="B422" s="23" t="s">
        <v>113</v>
      </c>
      <c r="C422" s="15">
        <v>1265000000</v>
      </c>
      <c r="D422" s="9">
        <v>29.843</v>
      </c>
      <c r="E422" s="9">
        <v>14722859</v>
      </c>
      <c r="F422" s="9">
        <v>22.5885</v>
      </c>
      <c r="G422" s="9">
        <v>21.4371</v>
      </c>
      <c r="H422" s="9">
        <v>0.4357</v>
      </c>
      <c r="I422" s="9">
        <v>20.9583379591259</v>
      </c>
      <c r="J422" s="9">
        <v>0.365217391304348</v>
      </c>
      <c r="K422" s="9">
        <v>0.230671936758893</v>
      </c>
      <c r="L422" s="9" t="s">
        <v>22</v>
      </c>
      <c r="M422" s="9" t="s">
        <v>30</v>
      </c>
      <c r="N422" s="18">
        <v>0.466</v>
      </c>
      <c r="O422" s="18">
        <v>0.587</v>
      </c>
      <c r="P422" s="18">
        <v>0.273</v>
      </c>
      <c r="Q422" s="18">
        <f t="shared" si="6"/>
        <v>0.465076660988075</v>
      </c>
      <c r="R422" s="18"/>
      <c r="S422" s="18"/>
    </row>
    <row r="425" spans="14:17">
      <c r="N425" s="17" t="s">
        <v>17</v>
      </c>
      <c r="O425" s="18" t="s">
        <v>18</v>
      </c>
      <c r="P425" s="18" t="s">
        <v>19</v>
      </c>
      <c r="Q425" s="18" t="s">
        <v>20</v>
      </c>
    </row>
    <row r="426" spans="13:17">
      <c r="M426" s="9">
        <v>2016</v>
      </c>
      <c r="N426" s="24">
        <f>SUM(N3:N72)</f>
        <v>23.406</v>
      </c>
      <c r="O426" s="24">
        <f>SUM(O3:O72)</f>
        <v>60.333</v>
      </c>
      <c r="P426" s="24">
        <f>SUM(P3:P72)</f>
        <v>19.41</v>
      </c>
      <c r="Q426" s="24">
        <f>SUM(Q3:Q72)</f>
        <v>23.4023016839325</v>
      </c>
    </row>
    <row r="427" spans="14:17">
      <c r="N427" s="25">
        <f>N426/70</f>
        <v>0.334371428571429</v>
      </c>
      <c r="O427" s="25">
        <f>O426/70</f>
        <v>0.8619</v>
      </c>
      <c r="P427" s="25">
        <f>P426/70</f>
        <v>0.277285714285714</v>
      </c>
      <c r="Q427" s="25">
        <f>Q426/70</f>
        <v>0.33431859548475</v>
      </c>
    </row>
    <row r="428" spans="13:17">
      <c r="M428" s="9">
        <v>2017</v>
      </c>
      <c r="N428" s="24">
        <f>SUM(N73:N142)</f>
        <v>22.962</v>
      </c>
      <c r="O428" s="24">
        <f>SUM(O73:O142)</f>
        <v>59.995</v>
      </c>
      <c r="P428" s="24">
        <f>SUM(P73:P142)</f>
        <v>18.45</v>
      </c>
      <c r="Q428" s="24">
        <f>SUM(Q73:Q142)</f>
        <v>22.9621898968868</v>
      </c>
    </row>
    <row r="429" spans="14:17">
      <c r="N429" s="25">
        <f>N428/70</f>
        <v>0.328028571428572</v>
      </c>
      <c r="O429" s="25">
        <f>O428/70</f>
        <v>0.857071428571428</v>
      </c>
      <c r="P429" s="25">
        <f>P428/70</f>
        <v>0.263571428571429</v>
      </c>
      <c r="Q429" s="25">
        <f>Q428/70</f>
        <v>0.32803128424124</v>
      </c>
    </row>
    <row r="430" spans="13:17">
      <c r="M430" s="9">
        <v>2018</v>
      </c>
      <c r="N430" s="24">
        <f>SUM(N143:N212)</f>
        <v>19.666</v>
      </c>
      <c r="O430" s="24">
        <f>SUM(O143:O212)</f>
        <v>61.411</v>
      </c>
      <c r="P430" s="24">
        <f>SUM(P143:P212)</f>
        <v>16.536</v>
      </c>
      <c r="Q430" s="24">
        <f>SUM(Q143:Q212)</f>
        <v>19.6645826752055</v>
      </c>
    </row>
    <row r="431" spans="14:17">
      <c r="N431" s="25">
        <f>N430/70</f>
        <v>0.280942857142857</v>
      </c>
      <c r="O431" s="25">
        <f>O430/70</f>
        <v>0.8773</v>
      </c>
      <c r="P431" s="25">
        <f>P430/70</f>
        <v>0.236228571428571</v>
      </c>
      <c r="Q431" s="25">
        <f>Q430/70</f>
        <v>0.280922609645793</v>
      </c>
    </row>
    <row r="432" spans="13:17">
      <c r="M432" s="9">
        <v>2019</v>
      </c>
      <c r="N432" s="24">
        <f>SUM(N213:N282)</f>
        <v>21.02</v>
      </c>
      <c r="O432" s="24">
        <f>SUM(O213:O282)</f>
        <v>61.465</v>
      </c>
      <c r="P432" s="24">
        <f>SUM(P213:P282)</f>
        <v>17.593</v>
      </c>
      <c r="Q432" s="24">
        <f>SUM(Q213:Q282)</f>
        <v>21.0245885990627</v>
      </c>
    </row>
    <row r="433" spans="14:17">
      <c r="N433" s="25">
        <f>N432/70</f>
        <v>0.300285714285714</v>
      </c>
      <c r="O433" s="25">
        <f>O432/70</f>
        <v>0.878071428571429</v>
      </c>
      <c r="P433" s="25">
        <f>P432/70</f>
        <v>0.251328571428571</v>
      </c>
      <c r="Q433" s="25">
        <f>Q432/70</f>
        <v>0.300351265700895</v>
      </c>
    </row>
    <row r="434" spans="13:17">
      <c r="M434" s="9">
        <v>2020</v>
      </c>
      <c r="N434" s="24">
        <f>SUM(N283:N352)</f>
        <v>20.901</v>
      </c>
      <c r="O434" s="24">
        <f>SUM(O283:O352)</f>
        <v>61.299</v>
      </c>
      <c r="P434" s="24">
        <f>SUM(P283:P352)</f>
        <v>17.291</v>
      </c>
      <c r="Q434" s="24">
        <f>SUM(Q283:Q352)</f>
        <v>20.898918716725</v>
      </c>
    </row>
    <row r="435" spans="14:17">
      <c r="N435" s="25">
        <f>N434/70</f>
        <v>0.298585714285714</v>
      </c>
      <c r="O435" s="25">
        <f>O434/70</f>
        <v>0.8757</v>
      </c>
      <c r="P435" s="25">
        <f>P434/70</f>
        <v>0.247014285714286</v>
      </c>
      <c r="Q435" s="25">
        <f>Q434/70</f>
        <v>0.2985559816675</v>
      </c>
    </row>
    <row r="436" spans="13:17">
      <c r="M436" s="9">
        <v>2021</v>
      </c>
      <c r="N436" s="24">
        <f>SUM(N353:N422)</f>
        <v>20.352</v>
      </c>
      <c r="O436" s="24">
        <f>SUM(O353:O422)</f>
        <v>61.353</v>
      </c>
      <c r="P436" s="24">
        <f>SUM(P353:P422)</f>
        <v>16.265</v>
      </c>
      <c r="Q436" s="24">
        <f>SUM(Q353:Q422)</f>
        <v>20.3498521605895</v>
      </c>
    </row>
    <row r="437" spans="14:17">
      <c r="N437" s="25">
        <f>N436/70</f>
        <v>0.290742857142857</v>
      </c>
      <c r="O437" s="25">
        <f>O436/70</f>
        <v>0.876471428571429</v>
      </c>
      <c r="P437" s="25">
        <f>P436/70</f>
        <v>0.232357142857143</v>
      </c>
      <c r="Q437" s="25">
        <f>Q436/70</f>
        <v>0.290712173722707</v>
      </c>
    </row>
  </sheetData>
  <mergeCells count="18">
    <mergeCell ref="C1:E1"/>
    <mergeCell ref="F1:H1"/>
    <mergeCell ref="I1:K1"/>
    <mergeCell ref="V4:W4"/>
    <mergeCell ref="X4:Y4"/>
    <mergeCell ref="Z4:AA4"/>
    <mergeCell ref="AB4:AC4"/>
    <mergeCell ref="V15:W15"/>
    <mergeCell ref="X15:Y15"/>
    <mergeCell ref="Z15:AA15"/>
    <mergeCell ref="AB15:AC15"/>
    <mergeCell ref="V28:W28"/>
    <mergeCell ref="X28:Y28"/>
    <mergeCell ref="Z28:AA28"/>
    <mergeCell ref="AB28:AC28"/>
    <mergeCell ref="T6:T11"/>
    <mergeCell ref="T17:T22"/>
    <mergeCell ref="T30:T3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K13" sqref="K13"/>
    </sheetView>
  </sheetViews>
  <sheetFormatPr defaultColWidth="8.88888888888889" defaultRowHeight="13.8" outlineLevelRow="4" outlineLevelCol="6"/>
  <sheetData>
    <row r="1" spans="2:7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</row>
    <row r="2" spans="1:7">
      <c r="A2" t="s">
        <v>114</v>
      </c>
      <c r="B2">
        <v>207.74</v>
      </c>
      <c r="C2">
        <v>239.87</v>
      </c>
      <c r="D2">
        <v>271.81</v>
      </c>
      <c r="E2">
        <v>292.44</v>
      </c>
      <c r="F2">
        <v>307.11</v>
      </c>
      <c r="G2">
        <v>340.1</v>
      </c>
    </row>
    <row r="3" spans="1:7">
      <c r="A3" t="s">
        <v>115</v>
      </c>
      <c r="B3">
        <v>220.06</v>
      </c>
      <c r="C3">
        <v>291.27</v>
      </c>
      <c r="D3">
        <v>279.48</v>
      </c>
      <c r="E3">
        <v>302.52</v>
      </c>
      <c r="F3">
        <v>328.12</v>
      </c>
      <c r="G3">
        <v>363.9</v>
      </c>
    </row>
    <row r="4" spans="1:7">
      <c r="A4" t="s">
        <v>116</v>
      </c>
      <c r="B4">
        <v>330.21</v>
      </c>
      <c r="C4">
        <v>313.57</v>
      </c>
      <c r="D4" s="8">
        <v>375.01</v>
      </c>
      <c r="E4">
        <v>387.77</v>
      </c>
      <c r="F4">
        <v>386.33</v>
      </c>
      <c r="G4">
        <v>401.73</v>
      </c>
    </row>
    <row r="5" spans="1:7">
      <c r="A5" t="s">
        <v>117</v>
      </c>
      <c r="B5">
        <v>231.41</v>
      </c>
      <c r="C5">
        <v>267.18</v>
      </c>
      <c r="D5">
        <v>290.95</v>
      </c>
      <c r="E5">
        <v>311.01</v>
      </c>
      <c r="F5">
        <v>326.29</v>
      </c>
      <c r="G5">
        <v>357.23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workbookViewId="0">
      <selection activeCell="J14" sqref="J14:J15"/>
    </sheetView>
  </sheetViews>
  <sheetFormatPr defaultColWidth="8.88888888888889" defaultRowHeight="13.8" outlineLevelCol="5"/>
  <sheetData>
    <row r="1" spans="3:6">
      <c r="C1" t="s">
        <v>117</v>
      </c>
      <c r="D1" t="s">
        <v>114</v>
      </c>
      <c r="E1" t="s">
        <v>115</v>
      </c>
      <c r="F1" t="s">
        <v>116</v>
      </c>
    </row>
    <row r="2" spans="1:6">
      <c r="A2" s="1">
        <v>2016</v>
      </c>
      <c r="B2" t="s">
        <v>30</v>
      </c>
      <c r="C2">
        <v>219.417531291704</v>
      </c>
      <c r="D2">
        <v>216.259221431832</v>
      </c>
      <c r="E2">
        <v>205.955070486236</v>
      </c>
      <c r="F2">
        <v>254.323063782161</v>
      </c>
    </row>
    <row r="3" spans="1:6">
      <c r="A3" s="1">
        <v>2016</v>
      </c>
      <c r="B3" t="s">
        <v>23</v>
      </c>
      <c r="C3">
        <v>221.99845835814</v>
      </c>
      <c r="D3">
        <v>216.026666450045</v>
      </c>
      <c r="E3">
        <v>212.184228604738</v>
      </c>
      <c r="F3">
        <v>259.564804482734</v>
      </c>
    </row>
    <row r="4" spans="1:6">
      <c r="A4" s="1">
        <v>2016</v>
      </c>
      <c r="B4" t="s">
        <v>74</v>
      </c>
      <c r="C4">
        <v>192.176677676393</v>
      </c>
      <c r="D4">
        <v>174.58482574648</v>
      </c>
      <c r="E4">
        <v>201.018002651087</v>
      </c>
      <c r="F4">
        <v>234.210340154621</v>
      </c>
    </row>
    <row r="5" spans="1:6">
      <c r="A5" s="1">
        <v>2016</v>
      </c>
      <c r="B5" t="s">
        <v>64</v>
      </c>
      <c r="C5" s="2">
        <v>200.644198737654</v>
      </c>
      <c r="D5" s="2">
        <v>178.547870759903</v>
      </c>
      <c r="E5" s="2">
        <v>198.837319955604</v>
      </c>
      <c r="F5" s="2">
        <v>276.90155221446</v>
      </c>
    </row>
    <row r="6" spans="1:6">
      <c r="A6" s="1">
        <v>2016</v>
      </c>
      <c r="B6" t="s">
        <v>118</v>
      </c>
      <c r="C6" s="2">
        <v>194.2614384679</v>
      </c>
      <c r="D6" s="2">
        <v>170.196830764994</v>
      </c>
      <c r="E6" s="2">
        <v>193.043819226264</v>
      </c>
      <c r="F6" s="2">
        <v>275.946848986481</v>
      </c>
    </row>
    <row r="7" spans="1:6">
      <c r="A7" s="1">
        <v>2016</v>
      </c>
      <c r="B7" t="s">
        <v>44</v>
      </c>
      <c r="C7" s="2">
        <v>196.343514823929</v>
      </c>
      <c r="D7" s="2">
        <v>178.281155030503</v>
      </c>
      <c r="E7" s="2">
        <v>194.456703704567</v>
      </c>
      <c r="F7" s="2">
        <v>259.425761998599</v>
      </c>
    </row>
    <row r="8" spans="1:6">
      <c r="A8" s="1">
        <v>2016</v>
      </c>
      <c r="B8" t="s">
        <v>53</v>
      </c>
      <c r="C8" s="2">
        <v>185.441975744048</v>
      </c>
      <c r="D8" s="2">
        <v>167.132190363348</v>
      </c>
      <c r="E8" s="2">
        <v>197.980197933034</v>
      </c>
      <c r="F8" s="2">
        <v>223.127982645261</v>
      </c>
    </row>
    <row r="9" spans="1:6">
      <c r="A9" s="1">
        <v>2016</v>
      </c>
      <c r="B9" t="s">
        <v>62</v>
      </c>
      <c r="C9" s="2">
        <v>192.670564208022</v>
      </c>
      <c r="D9" s="2">
        <v>169.223899392952</v>
      </c>
      <c r="E9" s="2">
        <v>195.359964054414</v>
      </c>
      <c r="F9" s="2">
        <v>265.215768761429</v>
      </c>
    </row>
    <row r="10" spans="1:6">
      <c r="A10" s="1">
        <v>2016</v>
      </c>
      <c r="B10" t="s">
        <v>112</v>
      </c>
      <c r="C10" s="2">
        <v>205.752666933825</v>
      </c>
      <c r="D10" s="2">
        <v>187.511592556101</v>
      </c>
      <c r="E10" s="2">
        <v>200.571601619432</v>
      </c>
      <c r="F10" s="2">
        <v>275.411783488685</v>
      </c>
    </row>
    <row r="11" spans="1:6">
      <c r="A11" s="1">
        <v>2016</v>
      </c>
      <c r="B11" t="s">
        <v>39</v>
      </c>
      <c r="C11" s="2">
        <v>175.679723763621</v>
      </c>
      <c r="D11" s="2">
        <v>150.728219402187</v>
      </c>
      <c r="E11" s="2">
        <v>184.676495435164</v>
      </c>
      <c r="F11" s="2">
        <v>241.731349942358</v>
      </c>
    </row>
    <row r="12" spans="1:6">
      <c r="A12" s="1">
        <v>2016</v>
      </c>
      <c r="B12" t="s">
        <v>119</v>
      </c>
      <c r="C12" s="2">
        <v>168.803834800461</v>
      </c>
      <c r="D12" s="2">
        <v>141.610036776333</v>
      </c>
      <c r="E12" s="2">
        <v>173.366282506259</v>
      </c>
      <c r="F12" s="2">
        <v>250.316923280658</v>
      </c>
    </row>
    <row r="13" spans="1:6">
      <c r="A13" s="1">
        <v>2016</v>
      </c>
      <c r="B13" t="s">
        <v>47</v>
      </c>
      <c r="C13" s="2">
        <v>174.754995390833</v>
      </c>
      <c r="D13" s="2">
        <v>157.790819421035</v>
      </c>
      <c r="E13" s="2">
        <v>194.868227505964</v>
      </c>
      <c r="F13" s="2">
        <v>194.232177719238</v>
      </c>
    </row>
    <row r="14" spans="1:6">
      <c r="A14" s="1">
        <v>2016</v>
      </c>
      <c r="B14" t="s">
        <v>120</v>
      </c>
      <c r="C14" s="2">
        <v>182.465606115926</v>
      </c>
      <c r="D14" s="2">
        <v>158.283656738296</v>
      </c>
      <c r="E14" s="2">
        <v>182.081450107383</v>
      </c>
      <c r="F14" s="2">
        <v>263.023220410508</v>
      </c>
    </row>
    <row r="15" spans="1:6">
      <c r="A15" s="1">
        <v>2016</v>
      </c>
      <c r="B15" t="s">
        <v>71</v>
      </c>
      <c r="C15" s="2">
        <v>192.178088284889</v>
      </c>
      <c r="D15" s="2">
        <v>169.890363715083</v>
      </c>
      <c r="E15" s="2">
        <v>192.370345000561</v>
      </c>
      <c r="F15" s="2">
        <v>265.434166376368</v>
      </c>
    </row>
    <row r="16" spans="1:6">
      <c r="A16" s="3">
        <v>2017</v>
      </c>
      <c r="B16" t="s">
        <v>30</v>
      </c>
      <c r="C16">
        <v>242.395613724484</v>
      </c>
      <c r="D16">
        <v>232.267272577748</v>
      </c>
      <c r="E16">
        <v>253.403712945555</v>
      </c>
      <c r="F16">
        <v>255.850594618122</v>
      </c>
    </row>
    <row r="17" spans="1:6">
      <c r="A17" s="3">
        <v>2017</v>
      </c>
      <c r="B17" t="s">
        <v>23</v>
      </c>
      <c r="C17">
        <v>244.827078189707</v>
      </c>
      <c r="D17">
        <v>231.504076113636</v>
      </c>
      <c r="E17">
        <v>256.458062471024</v>
      </c>
      <c r="F17">
        <v>267.699042018311</v>
      </c>
    </row>
    <row r="18" spans="1:6">
      <c r="A18" s="3">
        <v>2017</v>
      </c>
      <c r="B18" t="s">
        <v>74</v>
      </c>
      <c r="C18">
        <v>215.475278646365</v>
      </c>
      <c r="D18">
        <v>193.531936030212</v>
      </c>
      <c r="E18">
        <v>240.446041153127</v>
      </c>
      <c r="F18">
        <v>242.569173077162</v>
      </c>
    </row>
    <row r="19" spans="1:6">
      <c r="A19" s="3">
        <v>2017</v>
      </c>
      <c r="B19" t="s">
        <v>64</v>
      </c>
      <c r="C19" s="2">
        <v>218.279762714422</v>
      </c>
      <c r="D19" s="2">
        <v>195.75017533398</v>
      </c>
      <c r="E19" s="2">
        <v>236.047874589505</v>
      </c>
      <c r="F19" s="2">
        <v>260.397954744547</v>
      </c>
    </row>
    <row r="20" spans="1:6">
      <c r="A20" s="3">
        <v>2017</v>
      </c>
      <c r="B20" t="s">
        <v>118</v>
      </c>
      <c r="C20" s="2">
        <v>213.462826408151</v>
      </c>
      <c r="D20" s="2">
        <v>188.250262674105</v>
      </c>
      <c r="E20" s="2">
        <v>233.494373076272</v>
      </c>
      <c r="F20" s="2">
        <v>260.326845782934</v>
      </c>
    </row>
    <row r="21" spans="1:6">
      <c r="A21" s="3">
        <v>2017</v>
      </c>
      <c r="B21" t="s">
        <v>44</v>
      </c>
      <c r="C21" s="2">
        <v>217.94178793565</v>
      </c>
      <c r="D21" s="2">
        <v>197.976488406079</v>
      </c>
      <c r="E21" s="2">
        <v>233.567143686365</v>
      </c>
      <c r="F21" s="2">
        <v>255.486452317602</v>
      </c>
    </row>
    <row r="22" spans="1:6">
      <c r="A22" s="3">
        <v>2017</v>
      </c>
      <c r="B22" t="s">
        <v>53</v>
      </c>
      <c r="C22" s="2">
        <v>206.739295846525</v>
      </c>
      <c r="D22" s="2">
        <v>186.523875409869</v>
      </c>
      <c r="E22" s="2">
        <v>225.68295890498</v>
      </c>
      <c r="F22" s="2">
        <v>239.079280138187</v>
      </c>
    </row>
    <row r="23" spans="1:6">
      <c r="A23" s="3">
        <v>2017</v>
      </c>
      <c r="B23" t="s">
        <v>62</v>
      </c>
      <c r="C23" s="2">
        <v>213.635025982348</v>
      </c>
      <c r="D23" s="2">
        <v>188.524663559198</v>
      </c>
      <c r="E23" s="2">
        <v>242.90563599611</v>
      </c>
      <c r="F23" s="2">
        <v>243.372748829792</v>
      </c>
    </row>
    <row r="24" spans="1:6">
      <c r="A24" s="3">
        <v>2017</v>
      </c>
      <c r="B24" t="s">
        <v>112</v>
      </c>
      <c r="C24" s="2">
        <v>205.752666933825</v>
      </c>
      <c r="D24" s="2">
        <v>187.511592556101</v>
      </c>
      <c r="E24" s="2">
        <v>200.571601619432</v>
      </c>
      <c r="F24" s="2">
        <v>275.411783488685</v>
      </c>
    </row>
    <row r="25" spans="1:6">
      <c r="A25" s="3">
        <v>2017</v>
      </c>
      <c r="B25" t="s">
        <v>39</v>
      </c>
      <c r="C25" s="2">
        <v>200.266572717049</v>
      </c>
      <c r="D25" s="2">
        <v>170.694346487395</v>
      </c>
      <c r="E25" s="2">
        <v>224.072422214545</v>
      </c>
      <c r="F25" s="2">
        <v>254.666808886031</v>
      </c>
    </row>
    <row r="26" spans="1:6">
      <c r="A26" s="3">
        <v>2017</v>
      </c>
      <c r="B26" t="s">
        <v>119</v>
      </c>
      <c r="C26" s="2">
        <v>202.177494817885</v>
      </c>
      <c r="D26" s="2">
        <v>162.313885216999</v>
      </c>
      <c r="E26" s="2">
        <v>214.024294358438</v>
      </c>
      <c r="F26" s="2">
        <v>312.29130316521</v>
      </c>
    </row>
    <row r="27" spans="1:6">
      <c r="A27" s="3">
        <v>2017</v>
      </c>
      <c r="B27" t="s">
        <v>47</v>
      </c>
      <c r="C27" s="2">
        <v>202.363820207078</v>
      </c>
      <c r="D27" s="2">
        <v>177.826333984847</v>
      </c>
      <c r="E27" s="2">
        <v>233.99766426517</v>
      </c>
      <c r="F27" s="2">
        <v>225.914855864216</v>
      </c>
    </row>
    <row r="28" spans="1:6">
      <c r="A28" s="3">
        <v>2017</v>
      </c>
      <c r="B28" t="s">
        <v>120</v>
      </c>
      <c r="C28" s="2">
        <v>201.599221141766</v>
      </c>
      <c r="D28" s="2">
        <v>178.895017287638</v>
      </c>
      <c r="E28" s="2">
        <v>217.862959548563</v>
      </c>
      <c r="F28" s="2">
        <v>247.026657665171</v>
      </c>
    </row>
    <row r="29" spans="1:6">
      <c r="A29" s="3">
        <v>2017</v>
      </c>
      <c r="B29" t="s">
        <v>71</v>
      </c>
      <c r="C29" s="2">
        <v>209.510414663281</v>
      </c>
      <c r="D29" s="2">
        <v>186.920618549016</v>
      </c>
      <c r="E29" s="2">
        <v>229.117197114745</v>
      </c>
      <c r="F29" s="2">
        <v>248.485722878793</v>
      </c>
    </row>
    <row r="30" spans="1:6">
      <c r="A30" s="4">
        <v>2018</v>
      </c>
      <c r="B30" t="s">
        <v>30</v>
      </c>
      <c r="C30">
        <v>254.393199981122</v>
      </c>
      <c r="D30">
        <v>248.450318431794</v>
      </c>
      <c r="E30">
        <v>248.614602253948</v>
      </c>
      <c r="F30">
        <v>284.532684902762</v>
      </c>
    </row>
    <row r="31" spans="1:6">
      <c r="A31" s="4">
        <v>2018</v>
      </c>
      <c r="B31" t="s">
        <v>23</v>
      </c>
      <c r="C31" s="2">
        <v>253.971125449693</v>
      </c>
      <c r="D31" s="2">
        <v>247.682981153812</v>
      </c>
      <c r="E31" s="2">
        <v>249.37187763782</v>
      </c>
      <c r="F31" s="2">
        <v>283.107570713237</v>
      </c>
    </row>
    <row r="32" spans="1:6">
      <c r="A32" s="4">
        <v>2018</v>
      </c>
      <c r="B32" t="s">
        <v>74</v>
      </c>
      <c r="C32">
        <v>226.64</v>
      </c>
      <c r="D32">
        <v>210.860655313694</v>
      </c>
      <c r="E32">
        <v>226.580774254609</v>
      </c>
      <c r="F32">
        <v>278.849267177049</v>
      </c>
    </row>
    <row r="33" spans="1:6">
      <c r="A33" s="4">
        <v>2018</v>
      </c>
      <c r="B33" t="s">
        <v>64</v>
      </c>
      <c r="C33" s="2">
        <v>225.963671228309</v>
      </c>
      <c r="D33" s="2">
        <v>212.297075393209</v>
      </c>
      <c r="E33" s="2">
        <v>224.550498828278</v>
      </c>
      <c r="F33" s="2">
        <v>273.672318218908</v>
      </c>
    </row>
    <row r="34" spans="1:6">
      <c r="A34" s="4">
        <v>2018</v>
      </c>
      <c r="B34" t="s">
        <v>118</v>
      </c>
      <c r="C34" s="2">
        <v>220.842376783533</v>
      </c>
      <c r="D34" s="2">
        <v>204.461295392421</v>
      </c>
      <c r="E34" s="2">
        <v>221.620569947623</v>
      </c>
      <c r="F34" s="2">
        <v>273.531836526638</v>
      </c>
    </row>
    <row r="35" spans="1:6">
      <c r="A35" s="4">
        <v>2018</v>
      </c>
      <c r="B35" t="s">
        <v>44</v>
      </c>
      <c r="C35" s="2">
        <v>224.625542907534</v>
      </c>
      <c r="D35" s="2">
        <v>214.884291247544</v>
      </c>
      <c r="E35" s="2">
        <v>218.617387468833</v>
      </c>
      <c r="F35" s="2">
        <v>267.722501069035</v>
      </c>
    </row>
    <row r="36" spans="1:6">
      <c r="A36" s="4">
        <v>2018</v>
      </c>
      <c r="B36" t="s">
        <v>53</v>
      </c>
      <c r="C36" s="2">
        <v>217.079272937275</v>
      </c>
      <c r="D36" s="2">
        <v>203.561197566853</v>
      </c>
      <c r="E36" s="2">
        <v>211.810407979374</v>
      </c>
      <c r="F36" s="2">
        <v>271.303367792623</v>
      </c>
    </row>
    <row r="37" spans="1:6">
      <c r="A37" s="4">
        <v>2018</v>
      </c>
      <c r="B37" t="s">
        <v>62</v>
      </c>
      <c r="C37" s="2">
        <v>221.80625392716</v>
      </c>
      <c r="D37" s="2">
        <v>204.806927777098</v>
      </c>
      <c r="E37" s="2">
        <v>225.100546766059</v>
      </c>
      <c r="F37" s="2">
        <v>271.96505483852</v>
      </c>
    </row>
    <row r="38" spans="1:6">
      <c r="A38" s="4">
        <v>2018</v>
      </c>
      <c r="B38" t="s">
        <v>112</v>
      </c>
      <c r="C38" s="2">
        <v>233.793345662159</v>
      </c>
      <c r="D38" s="2">
        <v>222.240538258512</v>
      </c>
      <c r="E38" s="2">
        <v>234.494585721303</v>
      </c>
      <c r="F38" s="2">
        <v>270.680557071867</v>
      </c>
    </row>
    <row r="39" spans="1:6">
      <c r="A39" s="4">
        <v>2018</v>
      </c>
      <c r="B39" t="s">
        <v>39</v>
      </c>
      <c r="C39" s="2">
        <v>200.266572717049</v>
      </c>
      <c r="D39" s="2">
        <v>170.694346487395</v>
      </c>
      <c r="E39" s="2">
        <v>224.072422214545</v>
      </c>
      <c r="F39" s="2">
        <v>254.666808886031</v>
      </c>
    </row>
    <row r="40" spans="1:6">
      <c r="A40" s="4">
        <v>2018</v>
      </c>
      <c r="B40" t="s">
        <v>119</v>
      </c>
      <c r="C40" s="2">
        <v>196.276454098458</v>
      </c>
      <c r="D40" s="2">
        <v>179.62389127064</v>
      </c>
      <c r="E40" s="2">
        <v>196.647310836819</v>
      </c>
      <c r="F40" s="2">
        <v>250.60103233268</v>
      </c>
    </row>
    <row r="41" spans="1:6">
      <c r="A41" s="4">
        <v>2018</v>
      </c>
      <c r="B41" t="s">
        <v>47</v>
      </c>
      <c r="C41" s="2">
        <v>216.615419506926</v>
      </c>
      <c r="D41" s="2">
        <v>196.055936914936</v>
      </c>
      <c r="E41" s="2">
        <v>228.751918655506</v>
      </c>
      <c r="F41" s="2">
        <v>262.461789403493</v>
      </c>
    </row>
    <row r="42" spans="1:6">
      <c r="A42" s="4">
        <v>2018</v>
      </c>
      <c r="B42" t="s">
        <v>120</v>
      </c>
      <c r="C42" s="2">
        <v>206.350348235384</v>
      </c>
      <c r="D42" s="2">
        <v>195.78959692684</v>
      </c>
      <c r="E42" s="2">
        <v>205.698383305321</v>
      </c>
      <c r="F42" s="2">
        <v>242.419115967103</v>
      </c>
    </row>
    <row r="43" spans="1:6">
      <c r="A43" s="4">
        <v>2018</v>
      </c>
      <c r="B43" t="s">
        <v>71</v>
      </c>
      <c r="C43" s="2">
        <v>218.94290647763</v>
      </c>
      <c r="D43" s="2">
        <v>205.919833987671</v>
      </c>
      <c r="E43" s="2">
        <v>219.601688317349</v>
      </c>
      <c r="F43" s="2">
        <v>260.761152226305</v>
      </c>
    </row>
    <row r="44" spans="1:6">
      <c r="A44" s="5">
        <v>2019</v>
      </c>
      <c r="B44" t="s">
        <v>30</v>
      </c>
      <c r="C44">
        <v>267.064848074205</v>
      </c>
      <c r="D44">
        <v>264.507776647369</v>
      </c>
      <c r="E44">
        <v>258.892645844891</v>
      </c>
      <c r="F44">
        <v>290.374780366047</v>
      </c>
    </row>
    <row r="45" spans="1:6">
      <c r="A45" s="5">
        <v>2019</v>
      </c>
      <c r="B45" t="s">
        <v>23</v>
      </c>
      <c r="C45" s="2">
        <v>266.124173437995</v>
      </c>
      <c r="D45" s="2">
        <v>262.960362000964</v>
      </c>
      <c r="E45" s="2">
        <v>256.649441914076</v>
      </c>
      <c r="F45" s="2">
        <v>293.804394981344</v>
      </c>
    </row>
    <row r="46" spans="1:6">
      <c r="A46" s="5">
        <v>2019</v>
      </c>
      <c r="B46" t="s">
        <v>74</v>
      </c>
      <c r="C46">
        <v>234.129377217445</v>
      </c>
      <c r="D46">
        <v>223.720729544372</v>
      </c>
      <c r="E46">
        <v>229.328580269334</v>
      </c>
      <c r="F46">
        <v>277.236685541701</v>
      </c>
    </row>
    <row r="47" spans="1:6">
      <c r="A47" s="5">
        <v>2019</v>
      </c>
      <c r="B47" t="s">
        <v>64</v>
      </c>
      <c r="C47" s="2">
        <v>233.33755950061</v>
      </c>
      <c r="D47" s="2">
        <v>224.370096848677</v>
      </c>
      <c r="E47" s="2">
        <v>226.33952291309</v>
      </c>
      <c r="F47" s="2">
        <v>275.67878359946</v>
      </c>
    </row>
    <row r="48" spans="1:6">
      <c r="A48" s="5">
        <v>2019</v>
      </c>
      <c r="B48" t="s">
        <v>118</v>
      </c>
      <c r="C48" s="2">
        <v>229.694984940888</v>
      </c>
      <c r="D48" s="2">
        <v>216.405643612415</v>
      </c>
      <c r="E48" s="2">
        <v>227.309913554841</v>
      </c>
      <c r="F48" s="2">
        <v>277.92426668674</v>
      </c>
    </row>
    <row r="49" spans="1:6">
      <c r="A49" s="5">
        <v>2019</v>
      </c>
      <c r="B49" t="s">
        <v>44</v>
      </c>
      <c r="C49" s="2">
        <v>233.9658660486</v>
      </c>
      <c r="D49" s="2">
        <v>228.82894909857</v>
      </c>
      <c r="E49" s="2">
        <v>222.891405532481</v>
      </c>
      <c r="F49" s="2">
        <v>271.066240598424</v>
      </c>
    </row>
    <row r="50" spans="1:6">
      <c r="A50" s="5">
        <v>2019</v>
      </c>
      <c r="B50" t="s">
        <v>53</v>
      </c>
      <c r="C50" s="2">
        <v>226.899788299545</v>
      </c>
      <c r="D50" s="2">
        <v>215.277422573208</v>
      </c>
      <c r="E50" s="2">
        <v>215.45070598664</v>
      </c>
      <c r="F50" s="2">
        <v>286.09531669945</v>
      </c>
    </row>
    <row r="51" spans="1:6">
      <c r="A51" s="5">
        <v>2019</v>
      </c>
      <c r="B51" t="s">
        <v>62</v>
      </c>
      <c r="C51" s="2">
        <v>231.576381940419</v>
      </c>
      <c r="D51" s="2">
        <v>217.876958596823</v>
      </c>
      <c r="E51" s="2">
        <v>232.320615569576</v>
      </c>
      <c r="F51" s="2">
        <v>275.473420098187</v>
      </c>
    </row>
    <row r="52" spans="1:6">
      <c r="A52" s="5">
        <v>2019</v>
      </c>
      <c r="B52" t="s">
        <v>112</v>
      </c>
      <c r="C52" s="2">
        <v>242.498988329518</v>
      </c>
      <c r="D52" s="2">
        <v>236.114107104225</v>
      </c>
      <c r="E52" s="2">
        <v>237.378191504886</v>
      </c>
      <c r="F52" s="2">
        <v>272.901892337023</v>
      </c>
    </row>
    <row r="53" spans="1:6">
      <c r="A53" s="5">
        <v>2019</v>
      </c>
      <c r="B53" t="s">
        <v>39</v>
      </c>
      <c r="C53" s="2">
        <v>214.709168311142</v>
      </c>
      <c r="D53" s="2">
        <v>197.69968530254</v>
      </c>
      <c r="E53" s="2">
        <v>213.600429750849</v>
      </c>
      <c r="F53" s="2">
        <v>272.902077507197</v>
      </c>
    </row>
    <row r="54" spans="1:6">
      <c r="A54" s="5">
        <v>2019</v>
      </c>
      <c r="B54" t="s">
        <v>119</v>
      </c>
      <c r="C54" s="2">
        <v>196.276454098458</v>
      </c>
      <c r="D54" s="2">
        <v>179.62389127064</v>
      </c>
      <c r="E54" s="2">
        <v>196.647310836819</v>
      </c>
      <c r="F54" s="2">
        <v>250.60103233268</v>
      </c>
    </row>
    <row r="55" spans="1:6">
      <c r="A55" s="5">
        <v>2019</v>
      </c>
      <c r="B55" t="s">
        <v>47</v>
      </c>
      <c r="C55" s="2">
        <v>224.042697744174</v>
      </c>
      <c r="D55" s="2">
        <v>208.995733957398</v>
      </c>
      <c r="E55" s="2">
        <v>226.267618444355</v>
      </c>
      <c r="F55" s="2">
        <v>269.698187309922</v>
      </c>
    </row>
    <row r="56" spans="1:6">
      <c r="A56" s="5">
        <v>2019</v>
      </c>
      <c r="B56" t="s">
        <v>120</v>
      </c>
      <c r="C56" s="2">
        <v>218.308626638806</v>
      </c>
      <c r="D56" s="2">
        <v>209.195397626918</v>
      </c>
      <c r="E56" s="2">
        <v>209.970462631357</v>
      </c>
      <c r="F56" s="2">
        <v>263.565472661467</v>
      </c>
    </row>
    <row r="57" spans="1:6">
      <c r="A57" s="5">
        <v>2019</v>
      </c>
      <c r="B57" t="s">
        <v>71</v>
      </c>
      <c r="C57" s="2">
        <v>229.238364875245</v>
      </c>
      <c r="D57" s="2">
        <v>219.175486994124</v>
      </c>
      <c r="E57" s="2">
        <v>225.76113645841</v>
      </c>
      <c r="F57" s="2">
        <v>268.798514598313</v>
      </c>
    </row>
    <row r="58" spans="1:6">
      <c r="A58" s="6">
        <v>2020</v>
      </c>
      <c r="B58" t="s">
        <v>30</v>
      </c>
      <c r="C58">
        <v>275.99</v>
      </c>
      <c r="D58">
        <v>277.14</v>
      </c>
      <c r="E58">
        <v>263.29</v>
      </c>
      <c r="F58">
        <v>295.29</v>
      </c>
    </row>
    <row r="59" spans="1:6">
      <c r="A59" s="6">
        <v>2020</v>
      </c>
      <c r="B59" t="s">
        <v>23</v>
      </c>
      <c r="C59" s="2">
        <v>277.148308893707</v>
      </c>
      <c r="D59" s="2">
        <v>274.671236915226</v>
      </c>
      <c r="E59" s="2">
        <v>269.439203506362</v>
      </c>
      <c r="F59" s="2">
        <v>299.353181181207</v>
      </c>
    </row>
    <row r="60" spans="1:6">
      <c r="A60" s="6">
        <v>2020</v>
      </c>
      <c r="B60" t="s">
        <v>74</v>
      </c>
      <c r="C60">
        <v>244.682164284034</v>
      </c>
      <c r="D60">
        <v>235.971382231473</v>
      </c>
      <c r="E60">
        <v>237.445849617258</v>
      </c>
      <c r="F60">
        <v>286.609516679525</v>
      </c>
    </row>
    <row r="61" spans="1:6">
      <c r="A61" s="6">
        <v>2020</v>
      </c>
      <c r="B61" t="s">
        <v>64</v>
      </c>
      <c r="C61" s="2">
        <v>245.229548191699</v>
      </c>
      <c r="D61" s="2">
        <v>237.228379013691</v>
      </c>
      <c r="E61" s="2">
        <v>237.524540569244</v>
      </c>
      <c r="F61" s="2">
        <v>285.665493970619</v>
      </c>
    </row>
    <row r="62" spans="1:6">
      <c r="A62" s="6">
        <v>2020</v>
      </c>
      <c r="B62" t="s">
        <v>118</v>
      </c>
      <c r="C62" s="2">
        <v>238.514361324019</v>
      </c>
      <c r="D62" s="2">
        <v>227.840779177507</v>
      </c>
      <c r="E62" s="2">
        <v>236.898160245864</v>
      </c>
      <c r="F62" s="2">
        <v>276.709832367105</v>
      </c>
    </row>
    <row r="63" spans="1:6">
      <c r="A63" s="6">
        <v>2020</v>
      </c>
      <c r="B63" t="s">
        <v>44</v>
      </c>
      <c r="C63" s="2">
        <v>243.404727628823</v>
      </c>
      <c r="D63" s="2">
        <v>241.012449455484</v>
      </c>
      <c r="E63" s="2">
        <v>231.273337043539</v>
      </c>
      <c r="F63" s="2">
        <v>273.363539405824</v>
      </c>
    </row>
    <row r="64" spans="1:6">
      <c r="A64" s="6">
        <v>2020</v>
      </c>
      <c r="B64" t="s">
        <v>53</v>
      </c>
      <c r="C64" s="2">
        <v>235.059819369086</v>
      </c>
      <c r="D64" s="2">
        <v>226.666138194151</v>
      </c>
      <c r="E64" s="2">
        <v>225.323265441224</v>
      </c>
      <c r="F64" s="2">
        <v>280.482851748345</v>
      </c>
    </row>
    <row r="65" spans="1:6">
      <c r="A65" s="6">
        <v>2020</v>
      </c>
      <c r="B65" t="s">
        <v>62</v>
      </c>
      <c r="C65" s="2">
        <v>231.576381940419</v>
      </c>
      <c r="D65" s="2">
        <v>217.876958596823</v>
      </c>
      <c r="E65" s="2">
        <v>232.320615569576</v>
      </c>
      <c r="F65" s="2">
        <v>275.473420098187</v>
      </c>
    </row>
    <row r="66" spans="1:6">
      <c r="A66" s="6">
        <v>2020</v>
      </c>
      <c r="B66" t="s">
        <v>112</v>
      </c>
      <c r="C66" s="2">
        <v>254.433810026845</v>
      </c>
      <c r="D66" s="2">
        <v>249.88337141019</v>
      </c>
      <c r="E66" s="2">
        <v>249.526309393717</v>
      </c>
      <c r="F66" s="2">
        <v>278.392553803901</v>
      </c>
    </row>
    <row r="67" spans="1:6">
      <c r="A67" s="6">
        <v>2020</v>
      </c>
      <c r="B67" t="s">
        <v>39</v>
      </c>
      <c r="C67" s="2">
        <v>224.382756147932</v>
      </c>
      <c r="D67" s="2">
        <v>209.764430269112</v>
      </c>
      <c r="E67" s="2">
        <v>219.223527461308</v>
      </c>
      <c r="F67" s="2">
        <v>282.041079522131</v>
      </c>
    </row>
    <row r="68" spans="1:6">
      <c r="A68" s="6">
        <v>2020</v>
      </c>
      <c r="B68" t="s">
        <v>119</v>
      </c>
      <c r="C68" s="2">
        <v>216.048059743321</v>
      </c>
      <c r="D68" s="2">
        <v>206.030311270676</v>
      </c>
      <c r="E68" s="2">
        <v>205.948968829361</v>
      </c>
      <c r="F68" s="2">
        <v>267.491357820246</v>
      </c>
    </row>
    <row r="69" spans="1:6">
      <c r="A69" s="6">
        <v>2020</v>
      </c>
      <c r="B69" t="s">
        <v>47</v>
      </c>
      <c r="C69" s="2">
        <v>231.927910259814</v>
      </c>
      <c r="D69" s="2">
        <v>221.374789595499</v>
      </c>
      <c r="E69" s="2">
        <v>228.588087818153</v>
      </c>
      <c r="F69" s="2">
        <v>272.857309311636</v>
      </c>
    </row>
    <row r="70" spans="1:6">
      <c r="A70" s="6">
        <v>2020</v>
      </c>
      <c r="B70" t="s">
        <v>120</v>
      </c>
      <c r="C70" s="2">
        <v>227.781641310918</v>
      </c>
      <c r="D70" s="2">
        <v>221.040732725637</v>
      </c>
      <c r="E70" s="2">
        <v>213.028386115472</v>
      </c>
      <c r="F70" s="2">
        <v>276.862942014356</v>
      </c>
    </row>
    <row r="71" spans="1:6">
      <c r="A71" s="6">
        <v>2020</v>
      </c>
      <c r="B71" t="s">
        <v>71</v>
      </c>
      <c r="C71" s="2">
        <v>236.374611652258</v>
      </c>
      <c r="D71" s="2">
        <v>230.714698620153</v>
      </c>
      <c r="E71" s="2">
        <v>229.364789263269</v>
      </c>
      <c r="F71" s="2">
        <v>267.815966896444</v>
      </c>
    </row>
    <row r="72" spans="1:6">
      <c r="A72" s="7">
        <v>2021</v>
      </c>
      <c r="B72" t="s">
        <v>30</v>
      </c>
      <c r="C72">
        <v>301.753904998871</v>
      </c>
      <c r="D72">
        <v>312.779680258936</v>
      </c>
      <c r="E72">
        <v>277.777455127362</v>
      </c>
      <c r="F72">
        <v>308.934455144566</v>
      </c>
    </row>
    <row r="73" spans="1:6">
      <c r="A73" s="7">
        <v>2021</v>
      </c>
      <c r="B73" t="s">
        <v>23</v>
      </c>
      <c r="C73" s="2">
        <v>300.589888630008</v>
      </c>
      <c r="D73" s="2">
        <v>309.724368673844</v>
      </c>
      <c r="E73" s="2">
        <v>281.576962689231</v>
      </c>
      <c r="F73" s="2">
        <v>304.995883060338</v>
      </c>
    </row>
    <row r="74" spans="1:6">
      <c r="A74" s="7">
        <v>2021</v>
      </c>
      <c r="B74" t="s">
        <v>74</v>
      </c>
      <c r="C74">
        <v>273.703301613141</v>
      </c>
      <c r="D74">
        <v>275.177524677526</v>
      </c>
      <c r="E74">
        <v>257.878548845916</v>
      </c>
      <c r="F74">
        <v>297.608271059957</v>
      </c>
    </row>
    <row r="75" spans="1:6">
      <c r="A75" s="7">
        <v>2021</v>
      </c>
      <c r="B75" t="s">
        <v>64</v>
      </c>
      <c r="C75" s="2">
        <v>276.532308888859</v>
      </c>
      <c r="D75" s="2">
        <v>283.304165641721</v>
      </c>
      <c r="E75" s="2">
        <v>253.598155615013</v>
      </c>
      <c r="F75" s="2">
        <v>295.863662804404</v>
      </c>
    </row>
    <row r="76" spans="1:6">
      <c r="A76" s="7">
        <v>2021</v>
      </c>
      <c r="B76" t="s">
        <v>118</v>
      </c>
      <c r="C76" s="2">
        <v>238.514361324019</v>
      </c>
      <c r="D76" s="2">
        <v>227.840779177507</v>
      </c>
      <c r="E76" s="2">
        <v>236.898160245864</v>
      </c>
      <c r="F76" s="2">
        <v>276.709832367105</v>
      </c>
    </row>
    <row r="77" spans="1:6">
      <c r="A77" s="7">
        <v>2021</v>
      </c>
      <c r="B77" t="s">
        <v>44</v>
      </c>
      <c r="C77" s="2">
        <v>273.828777641612</v>
      </c>
      <c r="D77" s="2">
        <v>278.371249188209</v>
      </c>
      <c r="E77" s="2">
        <v>254.191181559049</v>
      </c>
      <c r="F77" s="2">
        <v>294.530991258028</v>
      </c>
    </row>
    <row r="78" spans="1:6">
      <c r="A78" s="7">
        <v>2021</v>
      </c>
      <c r="B78" t="s">
        <v>53</v>
      </c>
      <c r="C78" s="2">
        <v>263.298929681012</v>
      </c>
      <c r="D78" s="2">
        <v>264.008182938702</v>
      </c>
      <c r="E78" s="2">
        <v>243.216437671132</v>
      </c>
      <c r="F78" s="2">
        <v>297.466165430419</v>
      </c>
    </row>
    <row r="79" spans="1:6">
      <c r="A79" s="7">
        <v>2021</v>
      </c>
      <c r="B79" t="s">
        <v>62</v>
      </c>
      <c r="C79" s="2">
        <v>268.571935447992</v>
      </c>
      <c r="D79" s="2">
        <v>269.432586184195</v>
      </c>
      <c r="E79" s="2">
        <v>253.302457067497</v>
      </c>
      <c r="F79" s="2">
        <v>293.49357463208</v>
      </c>
    </row>
    <row r="80" spans="1:6">
      <c r="A80" s="7">
        <v>2021</v>
      </c>
      <c r="B80" t="s">
        <v>112</v>
      </c>
      <c r="C80" s="2">
        <v>280.730304037457</v>
      </c>
      <c r="D80" s="2">
        <v>285.794072113171</v>
      </c>
      <c r="E80" s="2">
        <v>264.556223188934</v>
      </c>
      <c r="F80" s="2">
        <v>293.417872636661</v>
      </c>
    </row>
    <row r="81" spans="1:6">
      <c r="A81" s="7">
        <v>2021</v>
      </c>
      <c r="B81" t="s">
        <v>39</v>
      </c>
      <c r="C81" s="2">
        <v>253.316773004063</v>
      </c>
      <c r="D81" s="2">
        <v>249.42838852966</v>
      </c>
      <c r="E81" s="2">
        <v>239.762935913994</v>
      </c>
      <c r="F81" s="2">
        <v>290.801118715905</v>
      </c>
    </row>
    <row r="82" spans="1:6">
      <c r="A82" s="7">
        <v>2021</v>
      </c>
      <c r="B82" t="s">
        <v>119</v>
      </c>
      <c r="C82" s="2">
        <v>246.631975753124</v>
      </c>
      <c r="D82" s="2">
        <v>243.531314251613</v>
      </c>
      <c r="E82" s="2">
        <v>230.645804633157</v>
      </c>
      <c r="F82" s="2">
        <v>285.934800672797</v>
      </c>
    </row>
    <row r="83" spans="1:6">
      <c r="A83" s="7">
        <v>2021</v>
      </c>
      <c r="B83" t="s">
        <v>47</v>
      </c>
      <c r="C83" s="2">
        <v>262.175876210697</v>
      </c>
      <c r="D83" s="2">
        <v>260.35914151623</v>
      </c>
      <c r="E83" s="2">
        <v>248.200668748593</v>
      </c>
      <c r="F83" s="2">
        <v>293.585909102572</v>
      </c>
    </row>
    <row r="84" spans="1:6">
      <c r="A84" s="7">
        <v>2021</v>
      </c>
      <c r="B84" t="s">
        <v>120</v>
      </c>
      <c r="C84" s="2">
        <v>257.299454043859</v>
      </c>
      <c r="D84" s="2">
        <v>259.419004825755</v>
      </c>
      <c r="E84" s="2">
        <v>235.221488025002</v>
      </c>
      <c r="F84" s="2">
        <v>290.435636800449</v>
      </c>
    </row>
    <row r="85" spans="1:6">
      <c r="A85" s="7">
        <v>2021</v>
      </c>
      <c r="B85" t="s">
        <v>71</v>
      </c>
      <c r="C85" s="2">
        <v>265.152592962989</v>
      </c>
      <c r="D85" s="2">
        <v>270.564837782759</v>
      </c>
      <c r="E85" s="2">
        <v>251.687781060703</v>
      </c>
      <c r="F85" s="2">
        <v>271.76537378074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邵鑫伟</dc:creator>
  <cp:lastModifiedBy>Luna</cp:lastModifiedBy>
  <dcterms:created xsi:type="dcterms:W3CDTF">2023-04-06T09:00:00Z</dcterms:created>
  <dcterms:modified xsi:type="dcterms:W3CDTF">2023-04-08T06:42:49Z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7B01471095CF42BE9D6CA0BE531B01D3_13</vt:lpwstr>
  </property>
  <property fmtid="{D5CDD505-2E9C-101B-9397-08002B2CF9AE}" pid="3" name="KSOProductBuildVer">
    <vt:lpwstr>2052-11.1.0.14036</vt:lpwstr>
  </property>
</Properties>
</file>