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ava_tests\"/>
    </mc:Choice>
  </mc:AlternateContent>
  <xr:revisionPtr revIDLastSave="0" documentId="13_ncr:1_{44B3BCFA-4C03-4F7C-8A2A-80A92EEEE6C1}" xr6:coauthVersionLast="47" xr6:coauthVersionMax="47" xr10:uidLastSave="{00000000-0000-0000-0000-000000000000}"/>
  <bookViews>
    <workbookView xWindow="4180" yWindow="1370" windowWidth="15020" windowHeight="8710" xr2:uid="{3ED9DC0F-2C94-4E28-B6EB-B82F711C4C38}"/>
  </bookViews>
  <sheets>
    <sheet name="MonitorTest_unfair_m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K17" i="1" l="1"/>
  <c r="DL17" i="1"/>
  <c r="DM17" i="1"/>
  <c r="DN17" i="1"/>
  <c r="DO17" i="1"/>
  <c r="DP17" i="1"/>
  <c r="DQ17" i="1"/>
  <c r="DJ17" i="1"/>
  <c r="DK3" i="1"/>
  <c r="DL3" i="1"/>
  <c r="DM3" i="1"/>
  <c r="DN3" i="1"/>
  <c r="DO3" i="1"/>
  <c r="DP3" i="1"/>
  <c r="DQ3" i="1"/>
  <c r="DJ3" i="1"/>
  <c r="CT4" i="1"/>
  <c r="CU4" i="1"/>
  <c r="CG3" i="1"/>
  <c r="BN25" i="1"/>
  <c r="BM25" i="1"/>
  <c r="BL25" i="1"/>
  <c r="BK25" i="1"/>
  <c r="BJ25" i="1"/>
  <c r="BI25" i="1"/>
  <c r="BH25" i="1"/>
  <c r="BG25" i="1"/>
  <c r="AZ25" i="1"/>
  <c r="BA25" i="1"/>
  <c r="BB25" i="1"/>
  <c r="BC25" i="1"/>
  <c r="BD25" i="1"/>
  <c r="BE25" i="1"/>
  <c r="BI31" i="1" s="1"/>
  <c r="BF25" i="1"/>
  <c r="AY25" i="1"/>
  <c r="AN5" i="1"/>
  <c r="AV5" i="1" s="1"/>
  <c r="AN7" i="1"/>
  <c r="AR7" i="1" s="1"/>
  <c r="AN9" i="1"/>
  <c r="AQ9" i="1" s="1"/>
  <c r="AN11" i="1"/>
  <c r="AV11" i="1" s="1"/>
  <c r="AN13" i="1"/>
  <c r="AR13" i="1" s="1"/>
  <c r="AN15" i="1"/>
  <c r="AQ15" i="1" s="1"/>
  <c r="AN17" i="1"/>
  <c r="AV17" i="1" s="1"/>
  <c r="AN19" i="1"/>
  <c r="AR19" i="1" s="1"/>
  <c r="AN21" i="1"/>
  <c r="AP21" i="1" s="1"/>
  <c r="AN23" i="1"/>
  <c r="AP23" i="1" s="1"/>
  <c r="AN25" i="1"/>
  <c r="AU25" i="1" s="1"/>
  <c r="AN27" i="1"/>
  <c r="AP27" i="1" s="1"/>
  <c r="AN29" i="1"/>
  <c r="AS29" i="1" s="1"/>
  <c r="AN31" i="1"/>
  <c r="AP31" i="1" s="1"/>
  <c r="AN33" i="1"/>
  <c r="AR33" i="1" s="1"/>
  <c r="AN35" i="1"/>
  <c r="AQ35" i="1" s="1"/>
  <c r="AN37" i="1"/>
  <c r="AV37" i="1" s="1"/>
  <c r="AN39" i="1"/>
  <c r="AR39" i="1" s="1"/>
  <c r="AN41" i="1"/>
  <c r="AT41" i="1" s="1"/>
  <c r="AN43" i="1"/>
  <c r="AQ43" i="1" s="1"/>
  <c r="AN45" i="1"/>
  <c r="AR45" i="1" s="1"/>
  <c r="AN3" i="1"/>
  <c r="AR3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I4" i="1"/>
  <c r="K4" i="1" s="1"/>
  <c r="U4" i="1" s="1"/>
  <c r="I5" i="1"/>
  <c r="K5" i="1" s="1"/>
  <c r="I6" i="1"/>
  <c r="K6" i="1" s="1"/>
  <c r="BY6" i="1" s="1"/>
  <c r="I7" i="1"/>
  <c r="K7" i="1" s="1"/>
  <c r="BY7" i="1" s="1"/>
  <c r="I8" i="1"/>
  <c r="K8" i="1" s="1"/>
  <c r="BY8" i="1" s="1"/>
  <c r="I9" i="1"/>
  <c r="K9" i="1" s="1"/>
  <c r="BY9" i="1" s="1"/>
  <c r="I10" i="1"/>
  <c r="K10" i="1" s="1"/>
  <c r="BY10" i="1" s="1"/>
  <c r="I11" i="1"/>
  <c r="K11" i="1" s="1"/>
  <c r="BY11" i="1" s="1"/>
  <c r="I12" i="1"/>
  <c r="K12" i="1" s="1"/>
  <c r="BY12" i="1" s="1"/>
  <c r="I13" i="1"/>
  <c r="K13" i="1" s="1"/>
  <c r="BY13" i="1" s="1"/>
  <c r="I14" i="1"/>
  <c r="K14" i="1" s="1"/>
  <c r="BY14" i="1" s="1"/>
  <c r="I15" i="1"/>
  <c r="K15" i="1" s="1"/>
  <c r="BY15" i="1" s="1"/>
  <c r="I16" i="1"/>
  <c r="K16" i="1" s="1"/>
  <c r="I17" i="1"/>
  <c r="K17" i="1" s="1"/>
  <c r="I18" i="1"/>
  <c r="K18" i="1" s="1"/>
  <c r="BY18" i="1" s="1"/>
  <c r="I19" i="1"/>
  <c r="K19" i="1" s="1"/>
  <c r="BY19" i="1" s="1"/>
  <c r="I20" i="1"/>
  <c r="K20" i="1" s="1"/>
  <c r="BY20" i="1" s="1"/>
  <c r="I21" i="1"/>
  <c r="K21" i="1" s="1"/>
  <c r="BY21" i="1" s="1"/>
  <c r="I22" i="1"/>
  <c r="K22" i="1" s="1"/>
  <c r="BY22" i="1" s="1"/>
  <c r="I23" i="1"/>
  <c r="K23" i="1" s="1"/>
  <c r="BY23" i="1" s="1"/>
  <c r="I24" i="1"/>
  <c r="K24" i="1" s="1"/>
  <c r="BY24" i="1" s="1"/>
  <c r="I25" i="1"/>
  <c r="I26" i="1"/>
  <c r="L3" i="1" s="1"/>
  <c r="V3" i="1" s="1"/>
  <c r="I27" i="1"/>
  <c r="L4" i="1" s="1"/>
  <c r="V4" i="1" s="1"/>
  <c r="I28" i="1"/>
  <c r="L5" i="1" s="1"/>
  <c r="I29" i="1"/>
  <c r="L6" i="1" s="1"/>
  <c r="I30" i="1"/>
  <c r="L7" i="1" s="1"/>
  <c r="I31" i="1"/>
  <c r="L8" i="1" s="1"/>
  <c r="I32" i="1"/>
  <c r="L9" i="1" s="1"/>
  <c r="I33" i="1"/>
  <c r="L10" i="1" s="1"/>
  <c r="I34" i="1"/>
  <c r="L11" i="1" s="1"/>
  <c r="I35" i="1"/>
  <c r="L12" i="1" s="1"/>
  <c r="I36" i="1"/>
  <c r="L13" i="1" s="1"/>
  <c r="I37" i="1"/>
  <c r="L14" i="1" s="1"/>
  <c r="I38" i="1"/>
  <c r="L15" i="1" s="1"/>
  <c r="I39" i="1"/>
  <c r="L16" i="1" s="1"/>
  <c r="I40" i="1"/>
  <c r="L17" i="1" s="1"/>
  <c r="I41" i="1"/>
  <c r="L18" i="1" s="1"/>
  <c r="I42" i="1"/>
  <c r="L19" i="1" s="1"/>
  <c r="I43" i="1"/>
  <c r="L20" i="1" s="1"/>
  <c r="I44" i="1"/>
  <c r="L21" i="1" s="1"/>
  <c r="I45" i="1"/>
  <c r="L22" i="1" s="1"/>
  <c r="I46" i="1"/>
  <c r="L23" i="1" s="1"/>
  <c r="I47" i="1"/>
  <c r="L24" i="1" s="1"/>
  <c r="I48" i="1"/>
  <c r="I49" i="1"/>
  <c r="M3" i="1" s="1"/>
  <c r="W3" i="1" s="1"/>
  <c r="CJ3" i="1" s="1"/>
  <c r="I50" i="1"/>
  <c r="M4" i="1" s="1"/>
  <c r="W4" i="1" s="1"/>
  <c r="CJ4" i="1" s="1"/>
  <c r="I51" i="1"/>
  <c r="M5" i="1" s="1"/>
  <c r="BU5" i="1" s="1"/>
  <c r="I52" i="1"/>
  <c r="M6" i="1" s="1"/>
  <c r="I53" i="1"/>
  <c r="M7" i="1" s="1"/>
  <c r="I54" i="1"/>
  <c r="M8" i="1" s="1"/>
  <c r="I55" i="1"/>
  <c r="M9" i="1" s="1"/>
  <c r="I56" i="1"/>
  <c r="M10" i="1" s="1"/>
  <c r="I57" i="1"/>
  <c r="M11" i="1" s="1"/>
  <c r="I58" i="1"/>
  <c r="M12" i="1" s="1"/>
  <c r="I59" i="1"/>
  <c r="M13" i="1" s="1"/>
  <c r="I60" i="1"/>
  <c r="M14" i="1" s="1"/>
  <c r="I61" i="1"/>
  <c r="M15" i="1" s="1"/>
  <c r="I62" i="1"/>
  <c r="M16" i="1" s="1"/>
  <c r="I63" i="1"/>
  <c r="M17" i="1" s="1"/>
  <c r="BU17" i="1" s="1"/>
  <c r="I64" i="1"/>
  <c r="M18" i="1" s="1"/>
  <c r="I65" i="1"/>
  <c r="M19" i="1" s="1"/>
  <c r="I66" i="1"/>
  <c r="M20" i="1" s="1"/>
  <c r="I67" i="1"/>
  <c r="M21" i="1" s="1"/>
  <c r="I68" i="1"/>
  <c r="M22" i="1" s="1"/>
  <c r="I69" i="1"/>
  <c r="M23" i="1" s="1"/>
  <c r="I70" i="1"/>
  <c r="M24" i="1" s="1"/>
  <c r="I71" i="1"/>
  <c r="I72" i="1"/>
  <c r="N3" i="1" s="1"/>
  <c r="X3" i="1" s="1"/>
  <c r="CQ4" i="1" s="1"/>
  <c r="I73" i="1"/>
  <c r="N4" i="1" s="1"/>
  <c r="X4" i="1" s="1"/>
  <c r="CQ5" i="1" s="1"/>
  <c r="I74" i="1"/>
  <c r="N5" i="1" s="1"/>
  <c r="I75" i="1"/>
  <c r="N6" i="1" s="1"/>
  <c r="X6" i="1" s="1"/>
  <c r="I76" i="1"/>
  <c r="N7" i="1" s="1"/>
  <c r="I77" i="1"/>
  <c r="N8" i="1" s="1"/>
  <c r="I78" i="1"/>
  <c r="N9" i="1" s="1"/>
  <c r="I79" i="1"/>
  <c r="N10" i="1" s="1"/>
  <c r="I80" i="1"/>
  <c r="N11" i="1" s="1"/>
  <c r="I81" i="1"/>
  <c r="N12" i="1" s="1"/>
  <c r="I82" i="1"/>
  <c r="N13" i="1" s="1"/>
  <c r="I83" i="1"/>
  <c r="N14" i="1" s="1"/>
  <c r="I84" i="1"/>
  <c r="N15" i="1" s="1"/>
  <c r="I85" i="1"/>
  <c r="N16" i="1" s="1"/>
  <c r="I86" i="1"/>
  <c r="N17" i="1" s="1"/>
  <c r="I87" i="1"/>
  <c r="N18" i="1" s="1"/>
  <c r="I88" i="1"/>
  <c r="N19" i="1" s="1"/>
  <c r="I89" i="1"/>
  <c r="N20" i="1" s="1"/>
  <c r="I90" i="1"/>
  <c r="N21" i="1" s="1"/>
  <c r="I91" i="1"/>
  <c r="N22" i="1" s="1"/>
  <c r="I92" i="1"/>
  <c r="N23" i="1" s="1"/>
  <c r="I93" i="1"/>
  <c r="N24" i="1" s="1"/>
  <c r="I94" i="1"/>
  <c r="I95" i="1"/>
  <c r="O3" i="1" s="1"/>
  <c r="Y3" i="1" s="1"/>
  <c r="CI3" i="1" s="1"/>
  <c r="I96" i="1"/>
  <c r="O4" i="1" s="1"/>
  <c r="Y4" i="1" s="1"/>
  <c r="CI4" i="1" s="1"/>
  <c r="I97" i="1"/>
  <c r="O5" i="1" s="1"/>
  <c r="I98" i="1"/>
  <c r="O6" i="1" s="1"/>
  <c r="I99" i="1"/>
  <c r="O7" i="1" s="1"/>
  <c r="Y7" i="1" s="1"/>
  <c r="CI7" i="1" s="1"/>
  <c r="I100" i="1"/>
  <c r="O8" i="1" s="1"/>
  <c r="I101" i="1"/>
  <c r="O9" i="1" s="1"/>
  <c r="I102" i="1"/>
  <c r="O10" i="1" s="1"/>
  <c r="I103" i="1"/>
  <c r="O11" i="1" s="1"/>
  <c r="I104" i="1"/>
  <c r="O12" i="1" s="1"/>
  <c r="I105" i="1"/>
  <c r="O13" i="1" s="1"/>
  <c r="I106" i="1"/>
  <c r="O14" i="1" s="1"/>
  <c r="I107" i="1"/>
  <c r="O15" i="1" s="1"/>
  <c r="I108" i="1"/>
  <c r="O16" i="1" s="1"/>
  <c r="I109" i="1"/>
  <c r="O17" i="1" s="1"/>
  <c r="I110" i="1"/>
  <c r="O18" i="1" s="1"/>
  <c r="I111" i="1"/>
  <c r="O19" i="1" s="1"/>
  <c r="Y19" i="1" s="1"/>
  <c r="CI19" i="1" s="1"/>
  <c r="I112" i="1"/>
  <c r="O20" i="1" s="1"/>
  <c r="I113" i="1"/>
  <c r="O21" i="1" s="1"/>
  <c r="I114" i="1"/>
  <c r="O22" i="1" s="1"/>
  <c r="I115" i="1"/>
  <c r="O23" i="1" s="1"/>
  <c r="I116" i="1"/>
  <c r="O24" i="1" s="1"/>
  <c r="I117" i="1"/>
  <c r="I118" i="1"/>
  <c r="P3" i="1" s="1"/>
  <c r="Z3" i="1" s="1"/>
  <c r="CS4" i="1" s="1"/>
  <c r="I119" i="1"/>
  <c r="P4" i="1" s="1"/>
  <c r="Z4" i="1" s="1"/>
  <c r="CS5" i="1" s="1"/>
  <c r="I120" i="1"/>
  <c r="P5" i="1" s="1"/>
  <c r="I121" i="1"/>
  <c r="P6" i="1" s="1"/>
  <c r="I122" i="1"/>
  <c r="P7" i="1" s="1"/>
  <c r="I123" i="1"/>
  <c r="P8" i="1" s="1"/>
  <c r="Z8" i="1" s="1"/>
  <c r="I124" i="1"/>
  <c r="P9" i="1" s="1"/>
  <c r="I125" i="1"/>
  <c r="P10" i="1" s="1"/>
  <c r="I126" i="1"/>
  <c r="P11" i="1" s="1"/>
  <c r="I127" i="1"/>
  <c r="P12" i="1" s="1"/>
  <c r="I128" i="1"/>
  <c r="P13" i="1" s="1"/>
  <c r="I129" i="1"/>
  <c r="P14" i="1" s="1"/>
  <c r="I130" i="1"/>
  <c r="P15" i="1" s="1"/>
  <c r="I131" i="1"/>
  <c r="P16" i="1" s="1"/>
  <c r="I132" i="1"/>
  <c r="P17" i="1" s="1"/>
  <c r="I133" i="1"/>
  <c r="P18" i="1" s="1"/>
  <c r="I134" i="1"/>
  <c r="P19" i="1" s="1"/>
  <c r="I135" i="1"/>
  <c r="P20" i="1" s="1"/>
  <c r="Z20" i="1" s="1"/>
  <c r="I136" i="1"/>
  <c r="P21" i="1" s="1"/>
  <c r="I137" i="1"/>
  <c r="P22" i="1" s="1"/>
  <c r="I138" i="1"/>
  <c r="P23" i="1" s="1"/>
  <c r="I139" i="1"/>
  <c r="P24" i="1" s="1"/>
  <c r="I140" i="1"/>
  <c r="I141" i="1"/>
  <c r="Q3" i="1" s="1"/>
  <c r="AA3" i="1" s="1"/>
  <c r="I142" i="1"/>
  <c r="Q4" i="1" s="1"/>
  <c r="AA4" i="1" s="1"/>
  <c r="CG4" i="1" s="1"/>
  <c r="I143" i="1"/>
  <c r="Q5" i="1" s="1"/>
  <c r="I144" i="1"/>
  <c r="Q6" i="1" s="1"/>
  <c r="I145" i="1"/>
  <c r="Q7" i="1" s="1"/>
  <c r="I146" i="1"/>
  <c r="Q8" i="1" s="1"/>
  <c r="I147" i="1"/>
  <c r="Q9" i="1" s="1"/>
  <c r="BQ9" i="1" s="1"/>
  <c r="CC9" i="1" s="1"/>
  <c r="I148" i="1"/>
  <c r="Q10" i="1" s="1"/>
  <c r="I149" i="1"/>
  <c r="Q11" i="1" s="1"/>
  <c r="AA11" i="1" s="1"/>
  <c r="CG11" i="1" s="1"/>
  <c r="I150" i="1"/>
  <c r="Q12" i="1" s="1"/>
  <c r="I151" i="1"/>
  <c r="Q13" i="1" s="1"/>
  <c r="I152" i="1"/>
  <c r="Q14" i="1" s="1"/>
  <c r="I153" i="1"/>
  <c r="Q15" i="1" s="1"/>
  <c r="I154" i="1"/>
  <c r="Q16" i="1" s="1"/>
  <c r="I155" i="1"/>
  <c r="Q17" i="1" s="1"/>
  <c r="I156" i="1"/>
  <c r="Q18" i="1" s="1"/>
  <c r="I157" i="1"/>
  <c r="Q19" i="1" s="1"/>
  <c r="I158" i="1"/>
  <c r="Q20" i="1" s="1"/>
  <c r="I159" i="1"/>
  <c r="Q21" i="1" s="1"/>
  <c r="AA21" i="1" s="1"/>
  <c r="CG21" i="1" s="1"/>
  <c r="I160" i="1"/>
  <c r="Q22" i="1" s="1"/>
  <c r="I161" i="1"/>
  <c r="Q23" i="1" s="1"/>
  <c r="AA23" i="1" s="1"/>
  <c r="I162" i="1"/>
  <c r="Q24" i="1" s="1"/>
  <c r="I163" i="1"/>
  <c r="I164" i="1"/>
  <c r="R3" i="1" s="1"/>
  <c r="AB3" i="1" s="1"/>
  <c r="CF3" i="1" s="1"/>
  <c r="I165" i="1"/>
  <c r="R4" i="1" s="1"/>
  <c r="AB4" i="1" s="1"/>
  <c r="CF4" i="1" s="1"/>
  <c r="I166" i="1"/>
  <c r="R5" i="1" s="1"/>
  <c r="BX5" i="1" s="1"/>
  <c r="I167" i="1"/>
  <c r="R6" i="1" s="1"/>
  <c r="I168" i="1"/>
  <c r="R7" i="1" s="1"/>
  <c r="I169" i="1"/>
  <c r="R8" i="1" s="1"/>
  <c r="I170" i="1"/>
  <c r="R9" i="1" s="1"/>
  <c r="I171" i="1"/>
  <c r="R10" i="1" s="1"/>
  <c r="AB10" i="1" s="1"/>
  <c r="CF10" i="1" s="1"/>
  <c r="I172" i="1"/>
  <c r="R11" i="1" s="1"/>
  <c r="I173" i="1"/>
  <c r="R12" i="1" s="1"/>
  <c r="AB12" i="1" s="1"/>
  <c r="CF12" i="1" s="1"/>
  <c r="I174" i="1"/>
  <c r="R13" i="1" s="1"/>
  <c r="BX13" i="1" s="1"/>
  <c r="CB13" i="1" s="1"/>
  <c r="I175" i="1"/>
  <c r="R14" i="1" s="1"/>
  <c r="BX14" i="1" s="1"/>
  <c r="I176" i="1"/>
  <c r="R15" i="1" s="1"/>
  <c r="BX15" i="1" s="1"/>
  <c r="CB15" i="1" s="1"/>
  <c r="I177" i="1"/>
  <c r="R16" i="1" s="1"/>
  <c r="BX16" i="1" s="1"/>
  <c r="I178" i="1"/>
  <c r="R17" i="1" s="1"/>
  <c r="BX17" i="1" s="1"/>
  <c r="CB17" i="1" s="1"/>
  <c r="I179" i="1"/>
  <c r="R18" i="1" s="1"/>
  <c r="I180" i="1"/>
  <c r="R19" i="1" s="1"/>
  <c r="I181" i="1"/>
  <c r="R20" i="1" s="1"/>
  <c r="I182" i="1"/>
  <c r="R21" i="1" s="1"/>
  <c r="I183" i="1"/>
  <c r="R22" i="1" s="1"/>
  <c r="AB22" i="1" s="1"/>
  <c r="CF22" i="1" s="1"/>
  <c r="I184" i="1"/>
  <c r="R23" i="1" s="1"/>
  <c r="I185" i="1"/>
  <c r="R24" i="1" s="1"/>
  <c r="AB24" i="1" s="1"/>
  <c r="CF24" i="1" s="1"/>
  <c r="I3" i="1"/>
  <c r="K3" i="1" s="1"/>
  <c r="U3" i="1" s="1"/>
  <c r="CO4" i="1" l="1"/>
  <c r="CR4" i="1"/>
  <c r="CT5" i="1"/>
  <c r="CU5" i="1"/>
  <c r="CN5" i="1"/>
  <c r="BC31" i="1"/>
  <c r="CR5" i="1"/>
  <c r="CO5" i="1"/>
  <c r="CH3" i="1"/>
  <c r="CN4" i="1"/>
  <c r="CP5" i="1"/>
  <c r="CU28" i="1"/>
  <c r="CG23" i="1"/>
  <c r="BD31" i="1"/>
  <c r="CH4" i="1"/>
  <c r="CT25" i="1"/>
  <c r="BH31" i="1"/>
  <c r="CP4" i="1"/>
  <c r="AU11" i="1"/>
  <c r="BJ31" i="1"/>
  <c r="AB23" i="1"/>
  <c r="AB11" i="1"/>
  <c r="AA22" i="1"/>
  <c r="AA10" i="1"/>
  <c r="Z21" i="1"/>
  <c r="CS25" i="1" s="1"/>
  <c r="Z9" i="1"/>
  <c r="Y20" i="1"/>
  <c r="Y8" i="1"/>
  <c r="X19" i="1"/>
  <c r="X7" i="1"/>
  <c r="AQ3" i="1"/>
  <c r="X5" i="1"/>
  <c r="CQ6" i="1" s="1"/>
  <c r="AQ11" i="1"/>
  <c r="BZ15" i="1"/>
  <c r="BY3" i="1"/>
  <c r="BE31" i="1"/>
  <c r="Z22" i="1"/>
  <c r="Z10" i="1"/>
  <c r="Y21" i="1"/>
  <c r="Y9" i="1"/>
  <c r="CB5" i="1"/>
  <c r="CB16" i="1"/>
  <c r="BZ14" i="1"/>
  <c r="CB14" i="1"/>
  <c r="X20" i="1"/>
  <c r="CQ24" i="1" s="1"/>
  <c r="X8" i="1"/>
  <c r="CQ9" i="1" s="1"/>
  <c r="W19" i="1"/>
  <c r="W7" i="1"/>
  <c r="V18" i="1"/>
  <c r="V6" i="1"/>
  <c r="U17" i="1"/>
  <c r="U5" i="1"/>
  <c r="W18" i="1"/>
  <c r="W6" i="1"/>
  <c r="V17" i="1"/>
  <c r="V5" i="1"/>
  <c r="CO6" i="1" s="1"/>
  <c r="U16" i="1"/>
  <c r="BX4" i="1"/>
  <c r="X18" i="1"/>
  <c r="CQ22" i="1" s="1"/>
  <c r="Y6" i="1"/>
  <c r="V15" i="1"/>
  <c r="U14" i="1"/>
  <c r="AU5" i="1"/>
  <c r="U15" i="1"/>
  <c r="Z19" i="1"/>
  <c r="AB8" i="1"/>
  <c r="AA19" i="1"/>
  <c r="AA7" i="1"/>
  <c r="Z18" i="1"/>
  <c r="Z6" i="1"/>
  <c r="CS7" i="1" s="1"/>
  <c r="Y17" i="1"/>
  <c r="Y5" i="1"/>
  <c r="X16" i="1"/>
  <c r="W15" i="1"/>
  <c r="V14" i="1"/>
  <c r="U13" i="1"/>
  <c r="AO9" i="1"/>
  <c r="BG31" i="1"/>
  <c r="BQ3" i="1"/>
  <c r="CC3" i="1" s="1"/>
  <c r="BX3" i="1"/>
  <c r="AB9" i="1"/>
  <c r="X17" i="1"/>
  <c r="AB20" i="1"/>
  <c r="AB7" i="1"/>
  <c r="AA18" i="1"/>
  <c r="AA6" i="1"/>
  <c r="Z17" i="1"/>
  <c r="Z5" i="1"/>
  <c r="Y16" i="1"/>
  <c r="X15" i="1"/>
  <c r="W14" i="1"/>
  <c r="V13" i="1"/>
  <c r="CO14" i="1" s="1"/>
  <c r="U24" i="1"/>
  <c r="U12" i="1"/>
  <c r="AS9" i="1"/>
  <c r="BF31" i="1"/>
  <c r="BP13" i="1"/>
  <c r="BX24" i="1"/>
  <c r="BX12" i="1"/>
  <c r="V16" i="1"/>
  <c r="AA8" i="1"/>
  <c r="W16" i="1"/>
  <c r="AB19" i="1"/>
  <c r="AB18" i="1"/>
  <c r="AB6" i="1"/>
  <c r="CQ7" i="1" s="1"/>
  <c r="AA17" i="1"/>
  <c r="AA5" i="1"/>
  <c r="Z16" i="1"/>
  <c r="CS20" i="1" s="1"/>
  <c r="Y15" i="1"/>
  <c r="X14" i="1"/>
  <c r="CQ18" i="1" s="1"/>
  <c r="W13" i="1"/>
  <c r="V24" i="1"/>
  <c r="V12" i="1"/>
  <c r="U23" i="1"/>
  <c r="U11" i="1"/>
  <c r="BT16" i="1"/>
  <c r="BX23" i="1"/>
  <c r="CB23" i="1" s="1"/>
  <c r="BX11" i="1"/>
  <c r="CB11" i="1" s="1"/>
  <c r="Z7" i="1"/>
  <c r="AB17" i="1"/>
  <c r="AB5" i="1"/>
  <c r="AA16" i="1"/>
  <c r="Z15" i="1"/>
  <c r="Y14" i="1"/>
  <c r="X13" i="1"/>
  <c r="W24" i="1"/>
  <c r="W12" i="1"/>
  <c r="V23" i="1"/>
  <c r="CO27" i="1" s="1"/>
  <c r="V11" i="1"/>
  <c r="U22" i="1"/>
  <c r="U10" i="1"/>
  <c r="BU14" i="1"/>
  <c r="BX22" i="1"/>
  <c r="BX10" i="1"/>
  <c r="AB21" i="1"/>
  <c r="AB16" i="1"/>
  <c r="Z14" i="1"/>
  <c r="CS18" i="1" s="1"/>
  <c r="Y13" i="1"/>
  <c r="X24" i="1"/>
  <c r="X12" i="1"/>
  <c r="W23" i="1"/>
  <c r="W11" i="1"/>
  <c r="V22" i="1"/>
  <c r="CO26" i="1" s="1"/>
  <c r="V10" i="1"/>
  <c r="CO11" i="1" s="1"/>
  <c r="U21" i="1"/>
  <c r="U9" i="1"/>
  <c r="AP15" i="1"/>
  <c r="BX21" i="1"/>
  <c r="BX9" i="1"/>
  <c r="AA20" i="1"/>
  <c r="AB15" i="1"/>
  <c r="AA14" i="1"/>
  <c r="Z13" i="1"/>
  <c r="CS14" i="1" s="1"/>
  <c r="Y24" i="1"/>
  <c r="Y12" i="1"/>
  <c r="CU13" i="1" s="1"/>
  <c r="X23" i="1"/>
  <c r="CQ27" i="1" s="1"/>
  <c r="X11" i="1"/>
  <c r="W22" i="1"/>
  <c r="W10" i="1"/>
  <c r="V21" i="1"/>
  <c r="CO25" i="1" s="1"/>
  <c r="V9" i="1"/>
  <c r="U20" i="1"/>
  <c r="U8" i="1"/>
  <c r="AU17" i="1"/>
  <c r="BX20" i="1"/>
  <c r="BX8" i="1"/>
  <c r="BZ13" i="1"/>
  <c r="Y18" i="1"/>
  <c r="AA15" i="1"/>
  <c r="AB14" i="1"/>
  <c r="AA13" i="1"/>
  <c r="Z24" i="1"/>
  <c r="Z12" i="1"/>
  <c r="Y23" i="1"/>
  <c r="Y11" i="1"/>
  <c r="X22" i="1"/>
  <c r="X10" i="1"/>
  <c r="CQ11" i="1" s="1"/>
  <c r="W21" i="1"/>
  <c r="W9" i="1"/>
  <c r="V20" i="1"/>
  <c r="CO24" i="1" s="1"/>
  <c r="V8" i="1"/>
  <c r="U19" i="1"/>
  <c r="U7" i="1"/>
  <c r="AU43" i="1"/>
  <c r="BX19" i="1"/>
  <c r="CB19" i="1" s="1"/>
  <c r="BX7" i="1"/>
  <c r="CB7" i="1" s="1"/>
  <c r="BY17" i="1"/>
  <c r="BZ17" i="1" s="1"/>
  <c r="BY5" i="1"/>
  <c r="BZ5" i="1" s="1"/>
  <c r="AB13" i="1"/>
  <c r="AA24" i="1"/>
  <c r="AA12" i="1"/>
  <c r="Z23" i="1"/>
  <c r="CS27" i="1" s="1"/>
  <c r="Z11" i="1"/>
  <c r="Y22" i="1"/>
  <c r="Y10" i="1"/>
  <c r="X21" i="1"/>
  <c r="CQ25" i="1" s="1"/>
  <c r="X9" i="1"/>
  <c r="W20" i="1"/>
  <c r="W8" i="1"/>
  <c r="V19" i="1"/>
  <c r="CO23" i="1" s="1"/>
  <c r="V7" i="1"/>
  <c r="U18" i="1"/>
  <c r="U6" i="1"/>
  <c r="AR31" i="1"/>
  <c r="BX18" i="1"/>
  <c r="BX6" i="1"/>
  <c r="BY16" i="1"/>
  <c r="BZ16" i="1" s="1"/>
  <c r="BY4" i="1"/>
  <c r="AA9" i="1"/>
  <c r="AP9" i="1"/>
  <c r="AS15" i="1"/>
  <c r="AO39" i="1"/>
  <c r="AS31" i="1"/>
  <c r="BP3" i="1"/>
  <c r="BR3" i="1" s="1"/>
  <c r="BQ19" i="1"/>
  <c r="CC19" i="1" s="1"/>
  <c r="BQ13" i="1"/>
  <c r="BQ7" i="1"/>
  <c r="CC7" i="1" s="1"/>
  <c r="BT7" i="1"/>
  <c r="BT24" i="1"/>
  <c r="BU15" i="1"/>
  <c r="BP19" i="1"/>
  <c r="BP7" i="1"/>
  <c r="W5" i="1"/>
  <c r="AO5" i="1"/>
  <c r="AS11" i="1"/>
  <c r="AO17" i="1"/>
  <c r="AV39" i="1"/>
  <c r="AU29" i="1"/>
  <c r="BQ24" i="1"/>
  <c r="CC24" i="1" s="1"/>
  <c r="BQ18" i="1"/>
  <c r="CC18" i="1" s="1"/>
  <c r="BQ12" i="1"/>
  <c r="CC12" i="1" s="1"/>
  <c r="BQ6" i="1"/>
  <c r="CC6" i="1" s="1"/>
  <c r="BT8" i="1"/>
  <c r="BU3" i="1"/>
  <c r="BU13" i="1"/>
  <c r="AU39" i="1"/>
  <c r="AT29" i="1"/>
  <c r="BP24" i="1"/>
  <c r="BP18" i="1"/>
  <c r="BR18" i="1" s="1"/>
  <c r="BP12" i="1"/>
  <c r="BP6" i="1"/>
  <c r="BT9" i="1"/>
  <c r="BT17" i="1"/>
  <c r="BV17" i="1" s="1"/>
  <c r="BU24" i="1"/>
  <c r="BU12" i="1"/>
  <c r="AS5" i="1"/>
  <c r="AP11" i="1"/>
  <c r="AT17" i="1"/>
  <c r="AT39" i="1"/>
  <c r="AR29" i="1"/>
  <c r="BQ23" i="1"/>
  <c r="CC23" i="1" s="1"/>
  <c r="BQ17" i="1"/>
  <c r="CC17" i="1" s="1"/>
  <c r="CD17" i="1" s="1"/>
  <c r="BQ11" i="1"/>
  <c r="CC11" i="1" s="1"/>
  <c r="BQ5" i="1"/>
  <c r="CC5" i="1" s="1"/>
  <c r="BU23" i="1"/>
  <c r="BU11" i="1"/>
  <c r="AQ5" i="1"/>
  <c r="AO13" i="1"/>
  <c r="AS17" i="1"/>
  <c r="AQ39" i="1"/>
  <c r="AP29" i="1"/>
  <c r="BP23" i="1"/>
  <c r="BP17" i="1"/>
  <c r="BP11" i="1"/>
  <c r="BP5" i="1"/>
  <c r="BT10" i="1"/>
  <c r="BT18" i="1"/>
  <c r="BU22" i="1"/>
  <c r="BU10" i="1"/>
  <c r="AP5" i="1"/>
  <c r="AS13" i="1"/>
  <c r="AR17" i="1"/>
  <c r="AP39" i="1"/>
  <c r="AU27" i="1"/>
  <c r="BQ22" i="1"/>
  <c r="CC22" i="1" s="1"/>
  <c r="BQ16" i="1"/>
  <c r="CC16" i="1" s="1"/>
  <c r="BQ10" i="1"/>
  <c r="CC10" i="1" s="1"/>
  <c r="BQ4" i="1"/>
  <c r="CC4" i="1" s="1"/>
  <c r="BT11" i="1"/>
  <c r="BT19" i="1"/>
  <c r="BU21" i="1"/>
  <c r="BU9" i="1"/>
  <c r="AQ13" i="1"/>
  <c r="AQ17" i="1"/>
  <c r="AU37" i="1"/>
  <c r="AV25" i="1"/>
  <c r="BP22" i="1"/>
  <c r="BR22" i="1" s="1"/>
  <c r="BP16" i="1"/>
  <c r="BR16" i="1" s="1"/>
  <c r="BP10" i="1"/>
  <c r="BR10" i="1" s="1"/>
  <c r="BP4" i="1"/>
  <c r="BR4" i="1" s="1"/>
  <c r="BT3" i="1"/>
  <c r="BT20" i="1"/>
  <c r="BU20" i="1"/>
  <c r="BU8" i="1"/>
  <c r="BV8" i="1" s="1"/>
  <c r="AV9" i="1"/>
  <c r="AO15" i="1"/>
  <c r="AP17" i="1"/>
  <c r="AS37" i="1"/>
  <c r="AT25" i="1"/>
  <c r="BQ21" i="1"/>
  <c r="CC21" i="1" s="1"/>
  <c r="BQ15" i="1"/>
  <c r="CC15" i="1" s="1"/>
  <c r="CD15" i="1" s="1"/>
  <c r="BT4" i="1"/>
  <c r="BT12" i="1"/>
  <c r="BT21" i="1"/>
  <c r="BU19" i="1"/>
  <c r="BU7" i="1"/>
  <c r="W17" i="1"/>
  <c r="AU9" i="1"/>
  <c r="AV15" i="1"/>
  <c r="AU21" i="1"/>
  <c r="AQ37" i="1"/>
  <c r="AR25" i="1"/>
  <c r="BP21" i="1"/>
  <c r="BP15" i="1"/>
  <c r="BP9" i="1"/>
  <c r="BR9" i="1" s="1"/>
  <c r="BT13" i="1"/>
  <c r="BU18" i="1"/>
  <c r="BV18" i="1" s="1"/>
  <c r="BU6" i="1"/>
  <c r="AT9" i="1"/>
  <c r="AU15" i="1"/>
  <c r="AO31" i="1"/>
  <c r="AP37" i="1"/>
  <c r="AP25" i="1"/>
  <c r="BQ20" i="1"/>
  <c r="CC20" i="1" s="1"/>
  <c r="BQ14" i="1"/>
  <c r="CC14" i="1" s="1"/>
  <c r="BQ8" i="1"/>
  <c r="CC8" i="1" s="1"/>
  <c r="BT5" i="1"/>
  <c r="BV5" i="1" s="1"/>
  <c r="BT14" i="1"/>
  <c r="BT22" i="1"/>
  <c r="AT15" i="1"/>
  <c r="AO37" i="1"/>
  <c r="AU31" i="1"/>
  <c r="AQ23" i="1"/>
  <c r="BP20" i="1"/>
  <c r="BP14" i="1"/>
  <c r="BP8" i="1"/>
  <c r="BT6" i="1"/>
  <c r="BT15" i="1"/>
  <c r="BT23" i="1"/>
  <c r="BU16" i="1"/>
  <c r="BU4" i="1"/>
  <c r="AQ19" i="1"/>
  <c r="AO27" i="1"/>
  <c r="AQ45" i="1"/>
  <c r="AP35" i="1"/>
  <c r="AQ7" i="1"/>
  <c r="AT5" i="1"/>
  <c r="AP7" i="1"/>
  <c r="AT11" i="1"/>
  <c r="AP13" i="1"/>
  <c r="AP19" i="1"/>
  <c r="AO29" i="1"/>
  <c r="AP45" i="1"/>
  <c r="AT37" i="1"/>
  <c r="AV31" i="1"/>
  <c r="AQ29" i="1"/>
  <c r="AS25" i="1"/>
  <c r="AO3" i="1"/>
  <c r="AO21" i="1"/>
  <c r="AP3" i="1"/>
  <c r="AR5" i="1"/>
  <c r="AR11" i="1"/>
  <c r="AV21" i="1"/>
  <c r="AO35" i="1"/>
  <c r="AP43" i="1"/>
  <c r="AR37" i="1"/>
  <c r="AT31" i="1"/>
  <c r="AV27" i="1"/>
  <c r="AQ25" i="1"/>
  <c r="AV3" i="1"/>
  <c r="AT21" i="1"/>
  <c r="AT27" i="1"/>
  <c r="AV23" i="1"/>
  <c r="AU23" i="1"/>
  <c r="AU3" i="1"/>
  <c r="AO7" i="1"/>
  <c r="AO19" i="1"/>
  <c r="AS21" i="1"/>
  <c r="AO45" i="1"/>
  <c r="AV35" i="1"/>
  <c r="AQ31" i="1"/>
  <c r="AS27" i="1"/>
  <c r="AT3" i="1"/>
  <c r="AV7" i="1"/>
  <c r="AR9" i="1"/>
  <c r="AV13" i="1"/>
  <c r="AR15" i="1"/>
  <c r="AV19" i="1"/>
  <c r="AR21" i="1"/>
  <c r="AV45" i="1"/>
  <c r="AS39" i="1"/>
  <c r="AU35" i="1"/>
  <c r="AR27" i="1"/>
  <c r="AT23" i="1"/>
  <c r="AS3" i="1"/>
  <c r="AU7" i="1"/>
  <c r="AU13" i="1"/>
  <c r="AU19" i="1"/>
  <c r="AQ21" i="1"/>
  <c r="AU45" i="1"/>
  <c r="AT35" i="1"/>
  <c r="AV29" i="1"/>
  <c r="AQ27" i="1"/>
  <c r="AS23" i="1"/>
  <c r="AT7" i="1"/>
  <c r="AT13" i="1"/>
  <c r="AT19" i="1"/>
  <c r="AT45" i="1"/>
  <c r="AS35" i="1"/>
  <c r="AR23" i="1"/>
  <c r="AS7" i="1"/>
  <c r="AO11" i="1"/>
  <c r="AS19" i="1"/>
  <c r="AO23" i="1"/>
  <c r="AS45" i="1"/>
  <c r="AR35" i="1"/>
  <c r="AO25" i="1"/>
  <c r="AT43" i="1"/>
  <c r="AV43" i="1"/>
  <c r="AU41" i="1"/>
  <c r="AR41" i="1"/>
  <c r="AQ41" i="1"/>
  <c r="AS41" i="1"/>
  <c r="AP41" i="1"/>
  <c r="AO41" i="1"/>
  <c r="AV41" i="1"/>
  <c r="AS43" i="1"/>
  <c r="AR43" i="1"/>
  <c r="AO43" i="1"/>
  <c r="AQ33" i="1"/>
  <c r="AT33" i="1"/>
  <c r="AP33" i="1"/>
  <c r="AO33" i="1"/>
  <c r="AV33" i="1"/>
  <c r="AU33" i="1"/>
  <c r="AS33" i="1"/>
  <c r="CO20" i="1" l="1"/>
  <c r="CD7" i="1"/>
  <c r="CQ19" i="1"/>
  <c r="BV22" i="1"/>
  <c r="BV19" i="1"/>
  <c r="BV20" i="1"/>
  <c r="CF17" i="1"/>
  <c r="CU21" i="1"/>
  <c r="CF7" i="1"/>
  <c r="CU8" i="1"/>
  <c r="CJ7" i="1"/>
  <c r="CP8" i="1"/>
  <c r="CJ9" i="1"/>
  <c r="CP10" i="1"/>
  <c r="CG5" i="1"/>
  <c r="CT6" i="1"/>
  <c r="CI17" i="1"/>
  <c r="CR21" i="1"/>
  <c r="CH18" i="1"/>
  <c r="CN22" i="1"/>
  <c r="CI24" i="1"/>
  <c r="CR28" i="1"/>
  <c r="CG17" i="1"/>
  <c r="CT21" i="1"/>
  <c r="CF11" i="1"/>
  <c r="CU12" i="1"/>
  <c r="CO8" i="1"/>
  <c r="CS22" i="1"/>
  <c r="CQ26" i="1"/>
  <c r="CG14" i="1"/>
  <c r="CT18" i="1"/>
  <c r="CF18" i="1"/>
  <c r="CU22" i="1"/>
  <c r="CJ17" i="1"/>
  <c r="CP21" i="1"/>
  <c r="CJ5" i="1"/>
  <c r="CP6" i="1"/>
  <c r="CQ28" i="1"/>
  <c r="CF19" i="1"/>
  <c r="CU23" i="1"/>
  <c r="CO21" i="1"/>
  <c r="CG20" i="1"/>
  <c r="CT24" i="1"/>
  <c r="CH23" i="1"/>
  <c r="CN27" i="1"/>
  <c r="CQ8" i="1"/>
  <c r="CT12" i="1"/>
  <c r="CS13" i="1"/>
  <c r="CQ14" i="1"/>
  <c r="CI16" i="1"/>
  <c r="CR20" i="1"/>
  <c r="CQ23" i="1"/>
  <c r="CS28" i="1"/>
  <c r="CF16" i="1"/>
  <c r="CU20" i="1"/>
  <c r="CS6" i="1"/>
  <c r="CH5" i="1"/>
  <c r="CN6" i="1"/>
  <c r="CN15" i="1" s="1"/>
  <c r="DJ4" i="1" s="1"/>
  <c r="CI9" i="1"/>
  <c r="CR10" i="1"/>
  <c r="CI10" i="1"/>
  <c r="CR11" i="1"/>
  <c r="CU11" i="1"/>
  <c r="CH7" i="1"/>
  <c r="CN8" i="1"/>
  <c r="CG13" i="1"/>
  <c r="CT14" i="1"/>
  <c r="CJ10" i="1"/>
  <c r="CP11" i="1"/>
  <c r="CF21" i="1"/>
  <c r="CU25" i="1"/>
  <c r="CS19" i="1"/>
  <c r="CS29" i="1" s="1"/>
  <c r="DO18" i="1" s="1"/>
  <c r="CJ13" i="1"/>
  <c r="CP14" i="1"/>
  <c r="CS21" i="1"/>
  <c r="CO18" i="1"/>
  <c r="CH17" i="1"/>
  <c r="CN21" i="1"/>
  <c r="CI21" i="1"/>
  <c r="CR25" i="1"/>
  <c r="CI20" i="1"/>
  <c r="CR24" i="1"/>
  <c r="CI18" i="1"/>
  <c r="CR22" i="1"/>
  <c r="CI5" i="1"/>
  <c r="CR6" i="1"/>
  <c r="CG10" i="1"/>
  <c r="CT11" i="1"/>
  <c r="CH6" i="1"/>
  <c r="CN7" i="1"/>
  <c r="CH10" i="1"/>
  <c r="CN11" i="1"/>
  <c r="CJ21" i="1"/>
  <c r="CP25" i="1"/>
  <c r="CH22" i="1"/>
  <c r="CU26" i="1"/>
  <c r="CN26" i="1"/>
  <c r="CH12" i="1"/>
  <c r="CN13" i="1"/>
  <c r="CO12" i="1"/>
  <c r="CH24" i="1"/>
  <c r="CN28" i="1"/>
  <c r="CJ8" i="1"/>
  <c r="CP9" i="1"/>
  <c r="CH8" i="1"/>
  <c r="CN9" i="1"/>
  <c r="CJ12" i="1"/>
  <c r="CP13" i="1"/>
  <c r="CI23" i="1"/>
  <c r="CR27" i="1"/>
  <c r="CI13" i="1"/>
  <c r="CR14" i="1"/>
  <c r="CJ16" i="1"/>
  <c r="CP20" i="1"/>
  <c r="CF8" i="1"/>
  <c r="CS9" i="1"/>
  <c r="CU9" i="1"/>
  <c r="CT27" i="1"/>
  <c r="CG9" i="1"/>
  <c r="CT10" i="1"/>
  <c r="CO13" i="1"/>
  <c r="CJ18" i="1"/>
  <c r="CP22" i="1"/>
  <c r="BV14" i="1"/>
  <c r="CO28" i="1"/>
  <c r="CH13" i="1"/>
  <c r="CN14" i="1"/>
  <c r="CI22" i="1"/>
  <c r="CR26" i="1"/>
  <c r="CH19" i="1"/>
  <c r="CN23" i="1"/>
  <c r="CF14" i="1"/>
  <c r="CU18" i="1"/>
  <c r="CJ22" i="1"/>
  <c r="CP26" i="1"/>
  <c r="CH9" i="1"/>
  <c r="CN10" i="1"/>
  <c r="CG16" i="1"/>
  <c r="CT20" i="1"/>
  <c r="CG6" i="1"/>
  <c r="CT7" i="1"/>
  <c r="CJ15" i="1"/>
  <c r="CP19" i="1"/>
  <c r="CH14" i="1"/>
  <c r="CN18" i="1"/>
  <c r="CO7" i="1"/>
  <c r="CS11" i="1"/>
  <c r="CS10" i="1"/>
  <c r="CS24" i="1"/>
  <c r="CI6" i="1"/>
  <c r="CR7" i="1"/>
  <c r="CG12" i="1"/>
  <c r="CT13" i="1"/>
  <c r="CI12" i="1"/>
  <c r="CR13" i="1"/>
  <c r="CS8" i="1"/>
  <c r="CF20" i="1"/>
  <c r="CU24" i="1"/>
  <c r="CJ19" i="1"/>
  <c r="CP23" i="1"/>
  <c r="CG22" i="1"/>
  <c r="CT26" i="1"/>
  <c r="CG24" i="1"/>
  <c r="CT28" i="1"/>
  <c r="CJ11" i="1"/>
  <c r="CP12" i="1"/>
  <c r="CQ21" i="1"/>
  <c r="CF13" i="1"/>
  <c r="CU14" i="1"/>
  <c r="CJ23" i="1"/>
  <c r="CP27" i="1"/>
  <c r="CF6" i="1"/>
  <c r="CU7" i="1"/>
  <c r="CF9" i="1"/>
  <c r="CU10" i="1"/>
  <c r="CH16" i="1"/>
  <c r="CN20" i="1"/>
  <c r="CF23" i="1"/>
  <c r="CU27" i="1"/>
  <c r="CQ13" i="1"/>
  <c r="CG7" i="1"/>
  <c r="CT8" i="1"/>
  <c r="CI11" i="1"/>
  <c r="CR12" i="1"/>
  <c r="CF15" i="1"/>
  <c r="CU19" i="1"/>
  <c r="CH11" i="1"/>
  <c r="CN12" i="1"/>
  <c r="CJ14" i="1"/>
  <c r="CP18" i="1"/>
  <c r="CG19" i="1"/>
  <c r="CR23" i="1"/>
  <c r="CT23" i="1"/>
  <c r="CR8" i="1"/>
  <c r="CJ20" i="1"/>
  <c r="CP24" i="1"/>
  <c r="CH20" i="1"/>
  <c r="CN24" i="1"/>
  <c r="CJ24" i="1"/>
  <c r="CP28" i="1"/>
  <c r="CJ6" i="1"/>
  <c r="CP7" i="1"/>
  <c r="CQ10" i="1"/>
  <c r="CO10" i="1"/>
  <c r="CG8" i="1"/>
  <c r="CT9" i="1"/>
  <c r="CS23" i="1"/>
  <c r="BV16" i="1"/>
  <c r="CI14" i="1"/>
  <c r="CR18" i="1"/>
  <c r="CH15" i="1"/>
  <c r="CN19" i="1"/>
  <c r="CI8" i="1"/>
  <c r="CR9" i="1"/>
  <c r="BR5" i="1"/>
  <c r="CS12" i="1"/>
  <c r="CO9" i="1"/>
  <c r="CG15" i="1"/>
  <c r="CT19" i="1"/>
  <c r="CQ12" i="1"/>
  <c r="CH21" i="1"/>
  <c r="CN25" i="1"/>
  <c r="CF5" i="1"/>
  <c r="CU6" i="1"/>
  <c r="CI15" i="1"/>
  <c r="CR19" i="1"/>
  <c r="CG18" i="1"/>
  <c r="CT22" i="1"/>
  <c r="CQ20" i="1"/>
  <c r="CO19" i="1"/>
  <c r="CO22" i="1"/>
  <c r="CS26" i="1"/>
  <c r="BV6" i="1"/>
  <c r="BR8" i="1"/>
  <c r="BR12" i="1"/>
  <c r="CD19" i="1"/>
  <c r="BZ19" i="1"/>
  <c r="BZ7" i="1"/>
  <c r="BR11" i="1"/>
  <c r="BR13" i="1"/>
  <c r="CC13" i="1"/>
  <c r="CD13" i="1" s="1"/>
  <c r="BZ9" i="1"/>
  <c r="CB9" i="1"/>
  <c r="CD9" i="1" s="1"/>
  <c r="CD14" i="1"/>
  <c r="BR23" i="1"/>
  <c r="BR24" i="1"/>
  <c r="CB12" i="1"/>
  <c r="CD12" i="1" s="1"/>
  <c r="BZ12" i="1"/>
  <c r="CD16" i="1"/>
  <c r="CB21" i="1"/>
  <c r="CD21" i="1" s="1"/>
  <c r="BZ21" i="1"/>
  <c r="CB6" i="1"/>
  <c r="CD6" i="1" s="1"/>
  <c r="BZ6" i="1"/>
  <c r="BZ10" i="1"/>
  <c r="CB10" i="1"/>
  <c r="CD10" i="1" s="1"/>
  <c r="CB24" i="1"/>
  <c r="CD24" i="1" s="1"/>
  <c r="BZ24" i="1"/>
  <c r="CB18" i="1"/>
  <c r="CD18" i="1" s="1"/>
  <c r="BZ18" i="1"/>
  <c r="CB22" i="1"/>
  <c r="CD22" i="1" s="1"/>
  <c r="BZ22" i="1"/>
  <c r="BR14" i="1"/>
  <c r="BV3" i="1"/>
  <c r="BR7" i="1"/>
  <c r="CD5" i="1"/>
  <c r="BV12" i="1"/>
  <c r="BZ8" i="1"/>
  <c r="CB8" i="1"/>
  <c r="CD8" i="1" s="1"/>
  <c r="CD11" i="1"/>
  <c r="BZ4" i="1"/>
  <c r="CB4" i="1"/>
  <c r="CD4" i="1" s="1"/>
  <c r="BZ20" i="1"/>
  <c r="CB20" i="1"/>
  <c r="CD20" i="1" s="1"/>
  <c r="CD23" i="1"/>
  <c r="BZ11" i="1"/>
  <c r="BZ3" i="1"/>
  <c r="CB3" i="1"/>
  <c r="CD3" i="1" s="1"/>
  <c r="BZ23" i="1"/>
  <c r="BR21" i="1"/>
  <c r="BR6" i="1"/>
  <c r="BR17" i="1"/>
  <c r="BR20" i="1"/>
  <c r="BV13" i="1"/>
  <c r="BR19" i="1"/>
  <c r="BV21" i="1"/>
  <c r="BV11" i="1"/>
  <c r="BV23" i="1"/>
  <c r="BV24" i="1"/>
  <c r="BV15" i="1"/>
  <c r="BR15" i="1"/>
  <c r="BV4" i="1"/>
  <c r="BV10" i="1"/>
  <c r="BV9" i="1"/>
  <c r="BV7" i="1"/>
  <c r="CO15" i="1" l="1"/>
  <c r="DK4" i="1" s="1"/>
  <c r="CP15" i="1"/>
  <c r="DL4" i="1" s="1"/>
  <c r="CS15" i="1"/>
  <c r="DO4" i="1" s="1"/>
  <c r="CQ15" i="1"/>
  <c r="DM4" i="1" s="1"/>
  <c r="CP29" i="1"/>
  <c r="DL18" i="1" s="1"/>
  <c r="CT15" i="1"/>
  <c r="DP4" i="1" s="1"/>
  <c r="CR29" i="1"/>
  <c r="DN18" i="1" s="1"/>
  <c r="CR15" i="1"/>
  <c r="DN4" i="1" s="1"/>
  <c r="CU15" i="1"/>
  <c r="DQ4" i="1" s="1"/>
  <c r="CT29" i="1"/>
  <c r="DP18" i="1" s="1"/>
  <c r="BR25" i="1"/>
  <c r="CO29" i="1"/>
  <c r="DK18" i="1" s="1"/>
  <c r="CQ29" i="1"/>
  <c r="DM18" i="1" s="1"/>
  <c r="CN29" i="1"/>
  <c r="DJ18" i="1" s="1"/>
  <c r="CU29" i="1"/>
  <c r="DQ18" i="1" s="1"/>
  <c r="CD25" i="1"/>
  <c r="BZ25" i="1"/>
  <c r="BV25" i="1"/>
</calcChain>
</file>

<file path=xl/sharedStrings.xml><?xml version="1.0" encoding="utf-8"?>
<sst xmlns="http://schemas.openxmlformats.org/spreadsheetml/2006/main" count="515" uniqueCount="48">
  <si>
    <t>unfair_mcs</t>
  </si>
  <si>
    <t>sync</t>
  </si>
  <si>
    <t>std</t>
  </si>
  <si>
    <t>fair_sync</t>
  </si>
  <si>
    <t>unfair_busy_mcs</t>
  </si>
  <si>
    <t>fast_sync</t>
  </si>
  <si>
    <t>fair_busy_mcs</t>
  </si>
  <si>
    <t>fair_mcs</t>
  </si>
  <si>
    <t>medians</t>
  </si>
  <si>
    <t>LOG</t>
  </si>
  <si>
    <t>normalized</t>
  </si>
  <si>
    <t>tiers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</si>
  <si>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</si>
  <si>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</si>
  <si>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</si>
  <si>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</si>
  <si>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</si>
  <si>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</si>
  <si>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</si>
  <si>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</si>
  <si>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</si>
  <si>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</si>
  <si>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</si>
  <si>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</si>
  <si>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</si>
  <si>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</si>
  <si>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</si>
  <si>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</si>
  <si>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</si>
  <si>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</si>
  <si>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</si>
  <si>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</si>
  <si>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</si>
  <si>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</si>
  <si>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deviations</t>
  </si>
  <si>
    <t>Average</t>
  </si>
  <si>
    <t>Sorted (High-Low)</t>
  </si>
  <si>
    <t>BEST</t>
  </si>
  <si>
    <t>WORST</t>
  </si>
  <si>
    <t>total = best - worst</t>
  </si>
  <si>
    <t>Non weigthed comparison</t>
  </si>
  <si>
    <t>VS</t>
  </si>
  <si>
    <t>FASTEST</t>
  </si>
  <si>
    <t>normalized comparison</t>
  </si>
  <si>
    <t>threads</t>
  </si>
  <si>
    <t>10 - 549 Threads</t>
  </si>
  <si>
    <t>823 - 47427 Threads</t>
  </si>
  <si>
    <t>BEST (lowest)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</si>
</sst>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76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10" fontId="0" fillId="0" borderId="0" xfId="0" applyNumberFormat="1"/>
    <xf numFmtId="0" fontId="0" fillId="33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/>
    <xf numFmtId="0" fontId="6" fillId="2" borderId="17" xfId="6" applyBorder="1"/>
    <xf numFmtId="0" fontId="6" fillId="2" borderId="0" xfId="6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36" borderId="16" xfId="0" applyFill="1" applyBorder="1"/>
    <xf numFmtId="0" fontId="0" fillId="36" borderId="0" xfId="0" applyFill="1"/>
    <xf numFmtId="0" fontId="0" fillId="36" borderId="17" xfId="0" applyFill="1" applyBorder="1"/>
    <xf numFmtId="0" fontId="0" fillId="37" borderId="13" xfId="0" applyFill="1" applyBorder="1" applyAlignment="1">
      <alignment horizontal="center" vertical="center" wrapText="1"/>
    </xf>
    <xf numFmtId="0" fontId="0" fillId="38" borderId="1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7" fillId="39" borderId="0" xfId="0" applyFont="1" applyFill="1" applyAlignment="1">
      <alignment horizontal="center" vertical="center" wrapText="1"/>
    </xf>
    <xf numFmtId="0" fontId="17" fillId="40" borderId="0" xfId="0" applyFont="1" applyFill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8" fillId="0" borderId="13" xfId="6" applyFont="1" applyFill="1" applyBorder="1"/>
    <xf numFmtId="0" fontId="18" fillId="0" borderId="14" xfId="6" applyFont="1" applyFill="1" applyBorder="1"/>
    <xf numFmtId="0" fontId="18" fillId="0" borderId="15" xfId="6" applyFont="1" applyFill="1" applyBorder="1"/>
    <xf numFmtId="0" fontId="18" fillId="0" borderId="0" xfId="6" applyFont="1" applyFill="1" applyBorder="1"/>
    <xf numFmtId="0" fontId="18" fillId="0" borderId="16" xfId="6" applyFont="1" applyFill="1" applyBorder="1"/>
    <xf numFmtId="0" fontId="18" fillId="0" borderId="17" xfId="6" applyFont="1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7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MonitorTest_unfair_mcs!$U$2</c:f>
              <c:strCache>
                <c:ptCount val="1"/>
                <c:pt idx="0">
                  <c:v>unfair_mcs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MonitorTest_unfair_mcs!$U$3:$U$24</c:f>
              <c:numCache>
                <c:formatCode>General</c:formatCode>
                <c:ptCount val="22"/>
                <c:pt idx="0">
                  <c:v>8741.5</c:v>
                </c:pt>
                <c:pt idx="1">
                  <c:v>9836</c:v>
                </c:pt>
                <c:pt idx="2">
                  <c:v>10765</c:v>
                </c:pt>
                <c:pt idx="3">
                  <c:v>10200</c:v>
                </c:pt>
                <c:pt idx="4">
                  <c:v>9486</c:v>
                </c:pt>
                <c:pt idx="5">
                  <c:v>8857</c:v>
                </c:pt>
                <c:pt idx="6">
                  <c:v>8480</c:v>
                </c:pt>
                <c:pt idx="7">
                  <c:v>8146</c:v>
                </c:pt>
                <c:pt idx="8">
                  <c:v>7273</c:v>
                </c:pt>
                <c:pt idx="9">
                  <c:v>6839</c:v>
                </c:pt>
                <c:pt idx="10">
                  <c:v>6405</c:v>
                </c:pt>
                <c:pt idx="11">
                  <c:v>6067</c:v>
                </c:pt>
                <c:pt idx="12">
                  <c:v>5945</c:v>
                </c:pt>
                <c:pt idx="13">
                  <c:v>5739</c:v>
                </c:pt>
                <c:pt idx="14">
                  <c:v>5778</c:v>
                </c:pt>
                <c:pt idx="15">
                  <c:v>5701</c:v>
                </c:pt>
                <c:pt idx="16">
                  <c:v>5660</c:v>
                </c:pt>
                <c:pt idx="17">
                  <c:v>5683</c:v>
                </c:pt>
                <c:pt idx="18">
                  <c:v>5678</c:v>
                </c:pt>
                <c:pt idx="19">
                  <c:v>5663</c:v>
                </c:pt>
                <c:pt idx="20">
                  <c:v>5673</c:v>
                </c:pt>
                <c:pt idx="21">
                  <c:v>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5-4F26-B564-3204D39DFE6F}"/>
            </c:ext>
          </c:extLst>
        </c:ser>
        <c:ser>
          <c:idx val="1"/>
          <c:order val="1"/>
          <c:tx>
            <c:strRef>
              <c:f>MonitorTest_unfair_mcs!$V$2</c:f>
              <c:strCache>
                <c:ptCount val="1"/>
                <c:pt idx="0">
                  <c:v>sync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MonitorTest_unfair_mcs!$V$3:$V$24</c:f>
              <c:numCache>
                <c:formatCode>General</c:formatCode>
                <c:ptCount val="22"/>
                <c:pt idx="0">
                  <c:v>9909</c:v>
                </c:pt>
                <c:pt idx="1">
                  <c:v>10762</c:v>
                </c:pt>
                <c:pt idx="2">
                  <c:v>9715</c:v>
                </c:pt>
                <c:pt idx="3">
                  <c:v>10182</c:v>
                </c:pt>
                <c:pt idx="4">
                  <c:v>9832</c:v>
                </c:pt>
                <c:pt idx="5">
                  <c:v>8369</c:v>
                </c:pt>
                <c:pt idx="6">
                  <c:v>8780</c:v>
                </c:pt>
                <c:pt idx="7">
                  <c:v>8019</c:v>
                </c:pt>
                <c:pt idx="8">
                  <c:v>7276</c:v>
                </c:pt>
                <c:pt idx="9">
                  <c:v>6872</c:v>
                </c:pt>
                <c:pt idx="10">
                  <c:v>6525</c:v>
                </c:pt>
                <c:pt idx="11">
                  <c:v>6154</c:v>
                </c:pt>
                <c:pt idx="12">
                  <c:v>6032</c:v>
                </c:pt>
                <c:pt idx="13">
                  <c:v>5905</c:v>
                </c:pt>
                <c:pt idx="14">
                  <c:v>5845</c:v>
                </c:pt>
                <c:pt idx="15">
                  <c:v>5758</c:v>
                </c:pt>
                <c:pt idx="16">
                  <c:v>5791</c:v>
                </c:pt>
                <c:pt idx="17">
                  <c:v>5738</c:v>
                </c:pt>
                <c:pt idx="18">
                  <c:v>5739</c:v>
                </c:pt>
                <c:pt idx="19">
                  <c:v>5773</c:v>
                </c:pt>
                <c:pt idx="20">
                  <c:v>5815</c:v>
                </c:pt>
                <c:pt idx="21">
                  <c:v>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5-4F26-B564-3204D39DFE6F}"/>
            </c:ext>
          </c:extLst>
        </c:ser>
        <c:ser>
          <c:idx val="2"/>
          <c:order val="2"/>
          <c:tx>
            <c:strRef>
              <c:f>MonitorTest_unfair_mcs!$W$2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MonitorTest_unfair_mcs!$W$3:$W$24</c:f>
              <c:numCache>
                <c:formatCode>General</c:formatCode>
                <c:ptCount val="22"/>
                <c:pt idx="0">
                  <c:v>9333.5</c:v>
                </c:pt>
                <c:pt idx="1">
                  <c:v>11584</c:v>
                </c:pt>
                <c:pt idx="2">
                  <c:v>8963</c:v>
                </c:pt>
                <c:pt idx="3">
                  <c:v>9943</c:v>
                </c:pt>
                <c:pt idx="4">
                  <c:v>9192</c:v>
                </c:pt>
                <c:pt idx="5">
                  <c:v>8988</c:v>
                </c:pt>
                <c:pt idx="6">
                  <c:v>8450</c:v>
                </c:pt>
                <c:pt idx="7">
                  <c:v>8063</c:v>
                </c:pt>
                <c:pt idx="8">
                  <c:v>7403</c:v>
                </c:pt>
                <c:pt idx="9">
                  <c:v>6810</c:v>
                </c:pt>
                <c:pt idx="10">
                  <c:v>6406</c:v>
                </c:pt>
                <c:pt idx="11">
                  <c:v>6123</c:v>
                </c:pt>
                <c:pt idx="12">
                  <c:v>6046</c:v>
                </c:pt>
                <c:pt idx="13">
                  <c:v>5856</c:v>
                </c:pt>
                <c:pt idx="14">
                  <c:v>5815</c:v>
                </c:pt>
                <c:pt idx="15">
                  <c:v>5719</c:v>
                </c:pt>
                <c:pt idx="16">
                  <c:v>5698</c:v>
                </c:pt>
                <c:pt idx="17">
                  <c:v>5762</c:v>
                </c:pt>
                <c:pt idx="18">
                  <c:v>5701</c:v>
                </c:pt>
                <c:pt idx="19">
                  <c:v>5757</c:v>
                </c:pt>
                <c:pt idx="20">
                  <c:v>5721</c:v>
                </c:pt>
                <c:pt idx="21">
                  <c:v>5763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5-4F26-B564-3204D39DFE6F}"/>
            </c:ext>
          </c:extLst>
        </c:ser>
        <c:ser>
          <c:idx val="3"/>
          <c:order val="3"/>
          <c:tx>
            <c:strRef>
              <c:f>MonitorTest_unfair_mcs!$X$2</c:f>
              <c:strCache>
                <c:ptCount val="1"/>
                <c:pt idx="0">
                  <c:v>fair_sync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MonitorTest_unfair_mcs!$X$3:$X$24</c:f>
              <c:numCache>
                <c:formatCode>General</c:formatCode>
                <c:ptCount val="22"/>
                <c:pt idx="0">
                  <c:v>9100.5</c:v>
                </c:pt>
                <c:pt idx="1">
                  <c:v>10675</c:v>
                </c:pt>
                <c:pt idx="2">
                  <c:v>10030</c:v>
                </c:pt>
                <c:pt idx="3">
                  <c:v>10228</c:v>
                </c:pt>
                <c:pt idx="4">
                  <c:v>8765</c:v>
                </c:pt>
                <c:pt idx="5">
                  <c:v>8575</c:v>
                </c:pt>
                <c:pt idx="6">
                  <c:v>8786</c:v>
                </c:pt>
                <c:pt idx="7">
                  <c:v>8000</c:v>
                </c:pt>
                <c:pt idx="8">
                  <c:v>7380</c:v>
                </c:pt>
                <c:pt idx="9">
                  <c:v>6864</c:v>
                </c:pt>
                <c:pt idx="10">
                  <c:v>6511</c:v>
                </c:pt>
                <c:pt idx="11">
                  <c:v>6185</c:v>
                </c:pt>
                <c:pt idx="12">
                  <c:v>6005</c:v>
                </c:pt>
                <c:pt idx="13">
                  <c:v>5885</c:v>
                </c:pt>
                <c:pt idx="14">
                  <c:v>5937</c:v>
                </c:pt>
                <c:pt idx="15">
                  <c:v>5792</c:v>
                </c:pt>
                <c:pt idx="16">
                  <c:v>5831</c:v>
                </c:pt>
                <c:pt idx="17">
                  <c:v>5724</c:v>
                </c:pt>
                <c:pt idx="18">
                  <c:v>5815</c:v>
                </c:pt>
                <c:pt idx="19">
                  <c:v>5790</c:v>
                </c:pt>
                <c:pt idx="20">
                  <c:v>5793</c:v>
                </c:pt>
                <c:pt idx="21">
                  <c:v>5834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5-4F26-B564-3204D39DFE6F}"/>
            </c:ext>
          </c:extLst>
        </c:ser>
        <c:ser>
          <c:idx val="4"/>
          <c:order val="4"/>
          <c:tx>
            <c:strRef>
              <c:f>MonitorTest_unfair_mcs!$Y$2</c:f>
              <c:strCache>
                <c:ptCount val="1"/>
                <c:pt idx="0">
                  <c:v>unfair_busy_mcs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MonitorTest_unfair_mcs!$Y$3:$Y$24</c:f>
              <c:numCache>
                <c:formatCode>General</c:formatCode>
                <c:ptCount val="22"/>
                <c:pt idx="0">
                  <c:v>9704.5</c:v>
                </c:pt>
                <c:pt idx="1">
                  <c:v>9744</c:v>
                </c:pt>
                <c:pt idx="2">
                  <c:v>10056</c:v>
                </c:pt>
                <c:pt idx="3">
                  <c:v>9766</c:v>
                </c:pt>
                <c:pt idx="4">
                  <c:v>9156</c:v>
                </c:pt>
                <c:pt idx="5">
                  <c:v>8708</c:v>
                </c:pt>
                <c:pt idx="6">
                  <c:v>8742</c:v>
                </c:pt>
                <c:pt idx="7">
                  <c:v>7958</c:v>
                </c:pt>
                <c:pt idx="8">
                  <c:v>7346</c:v>
                </c:pt>
                <c:pt idx="9">
                  <c:v>6624</c:v>
                </c:pt>
                <c:pt idx="10">
                  <c:v>6263</c:v>
                </c:pt>
                <c:pt idx="11">
                  <c:v>6189</c:v>
                </c:pt>
                <c:pt idx="12">
                  <c:v>5957</c:v>
                </c:pt>
                <c:pt idx="13">
                  <c:v>5783</c:v>
                </c:pt>
                <c:pt idx="14">
                  <c:v>5733</c:v>
                </c:pt>
                <c:pt idx="15">
                  <c:v>5765</c:v>
                </c:pt>
                <c:pt idx="16">
                  <c:v>5716</c:v>
                </c:pt>
                <c:pt idx="17">
                  <c:v>5687</c:v>
                </c:pt>
                <c:pt idx="18">
                  <c:v>5688</c:v>
                </c:pt>
                <c:pt idx="19">
                  <c:v>5667</c:v>
                </c:pt>
                <c:pt idx="20">
                  <c:v>5707</c:v>
                </c:pt>
                <c:pt idx="21">
                  <c:v>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D5-4F26-B564-3204D39DFE6F}"/>
            </c:ext>
          </c:extLst>
        </c:ser>
        <c:ser>
          <c:idx val="5"/>
          <c:order val="5"/>
          <c:tx>
            <c:strRef>
              <c:f>MonitorTest_unfair_mcs!$Z$2</c:f>
              <c:strCache>
                <c:ptCount val="1"/>
                <c:pt idx="0">
                  <c:v>fast_sync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MonitorTest_unfair_mcs!$Z$3:$Z$24</c:f>
              <c:numCache>
                <c:formatCode>General</c:formatCode>
                <c:ptCount val="22"/>
                <c:pt idx="0">
                  <c:v>9742.5</c:v>
                </c:pt>
                <c:pt idx="1">
                  <c:v>9735</c:v>
                </c:pt>
                <c:pt idx="2">
                  <c:v>9820</c:v>
                </c:pt>
                <c:pt idx="3">
                  <c:v>10192</c:v>
                </c:pt>
                <c:pt idx="4">
                  <c:v>10093</c:v>
                </c:pt>
                <c:pt idx="5">
                  <c:v>8260</c:v>
                </c:pt>
                <c:pt idx="6">
                  <c:v>8232</c:v>
                </c:pt>
                <c:pt idx="7">
                  <c:v>8009</c:v>
                </c:pt>
                <c:pt idx="8">
                  <c:v>7564</c:v>
                </c:pt>
                <c:pt idx="9">
                  <c:v>6767</c:v>
                </c:pt>
                <c:pt idx="10">
                  <c:v>6579</c:v>
                </c:pt>
                <c:pt idx="11">
                  <c:v>6147</c:v>
                </c:pt>
                <c:pt idx="12">
                  <c:v>6044</c:v>
                </c:pt>
                <c:pt idx="13">
                  <c:v>5965</c:v>
                </c:pt>
                <c:pt idx="14">
                  <c:v>5815</c:v>
                </c:pt>
                <c:pt idx="15">
                  <c:v>5839</c:v>
                </c:pt>
                <c:pt idx="16">
                  <c:v>5818</c:v>
                </c:pt>
                <c:pt idx="17">
                  <c:v>5686</c:v>
                </c:pt>
                <c:pt idx="18">
                  <c:v>5760</c:v>
                </c:pt>
                <c:pt idx="19">
                  <c:v>5742</c:v>
                </c:pt>
                <c:pt idx="20">
                  <c:v>5745</c:v>
                </c:pt>
                <c:pt idx="21">
                  <c:v>5746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D5-4F26-B564-3204D39DFE6F}"/>
            </c:ext>
          </c:extLst>
        </c:ser>
        <c:ser>
          <c:idx val="6"/>
          <c:order val="6"/>
          <c:tx>
            <c:strRef>
              <c:f>MonitorTest_unfair_mcs!$AA$2</c:f>
              <c:strCache>
                <c:ptCount val="1"/>
                <c:pt idx="0">
                  <c:v>fair_busy_mcs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MonitorTest_unfair_mcs!$AA$3:$AA$24</c:f>
              <c:numCache>
                <c:formatCode>General</c:formatCode>
                <c:ptCount val="22"/>
                <c:pt idx="0">
                  <c:v>9818</c:v>
                </c:pt>
                <c:pt idx="1">
                  <c:v>9224</c:v>
                </c:pt>
                <c:pt idx="2">
                  <c:v>11011</c:v>
                </c:pt>
                <c:pt idx="3">
                  <c:v>10355</c:v>
                </c:pt>
                <c:pt idx="4">
                  <c:v>9888</c:v>
                </c:pt>
                <c:pt idx="5">
                  <c:v>8630</c:v>
                </c:pt>
                <c:pt idx="6">
                  <c:v>8224</c:v>
                </c:pt>
                <c:pt idx="7">
                  <c:v>7993</c:v>
                </c:pt>
                <c:pt idx="8">
                  <c:v>7433</c:v>
                </c:pt>
                <c:pt idx="9">
                  <c:v>6790</c:v>
                </c:pt>
                <c:pt idx="10">
                  <c:v>6343</c:v>
                </c:pt>
                <c:pt idx="11">
                  <c:v>6070</c:v>
                </c:pt>
                <c:pt idx="12">
                  <c:v>5867</c:v>
                </c:pt>
                <c:pt idx="13">
                  <c:v>5708</c:v>
                </c:pt>
                <c:pt idx="14">
                  <c:v>5842</c:v>
                </c:pt>
                <c:pt idx="15">
                  <c:v>5761</c:v>
                </c:pt>
                <c:pt idx="16">
                  <c:v>5658</c:v>
                </c:pt>
                <c:pt idx="17">
                  <c:v>5675</c:v>
                </c:pt>
                <c:pt idx="18">
                  <c:v>5654</c:v>
                </c:pt>
                <c:pt idx="19">
                  <c:v>5681</c:v>
                </c:pt>
                <c:pt idx="20">
                  <c:v>5698</c:v>
                </c:pt>
                <c:pt idx="21">
                  <c:v>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D5-4F26-B564-3204D39DFE6F}"/>
            </c:ext>
          </c:extLst>
        </c:ser>
        <c:ser>
          <c:idx val="7"/>
          <c:order val="7"/>
          <c:tx>
            <c:strRef>
              <c:f>MonitorTest_unfair_mcs!$AB$2</c:f>
              <c:strCache>
                <c:ptCount val="1"/>
                <c:pt idx="0">
                  <c:v>fair_mcs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MonitorTest_unfair_mcs!$AB$3:$AB$24</c:f>
              <c:numCache>
                <c:formatCode>General</c:formatCode>
                <c:ptCount val="22"/>
                <c:pt idx="0">
                  <c:v>7757.5</c:v>
                </c:pt>
                <c:pt idx="1">
                  <c:v>10459</c:v>
                </c:pt>
                <c:pt idx="2">
                  <c:v>8980</c:v>
                </c:pt>
                <c:pt idx="3">
                  <c:v>8959</c:v>
                </c:pt>
                <c:pt idx="4">
                  <c:v>8617</c:v>
                </c:pt>
                <c:pt idx="5">
                  <c:v>8056</c:v>
                </c:pt>
                <c:pt idx="6">
                  <c:v>7878</c:v>
                </c:pt>
                <c:pt idx="7">
                  <c:v>8019</c:v>
                </c:pt>
                <c:pt idx="8">
                  <c:v>6684</c:v>
                </c:pt>
                <c:pt idx="9">
                  <c:v>6746</c:v>
                </c:pt>
                <c:pt idx="10">
                  <c:v>6401</c:v>
                </c:pt>
                <c:pt idx="11">
                  <c:v>6135</c:v>
                </c:pt>
                <c:pt idx="12">
                  <c:v>6000</c:v>
                </c:pt>
                <c:pt idx="13">
                  <c:v>5954</c:v>
                </c:pt>
                <c:pt idx="14">
                  <c:v>5904</c:v>
                </c:pt>
                <c:pt idx="15">
                  <c:v>5734</c:v>
                </c:pt>
                <c:pt idx="16">
                  <c:v>6303</c:v>
                </c:pt>
                <c:pt idx="17">
                  <c:v>5768</c:v>
                </c:pt>
                <c:pt idx="18">
                  <c:v>5821</c:v>
                </c:pt>
                <c:pt idx="19">
                  <c:v>5820</c:v>
                </c:pt>
                <c:pt idx="20">
                  <c:v>5841</c:v>
                </c:pt>
                <c:pt idx="21">
                  <c:v>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D5-4F26-B564-3204D39D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693503"/>
        <c:axId val="376695423"/>
      </c:lineChart>
      <c:catAx>
        <c:axId val="37669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95423"/>
        <c:crosses val="autoZero"/>
        <c:auto val="1"/>
        <c:lblAlgn val="ctr"/>
        <c:lblOffset val="100"/>
        <c:noMultiLvlLbl val="0"/>
      </c:catAx>
      <c:valAx>
        <c:axId val="376695423"/>
        <c:scaling>
          <c:orientation val="minMax"/>
          <c:max val="12000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9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Deviations from MIN (from 10 - 549 Threads)</a:t>
            </a:r>
            <a:endParaRPr lang="en-US" sz="16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MonitorTest_unfair_mcs!$DJ$3:$DQ$3</c:f>
              <c:strCache>
                <c:ptCount val="8"/>
                <c:pt idx="0">
                  <c:v>unfair_mcs</c:v>
                </c:pt>
                <c:pt idx="1">
                  <c:v>sync</c:v>
                </c:pt>
                <c:pt idx="2">
                  <c:v>std</c:v>
                </c:pt>
                <c:pt idx="3">
                  <c:v>fair_sync</c:v>
                </c:pt>
                <c:pt idx="4">
                  <c:v>unfair_busy_mcs</c:v>
                </c:pt>
                <c:pt idx="5">
                  <c:v>fast_sync</c:v>
                </c:pt>
                <c:pt idx="6">
                  <c:v>fair_busy_mcs</c:v>
                </c:pt>
                <c:pt idx="7">
                  <c:v>fair_mcs</c:v>
                </c:pt>
              </c:strCache>
            </c:strRef>
          </c:cat>
          <c:val>
            <c:numRef>
              <c:f>MonitorTest_unfair_mcs!$DJ$4:$DQ$4</c:f>
              <c:numCache>
                <c:formatCode>General</c:formatCode>
                <c:ptCount val="8"/>
                <c:pt idx="0">
                  <c:v>11.976329299739273</c:v>
                </c:pt>
                <c:pt idx="1">
                  <c:v>12.134351702355563</c:v>
                </c:pt>
                <c:pt idx="2">
                  <c:v>11.995549008898688</c:v>
                </c:pt>
                <c:pt idx="3">
                  <c:v>11.973213600383772</c:v>
                </c:pt>
                <c:pt idx="4">
                  <c:v>11.87157962183387</c:v>
                </c:pt>
                <c:pt idx="5">
                  <c:v>11.996179507529872</c:v>
                </c:pt>
                <c:pt idx="6">
                  <c:v>12.066890510503173</c:v>
                </c:pt>
                <c:pt idx="7">
                  <c:v>11.183903824783883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1-4B3B-ACED-DF8B5F77C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410176"/>
        <c:axId val="771410656"/>
      </c:barChart>
      <c:catAx>
        <c:axId val="7714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0656"/>
        <c:crosses val="autoZero"/>
        <c:auto val="1"/>
        <c:lblAlgn val="ctr"/>
        <c:lblOffset val="100"/>
        <c:noMultiLvlLbl val="0"/>
      </c:catAx>
      <c:valAx>
        <c:axId val="771410656"/>
        <c:scaling>
          <c:orientation val="minMax"/>
          <c:max val="12.25"/>
          <c:min val="11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Deviations from MIN (from 823 - 47427 Threads)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MonitorTest_unfair_mcs!$DJ$17:$DQ$17</c:f>
              <c:strCache>
                <c:ptCount val="8"/>
                <c:pt idx="0">
                  <c:v>unfair_mcs</c:v>
                </c:pt>
                <c:pt idx="1">
                  <c:v>sync</c:v>
                </c:pt>
                <c:pt idx="2">
                  <c:v>std</c:v>
                </c:pt>
                <c:pt idx="3">
                  <c:v>fair_sync</c:v>
                </c:pt>
                <c:pt idx="4">
                  <c:v>unfair_busy_mcs</c:v>
                </c:pt>
                <c:pt idx="5">
                  <c:v>fast_sync</c:v>
                </c:pt>
                <c:pt idx="6">
                  <c:v>fair_busy_mcs</c:v>
                </c:pt>
                <c:pt idx="7">
                  <c:v>fair_mcs</c:v>
                </c:pt>
              </c:strCache>
            </c:strRef>
          </c:cat>
          <c:val>
            <c:numRef>
              <c:f>MonitorTest_unfair_mcs!$DJ$18:$DQ$18</c:f>
              <c:numCache>
                <c:formatCode>General</c:formatCode>
                <c:ptCount val="8"/>
                <c:pt idx="0">
                  <c:v>11.032582922680421</c:v>
                </c:pt>
                <c:pt idx="1">
                  <c:v>11.22549323485152</c:v>
                </c:pt>
                <c:pt idx="2">
                  <c:v>11.148891235160203</c:v>
                </c:pt>
                <c:pt idx="3">
                  <c:v>11.259223142090159</c:v>
                </c:pt>
                <c:pt idx="4">
                  <c:v>11.086820764446616</c:v>
                </c:pt>
                <c:pt idx="5">
                  <c:v>11.209505516976956</c:v>
                </c:pt>
                <c:pt idx="6">
                  <c:v>11.041472638318659</c:v>
                </c:pt>
                <c:pt idx="7">
                  <c:v>11.359468406495575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C-4A20-8A0F-C7E7D6476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238960"/>
        <c:axId val="745239920"/>
      </c:barChart>
      <c:catAx>
        <c:axId val="74523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39920"/>
        <c:crosses val="autoZero"/>
        <c:auto val="1"/>
        <c:lblAlgn val="ctr"/>
        <c:lblOffset val="100"/>
        <c:noMultiLvlLbl val="0"/>
      </c:catAx>
      <c:valAx>
        <c:axId val="745239920"/>
        <c:scaling>
          <c:orientation val="minMax"/>
          <c:max val="11.375000000000002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3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unfair_mcs VS fair_busy_mcs (F=unfair_mcs)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MonitorTest_unfair_mcs!$BR$2</c:f>
              <c:strCache>
                <c:ptCount val="1"/>
                <c:pt idx="0">
                  <c:v>VS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MonitorTest_unfair_mcs!$BR$3:$BR$24</c:f>
              <c:numCache>
                <c:formatCode>General</c:formatCode>
                <c:ptCount val="22"/>
                <c:pt idx="0">
                  <c:v>-1076.5</c:v>
                </c:pt>
                <c:pt idx="1">
                  <c:v>918.5</c:v>
                </c:pt>
                <c:pt idx="2">
                  <c:v>-554.5</c:v>
                </c:pt>
                <c:pt idx="3">
                  <c:v>-525.5</c:v>
                </c:pt>
                <c:pt idx="4">
                  <c:v>-2035.5</c:v>
                </c:pt>
                <c:pt idx="5">
                  <c:v>1728</c:v>
                </c:pt>
                <c:pt idx="6">
                  <c:v>2914</c:v>
                </c:pt>
                <c:pt idx="7">
                  <c:v>2616.5</c:v>
                </c:pt>
                <c:pt idx="8">
                  <c:v>-4124</c:v>
                </c:pt>
                <c:pt idx="9">
                  <c:v>1911</c:v>
                </c:pt>
                <c:pt idx="10">
                  <c:v>3537</c:v>
                </c:pt>
                <c:pt idx="11">
                  <c:v>-220.5</c:v>
                </c:pt>
                <c:pt idx="12">
                  <c:v>10226</c:v>
                </c:pt>
                <c:pt idx="13">
                  <c:v>6078.5</c:v>
                </c:pt>
                <c:pt idx="14">
                  <c:v>-18497.5</c:v>
                </c:pt>
                <c:pt idx="15">
                  <c:v>-26291</c:v>
                </c:pt>
                <c:pt idx="16">
                  <c:v>1033</c:v>
                </c:pt>
                <c:pt idx="17">
                  <c:v>7813</c:v>
                </c:pt>
                <c:pt idx="18">
                  <c:v>36457.5</c:v>
                </c:pt>
                <c:pt idx="19">
                  <c:v>-40543.5</c:v>
                </c:pt>
                <c:pt idx="20">
                  <c:v>-82028.5</c:v>
                </c:pt>
                <c:pt idx="21">
                  <c:v>-108719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C-4A8E-808A-F4032767D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06447"/>
        <c:axId val="1112704527"/>
      </c:lineChart>
      <c:catAx>
        <c:axId val="111270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04527"/>
        <c:crosses val="autoZero"/>
        <c:auto val="1"/>
        <c:lblAlgn val="ctr"/>
        <c:lblOffset val="100"/>
        <c:noMultiLvlLbl val="0"/>
      </c:catAx>
      <c:valAx>
        <c:axId val="111270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0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unfair_mcs VS std (F=unfair_mcs)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MonitorTest_unfair_mcs!$BV$2</c:f>
              <c:strCache>
                <c:ptCount val="1"/>
                <c:pt idx="0">
                  <c:v>VS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MonitorTest_unfair_mcs!$BV$3:$BV$24</c:f>
              <c:numCache>
                <c:formatCode>General</c:formatCode>
                <c:ptCount val="22"/>
                <c:pt idx="0">
                  <c:v>371</c:v>
                </c:pt>
                <c:pt idx="1">
                  <c:v>-2760.5</c:v>
                </c:pt>
                <c:pt idx="2">
                  <c:v>2460.5</c:v>
                </c:pt>
                <c:pt idx="3">
                  <c:v>-596</c:v>
                </c:pt>
                <c:pt idx="4">
                  <c:v>-181</c:v>
                </c:pt>
                <c:pt idx="5">
                  <c:v>-2131</c:v>
                </c:pt>
                <c:pt idx="6">
                  <c:v>3324.5</c:v>
                </c:pt>
                <c:pt idx="7">
                  <c:v>-1797</c:v>
                </c:pt>
                <c:pt idx="8">
                  <c:v>-1448.5</c:v>
                </c:pt>
                <c:pt idx="9">
                  <c:v>-7156.5</c:v>
                </c:pt>
                <c:pt idx="10">
                  <c:v>-8274.5</c:v>
                </c:pt>
                <c:pt idx="11">
                  <c:v>5718</c:v>
                </c:pt>
                <c:pt idx="12">
                  <c:v>-11554.5</c:v>
                </c:pt>
                <c:pt idx="13">
                  <c:v>-14180</c:v>
                </c:pt>
                <c:pt idx="14">
                  <c:v>-23926</c:v>
                </c:pt>
                <c:pt idx="15">
                  <c:v>20466.5</c:v>
                </c:pt>
                <c:pt idx="16">
                  <c:v>11806</c:v>
                </c:pt>
                <c:pt idx="17">
                  <c:v>-74512</c:v>
                </c:pt>
                <c:pt idx="18">
                  <c:v>-20196.5</c:v>
                </c:pt>
                <c:pt idx="19">
                  <c:v>-199215.5</c:v>
                </c:pt>
                <c:pt idx="20">
                  <c:v>-47022.5</c:v>
                </c:pt>
                <c:pt idx="21">
                  <c:v>-225979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1-41E8-B2B3-6D8B459F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395871"/>
        <c:axId val="793395391"/>
      </c:lineChart>
      <c:catAx>
        <c:axId val="793395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95391"/>
        <c:crosses val="autoZero"/>
        <c:auto val="1"/>
        <c:lblAlgn val="ctr"/>
        <c:lblOffset val="100"/>
        <c:noMultiLvlLbl val="0"/>
      </c:catAx>
      <c:valAx>
        <c:axId val="7933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unfair_mcs vs unfair_busy_mcs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MonitorTest_unfair_mcs!$U$2</c:f>
              <c:strCache>
                <c:ptCount val="1"/>
                <c:pt idx="0">
                  <c:v>unfair_mcs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MonitorTest_unfair_mcs!$U$3:$U$24</c:f>
              <c:numCache>
                <c:formatCode>General</c:formatCode>
                <c:ptCount val="22"/>
                <c:pt idx="0">
                  <c:v>8741.5</c:v>
                </c:pt>
                <c:pt idx="1">
                  <c:v>9836</c:v>
                </c:pt>
                <c:pt idx="2">
                  <c:v>10765</c:v>
                </c:pt>
                <c:pt idx="3">
                  <c:v>10200</c:v>
                </c:pt>
                <c:pt idx="4">
                  <c:v>9486</c:v>
                </c:pt>
                <c:pt idx="5">
                  <c:v>8857</c:v>
                </c:pt>
                <c:pt idx="6">
                  <c:v>8480</c:v>
                </c:pt>
                <c:pt idx="7">
                  <c:v>8146</c:v>
                </c:pt>
                <c:pt idx="8">
                  <c:v>7273</c:v>
                </c:pt>
                <c:pt idx="9">
                  <c:v>6839</c:v>
                </c:pt>
                <c:pt idx="10">
                  <c:v>6405</c:v>
                </c:pt>
                <c:pt idx="11">
                  <c:v>6067</c:v>
                </c:pt>
                <c:pt idx="12">
                  <c:v>5945</c:v>
                </c:pt>
                <c:pt idx="13">
                  <c:v>5739</c:v>
                </c:pt>
                <c:pt idx="14">
                  <c:v>5778</c:v>
                </c:pt>
                <c:pt idx="15">
                  <c:v>5701</c:v>
                </c:pt>
                <c:pt idx="16">
                  <c:v>5660</c:v>
                </c:pt>
                <c:pt idx="17">
                  <c:v>5683</c:v>
                </c:pt>
                <c:pt idx="18">
                  <c:v>5678</c:v>
                </c:pt>
                <c:pt idx="19">
                  <c:v>5663</c:v>
                </c:pt>
                <c:pt idx="20">
                  <c:v>5673</c:v>
                </c:pt>
                <c:pt idx="21">
                  <c:v>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E-4984-9783-114B62AFC61C}"/>
            </c:ext>
          </c:extLst>
        </c:ser>
        <c:ser>
          <c:idx val="1"/>
          <c:order val="1"/>
          <c:tx>
            <c:strRef>
              <c:f>MonitorTest_unfair_mcs!$Y$2</c:f>
              <c:strCache>
                <c:ptCount val="1"/>
                <c:pt idx="0">
                  <c:v>unfair_busy_mcs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MonitorTest_unfair_mcs!$Y$3:$Y$24</c:f>
              <c:numCache>
                <c:formatCode>General</c:formatCode>
                <c:ptCount val="22"/>
                <c:pt idx="0">
                  <c:v>9704.5</c:v>
                </c:pt>
                <c:pt idx="1">
                  <c:v>9744</c:v>
                </c:pt>
                <c:pt idx="2">
                  <c:v>10056</c:v>
                </c:pt>
                <c:pt idx="3">
                  <c:v>9766</c:v>
                </c:pt>
                <c:pt idx="4">
                  <c:v>9156</c:v>
                </c:pt>
                <c:pt idx="5">
                  <c:v>8708</c:v>
                </c:pt>
                <c:pt idx="6">
                  <c:v>8742</c:v>
                </c:pt>
                <c:pt idx="7">
                  <c:v>7958</c:v>
                </c:pt>
                <c:pt idx="8">
                  <c:v>7346</c:v>
                </c:pt>
                <c:pt idx="9">
                  <c:v>6624</c:v>
                </c:pt>
                <c:pt idx="10">
                  <c:v>6263</c:v>
                </c:pt>
                <c:pt idx="11">
                  <c:v>6189</c:v>
                </c:pt>
                <c:pt idx="12">
                  <c:v>5957</c:v>
                </c:pt>
                <c:pt idx="13">
                  <c:v>5783</c:v>
                </c:pt>
                <c:pt idx="14">
                  <c:v>5733</c:v>
                </c:pt>
                <c:pt idx="15">
                  <c:v>5765</c:v>
                </c:pt>
                <c:pt idx="16">
                  <c:v>5716</c:v>
                </c:pt>
                <c:pt idx="17">
                  <c:v>5687</c:v>
                </c:pt>
                <c:pt idx="18">
                  <c:v>5688</c:v>
                </c:pt>
                <c:pt idx="19">
                  <c:v>5667</c:v>
                </c:pt>
                <c:pt idx="20">
                  <c:v>5707</c:v>
                </c:pt>
                <c:pt idx="21">
                  <c:v>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E-4984-9783-114B62AFC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363663"/>
        <c:axId val="1101373263"/>
      </c:lineChart>
      <c:catAx>
        <c:axId val="110136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73263"/>
        <c:crosses val="autoZero"/>
        <c:auto val="1"/>
        <c:lblAlgn val="ctr"/>
        <c:lblOffset val="100"/>
        <c:noMultiLvlLbl val="0"/>
      </c:catAx>
      <c:valAx>
        <c:axId val="1101373263"/>
        <c:scaling>
          <c:orientation val="minMax"/>
          <c:max val="11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fair_mcs VS unfair_mcs (F=unfair_mcs)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MonitorTest_unfair_mcs!$BZ$2</c:f>
              <c:strCache>
                <c:ptCount val="1"/>
                <c:pt idx="0">
                  <c:v>VS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MonitorTest_unfair_mcs!$BZ$3:$BZ$24</c:f>
              <c:numCache>
                <c:formatCode>General</c:formatCode>
                <c:ptCount val="22"/>
                <c:pt idx="0">
                  <c:v>-984</c:v>
                </c:pt>
                <c:pt idx="1">
                  <c:v>935</c:v>
                </c:pt>
                <c:pt idx="2">
                  <c:v>-4016</c:v>
                </c:pt>
                <c:pt idx="3">
                  <c:v>-4188</c:v>
                </c:pt>
                <c:pt idx="4">
                  <c:v>-4397</c:v>
                </c:pt>
                <c:pt idx="5">
                  <c:v>-6082.5</c:v>
                </c:pt>
                <c:pt idx="6">
                  <c:v>-6859</c:v>
                </c:pt>
                <c:pt idx="7">
                  <c:v>-2161.5</c:v>
                </c:pt>
                <c:pt idx="8">
                  <c:v>-15075.5</c:v>
                </c:pt>
                <c:pt idx="9">
                  <c:v>-3602</c:v>
                </c:pt>
                <c:pt idx="10">
                  <c:v>-197.5</c:v>
                </c:pt>
                <c:pt idx="11">
                  <c:v>5881.5</c:v>
                </c:pt>
                <c:pt idx="12">
                  <c:v>7116</c:v>
                </c:pt>
                <c:pt idx="13">
                  <c:v>41783.5</c:v>
                </c:pt>
                <c:pt idx="14">
                  <c:v>36742.5</c:v>
                </c:pt>
                <c:pt idx="15">
                  <c:v>14293.5</c:v>
                </c:pt>
                <c:pt idx="16">
                  <c:v>422486.5</c:v>
                </c:pt>
                <c:pt idx="17">
                  <c:v>84253</c:v>
                </c:pt>
                <c:pt idx="18">
                  <c:v>210002.5</c:v>
                </c:pt>
                <c:pt idx="19">
                  <c:v>349053</c:v>
                </c:pt>
                <c:pt idx="20">
                  <c:v>559734.5</c:v>
                </c:pt>
                <c:pt idx="21">
                  <c:v>841779.5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6-409E-9E7B-3E74A194B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594799"/>
        <c:axId val="1171589999"/>
      </c:lineChart>
      <c:catAx>
        <c:axId val="1171594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89999"/>
        <c:crosses val="autoZero"/>
        <c:auto val="1"/>
        <c:lblAlgn val="ctr"/>
        <c:lblOffset val="100"/>
        <c:noMultiLvlLbl val="0"/>
      </c:catAx>
      <c:valAx>
        <c:axId val="11715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9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fair_mcs VS fair_busy_mcs (F=fair_busy_mcs)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MonitorTest_unfair_mcs!$CD$2</c:f>
              <c:strCache>
                <c:ptCount val="1"/>
                <c:pt idx="0">
                  <c:v>VS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MonitorTest_unfair_mcs!$CD$3:$CD$24</c:f>
              <c:numCache>
                <c:formatCode>General</c:formatCode>
                <c:ptCount val="22"/>
                <c:pt idx="0">
                  <c:v>-2060.5</c:v>
                </c:pt>
                <c:pt idx="1">
                  <c:v>1853.5</c:v>
                </c:pt>
                <c:pt idx="2">
                  <c:v>-4570.5</c:v>
                </c:pt>
                <c:pt idx="3">
                  <c:v>-4713.5</c:v>
                </c:pt>
                <c:pt idx="4">
                  <c:v>-6432.5</c:v>
                </c:pt>
                <c:pt idx="5">
                  <c:v>-4354.5</c:v>
                </c:pt>
                <c:pt idx="6">
                  <c:v>-3945</c:v>
                </c:pt>
                <c:pt idx="7">
                  <c:v>455</c:v>
                </c:pt>
                <c:pt idx="8">
                  <c:v>-19199.5</c:v>
                </c:pt>
                <c:pt idx="9">
                  <c:v>-1691</c:v>
                </c:pt>
                <c:pt idx="10">
                  <c:v>3339.5</c:v>
                </c:pt>
                <c:pt idx="11">
                  <c:v>5661</c:v>
                </c:pt>
                <c:pt idx="12">
                  <c:v>17342</c:v>
                </c:pt>
                <c:pt idx="13">
                  <c:v>47862</c:v>
                </c:pt>
                <c:pt idx="14">
                  <c:v>18245</c:v>
                </c:pt>
                <c:pt idx="15">
                  <c:v>-11997.5</c:v>
                </c:pt>
                <c:pt idx="16">
                  <c:v>423519.5</c:v>
                </c:pt>
                <c:pt idx="17">
                  <c:v>92066</c:v>
                </c:pt>
                <c:pt idx="18">
                  <c:v>246460</c:v>
                </c:pt>
                <c:pt idx="19">
                  <c:v>308509.5</c:v>
                </c:pt>
                <c:pt idx="20">
                  <c:v>477706</c:v>
                </c:pt>
                <c:pt idx="21">
                  <c:v>733060.5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0-4761-B531-885CE23D4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029215"/>
        <c:axId val="804641215"/>
      </c:lineChart>
      <c:catAx>
        <c:axId val="494029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41215"/>
        <c:crosses val="autoZero"/>
        <c:auto val="1"/>
        <c:lblAlgn val="ctr"/>
        <c:lblOffset val="100"/>
        <c:noMultiLvlLbl val="0"/>
      </c:catAx>
      <c:valAx>
        <c:axId val="8046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2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10 - 47427 parallel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MonitorTest_unfair_mcs!$CF$2</c:f>
              <c:strCache>
                <c:ptCount val="1"/>
                <c:pt idx="0">
                  <c:v>fair_mcs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MonitorTest_unfair_mcs!$CF$3:$CF$24</c:f>
              <c:numCache>
                <c:formatCode>General</c:formatCode>
                <c:ptCount val="22"/>
                <c:pt idx="0">
                  <c:v>7757.5</c:v>
                </c:pt>
                <c:pt idx="1">
                  <c:v>10459</c:v>
                </c:pt>
                <c:pt idx="2">
                  <c:v>8980</c:v>
                </c:pt>
                <c:pt idx="3">
                  <c:v>8959</c:v>
                </c:pt>
                <c:pt idx="4">
                  <c:v>8617</c:v>
                </c:pt>
                <c:pt idx="5">
                  <c:v>8056</c:v>
                </c:pt>
                <c:pt idx="6">
                  <c:v>7878</c:v>
                </c:pt>
                <c:pt idx="7">
                  <c:v>8019</c:v>
                </c:pt>
                <c:pt idx="8">
                  <c:v>6684</c:v>
                </c:pt>
                <c:pt idx="9">
                  <c:v>6746</c:v>
                </c:pt>
                <c:pt idx="10">
                  <c:v>6401</c:v>
                </c:pt>
                <c:pt idx="11">
                  <c:v>6135</c:v>
                </c:pt>
                <c:pt idx="12">
                  <c:v>6000</c:v>
                </c:pt>
                <c:pt idx="13">
                  <c:v>5954</c:v>
                </c:pt>
                <c:pt idx="14">
                  <c:v>5904</c:v>
                </c:pt>
                <c:pt idx="15">
                  <c:v>5734</c:v>
                </c:pt>
                <c:pt idx="16">
                  <c:v>6303</c:v>
                </c:pt>
                <c:pt idx="17">
                  <c:v>5768</c:v>
                </c:pt>
                <c:pt idx="18">
                  <c:v>5821</c:v>
                </c:pt>
                <c:pt idx="19">
                  <c:v>5820</c:v>
                </c:pt>
                <c:pt idx="20">
                  <c:v>5841</c:v>
                </c:pt>
                <c:pt idx="21">
                  <c:v>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B-4832-9A77-7BBD9F35D186}"/>
            </c:ext>
          </c:extLst>
        </c:ser>
        <c:ser>
          <c:idx val="1"/>
          <c:order val="1"/>
          <c:tx>
            <c:strRef>
              <c:f>MonitorTest_unfair_mcs!$CG$2</c:f>
              <c:strCache>
                <c:ptCount val="1"/>
                <c:pt idx="0">
                  <c:v>fair_busy_mcs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MonitorTest_unfair_mcs!$CG$3:$CG$24</c:f>
              <c:numCache>
                <c:formatCode>General</c:formatCode>
                <c:ptCount val="22"/>
                <c:pt idx="0">
                  <c:v>9818</c:v>
                </c:pt>
                <c:pt idx="1">
                  <c:v>9224</c:v>
                </c:pt>
                <c:pt idx="2">
                  <c:v>11011</c:v>
                </c:pt>
                <c:pt idx="3">
                  <c:v>10355</c:v>
                </c:pt>
                <c:pt idx="4">
                  <c:v>9888</c:v>
                </c:pt>
                <c:pt idx="5">
                  <c:v>8630</c:v>
                </c:pt>
                <c:pt idx="6">
                  <c:v>8224</c:v>
                </c:pt>
                <c:pt idx="7">
                  <c:v>7993</c:v>
                </c:pt>
                <c:pt idx="8">
                  <c:v>7433</c:v>
                </c:pt>
                <c:pt idx="9">
                  <c:v>6790</c:v>
                </c:pt>
                <c:pt idx="10">
                  <c:v>6343</c:v>
                </c:pt>
                <c:pt idx="11">
                  <c:v>6070</c:v>
                </c:pt>
                <c:pt idx="12">
                  <c:v>5867</c:v>
                </c:pt>
                <c:pt idx="13">
                  <c:v>5708</c:v>
                </c:pt>
                <c:pt idx="14">
                  <c:v>5842</c:v>
                </c:pt>
                <c:pt idx="15">
                  <c:v>5761</c:v>
                </c:pt>
                <c:pt idx="16">
                  <c:v>5658</c:v>
                </c:pt>
                <c:pt idx="17">
                  <c:v>5675</c:v>
                </c:pt>
                <c:pt idx="18">
                  <c:v>5654</c:v>
                </c:pt>
                <c:pt idx="19">
                  <c:v>5681</c:v>
                </c:pt>
                <c:pt idx="20">
                  <c:v>5698</c:v>
                </c:pt>
                <c:pt idx="21">
                  <c:v>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B-4832-9A77-7BBD9F35D186}"/>
            </c:ext>
          </c:extLst>
        </c:ser>
        <c:ser>
          <c:idx val="2"/>
          <c:order val="2"/>
          <c:tx>
            <c:strRef>
              <c:f>MonitorTest_unfair_mcs!$CH$2</c:f>
              <c:strCache>
                <c:ptCount val="1"/>
                <c:pt idx="0">
                  <c:v>unfair_mcs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MonitorTest_unfair_mcs!$CH$3:$CH$24</c:f>
              <c:numCache>
                <c:formatCode>General</c:formatCode>
                <c:ptCount val="22"/>
                <c:pt idx="0">
                  <c:v>8741.5</c:v>
                </c:pt>
                <c:pt idx="1">
                  <c:v>9836</c:v>
                </c:pt>
                <c:pt idx="2">
                  <c:v>10765</c:v>
                </c:pt>
                <c:pt idx="3">
                  <c:v>10200</c:v>
                </c:pt>
                <c:pt idx="4">
                  <c:v>9486</c:v>
                </c:pt>
                <c:pt idx="5">
                  <c:v>8857</c:v>
                </c:pt>
                <c:pt idx="6">
                  <c:v>8480</c:v>
                </c:pt>
                <c:pt idx="7">
                  <c:v>8146</c:v>
                </c:pt>
                <c:pt idx="8">
                  <c:v>7273</c:v>
                </c:pt>
                <c:pt idx="9">
                  <c:v>6839</c:v>
                </c:pt>
                <c:pt idx="10">
                  <c:v>6405</c:v>
                </c:pt>
                <c:pt idx="11">
                  <c:v>6067</c:v>
                </c:pt>
                <c:pt idx="12">
                  <c:v>5945</c:v>
                </c:pt>
                <c:pt idx="13">
                  <c:v>5739</c:v>
                </c:pt>
                <c:pt idx="14">
                  <c:v>5778</c:v>
                </c:pt>
                <c:pt idx="15">
                  <c:v>5701</c:v>
                </c:pt>
                <c:pt idx="16">
                  <c:v>5660</c:v>
                </c:pt>
                <c:pt idx="17">
                  <c:v>5683</c:v>
                </c:pt>
                <c:pt idx="18">
                  <c:v>5678</c:v>
                </c:pt>
                <c:pt idx="19">
                  <c:v>5663</c:v>
                </c:pt>
                <c:pt idx="20">
                  <c:v>5673</c:v>
                </c:pt>
                <c:pt idx="21">
                  <c:v>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B-4832-9A77-7BBD9F35D186}"/>
            </c:ext>
          </c:extLst>
        </c:ser>
        <c:ser>
          <c:idx val="3"/>
          <c:order val="3"/>
          <c:tx>
            <c:strRef>
              <c:f>MonitorTest_unfair_mcs!$CI$2</c:f>
              <c:strCache>
                <c:ptCount val="1"/>
                <c:pt idx="0">
                  <c:v>unfair_busy_mcs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MonitorTest_unfair_mcs!$CI$3:$CI$24</c:f>
              <c:numCache>
                <c:formatCode>General</c:formatCode>
                <c:ptCount val="22"/>
                <c:pt idx="0">
                  <c:v>9704.5</c:v>
                </c:pt>
                <c:pt idx="1">
                  <c:v>9744</c:v>
                </c:pt>
                <c:pt idx="2">
                  <c:v>10056</c:v>
                </c:pt>
                <c:pt idx="3">
                  <c:v>9766</c:v>
                </c:pt>
                <c:pt idx="4">
                  <c:v>9156</c:v>
                </c:pt>
                <c:pt idx="5">
                  <c:v>8708</c:v>
                </c:pt>
                <c:pt idx="6">
                  <c:v>8742</c:v>
                </c:pt>
                <c:pt idx="7">
                  <c:v>7958</c:v>
                </c:pt>
                <c:pt idx="8">
                  <c:v>7346</c:v>
                </c:pt>
                <c:pt idx="9">
                  <c:v>6624</c:v>
                </c:pt>
                <c:pt idx="10">
                  <c:v>6263</c:v>
                </c:pt>
                <c:pt idx="11">
                  <c:v>6189</c:v>
                </c:pt>
                <c:pt idx="12">
                  <c:v>5957</c:v>
                </c:pt>
                <c:pt idx="13">
                  <c:v>5783</c:v>
                </c:pt>
                <c:pt idx="14">
                  <c:v>5733</c:v>
                </c:pt>
                <c:pt idx="15">
                  <c:v>5765</c:v>
                </c:pt>
                <c:pt idx="16">
                  <c:v>5716</c:v>
                </c:pt>
                <c:pt idx="17">
                  <c:v>5687</c:v>
                </c:pt>
                <c:pt idx="18">
                  <c:v>5688</c:v>
                </c:pt>
                <c:pt idx="19">
                  <c:v>5667</c:v>
                </c:pt>
                <c:pt idx="20">
                  <c:v>5707</c:v>
                </c:pt>
                <c:pt idx="21">
                  <c:v>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6B-4832-9A77-7BBD9F35D186}"/>
            </c:ext>
          </c:extLst>
        </c:ser>
        <c:ser>
          <c:idx val="4"/>
          <c:order val="4"/>
          <c:tx>
            <c:strRef>
              <c:f>MonitorTest_unfair_mcs!$CJ$2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MonitorTest_unfair_mcs!$CJ$3:$CJ$24</c:f>
              <c:numCache>
                <c:formatCode>General</c:formatCode>
                <c:ptCount val="22"/>
                <c:pt idx="0">
                  <c:v>9333.5</c:v>
                </c:pt>
                <c:pt idx="1">
                  <c:v>11584</c:v>
                </c:pt>
                <c:pt idx="2">
                  <c:v>8963</c:v>
                </c:pt>
                <c:pt idx="3">
                  <c:v>9943</c:v>
                </c:pt>
                <c:pt idx="4">
                  <c:v>9192</c:v>
                </c:pt>
                <c:pt idx="5">
                  <c:v>8988</c:v>
                </c:pt>
                <c:pt idx="6">
                  <c:v>8450</c:v>
                </c:pt>
                <c:pt idx="7">
                  <c:v>8063</c:v>
                </c:pt>
                <c:pt idx="8">
                  <c:v>7403</c:v>
                </c:pt>
                <c:pt idx="9">
                  <c:v>6810</c:v>
                </c:pt>
                <c:pt idx="10">
                  <c:v>6406</c:v>
                </c:pt>
                <c:pt idx="11">
                  <c:v>6123</c:v>
                </c:pt>
                <c:pt idx="12">
                  <c:v>6046</c:v>
                </c:pt>
                <c:pt idx="13">
                  <c:v>5856</c:v>
                </c:pt>
                <c:pt idx="14">
                  <c:v>5815</c:v>
                </c:pt>
                <c:pt idx="15">
                  <c:v>5719</c:v>
                </c:pt>
                <c:pt idx="16">
                  <c:v>5698</c:v>
                </c:pt>
                <c:pt idx="17">
                  <c:v>5762</c:v>
                </c:pt>
                <c:pt idx="18">
                  <c:v>5701</c:v>
                </c:pt>
                <c:pt idx="19">
                  <c:v>5757</c:v>
                </c:pt>
                <c:pt idx="20">
                  <c:v>5721</c:v>
                </c:pt>
                <c:pt idx="21">
                  <c:v>5763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6B-4832-9A77-7BBD9F35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404095"/>
        <c:axId val="1126402175"/>
      </c:lineChart>
      <c:catAx>
        <c:axId val="1126404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02175"/>
        <c:crosses val="autoZero"/>
        <c:auto val="1"/>
        <c:lblAlgn val="ctr"/>
        <c:lblOffset val="100"/>
        <c:noMultiLvlLbl val="0"/>
      </c:catAx>
      <c:valAx>
        <c:axId val="1126402175"/>
        <c:scaling>
          <c:orientation val="minMax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0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06170398605936"/>
          <c:y val="0.9033665078796862"/>
          <c:w val="0.73872228145935348"/>
          <c:h val="8.2093072425029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823 - 47427 parallel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MonitorTest_unfair_mcs!$CF$2</c:f>
              <c:strCache>
                <c:ptCount val="1"/>
                <c:pt idx="0">
                  <c:v>fair_mcs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MonitorTest_unfair_mcs!$CF$14:$CF$24</c:f>
              <c:numCache>
                <c:formatCode>General</c:formatCode>
                <c:ptCount val="11"/>
                <c:pt idx="0">
                  <c:v>6135</c:v>
                </c:pt>
                <c:pt idx="1">
                  <c:v>6000</c:v>
                </c:pt>
                <c:pt idx="2">
                  <c:v>5954</c:v>
                </c:pt>
                <c:pt idx="3">
                  <c:v>5904</c:v>
                </c:pt>
                <c:pt idx="4">
                  <c:v>5734</c:v>
                </c:pt>
                <c:pt idx="5">
                  <c:v>6303</c:v>
                </c:pt>
                <c:pt idx="6">
                  <c:v>5768</c:v>
                </c:pt>
                <c:pt idx="7">
                  <c:v>5821</c:v>
                </c:pt>
                <c:pt idx="8">
                  <c:v>5820</c:v>
                </c:pt>
                <c:pt idx="9">
                  <c:v>5841</c:v>
                </c:pt>
                <c:pt idx="10">
                  <c:v>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B-4832-9A77-7BBD9F35D186}"/>
            </c:ext>
          </c:extLst>
        </c:ser>
        <c:ser>
          <c:idx val="1"/>
          <c:order val="1"/>
          <c:tx>
            <c:strRef>
              <c:f>MonitorTest_unfair_mcs!$CG$2</c:f>
              <c:strCache>
                <c:ptCount val="1"/>
                <c:pt idx="0">
                  <c:v>fair_busy_mcs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MonitorTest_unfair_mcs!$CG$14:$CG$24</c:f>
              <c:numCache>
                <c:formatCode>General</c:formatCode>
                <c:ptCount val="11"/>
                <c:pt idx="0">
                  <c:v>6070</c:v>
                </c:pt>
                <c:pt idx="1">
                  <c:v>5867</c:v>
                </c:pt>
                <c:pt idx="2">
                  <c:v>5708</c:v>
                </c:pt>
                <c:pt idx="3">
                  <c:v>5842</c:v>
                </c:pt>
                <c:pt idx="4">
                  <c:v>5761</c:v>
                </c:pt>
                <c:pt idx="5">
                  <c:v>5658</c:v>
                </c:pt>
                <c:pt idx="6">
                  <c:v>5675</c:v>
                </c:pt>
                <c:pt idx="7">
                  <c:v>5654</c:v>
                </c:pt>
                <c:pt idx="8">
                  <c:v>5681</c:v>
                </c:pt>
                <c:pt idx="9">
                  <c:v>5698</c:v>
                </c:pt>
                <c:pt idx="10">
                  <c:v>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B-4832-9A77-7BBD9F35D186}"/>
            </c:ext>
          </c:extLst>
        </c:ser>
        <c:ser>
          <c:idx val="2"/>
          <c:order val="2"/>
          <c:tx>
            <c:strRef>
              <c:f>MonitorTest_unfair_mcs!$CH$2</c:f>
              <c:strCache>
                <c:ptCount val="1"/>
                <c:pt idx="0">
                  <c:v>unfair_mcs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MonitorTest_unfair_mcs!$CH$14:$CH$24</c:f>
              <c:numCache>
                <c:formatCode>General</c:formatCode>
                <c:ptCount val="11"/>
                <c:pt idx="0">
                  <c:v>6067</c:v>
                </c:pt>
                <c:pt idx="1">
                  <c:v>5945</c:v>
                </c:pt>
                <c:pt idx="2">
                  <c:v>5739</c:v>
                </c:pt>
                <c:pt idx="3">
                  <c:v>5778</c:v>
                </c:pt>
                <c:pt idx="4">
                  <c:v>5701</c:v>
                </c:pt>
                <c:pt idx="5">
                  <c:v>5660</c:v>
                </c:pt>
                <c:pt idx="6">
                  <c:v>5683</c:v>
                </c:pt>
                <c:pt idx="7">
                  <c:v>5678</c:v>
                </c:pt>
                <c:pt idx="8">
                  <c:v>5663</c:v>
                </c:pt>
                <c:pt idx="9">
                  <c:v>5673</c:v>
                </c:pt>
                <c:pt idx="10">
                  <c:v>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B-4832-9A77-7BBD9F35D186}"/>
            </c:ext>
          </c:extLst>
        </c:ser>
        <c:ser>
          <c:idx val="3"/>
          <c:order val="3"/>
          <c:tx>
            <c:strRef>
              <c:f>MonitorTest_unfair_mcs!$CI$2</c:f>
              <c:strCache>
                <c:ptCount val="1"/>
                <c:pt idx="0">
                  <c:v>unfair_busy_mcs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MonitorTest_unfair_mcs!$CI$14:$CI$24</c:f>
              <c:numCache>
                <c:formatCode>General</c:formatCode>
                <c:ptCount val="11"/>
                <c:pt idx="0">
                  <c:v>6189</c:v>
                </c:pt>
                <c:pt idx="1">
                  <c:v>5957</c:v>
                </c:pt>
                <c:pt idx="2">
                  <c:v>5783</c:v>
                </c:pt>
                <c:pt idx="3">
                  <c:v>5733</c:v>
                </c:pt>
                <c:pt idx="4">
                  <c:v>5765</c:v>
                </c:pt>
                <c:pt idx="5">
                  <c:v>5716</c:v>
                </c:pt>
                <c:pt idx="6">
                  <c:v>5687</c:v>
                </c:pt>
                <c:pt idx="7">
                  <c:v>5688</c:v>
                </c:pt>
                <c:pt idx="8">
                  <c:v>5667</c:v>
                </c:pt>
                <c:pt idx="9">
                  <c:v>5707</c:v>
                </c:pt>
                <c:pt idx="10">
                  <c:v>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6B-4832-9A77-7BBD9F35D186}"/>
            </c:ext>
          </c:extLst>
        </c:ser>
        <c:ser>
          <c:idx val="4"/>
          <c:order val="4"/>
          <c:tx>
            <c:strRef>
              <c:f>MonitorTest_unfair_mcs!$CJ$2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MonitorTest_unfair_mcs!$CJ$14:$CJ$24</c:f>
              <c:numCache>
                <c:formatCode>General</c:formatCode>
                <c:ptCount val="11"/>
                <c:pt idx="0">
                  <c:v>6123</c:v>
                </c:pt>
                <c:pt idx="1">
                  <c:v>6046</c:v>
                </c:pt>
                <c:pt idx="2">
                  <c:v>5856</c:v>
                </c:pt>
                <c:pt idx="3">
                  <c:v>5815</c:v>
                </c:pt>
                <c:pt idx="4">
                  <c:v>5719</c:v>
                </c:pt>
                <c:pt idx="5">
                  <c:v>5698</c:v>
                </c:pt>
                <c:pt idx="6">
                  <c:v>5762</c:v>
                </c:pt>
                <c:pt idx="7">
                  <c:v>5701</c:v>
                </c:pt>
                <c:pt idx="8">
                  <c:v>5757</c:v>
                </c:pt>
                <c:pt idx="9">
                  <c:v>5721</c:v>
                </c:pt>
                <c:pt idx="10">
                  <c:v>5763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6B-4832-9A77-7BBD9F35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404095"/>
        <c:axId val="1126402175"/>
      </c:lineChart>
      <c:catAx>
        <c:axId val="1126404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02175"/>
        <c:crosses val="autoZero"/>
        <c:auto val="1"/>
        <c:lblAlgn val="ctr"/>
        <c:lblOffset val="100"/>
        <c:noMultiLvlLbl val="0"/>
      </c:catAx>
      <c:valAx>
        <c:axId val="1126402175"/>
        <c:scaling>
          <c:orientation val="minMax"/>
          <c:max val="6350"/>
          <c:min val="5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0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06170398605936"/>
          <c:y val="0.9033665078796862"/>
          <c:w val="0.73872228145935348"/>
          <c:h val="8.2093072425029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10 - 549 parallel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MonitorTest_unfair_mcs!$CF$2</c:f>
              <c:strCache>
                <c:ptCount val="1"/>
                <c:pt idx="0">
                  <c:v>fair_mcs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MonitorTest_unfair_mcs!$CF$3:$CF$13</c:f>
              <c:numCache>
                <c:formatCode>General</c:formatCode>
                <c:ptCount val="11"/>
                <c:pt idx="0">
                  <c:v>7757.5</c:v>
                </c:pt>
                <c:pt idx="1">
                  <c:v>10459</c:v>
                </c:pt>
                <c:pt idx="2">
                  <c:v>8980</c:v>
                </c:pt>
                <c:pt idx="3">
                  <c:v>8959</c:v>
                </c:pt>
                <c:pt idx="4">
                  <c:v>8617</c:v>
                </c:pt>
                <c:pt idx="5">
                  <c:v>8056</c:v>
                </c:pt>
                <c:pt idx="6">
                  <c:v>7878</c:v>
                </c:pt>
                <c:pt idx="7">
                  <c:v>8019</c:v>
                </c:pt>
                <c:pt idx="8">
                  <c:v>6684</c:v>
                </c:pt>
                <c:pt idx="9">
                  <c:v>6746</c:v>
                </c:pt>
                <c:pt idx="10">
                  <c:v>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B-4832-9A77-7BBD9F35D186}"/>
            </c:ext>
          </c:extLst>
        </c:ser>
        <c:ser>
          <c:idx val="1"/>
          <c:order val="1"/>
          <c:tx>
            <c:strRef>
              <c:f>MonitorTest_unfair_mcs!$CG$2</c:f>
              <c:strCache>
                <c:ptCount val="1"/>
                <c:pt idx="0">
                  <c:v>fair_busy_mcs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MonitorTest_unfair_mcs!$CG$3:$CG$13</c:f>
              <c:numCache>
                <c:formatCode>General</c:formatCode>
                <c:ptCount val="11"/>
                <c:pt idx="0">
                  <c:v>9818</c:v>
                </c:pt>
                <c:pt idx="1">
                  <c:v>9224</c:v>
                </c:pt>
                <c:pt idx="2">
                  <c:v>11011</c:v>
                </c:pt>
                <c:pt idx="3">
                  <c:v>10355</c:v>
                </c:pt>
                <c:pt idx="4">
                  <c:v>9888</c:v>
                </c:pt>
                <c:pt idx="5">
                  <c:v>8630</c:v>
                </c:pt>
                <c:pt idx="6">
                  <c:v>8224</c:v>
                </c:pt>
                <c:pt idx="7">
                  <c:v>7993</c:v>
                </c:pt>
                <c:pt idx="8">
                  <c:v>7433</c:v>
                </c:pt>
                <c:pt idx="9">
                  <c:v>6790</c:v>
                </c:pt>
                <c:pt idx="10">
                  <c:v>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B-4832-9A77-7BBD9F35D186}"/>
            </c:ext>
          </c:extLst>
        </c:ser>
        <c:ser>
          <c:idx val="2"/>
          <c:order val="2"/>
          <c:tx>
            <c:strRef>
              <c:f>MonitorTest_unfair_mcs!$CH$2</c:f>
              <c:strCache>
                <c:ptCount val="1"/>
                <c:pt idx="0">
                  <c:v>unfair_mcs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MonitorTest_unfair_mcs!$CH$3:$CH$13</c:f>
              <c:numCache>
                <c:formatCode>General</c:formatCode>
                <c:ptCount val="11"/>
                <c:pt idx="0">
                  <c:v>8741.5</c:v>
                </c:pt>
                <c:pt idx="1">
                  <c:v>9836</c:v>
                </c:pt>
                <c:pt idx="2">
                  <c:v>10765</c:v>
                </c:pt>
                <c:pt idx="3">
                  <c:v>10200</c:v>
                </c:pt>
                <c:pt idx="4">
                  <c:v>9486</c:v>
                </c:pt>
                <c:pt idx="5">
                  <c:v>8857</c:v>
                </c:pt>
                <c:pt idx="6">
                  <c:v>8480</c:v>
                </c:pt>
                <c:pt idx="7">
                  <c:v>8146</c:v>
                </c:pt>
                <c:pt idx="8">
                  <c:v>7273</c:v>
                </c:pt>
                <c:pt idx="9">
                  <c:v>6839</c:v>
                </c:pt>
                <c:pt idx="10">
                  <c:v>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B-4832-9A77-7BBD9F35D186}"/>
            </c:ext>
          </c:extLst>
        </c:ser>
        <c:ser>
          <c:idx val="3"/>
          <c:order val="3"/>
          <c:tx>
            <c:strRef>
              <c:f>MonitorTest_unfair_mcs!$CI$2</c:f>
              <c:strCache>
                <c:ptCount val="1"/>
                <c:pt idx="0">
                  <c:v>unfair_busy_mcs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MonitorTest_unfair_mcs!$CI$3:$CI$13</c:f>
              <c:numCache>
                <c:formatCode>General</c:formatCode>
                <c:ptCount val="11"/>
                <c:pt idx="0">
                  <c:v>9704.5</c:v>
                </c:pt>
                <c:pt idx="1">
                  <c:v>9744</c:v>
                </c:pt>
                <c:pt idx="2">
                  <c:v>10056</c:v>
                </c:pt>
                <c:pt idx="3">
                  <c:v>9766</c:v>
                </c:pt>
                <c:pt idx="4">
                  <c:v>9156</c:v>
                </c:pt>
                <c:pt idx="5">
                  <c:v>8708</c:v>
                </c:pt>
                <c:pt idx="6">
                  <c:v>8742</c:v>
                </c:pt>
                <c:pt idx="7">
                  <c:v>7958</c:v>
                </c:pt>
                <c:pt idx="8">
                  <c:v>7346</c:v>
                </c:pt>
                <c:pt idx="9">
                  <c:v>6624</c:v>
                </c:pt>
                <c:pt idx="10">
                  <c:v>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6B-4832-9A77-7BBD9F35D186}"/>
            </c:ext>
          </c:extLst>
        </c:ser>
        <c:ser>
          <c:idx val="4"/>
          <c:order val="4"/>
          <c:tx>
            <c:strRef>
              <c:f>MonitorTest_unfair_mcs!$CJ$2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MonitorTest_unfair_mcs!$CJ$3:$CJ$13</c:f>
              <c:numCache>
                <c:formatCode>General</c:formatCode>
                <c:ptCount val="11"/>
                <c:pt idx="0">
                  <c:v>9333.5</c:v>
                </c:pt>
                <c:pt idx="1">
                  <c:v>11584</c:v>
                </c:pt>
                <c:pt idx="2">
                  <c:v>8963</c:v>
                </c:pt>
                <c:pt idx="3">
                  <c:v>9943</c:v>
                </c:pt>
                <c:pt idx="4">
                  <c:v>9192</c:v>
                </c:pt>
                <c:pt idx="5">
                  <c:v>8988</c:v>
                </c:pt>
                <c:pt idx="6">
                  <c:v>8450</c:v>
                </c:pt>
                <c:pt idx="7">
                  <c:v>8063</c:v>
                </c:pt>
                <c:pt idx="8">
                  <c:v>7403</c:v>
                </c:pt>
                <c:pt idx="9">
                  <c:v>6810</c:v>
                </c:pt>
                <c:pt idx="10">
                  <c:v>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6B-4832-9A77-7BBD9F35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404095"/>
        <c:axId val="1126402175"/>
      </c:lineChart>
      <c:catAx>
        <c:axId val="1126404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02175"/>
        <c:crosses val="autoZero"/>
        <c:auto val="1"/>
        <c:lblAlgn val="ctr"/>
        <c:lblOffset val="100"/>
        <c:noMultiLvlLbl val="0"/>
      </c:catAx>
      <c:valAx>
        <c:axId val="1126402175"/>
        <c:scaling>
          <c:orientation val="minMax"/>
          <c:max val="1175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0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06170398605936"/>
          <c:y val="0.9033665078796862"/>
          <c:w val="0.73872228145935348"/>
          <c:h val="8.2093072425029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305707</xdr:colOff>
      <xdr:row>46</xdr:row>
      <xdr:rowOff>75294</xdr:rowOff>
    </xdr:from>
    <xdr:to>
      <xdr:col>35</xdr:col>
      <xdr:colOff>133804</xdr:colOff>
      <xdr:row>86</xdr:row>
      <xdr:rowOff>147865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C95D22-BFE4-C73D-D0F1-35979AB13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605118</xdr:colOff>
      <xdr:row>27</xdr:row>
      <xdr:rowOff>249519</xdr:rowOff>
    </xdr:from>
    <xdr:to>
      <xdr:col>70</xdr:col>
      <xdr:colOff>433294</xdr:colOff>
      <xdr:row>37</xdr:row>
      <xdr:rowOff>213660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3A6ED3-3C0E-2F2D-9993-6EE796F2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343647</xdr:colOff>
      <xdr:row>27</xdr:row>
      <xdr:rowOff>211486</xdr:rowOff>
    </xdr:from>
    <xdr:to>
      <xdr:col>78</xdr:col>
      <xdr:colOff>0</xdr:colOff>
      <xdr:row>37</xdr:row>
      <xdr:rowOff>179023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FF8F4D-B95F-EAD6-6C6E-A78C9A102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554182</xdr:colOff>
      <xdr:row>25</xdr:row>
      <xdr:rowOff>115454</xdr:rowOff>
    </xdr:from>
    <xdr:to>
      <xdr:col>27</xdr:col>
      <xdr:colOff>600364</xdr:colOff>
      <xdr:row>44</xdr:row>
      <xdr:rowOff>174625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34A25D-5089-3479-7F5D-7C14993FE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78</xdr:col>
      <xdr:colOff>92316</xdr:colOff>
      <xdr:row>27</xdr:row>
      <xdr:rowOff>264672</xdr:rowOff>
    </xdr:from>
    <xdr:to>
      <xdr:col>85</xdr:col>
      <xdr:colOff>127000</xdr:colOff>
      <xdr:row>37</xdr:row>
      <xdr:rowOff>67532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FE707BD-EC97-436C-A687-F48B6C753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85</xdr:col>
      <xdr:colOff>152987</xdr:colOff>
      <xdr:row>31</xdr:row>
      <xdr:rowOff>366165</xdr:rowOff>
    </xdr:from>
    <xdr:to>
      <xdr:col>94</xdr:col>
      <xdr:colOff>257308</xdr:colOff>
      <xdr:row>44</xdr:row>
      <xdr:rowOff>22890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4F30059-6D32-F627-DC77-C6DF0D203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95</xdr:col>
      <xdr:colOff>8802</xdr:colOff>
      <xdr:row>31</xdr:row>
      <xdr:rowOff>287350</xdr:rowOff>
    </xdr:from>
    <xdr:to>
      <xdr:col>107</xdr:col>
      <xdr:colOff>442575</xdr:colOff>
      <xdr:row>53</xdr:row>
      <xdr:rowOff>175104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0DE401-3C5C-69EA-CE92-FEE881381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83</xdr:col>
      <xdr:colOff>147970</xdr:colOff>
      <xdr:row>53</xdr:row>
      <xdr:rowOff>163652</xdr:rowOff>
    </xdr:from>
    <xdr:to>
      <xdr:col>100</xdr:col>
      <xdr:colOff>586894</xdr:colOff>
      <xdr:row>81</xdr:row>
      <xdr:rowOff>105046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2C37D2E-A1DD-4F1A-90C8-A8593ACB6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101</xdr:col>
      <xdr:colOff>305277</xdr:colOff>
      <xdr:row>54</xdr:row>
      <xdr:rowOff>67440</xdr:rowOff>
    </xdr:from>
    <xdr:to>
      <xdr:col>114</xdr:col>
      <xdr:colOff>327120</xdr:colOff>
      <xdr:row>82</xdr:row>
      <xdr:rowOff>8834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900ECE9-2CC0-1B85-8332-137E3C4C3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99</xdr:col>
      <xdr:colOff>190500</xdr:colOff>
      <xdr:row>0</xdr:row>
      <xdr:rowOff>0</xdr:rowOff>
    </xdr:from>
    <xdr:to>
      <xdr:col>112</xdr:col>
      <xdr:colOff>228600</xdr:colOff>
      <xdr:row>15</xdr:row>
      <xdr:rowOff>266700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C3C7F-949A-5BC6-9FE6-5B8D14D97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99</xdr:col>
      <xdr:colOff>177800</xdr:colOff>
      <xdr:row>15</xdr:row>
      <xdr:rowOff>298450</xdr:rowOff>
    </xdr:from>
    <xdr:to>
      <xdr:col>112</xdr:col>
      <xdr:colOff>215900</xdr:colOff>
      <xdr:row>29</xdr:row>
      <xdr:rowOff>342900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A4E72B-8A5D-0D2C-2C38-EF3A5862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4F9F-903E-41DB-83E5-EFFBBC8A1EE1}">
  <sheetPr>
    <pageSetUpPr fitToPage="1"/>
  </sheetPr>
  <dimension ref="A1:DQ185"/>
  <sheetViews>
    <sheetView tabSelected="1" zoomScale="50" zoomScaleNormal="85" workbookViewId="0">
      <selection activeCell="CK2" sqref="CK2"/>
    </sheetView>
  </sheetViews>
  <sheetFormatPr defaultRowHeight="14.5" x14ac:dyDescent="0.35"/>
  <cols>
    <col min="7" max="8" width="9.36328125" bestFit="1" customWidth="1"/>
    <col min="9" max="9" width="11.453125" bestFit="1" customWidth="1"/>
    <col min="10" max="10" width="5.36328125" customWidth="1"/>
    <col min="11" max="11" width="9.7265625" bestFit="1" customWidth="1"/>
    <col min="12" max="13" width="10.81640625" bestFit="1" customWidth="1"/>
    <col min="15" max="15" width="14.36328125" bestFit="1" customWidth="1"/>
    <col min="17" max="17" width="12.26953125" bestFit="1" customWidth="1"/>
    <col min="19" max="19" width="2.453125" customWidth="1"/>
    <col min="20" max="20" width="11.81640625" bestFit="1" customWidth="1"/>
    <col min="21" max="21" width="9.7265625" bestFit="1" customWidth="1"/>
    <col min="22" max="22" width="6.26953125" bestFit="1" customWidth="1"/>
    <col min="23" max="23" width="6.81640625" bestFit="1" customWidth="1"/>
    <col min="24" max="24" width="8.26953125" customWidth="1"/>
    <col min="25" max="25" width="9.81640625" customWidth="1"/>
    <col min="27" max="27" width="8.26953125" customWidth="1"/>
    <col min="29" max="30" width="4.90625" customWidth="1"/>
    <col min="31" max="31" width="9.7265625" bestFit="1" customWidth="1"/>
    <col min="32" max="32" width="8" bestFit="1" customWidth="1"/>
    <col min="33" max="33" width="8.453125" bestFit="1" customWidth="1"/>
    <col min="34" max="34" width="8.26953125" bestFit="1" customWidth="1"/>
    <col min="35" max="35" width="10.08984375" customWidth="1"/>
    <col min="36" max="36" width="9.90625" customWidth="1"/>
    <col min="39" max="39" width="2.36328125" customWidth="1"/>
    <col min="41" max="41" width="12.36328125" bestFit="1" customWidth="1"/>
    <col min="49" max="49" width="2.7265625" customWidth="1"/>
    <col min="50" max="50" width="3.7265625" customWidth="1"/>
    <col min="51" max="51" width="4.54296875" bestFit="1" customWidth="1"/>
    <col min="68" max="68" width="11.6328125" bestFit="1" customWidth="1"/>
    <col min="69" max="69" width="12.453125" bestFit="1" customWidth="1"/>
    <col min="71" max="71" width="3.08984375" customWidth="1"/>
    <col min="72" max="73" width="11.6328125" bestFit="1" customWidth="1"/>
    <col min="75" max="75" width="3.6328125" customWidth="1"/>
    <col min="76" max="77" width="11.6328125" bestFit="1" customWidth="1"/>
    <col min="78" max="78" width="9.54296875" bestFit="1" customWidth="1"/>
    <col min="80" max="80" width="11.6328125" bestFit="1" customWidth="1"/>
    <col min="81" max="81" width="12.453125" bestFit="1" customWidth="1"/>
    <col min="82" max="82" width="12.26953125" bestFit="1" customWidth="1"/>
    <col min="83" max="83" width="5" customWidth="1"/>
    <col min="90" max="90" width="4.6328125" customWidth="1"/>
    <col min="91" max="92" width="9.54296875" customWidth="1"/>
    <col min="96" max="96" width="11.81640625" bestFit="1" customWidth="1"/>
  </cols>
  <sheetData>
    <row r="1" spans="1:121" ht="15" thickBot="1" x14ac:dyDescent="0.4">
      <c r="K1" s="47" t="s">
        <v>8</v>
      </c>
      <c r="L1" s="47"/>
      <c r="M1" s="47"/>
      <c r="N1" s="47"/>
      <c r="O1" s="47"/>
      <c r="P1" s="47"/>
      <c r="Q1" s="47"/>
      <c r="R1" s="47"/>
      <c r="U1" s="47" t="s">
        <v>10</v>
      </c>
      <c r="V1" s="47"/>
      <c r="W1" s="47"/>
      <c r="X1" s="47"/>
      <c r="Y1" s="47"/>
      <c r="Z1" s="47"/>
      <c r="AA1" s="47"/>
      <c r="AB1" s="47"/>
      <c r="AE1" s="47" t="s">
        <v>36</v>
      </c>
      <c r="AF1" s="47"/>
      <c r="AG1" s="47"/>
      <c r="AH1" s="47"/>
      <c r="AI1" s="47"/>
      <c r="AJ1" s="47"/>
      <c r="AK1" s="47"/>
      <c r="AL1" s="47"/>
      <c r="AO1" s="47" t="s">
        <v>34</v>
      </c>
      <c r="AP1" s="47"/>
      <c r="AQ1" s="47"/>
      <c r="AR1" s="47"/>
      <c r="AS1" s="47"/>
      <c r="AT1" s="47"/>
      <c r="AU1" s="47"/>
      <c r="AV1" s="47"/>
      <c r="AW1" s="1"/>
      <c r="AY1" s="44" t="s">
        <v>37</v>
      </c>
      <c r="AZ1" s="45"/>
      <c r="BA1" s="45"/>
      <c r="BB1" s="45"/>
      <c r="BC1" s="45"/>
      <c r="BD1" s="45"/>
      <c r="BE1" s="45"/>
      <c r="BF1" s="46"/>
      <c r="BG1" s="44" t="s">
        <v>38</v>
      </c>
      <c r="BH1" s="45"/>
      <c r="BI1" s="45"/>
      <c r="BJ1" s="45"/>
      <c r="BK1" s="45"/>
      <c r="BL1" s="45"/>
      <c r="BM1" s="45"/>
      <c r="BN1" s="46"/>
      <c r="BP1" s="47" t="s">
        <v>40</v>
      </c>
      <c r="BQ1" s="47"/>
      <c r="BR1" s="47"/>
      <c r="BT1" s="47" t="s">
        <v>40</v>
      </c>
      <c r="BU1" s="47"/>
      <c r="BV1" s="47"/>
      <c r="BX1" s="47" t="s">
        <v>40</v>
      </c>
      <c r="BY1" s="47"/>
      <c r="BZ1" s="47"/>
      <c r="CB1" s="47" t="s">
        <v>40</v>
      </c>
      <c r="CC1" s="47"/>
      <c r="CD1" s="47"/>
      <c r="CF1" s="47" t="s">
        <v>43</v>
      </c>
      <c r="CG1" s="47"/>
      <c r="CH1" s="47"/>
      <c r="CI1" s="47"/>
      <c r="CJ1" s="47"/>
      <c r="CN1" s="44" t="s">
        <v>47</v>
      </c>
      <c r="CO1" s="45"/>
      <c r="CP1" s="45"/>
      <c r="CQ1" s="45"/>
      <c r="CR1" s="45"/>
      <c r="CS1" s="45"/>
      <c r="CT1" s="45"/>
      <c r="CU1" s="46"/>
    </row>
    <row r="2" spans="1:121" s="2" customFormat="1" ht="29.5" thickBot="1" x14ac:dyDescent="0.4">
      <c r="A2" s="2" t="s">
        <v>0</v>
      </c>
      <c r="I2" s="2" t="s">
        <v>8</v>
      </c>
      <c r="K2" s="2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T2" s="2" t="s">
        <v>9</v>
      </c>
      <c r="U2" s="2" t="s">
        <v>0</v>
      </c>
      <c r="V2" s="2" t="s">
        <v>1</v>
      </c>
      <c r="W2" s="2" t="s">
        <v>2</v>
      </c>
      <c r="X2" s="2" t="s">
        <v>3</v>
      </c>
      <c r="Y2" s="2" t="s">
        <v>4</v>
      </c>
      <c r="Z2" s="2" t="s">
        <v>5</v>
      </c>
      <c r="AA2" s="2" t="s">
        <v>6</v>
      </c>
      <c r="AB2" s="2" t="s">
        <v>7</v>
      </c>
      <c r="AD2" s="2" t="s">
        <v>11</v>
      </c>
      <c r="AE2" s="32" t="s">
        <v>1</v>
      </c>
      <c r="AF2" s="33" t="s">
        <v>6</v>
      </c>
      <c r="AG2" s="33" t="s">
        <v>5</v>
      </c>
      <c r="AH2" s="33" t="s">
        <v>4</v>
      </c>
      <c r="AI2" s="33" t="s">
        <v>2</v>
      </c>
      <c r="AJ2" s="33" t="s">
        <v>3</v>
      </c>
      <c r="AK2" s="33" t="s">
        <v>0</v>
      </c>
      <c r="AL2" s="34" t="s">
        <v>7</v>
      </c>
      <c r="AN2" s="3" t="s">
        <v>35</v>
      </c>
      <c r="AO2" s="7" t="s">
        <v>1</v>
      </c>
      <c r="AP2" s="8" t="s">
        <v>6</v>
      </c>
      <c r="AQ2" s="30" t="s">
        <v>5</v>
      </c>
      <c r="AR2" s="2" t="s">
        <v>4</v>
      </c>
      <c r="AS2" s="2" t="s">
        <v>2</v>
      </c>
      <c r="AT2" s="2" t="s">
        <v>3</v>
      </c>
      <c r="AU2" s="31" t="s">
        <v>0</v>
      </c>
      <c r="AV2" s="9" t="s">
        <v>7</v>
      </c>
      <c r="AY2" s="10" t="s">
        <v>1</v>
      </c>
      <c r="AZ2" s="2" t="s">
        <v>6</v>
      </c>
      <c r="BA2" s="2" t="s">
        <v>5</v>
      </c>
      <c r="BB2" s="2" t="s">
        <v>4</v>
      </c>
      <c r="BC2" s="2" t="s">
        <v>2</v>
      </c>
      <c r="BD2" s="2" t="s">
        <v>3</v>
      </c>
      <c r="BE2" s="2" t="s">
        <v>0</v>
      </c>
      <c r="BF2" s="11" t="s">
        <v>7</v>
      </c>
      <c r="BG2" s="10" t="s">
        <v>1</v>
      </c>
      <c r="BH2" s="2" t="s">
        <v>6</v>
      </c>
      <c r="BI2" s="2" t="s">
        <v>5</v>
      </c>
      <c r="BJ2" s="2" t="s">
        <v>4</v>
      </c>
      <c r="BK2" s="2" t="s">
        <v>2</v>
      </c>
      <c r="BL2" s="2" t="s">
        <v>3</v>
      </c>
      <c r="BM2" s="2" t="s">
        <v>0</v>
      </c>
      <c r="BN2" s="11" t="s">
        <v>7</v>
      </c>
      <c r="BP2" s="25" t="s">
        <v>0</v>
      </c>
      <c r="BQ2" s="26" t="s">
        <v>6</v>
      </c>
      <c r="BR2" s="2" t="s">
        <v>41</v>
      </c>
      <c r="BT2" s="25" t="s">
        <v>0</v>
      </c>
      <c r="BU2" s="26" t="s">
        <v>2</v>
      </c>
      <c r="BV2" s="2" t="s">
        <v>41</v>
      </c>
      <c r="BX2" s="25" t="s">
        <v>7</v>
      </c>
      <c r="BY2" s="26" t="s">
        <v>0</v>
      </c>
      <c r="BZ2" s="2" t="s">
        <v>41</v>
      </c>
      <c r="CB2" s="25" t="s">
        <v>7</v>
      </c>
      <c r="CC2" s="26" t="s">
        <v>6</v>
      </c>
      <c r="CD2" s="2" t="s">
        <v>41</v>
      </c>
      <c r="CF2" s="2" t="s">
        <v>7</v>
      </c>
      <c r="CG2" s="2" t="s">
        <v>6</v>
      </c>
      <c r="CH2" s="2" t="s">
        <v>0</v>
      </c>
      <c r="CI2" s="2" t="s">
        <v>4</v>
      </c>
      <c r="CJ2" s="2" t="s">
        <v>2</v>
      </c>
      <c r="CK2" s="2" t="s">
        <v>44</v>
      </c>
      <c r="CN2" s="49" t="s">
        <v>45</v>
      </c>
      <c r="CO2" s="49"/>
      <c r="CP2" s="49"/>
      <c r="CQ2" s="49"/>
      <c r="CR2" s="49"/>
      <c r="CS2" s="49"/>
      <c r="CT2" s="49"/>
      <c r="CU2" s="49"/>
    </row>
    <row r="3" spans="1:121" ht="29.5" thickBot="1" x14ac:dyDescent="0.4">
      <c r="A3">
        <v>17335</v>
      </c>
      <c r="B3">
        <v>10266</v>
      </c>
      <c r="C3">
        <v>5269</v>
      </c>
      <c r="D3">
        <v>8711</v>
      </c>
      <c r="E3">
        <v>6665</v>
      </c>
      <c r="F3">
        <v>7399</v>
      </c>
      <c r="G3">
        <v>10287</v>
      </c>
      <c r="H3">
        <v>8772</v>
      </c>
      <c r="I3">
        <f>MEDIAN(A3:H3)</f>
        <v>8741.5</v>
      </c>
      <c r="K3">
        <f>I3</f>
        <v>8741.5</v>
      </c>
      <c r="L3">
        <f>I26</f>
        <v>9909</v>
      </c>
      <c r="M3">
        <f>I49</f>
        <v>9333.5</v>
      </c>
      <c r="N3">
        <f>I72</f>
        <v>9100.5</v>
      </c>
      <c r="O3">
        <f>I95</f>
        <v>9704.5</v>
      </c>
      <c r="P3">
        <f>I118</f>
        <v>9742.5</v>
      </c>
      <c r="Q3">
        <f>I141</f>
        <v>9818</v>
      </c>
      <c r="R3">
        <f>I164</f>
        <v>7757.5</v>
      </c>
      <c r="U3">
        <f>K3</f>
        <v>8741.5</v>
      </c>
      <c r="V3">
        <f t="shared" ref="V3:AB3" si="0">L3</f>
        <v>9909</v>
      </c>
      <c r="W3">
        <f t="shared" si="0"/>
        <v>9333.5</v>
      </c>
      <c r="X3">
        <f t="shared" si="0"/>
        <v>9100.5</v>
      </c>
      <c r="Y3">
        <f t="shared" si="0"/>
        <v>9704.5</v>
      </c>
      <c r="Z3">
        <f t="shared" si="0"/>
        <v>9742.5</v>
      </c>
      <c r="AA3">
        <f t="shared" si="0"/>
        <v>9818</v>
      </c>
      <c r="AB3">
        <f t="shared" si="0"/>
        <v>7757.5</v>
      </c>
      <c r="AD3" t="s">
        <v>12</v>
      </c>
      <c r="AE3" s="12">
        <v>9909</v>
      </c>
      <c r="AF3">
        <v>9818</v>
      </c>
      <c r="AG3">
        <v>9742.5</v>
      </c>
      <c r="AH3">
        <v>9704.5</v>
      </c>
      <c r="AI3">
        <v>9333.5</v>
      </c>
      <c r="AJ3">
        <v>9100.5</v>
      </c>
      <c r="AK3">
        <v>8741.5</v>
      </c>
      <c r="AL3" s="15">
        <v>7757.5</v>
      </c>
      <c r="AN3" s="4">
        <f>SUM(AE3:AL3)/8</f>
        <v>9263.375</v>
      </c>
      <c r="AO3" s="6">
        <f t="shared" ref="AO3:AV3" si="1">((AE3-$AN3)/$AN3)</f>
        <v>6.9696519896905826E-2</v>
      </c>
      <c r="AP3" s="6">
        <f t="shared" si="1"/>
        <v>5.9872886501949885E-2</v>
      </c>
      <c r="AQ3" s="6">
        <f t="shared" si="1"/>
        <v>5.1722509344596324E-2</v>
      </c>
      <c r="AR3" s="6">
        <f t="shared" si="1"/>
        <v>4.7620332762087249E-2</v>
      </c>
      <c r="AS3" s="6">
        <f t="shared" si="1"/>
        <v>7.5701350749591808E-3</v>
      </c>
      <c r="AT3" s="6">
        <f t="shared" si="1"/>
        <v>-1.7582684496741198E-2</v>
      </c>
      <c r="AU3" s="6">
        <f t="shared" si="1"/>
        <v>-5.6337457999919037E-2</v>
      </c>
      <c r="AV3" s="6">
        <f t="shared" si="1"/>
        <v>-0.16256224108383824</v>
      </c>
      <c r="AW3" s="6"/>
      <c r="AX3">
        <v>1</v>
      </c>
      <c r="AY3" s="12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13">
        <v>1</v>
      </c>
      <c r="BG3" s="22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 s="15">
        <v>0</v>
      </c>
      <c r="BP3" s="12">
        <f>K3</f>
        <v>8741.5</v>
      </c>
      <c r="BQ3" s="15">
        <f>Q3</f>
        <v>9818</v>
      </c>
      <c r="BR3">
        <f>BP3-BQ3</f>
        <v>-1076.5</v>
      </c>
      <c r="BT3" s="12">
        <f>O3</f>
        <v>9704.5</v>
      </c>
      <c r="BU3" s="15">
        <f>M3</f>
        <v>9333.5</v>
      </c>
      <c r="BV3">
        <f>BT3-BU3</f>
        <v>371</v>
      </c>
      <c r="BX3" s="12">
        <f>R3</f>
        <v>7757.5</v>
      </c>
      <c r="BY3" s="15">
        <f>K3</f>
        <v>8741.5</v>
      </c>
      <c r="BZ3">
        <f>BX3-BY3</f>
        <v>-984</v>
      </c>
      <c r="CB3" s="12">
        <f>BX3</f>
        <v>7757.5</v>
      </c>
      <c r="CC3" s="15">
        <f>BQ3</f>
        <v>9818</v>
      </c>
      <c r="CD3">
        <f>CB3-CC3</f>
        <v>-2060.5</v>
      </c>
      <c r="CF3" s="35">
        <f>AB3</f>
        <v>7757.5</v>
      </c>
      <c r="CG3" s="36">
        <f>AA3</f>
        <v>9818</v>
      </c>
      <c r="CH3" s="36">
        <f>U3</f>
        <v>8741.5</v>
      </c>
      <c r="CI3" s="36">
        <f>Y3</f>
        <v>9704.5</v>
      </c>
      <c r="CJ3" s="37">
        <f>W3</f>
        <v>9333.5</v>
      </c>
      <c r="CK3">
        <v>10</v>
      </c>
      <c r="CN3" s="2" t="s">
        <v>0</v>
      </c>
      <c r="CO3" s="2" t="s">
        <v>1</v>
      </c>
      <c r="CP3" s="2" t="s">
        <v>2</v>
      </c>
      <c r="CQ3" s="2" t="s">
        <v>3</v>
      </c>
      <c r="CR3" s="2" t="s">
        <v>4</v>
      </c>
      <c r="CS3" s="2" t="s">
        <v>5</v>
      </c>
      <c r="CT3" s="2" t="s">
        <v>6</v>
      </c>
      <c r="CU3" s="2" t="s">
        <v>7</v>
      </c>
      <c r="DJ3" t="str">
        <f>CN3</f>
        <v>unfair_mcs</v>
      </c>
      <c r="DK3" t="str">
        <f t="shared" ref="DK3:DQ3" si="2">CO3</f>
        <v>sync</v>
      </c>
      <c r="DL3" t="str">
        <f t="shared" si="2"/>
        <v>std</v>
      </c>
      <c r="DM3" t="str">
        <f t="shared" si="2"/>
        <v>fair_sync</v>
      </c>
      <c r="DN3" t="str">
        <f t="shared" si="2"/>
        <v>unfair_busy_mcs</v>
      </c>
      <c r="DO3" t="str">
        <f t="shared" si="2"/>
        <v>fast_sync</v>
      </c>
      <c r="DP3" t="str">
        <f t="shared" si="2"/>
        <v>fair_busy_mcs</v>
      </c>
      <c r="DQ3" t="str">
        <f t="shared" si="2"/>
        <v>fair_mcs</v>
      </c>
    </row>
    <row r="4" spans="1:121" ht="29" x14ac:dyDescent="0.35">
      <c r="A4">
        <v>15300</v>
      </c>
      <c r="B4">
        <v>16323</v>
      </c>
      <c r="C4">
        <v>14342</v>
      </c>
      <c r="D4">
        <v>16268</v>
      </c>
      <c r="E4">
        <v>13651</v>
      </c>
      <c r="F4">
        <v>13885</v>
      </c>
      <c r="G4">
        <v>12929</v>
      </c>
      <c r="H4">
        <v>15167</v>
      </c>
      <c r="I4">
        <f t="shared" ref="I4:I67" si="3">MEDIAN(A4:H4)</f>
        <v>14754.5</v>
      </c>
      <c r="K4">
        <f t="shared" ref="K4:K24" si="4">I4</f>
        <v>14754.5</v>
      </c>
      <c r="L4">
        <f t="shared" ref="L4:L24" si="5">I27</f>
        <v>16144</v>
      </c>
      <c r="M4">
        <f t="shared" ref="M4:M24" si="6">I50</f>
        <v>17377</v>
      </c>
      <c r="N4">
        <f t="shared" ref="N4:N24" si="7">I73</f>
        <v>16012.5</v>
      </c>
      <c r="O4">
        <f t="shared" ref="O4:O24" si="8">I96</f>
        <v>14616.5</v>
      </c>
      <c r="P4">
        <f t="shared" ref="P4:P24" si="9">I119</f>
        <v>14602.5</v>
      </c>
      <c r="Q4">
        <f t="shared" ref="Q4:Q24" si="10">I142</f>
        <v>13836</v>
      </c>
      <c r="R4">
        <f t="shared" ref="R4:R24" si="11">I165</f>
        <v>15689.5</v>
      </c>
      <c r="T4">
        <v>1.5</v>
      </c>
      <c r="U4">
        <f>INT(K4/$T4)</f>
        <v>9836</v>
      </c>
      <c r="V4">
        <f t="shared" ref="V4:AB4" si="12">INT(L4/$T4)</f>
        <v>10762</v>
      </c>
      <c r="W4">
        <f t="shared" si="12"/>
        <v>11584</v>
      </c>
      <c r="X4">
        <f t="shared" si="12"/>
        <v>10675</v>
      </c>
      <c r="Y4">
        <f t="shared" si="12"/>
        <v>9744</v>
      </c>
      <c r="Z4">
        <f t="shared" si="12"/>
        <v>9735</v>
      </c>
      <c r="AA4">
        <f t="shared" si="12"/>
        <v>9224</v>
      </c>
      <c r="AB4">
        <f t="shared" si="12"/>
        <v>10459</v>
      </c>
      <c r="AE4" s="10" t="s">
        <v>2</v>
      </c>
      <c r="AF4" s="2" t="s">
        <v>1</v>
      </c>
      <c r="AG4" s="2" t="s">
        <v>3</v>
      </c>
      <c r="AH4" s="2" t="s">
        <v>7</v>
      </c>
      <c r="AI4" s="2" t="s">
        <v>0</v>
      </c>
      <c r="AJ4" s="2" t="s">
        <v>4</v>
      </c>
      <c r="AK4" s="2" t="s">
        <v>5</v>
      </c>
      <c r="AL4" s="11" t="s">
        <v>6</v>
      </c>
      <c r="AN4" s="4"/>
      <c r="AO4" s="2" t="s">
        <v>2</v>
      </c>
      <c r="AP4" s="7" t="s">
        <v>1</v>
      </c>
      <c r="AQ4" s="2" t="s">
        <v>3</v>
      </c>
      <c r="AR4" s="9" t="s">
        <v>7</v>
      </c>
      <c r="AS4" s="31" t="s">
        <v>0</v>
      </c>
      <c r="AT4" s="2" t="s">
        <v>4</v>
      </c>
      <c r="AU4" s="30" t="s">
        <v>5</v>
      </c>
      <c r="AV4" s="8" t="s">
        <v>6</v>
      </c>
      <c r="AW4" s="2"/>
      <c r="AX4">
        <v>2</v>
      </c>
      <c r="AY4" s="12">
        <v>0</v>
      </c>
      <c r="AZ4" s="14">
        <v>1</v>
      </c>
      <c r="BA4">
        <v>0</v>
      </c>
      <c r="BB4">
        <v>0</v>
      </c>
      <c r="BC4">
        <v>0</v>
      </c>
      <c r="BD4">
        <v>0</v>
      </c>
      <c r="BE4">
        <v>0</v>
      </c>
      <c r="BF4" s="15">
        <v>0</v>
      </c>
      <c r="BG4" s="12">
        <v>0</v>
      </c>
      <c r="BH4">
        <v>0</v>
      </c>
      <c r="BI4">
        <v>0</v>
      </c>
      <c r="BJ4">
        <v>0</v>
      </c>
      <c r="BK4" s="23">
        <v>1</v>
      </c>
      <c r="BL4">
        <v>0</v>
      </c>
      <c r="BM4">
        <v>0</v>
      </c>
      <c r="BN4" s="15">
        <v>0</v>
      </c>
      <c r="BP4" s="12">
        <f t="shared" ref="BP4:BP24" si="13">K4</f>
        <v>14754.5</v>
      </c>
      <c r="BQ4" s="15">
        <f t="shared" ref="BQ4:BQ24" si="14">Q4</f>
        <v>13836</v>
      </c>
      <c r="BR4">
        <f t="shared" ref="BR4:BR24" si="15">BP4-BQ4</f>
        <v>918.5</v>
      </c>
      <c r="BT4" s="12">
        <f t="shared" ref="BT4:BT24" si="16">O4</f>
        <v>14616.5</v>
      </c>
      <c r="BU4" s="15">
        <f t="shared" ref="BU4:BU24" si="17">M4</f>
        <v>17377</v>
      </c>
      <c r="BV4">
        <f t="shared" ref="BV4:BV24" si="18">BT4-BU4</f>
        <v>-2760.5</v>
      </c>
      <c r="BX4" s="12">
        <f t="shared" ref="BX4:BX24" si="19">R4</f>
        <v>15689.5</v>
      </c>
      <c r="BY4" s="15">
        <f t="shared" ref="BY4:BY24" si="20">K4</f>
        <v>14754.5</v>
      </c>
      <c r="BZ4">
        <f t="shared" ref="BZ4:BZ24" si="21">BX4-BY4</f>
        <v>935</v>
      </c>
      <c r="CB4" s="12">
        <f t="shared" ref="CB4:CB24" si="22">BX4</f>
        <v>15689.5</v>
      </c>
      <c r="CC4" s="15">
        <f t="shared" ref="CC4:CC24" si="23">BQ4</f>
        <v>13836</v>
      </c>
      <c r="CD4">
        <f t="shared" ref="CD4:CD24" si="24">CB4-CC4</f>
        <v>1853.5</v>
      </c>
      <c r="CF4" s="12">
        <f t="shared" ref="CF4:CF24" si="25">AB4</f>
        <v>10459</v>
      </c>
      <c r="CG4">
        <f t="shared" ref="CG4:CG24" si="26">AA4</f>
        <v>9224</v>
      </c>
      <c r="CH4">
        <f t="shared" ref="CH4:CH24" si="27">U4</f>
        <v>9836</v>
      </c>
      <c r="CI4">
        <f t="shared" ref="CI4:CI24" si="28">Y4</f>
        <v>9744</v>
      </c>
      <c r="CJ4" s="15">
        <f t="shared" ref="CJ4:CJ24" si="29">W4</f>
        <v>11584</v>
      </c>
      <c r="CK4">
        <v>15</v>
      </c>
      <c r="CM4">
        <v>10</v>
      </c>
      <c r="CN4" s="38">
        <f t="shared" ref="CN4:CT4" si="30">U3/$AB3</f>
        <v>1.1268449887205929</v>
      </c>
      <c r="CO4" s="39">
        <f t="shared" si="30"/>
        <v>1.2773445053174348</v>
      </c>
      <c r="CP4" s="39">
        <f t="shared" si="30"/>
        <v>1.2031582339671285</v>
      </c>
      <c r="CQ4" s="39">
        <f t="shared" si="30"/>
        <v>1.1731227844021914</v>
      </c>
      <c r="CR4" s="39">
        <f t="shared" si="30"/>
        <v>1.2509829197550757</v>
      </c>
      <c r="CS4" s="39">
        <f t="shared" si="30"/>
        <v>1.2558814050918465</v>
      </c>
      <c r="CT4" s="39">
        <f t="shared" si="30"/>
        <v>1.2656139220109572</v>
      </c>
      <c r="CU4" s="40">
        <f>AB3/$AB3</f>
        <v>1</v>
      </c>
      <c r="DJ4">
        <f>CN15</f>
        <v>11.976329299739273</v>
      </c>
      <c r="DK4">
        <f t="shared" ref="DK4:DQ4" si="31">CO15</f>
        <v>12.134351702355563</v>
      </c>
      <c r="DL4">
        <f t="shared" si="31"/>
        <v>11.995549008898688</v>
      </c>
      <c r="DM4">
        <f t="shared" si="31"/>
        <v>11.973213600383772</v>
      </c>
      <c r="DN4">
        <f t="shared" si="31"/>
        <v>11.87157962183387</v>
      </c>
      <c r="DO4">
        <f t="shared" si="31"/>
        <v>11.996179507529872</v>
      </c>
      <c r="DP4">
        <f t="shared" si="31"/>
        <v>12.066890510503173</v>
      </c>
      <c r="DQ4">
        <f t="shared" si="31"/>
        <v>11.183903824783883</v>
      </c>
    </row>
    <row r="5" spans="1:121" x14ac:dyDescent="0.35">
      <c r="A5">
        <v>24890</v>
      </c>
      <c r="B5">
        <v>26436</v>
      </c>
      <c r="C5">
        <v>17510</v>
      </c>
      <c r="D5">
        <v>24167</v>
      </c>
      <c r="E5">
        <v>27167</v>
      </c>
      <c r="F5">
        <v>18227</v>
      </c>
      <c r="G5">
        <v>24276</v>
      </c>
      <c r="H5">
        <v>17930</v>
      </c>
      <c r="I5">
        <f t="shared" si="3"/>
        <v>24221.5</v>
      </c>
      <c r="K5">
        <f t="shared" si="4"/>
        <v>24221.5</v>
      </c>
      <c r="L5">
        <f t="shared" si="5"/>
        <v>21859</v>
      </c>
      <c r="M5">
        <f t="shared" si="6"/>
        <v>20167</v>
      </c>
      <c r="N5">
        <f t="shared" si="7"/>
        <v>22569.5</v>
      </c>
      <c r="O5">
        <f t="shared" si="8"/>
        <v>22627.5</v>
      </c>
      <c r="P5">
        <f t="shared" si="9"/>
        <v>22096.5</v>
      </c>
      <c r="Q5">
        <f t="shared" si="10"/>
        <v>24776</v>
      </c>
      <c r="R5">
        <f t="shared" si="11"/>
        <v>20205.5</v>
      </c>
      <c r="T5">
        <f>1.5*T4</f>
        <v>2.25</v>
      </c>
      <c r="U5">
        <f t="shared" ref="U5:U24" si="32">INT(K5/$T5)</f>
        <v>10765</v>
      </c>
      <c r="V5">
        <f t="shared" ref="V5:V24" si="33">INT(L5/$T5)</f>
        <v>9715</v>
      </c>
      <c r="W5">
        <f t="shared" ref="W5:W24" si="34">INT(M5/$T5)</f>
        <v>8963</v>
      </c>
      <c r="X5">
        <f t="shared" ref="X5:X24" si="35">INT(N5/$T5)</f>
        <v>10030</v>
      </c>
      <c r="Y5">
        <f t="shared" ref="Y5:Y24" si="36">INT(O5/$T5)</f>
        <v>10056</v>
      </c>
      <c r="Z5">
        <f t="shared" ref="Z5:Z24" si="37">INT(P5/$T5)</f>
        <v>9820</v>
      </c>
      <c r="AA5">
        <f t="shared" ref="AA5:AA24" si="38">INT(Q5/$T5)</f>
        <v>11011</v>
      </c>
      <c r="AB5">
        <f t="shared" ref="AB5:AB24" si="39">INT(R5/$T5)</f>
        <v>8980</v>
      </c>
      <c r="AD5" t="s">
        <v>13</v>
      </c>
      <c r="AE5" s="12">
        <v>11584</v>
      </c>
      <c r="AF5">
        <v>10762</v>
      </c>
      <c r="AG5">
        <v>10675</v>
      </c>
      <c r="AH5">
        <v>10459</v>
      </c>
      <c r="AI5">
        <v>9836</v>
      </c>
      <c r="AJ5">
        <v>9744</v>
      </c>
      <c r="AK5">
        <v>9735</v>
      </c>
      <c r="AL5" s="15">
        <v>9224</v>
      </c>
      <c r="AN5" s="4">
        <f t="shared" ref="AN5:AN45" si="40">SUM(AE5:AL5)/8</f>
        <v>10252.375</v>
      </c>
      <c r="AO5" s="6">
        <f>((AE5-$AN5)/$AN5)</f>
        <v>0.12988453894829247</v>
      </c>
      <c r="AP5" s="6">
        <f t="shared" ref="AP5:AV5" si="41">((AF5-$AN5)/$AN5)</f>
        <v>4.9707994489081801E-2</v>
      </c>
      <c r="AQ5" s="6">
        <f t="shared" si="41"/>
        <v>4.1222155841939064E-2</v>
      </c>
      <c r="AR5" s="6">
        <f t="shared" si="41"/>
        <v>2.0153866786963997E-2</v>
      </c>
      <c r="AS5" s="6">
        <f t="shared" si="41"/>
        <v>-4.0612540996598348E-2</v>
      </c>
      <c r="AT5" s="6">
        <f t="shared" si="41"/>
        <v>-4.9586071520013653E-2</v>
      </c>
      <c r="AU5" s="6">
        <f t="shared" si="41"/>
        <v>-5.0463916897304284E-2</v>
      </c>
      <c r="AV5" s="6">
        <f t="shared" si="41"/>
        <v>-0.10030602665236103</v>
      </c>
      <c r="AW5" s="6"/>
      <c r="AX5">
        <v>3</v>
      </c>
      <c r="AY5" s="12">
        <v>0</v>
      </c>
      <c r="AZ5">
        <v>0</v>
      </c>
      <c r="BA5">
        <v>0</v>
      </c>
      <c r="BB5">
        <v>0</v>
      </c>
      <c r="BC5" s="14">
        <v>1</v>
      </c>
      <c r="BD5">
        <v>0</v>
      </c>
      <c r="BE5">
        <v>0</v>
      </c>
      <c r="BF5" s="15">
        <v>0</v>
      </c>
      <c r="BG5" s="12">
        <v>0</v>
      </c>
      <c r="BH5" s="23">
        <v>1</v>
      </c>
      <c r="BI5">
        <v>0</v>
      </c>
      <c r="BJ5">
        <v>0</v>
      </c>
      <c r="BK5">
        <v>0</v>
      </c>
      <c r="BL5">
        <v>0</v>
      </c>
      <c r="BM5">
        <v>0</v>
      </c>
      <c r="BN5" s="15">
        <v>0</v>
      </c>
      <c r="BP5" s="12">
        <f t="shared" si="13"/>
        <v>24221.5</v>
      </c>
      <c r="BQ5" s="15">
        <f t="shared" si="14"/>
        <v>24776</v>
      </c>
      <c r="BR5">
        <f t="shared" si="15"/>
        <v>-554.5</v>
      </c>
      <c r="BT5" s="12">
        <f t="shared" si="16"/>
        <v>22627.5</v>
      </c>
      <c r="BU5" s="15">
        <f t="shared" si="17"/>
        <v>20167</v>
      </c>
      <c r="BV5">
        <f t="shared" si="18"/>
        <v>2460.5</v>
      </c>
      <c r="BX5" s="12">
        <f t="shared" si="19"/>
        <v>20205.5</v>
      </c>
      <c r="BY5" s="15">
        <f t="shared" si="20"/>
        <v>24221.5</v>
      </c>
      <c r="BZ5">
        <f t="shared" si="21"/>
        <v>-4016</v>
      </c>
      <c r="CB5" s="12">
        <f t="shared" si="22"/>
        <v>20205.5</v>
      </c>
      <c r="CC5" s="15">
        <f t="shared" si="23"/>
        <v>24776</v>
      </c>
      <c r="CD5">
        <f t="shared" si="24"/>
        <v>-4570.5</v>
      </c>
      <c r="CF5" s="12">
        <f t="shared" si="25"/>
        <v>8980</v>
      </c>
      <c r="CG5">
        <f t="shared" si="26"/>
        <v>11011</v>
      </c>
      <c r="CH5">
        <f t="shared" si="27"/>
        <v>10765</v>
      </c>
      <c r="CI5">
        <f t="shared" si="28"/>
        <v>10056</v>
      </c>
      <c r="CJ5" s="15">
        <f t="shared" si="29"/>
        <v>8963</v>
      </c>
      <c r="CK5">
        <v>22</v>
      </c>
      <c r="CM5">
        <v>15</v>
      </c>
      <c r="CN5" s="12">
        <f t="shared" ref="CN5:CS5" si="42">U4/$AA4</f>
        <v>1.0663486556808326</v>
      </c>
      <c r="CO5">
        <f t="shared" si="42"/>
        <v>1.1667389418907199</v>
      </c>
      <c r="CP5">
        <f t="shared" si="42"/>
        <v>1.2558542931483088</v>
      </c>
      <c r="CQ5">
        <f t="shared" si="42"/>
        <v>1.1573070251517781</v>
      </c>
      <c r="CR5">
        <f t="shared" si="42"/>
        <v>1.0563746747614917</v>
      </c>
      <c r="CS5">
        <f t="shared" si="42"/>
        <v>1.0553989592367736</v>
      </c>
      <c r="CT5">
        <f>AA4/$AA4</f>
        <v>1</v>
      </c>
      <c r="CU5" s="15">
        <f>AB4/$AA4</f>
        <v>1.133889852558543</v>
      </c>
    </row>
    <row r="6" spans="1:121" ht="29" x14ac:dyDescent="0.35">
      <c r="A6">
        <v>63399</v>
      </c>
      <c r="B6">
        <v>33852</v>
      </c>
      <c r="C6">
        <v>36433</v>
      </c>
      <c r="D6">
        <v>31381</v>
      </c>
      <c r="E6">
        <v>34718</v>
      </c>
      <c r="F6">
        <v>34133</v>
      </c>
      <c r="G6">
        <v>44890</v>
      </c>
      <c r="H6">
        <v>24814</v>
      </c>
      <c r="I6">
        <f t="shared" si="3"/>
        <v>34425.5</v>
      </c>
      <c r="K6">
        <f t="shared" si="4"/>
        <v>34425.5</v>
      </c>
      <c r="L6">
        <f t="shared" si="5"/>
        <v>34364.5</v>
      </c>
      <c r="M6">
        <f t="shared" si="6"/>
        <v>33559</v>
      </c>
      <c r="N6">
        <f t="shared" si="7"/>
        <v>34521</v>
      </c>
      <c r="O6">
        <f t="shared" si="8"/>
        <v>32963</v>
      </c>
      <c r="P6">
        <f t="shared" si="9"/>
        <v>34399</v>
      </c>
      <c r="Q6">
        <f t="shared" si="10"/>
        <v>34951</v>
      </c>
      <c r="R6">
        <f t="shared" si="11"/>
        <v>30237.5</v>
      </c>
      <c r="T6">
        <f t="shared" ref="T6:T24" si="43">1.5*T5</f>
        <v>3.375</v>
      </c>
      <c r="U6">
        <f t="shared" si="32"/>
        <v>10200</v>
      </c>
      <c r="V6">
        <f t="shared" si="33"/>
        <v>10182</v>
      </c>
      <c r="W6">
        <f t="shared" si="34"/>
        <v>9943</v>
      </c>
      <c r="X6">
        <f t="shared" si="35"/>
        <v>10228</v>
      </c>
      <c r="Y6">
        <f t="shared" si="36"/>
        <v>9766</v>
      </c>
      <c r="Z6">
        <f t="shared" si="37"/>
        <v>10192</v>
      </c>
      <c r="AA6">
        <f t="shared" si="38"/>
        <v>10355</v>
      </c>
      <c r="AB6">
        <f t="shared" si="39"/>
        <v>8959</v>
      </c>
      <c r="AE6" s="10" t="s">
        <v>6</v>
      </c>
      <c r="AF6" s="2" t="s">
        <v>0</v>
      </c>
      <c r="AG6" s="2" t="s">
        <v>4</v>
      </c>
      <c r="AH6" s="2" t="s">
        <v>3</v>
      </c>
      <c r="AI6" s="2" t="s">
        <v>5</v>
      </c>
      <c r="AJ6" s="2" t="s">
        <v>1</v>
      </c>
      <c r="AK6" s="2" t="s">
        <v>7</v>
      </c>
      <c r="AL6" s="11" t="s">
        <v>2</v>
      </c>
      <c r="AN6" s="4"/>
      <c r="AO6" s="8" t="s">
        <v>6</v>
      </c>
      <c r="AP6" s="31" t="s">
        <v>0</v>
      </c>
      <c r="AQ6" s="2" t="s">
        <v>4</v>
      </c>
      <c r="AR6" s="2" t="s">
        <v>3</v>
      </c>
      <c r="AS6" s="30" t="s">
        <v>5</v>
      </c>
      <c r="AT6" s="7" t="s">
        <v>1</v>
      </c>
      <c r="AU6" s="9" t="s">
        <v>7</v>
      </c>
      <c r="AV6" s="2" t="s">
        <v>2</v>
      </c>
      <c r="AW6" s="2"/>
      <c r="AX6">
        <v>4</v>
      </c>
      <c r="AY6" s="12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13">
        <v>1</v>
      </c>
      <c r="BG6" s="12">
        <v>0</v>
      </c>
      <c r="BH6" s="23">
        <v>1</v>
      </c>
      <c r="BI6">
        <v>0</v>
      </c>
      <c r="BJ6">
        <v>0</v>
      </c>
      <c r="BK6">
        <v>0</v>
      </c>
      <c r="BL6">
        <v>0</v>
      </c>
      <c r="BM6">
        <v>0</v>
      </c>
      <c r="BN6" s="15">
        <v>0</v>
      </c>
      <c r="BP6" s="12">
        <f t="shared" si="13"/>
        <v>34425.5</v>
      </c>
      <c r="BQ6" s="15">
        <f t="shared" si="14"/>
        <v>34951</v>
      </c>
      <c r="BR6">
        <f t="shared" si="15"/>
        <v>-525.5</v>
      </c>
      <c r="BT6" s="12">
        <f t="shared" si="16"/>
        <v>32963</v>
      </c>
      <c r="BU6" s="15">
        <f t="shared" si="17"/>
        <v>33559</v>
      </c>
      <c r="BV6">
        <f t="shared" si="18"/>
        <v>-596</v>
      </c>
      <c r="BX6" s="12">
        <f t="shared" si="19"/>
        <v>30237.5</v>
      </c>
      <c r="BY6" s="15">
        <f t="shared" si="20"/>
        <v>34425.5</v>
      </c>
      <c r="BZ6">
        <f t="shared" si="21"/>
        <v>-4188</v>
      </c>
      <c r="CB6" s="12">
        <f t="shared" si="22"/>
        <v>30237.5</v>
      </c>
      <c r="CC6" s="15">
        <f t="shared" si="23"/>
        <v>34951</v>
      </c>
      <c r="CD6">
        <f t="shared" si="24"/>
        <v>-4713.5</v>
      </c>
      <c r="CF6" s="12">
        <f t="shared" si="25"/>
        <v>8959</v>
      </c>
      <c r="CG6">
        <f t="shared" si="26"/>
        <v>10355</v>
      </c>
      <c r="CH6">
        <f t="shared" si="27"/>
        <v>10200</v>
      </c>
      <c r="CI6">
        <f t="shared" si="28"/>
        <v>9766</v>
      </c>
      <c r="CJ6" s="15">
        <f t="shared" si="29"/>
        <v>9943</v>
      </c>
      <c r="CK6">
        <v>33</v>
      </c>
      <c r="CM6">
        <v>22</v>
      </c>
      <c r="CN6" s="12">
        <f t="shared" ref="CN6:CO6" si="44">U5/$W5</f>
        <v>1.2010487559968761</v>
      </c>
      <c r="CO6">
        <f t="shared" si="44"/>
        <v>1.0839004797500837</v>
      </c>
      <c r="CP6">
        <f>W5/$W5</f>
        <v>1</v>
      </c>
      <c r="CQ6">
        <f t="shared" ref="CQ6:CU6" si="45">X5/$W5</f>
        <v>1.1190449626241215</v>
      </c>
      <c r="CR6">
        <f t="shared" si="45"/>
        <v>1.1219457770835657</v>
      </c>
      <c r="CS6">
        <f t="shared" si="45"/>
        <v>1.095615307374763</v>
      </c>
      <c r="CT6">
        <f t="shared" si="45"/>
        <v>1.228494923574696</v>
      </c>
      <c r="CU6" s="15">
        <f t="shared" si="45"/>
        <v>1.0018966863773291</v>
      </c>
    </row>
    <row r="7" spans="1:121" x14ac:dyDescent="0.35">
      <c r="A7">
        <v>54976</v>
      </c>
      <c r="B7">
        <v>39056</v>
      </c>
      <c r="C7">
        <v>46686</v>
      </c>
      <c r="D7">
        <v>53562</v>
      </c>
      <c r="E7">
        <v>53742</v>
      </c>
      <c r="F7">
        <v>49363</v>
      </c>
      <c r="G7">
        <v>45672</v>
      </c>
      <c r="H7">
        <v>38477</v>
      </c>
      <c r="I7">
        <f t="shared" si="3"/>
        <v>48024.5</v>
      </c>
      <c r="K7">
        <f t="shared" si="4"/>
        <v>48024.5</v>
      </c>
      <c r="L7">
        <f t="shared" si="5"/>
        <v>49777.5</v>
      </c>
      <c r="M7">
        <f t="shared" si="6"/>
        <v>46536.5</v>
      </c>
      <c r="N7">
        <f t="shared" si="7"/>
        <v>44377</v>
      </c>
      <c r="O7">
        <f t="shared" si="8"/>
        <v>46355.5</v>
      </c>
      <c r="P7">
        <f t="shared" si="9"/>
        <v>51098.5</v>
      </c>
      <c r="Q7">
        <f t="shared" si="10"/>
        <v>50060</v>
      </c>
      <c r="R7">
        <f t="shared" si="11"/>
        <v>43627.5</v>
      </c>
      <c r="T7">
        <f t="shared" si="43"/>
        <v>5.0625</v>
      </c>
      <c r="U7">
        <f t="shared" si="32"/>
        <v>9486</v>
      </c>
      <c r="V7">
        <f t="shared" si="33"/>
        <v>9832</v>
      </c>
      <c r="W7">
        <f t="shared" si="34"/>
        <v>9192</v>
      </c>
      <c r="X7">
        <f t="shared" si="35"/>
        <v>8765</v>
      </c>
      <c r="Y7">
        <f t="shared" si="36"/>
        <v>9156</v>
      </c>
      <c r="Z7">
        <f t="shared" si="37"/>
        <v>10093</v>
      </c>
      <c r="AA7">
        <f t="shared" si="38"/>
        <v>9888</v>
      </c>
      <c r="AB7">
        <f t="shared" si="39"/>
        <v>8617</v>
      </c>
      <c r="AD7" t="s">
        <v>14</v>
      </c>
      <c r="AE7" s="12">
        <v>11011</v>
      </c>
      <c r="AF7">
        <v>10765</v>
      </c>
      <c r="AG7">
        <v>10056</v>
      </c>
      <c r="AH7">
        <v>10030</v>
      </c>
      <c r="AI7">
        <v>9820</v>
      </c>
      <c r="AJ7">
        <v>9715</v>
      </c>
      <c r="AK7">
        <v>8980</v>
      </c>
      <c r="AL7" s="15">
        <v>8963</v>
      </c>
      <c r="AN7" s="4">
        <f t="shared" si="40"/>
        <v>9917.5</v>
      </c>
      <c r="AO7" s="6">
        <f>((AE7-$AN7)/$AN7)</f>
        <v>0.11025964204688682</v>
      </c>
      <c r="AP7" s="6">
        <f t="shared" ref="AP7:AV7" si="46">((AF7-$AN7)/$AN7)</f>
        <v>8.545500378119486E-2</v>
      </c>
      <c r="AQ7" s="6">
        <f t="shared" si="46"/>
        <v>1.3965213007310309E-2</v>
      </c>
      <c r="AR7" s="6">
        <f t="shared" si="46"/>
        <v>1.1343584572724981E-2</v>
      </c>
      <c r="AS7" s="6">
        <f t="shared" si="46"/>
        <v>-9.8311066296949828E-3</v>
      </c>
      <c r="AT7" s="6">
        <f t="shared" si="46"/>
        <v>-2.0418452230904965E-2</v>
      </c>
      <c r="AU7" s="6">
        <f t="shared" si="46"/>
        <v>-9.4529871439374843E-2</v>
      </c>
      <c r="AV7" s="6">
        <f t="shared" si="46"/>
        <v>-9.6244013108142179E-2</v>
      </c>
      <c r="AW7" s="6"/>
      <c r="AX7">
        <v>5</v>
      </c>
      <c r="AY7" s="12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13">
        <v>1</v>
      </c>
      <c r="BG7" s="12">
        <v>0</v>
      </c>
      <c r="BH7">
        <v>0</v>
      </c>
      <c r="BI7" s="23">
        <v>1</v>
      </c>
      <c r="BJ7">
        <v>0</v>
      </c>
      <c r="BK7">
        <v>0</v>
      </c>
      <c r="BL7">
        <v>0</v>
      </c>
      <c r="BM7">
        <v>0</v>
      </c>
      <c r="BN7" s="15">
        <v>0</v>
      </c>
      <c r="BP7" s="12">
        <f t="shared" si="13"/>
        <v>48024.5</v>
      </c>
      <c r="BQ7" s="15">
        <f t="shared" si="14"/>
        <v>50060</v>
      </c>
      <c r="BR7">
        <f t="shared" si="15"/>
        <v>-2035.5</v>
      </c>
      <c r="BT7" s="12">
        <f t="shared" si="16"/>
        <v>46355.5</v>
      </c>
      <c r="BU7" s="15">
        <f t="shared" si="17"/>
        <v>46536.5</v>
      </c>
      <c r="BV7">
        <f t="shared" si="18"/>
        <v>-181</v>
      </c>
      <c r="BX7" s="12">
        <f t="shared" si="19"/>
        <v>43627.5</v>
      </c>
      <c r="BY7" s="15">
        <f t="shared" si="20"/>
        <v>48024.5</v>
      </c>
      <c r="BZ7">
        <f t="shared" si="21"/>
        <v>-4397</v>
      </c>
      <c r="CB7" s="12">
        <f t="shared" si="22"/>
        <v>43627.5</v>
      </c>
      <c r="CC7" s="15">
        <f t="shared" si="23"/>
        <v>50060</v>
      </c>
      <c r="CD7">
        <f t="shared" si="24"/>
        <v>-6432.5</v>
      </c>
      <c r="CF7" s="12">
        <f t="shared" si="25"/>
        <v>8617</v>
      </c>
      <c r="CG7">
        <f t="shared" si="26"/>
        <v>9888</v>
      </c>
      <c r="CH7">
        <f t="shared" si="27"/>
        <v>9486</v>
      </c>
      <c r="CI7">
        <f t="shared" si="28"/>
        <v>9156</v>
      </c>
      <c r="CJ7" s="15">
        <f t="shared" si="29"/>
        <v>9192</v>
      </c>
      <c r="CK7">
        <v>49</v>
      </c>
      <c r="CM7">
        <v>33</v>
      </c>
      <c r="CN7" s="12">
        <f t="shared" ref="CN7:CT10" si="47">U6/$AB6</f>
        <v>1.1385199240986716</v>
      </c>
      <c r="CO7">
        <f t="shared" si="47"/>
        <v>1.1365107712914388</v>
      </c>
      <c r="CP7">
        <f t="shared" si="47"/>
        <v>1.1098336867954013</v>
      </c>
      <c r="CQ7">
        <f t="shared" si="47"/>
        <v>1.1416452729099229</v>
      </c>
      <c r="CR7">
        <f t="shared" si="47"/>
        <v>1.0900770175242773</v>
      </c>
      <c r="CS7">
        <f t="shared" si="47"/>
        <v>1.1376269672954571</v>
      </c>
      <c r="CT7">
        <f t="shared" si="47"/>
        <v>1.1558209621609554</v>
      </c>
      <c r="CU7" s="15">
        <f>AB6/$AB6</f>
        <v>1</v>
      </c>
    </row>
    <row r="8" spans="1:121" ht="29" x14ac:dyDescent="0.35">
      <c r="A8">
        <v>73173</v>
      </c>
      <c r="B8">
        <v>65244</v>
      </c>
      <c r="C8">
        <v>62565</v>
      </c>
      <c r="D8">
        <v>70154</v>
      </c>
      <c r="E8">
        <v>61129</v>
      </c>
      <c r="F8">
        <v>70708</v>
      </c>
      <c r="G8">
        <v>68599</v>
      </c>
      <c r="H8">
        <v>65929</v>
      </c>
      <c r="I8">
        <f t="shared" si="3"/>
        <v>67264</v>
      </c>
      <c r="K8">
        <f t="shared" si="4"/>
        <v>67264</v>
      </c>
      <c r="L8">
        <f t="shared" si="5"/>
        <v>63555.5</v>
      </c>
      <c r="M8">
        <f t="shared" si="6"/>
        <v>68259</v>
      </c>
      <c r="N8">
        <f t="shared" si="7"/>
        <v>65120</v>
      </c>
      <c r="O8">
        <f t="shared" si="8"/>
        <v>66128</v>
      </c>
      <c r="P8">
        <f t="shared" si="9"/>
        <v>62725.5</v>
      </c>
      <c r="Q8">
        <f t="shared" si="10"/>
        <v>65536</v>
      </c>
      <c r="R8">
        <f t="shared" si="11"/>
        <v>61181.5</v>
      </c>
      <c r="T8">
        <f t="shared" si="43"/>
        <v>7.59375</v>
      </c>
      <c r="U8">
        <f t="shared" si="32"/>
        <v>8857</v>
      </c>
      <c r="V8">
        <f t="shared" si="33"/>
        <v>8369</v>
      </c>
      <c r="W8">
        <f t="shared" si="34"/>
        <v>8988</v>
      </c>
      <c r="X8">
        <f t="shared" si="35"/>
        <v>8575</v>
      </c>
      <c r="Y8">
        <f t="shared" si="36"/>
        <v>8708</v>
      </c>
      <c r="Z8">
        <f t="shared" si="37"/>
        <v>8260</v>
      </c>
      <c r="AA8">
        <f t="shared" si="38"/>
        <v>8630</v>
      </c>
      <c r="AB8">
        <f t="shared" si="39"/>
        <v>8056</v>
      </c>
      <c r="AE8" s="10" t="s">
        <v>6</v>
      </c>
      <c r="AF8" s="2" t="s">
        <v>3</v>
      </c>
      <c r="AG8" s="2" t="s">
        <v>0</v>
      </c>
      <c r="AH8" s="2" t="s">
        <v>5</v>
      </c>
      <c r="AI8" s="2" t="s">
        <v>1</v>
      </c>
      <c r="AJ8" s="2" t="s">
        <v>2</v>
      </c>
      <c r="AK8" s="2" t="s">
        <v>4</v>
      </c>
      <c r="AL8" s="11" t="s">
        <v>7</v>
      </c>
      <c r="AN8" s="4"/>
      <c r="AO8" s="8" t="s">
        <v>6</v>
      </c>
      <c r="AP8" s="2" t="s">
        <v>3</v>
      </c>
      <c r="AQ8" s="31" t="s">
        <v>0</v>
      </c>
      <c r="AR8" s="30" t="s">
        <v>5</v>
      </c>
      <c r="AS8" s="7" t="s">
        <v>1</v>
      </c>
      <c r="AT8" s="2" t="s">
        <v>2</v>
      </c>
      <c r="AU8" s="2" t="s">
        <v>4</v>
      </c>
      <c r="AV8" s="9" t="s">
        <v>7</v>
      </c>
      <c r="AW8" s="2"/>
      <c r="AX8">
        <v>6</v>
      </c>
      <c r="AY8" s="12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13">
        <v>1</v>
      </c>
      <c r="BG8" s="12">
        <v>0</v>
      </c>
      <c r="BH8">
        <v>0</v>
      </c>
      <c r="BI8">
        <v>0</v>
      </c>
      <c r="BJ8">
        <v>0</v>
      </c>
      <c r="BK8" s="23">
        <v>1</v>
      </c>
      <c r="BL8">
        <v>0</v>
      </c>
      <c r="BM8">
        <v>0</v>
      </c>
      <c r="BN8" s="15">
        <v>0</v>
      </c>
      <c r="BP8" s="12">
        <f t="shared" si="13"/>
        <v>67264</v>
      </c>
      <c r="BQ8" s="15">
        <f t="shared" si="14"/>
        <v>65536</v>
      </c>
      <c r="BR8">
        <f t="shared" si="15"/>
        <v>1728</v>
      </c>
      <c r="BT8" s="12">
        <f t="shared" si="16"/>
        <v>66128</v>
      </c>
      <c r="BU8" s="15">
        <f t="shared" si="17"/>
        <v>68259</v>
      </c>
      <c r="BV8">
        <f t="shared" si="18"/>
        <v>-2131</v>
      </c>
      <c r="BX8" s="12">
        <f t="shared" si="19"/>
        <v>61181.5</v>
      </c>
      <c r="BY8" s="15">
        <f t="shared" si="20"/>
        <v>67264</v>
      </c>
      <c r="BZ8">
        <f t="shared" si="21"/>
        <v>-6082.5</v>
      </c>
      <c r="CB8" s="12">
        <f t="shared" si="22"/>
        <v>61181.5</v>
      </c>
      <c r="CC8" s="15">
        <f t="shared" si="23"/>
        <v>65536</v>
      </c>
      <c r="CD8">
        <f t="shared" si="24"/>
        <v>-4354.5</v>
      </c>
      <c r="CF8" s="12">
        <f t="shared" si="25"/>
        <v>8056</v>
      </c>
      <c r="CG8">
        <f t="shared" si="26"/>
        <v>8630</v>
      </c>
      <c r="CH8">
        <f t="shared" si="27"/>
        <v>8857</v>
      </c>
      <c r="CI8">
        <f t="shared" si="28"/>
        <v>8708</v>
      </c>
      <c r="CJ8" s="15">
        <f t="shared" si="29"/>
        <v>8988</v>
      </c>
      <c r="CK8">
        <v>73</v>
      </c>
      <c r="CM8">
        <v>49</v>
      </c>
      <c r="CN8" s="12">
        <f t="shared" si="47"/>
        <v>1.1008471625855867</v>
      </c>
      <c r="CO8">
        <f t="shared" si="47"/>
        <v>1.1410003481490079</v>
      </c>
      <c r="CP8">
        <f t="shared" si="47"/>
        <v>1.0667285598236045</v>
      </c>
      <c r="CQ8">
        <f t="shared" si="47"/>
        <v>1.0171753510502495</v>
      </c>
      <c r="CR8">
        <f t="shared" si="47"/>
        <v>1.0625507717303007</v>
      </c>
      <c r="CS8">
        <f t="shared" si="47"/>
        <v>1.1712893118254613</v>
      </c>
      <c r="CT8">
        <f t="shared" si="47"/>
        <v>1.1474991296274806</v>
      </c>
      <c r="CU8" s="15">
        <f>AB7/$AB7</f>
        <v>1</v>
      </c>
    </row>
    <row r="9" spans="1:121" x14ac:dyDescent="0.35">
      <c r="A9">
        <v>117844</v>
      </c>
      <c r="B9">
        <v>96295</v>
      </c>
      <c r="C9">
        <v>107093</v>
      </c>
      <c r="D9">
        <v>96898</v>
      </c>
      <c r="E9">
        <v>100925</v>
      </c>
      <c r="F9">
        <v>82650</v>
      </c>
      <c r="G9">
        <v>89747</v>
      </c>
      <c r="H9">
        <v>91455</v>
      </c>
      <c r="I9">
        <f t="shared" si="3"/>
        <v>96596.5</v>
      </c>
      <c r="K9">
        <f t="shared" si="4"/>
        <v>96596.5</v>
      </c>
      <c r="L9">
        <f t="shared" si="5"/>
        <v>100020.5</v>
      </c>
      <c r="M9">
        <f t="shared" si="6"/>
        <v>96261</v>
      </c>
      <c r="N9">
        <f t="shared" si="7"/>
        <v>100084</v>
      </c>
      <c r="O9">
        <f t="shared" si="8"/>
        <v>99585.5</v>
      </c>
      <c r="P9">
        <f t="shared" si="9"/>
        <v>93768</v>
      </c>
      <c r="Q9">
        <f t="shared" si="10"/>
        <v>93682.5</v>
      </c>
      <c r="R9">
        <f t="shared" si="11"/>
        <v>89737.5</v>
      </c>
      <c r="T9">
        <f t="shared" si="43"/>
        <v>11.390625</v>
      </c>
      <c r="U9">
        <f t="shared" si="32"/>
        <v>8480</v>
      </c>
      <c r="V9">
        <f t="shared" si="33"/>
        <v>8780</v>
      </c>
      <c r="W9">
        <f t="shared" si="34"/>
        <v>8450</v>
      </c>
      <c r="X9">
        <f t="shared" si="35"/>
        <v>8786</v>
      </c>
      <c r="Y9">
        <f t="shared" si="36"/>
        <v>8742</v>
      </c>
      <c r="Z9">
        <f t="shared" si="37"/>
        <v>8232</v>
      </c>
      <c r="AA9">
        <f t="shared" si="38"/>
        <v>8224</v>
      </c>
      <c r="AB9">
        <f t="shared" si="39"/>
        <v>7878</v>
      </c>
      <c r="AD9" t="s">
        <v>15</v>
      </c>
      <c r="AE9" s="12">
        <v>10355</v>
      </c>
      <c r="AF9">
        <v>10228</v>
      </c>
      <c r="AG9">
        <v>10200</v>
      </c>
      <c r="AH9">
        <v>10192</v>
      </c>
      <c r="AI9">
        <v>10182</v>
      </c>
      <c r="AJ9">
        <v>9943</v>
      </c>
      <c r="AK9">
        <v>9766</v>
      </c>
      <c r="AL9" s="15">
        <v>8959</v>
      </c>
      <c r="AN9" s="4">
        <f t="shared" si="40"/>
        <v>9978.125</v>
      </c>
      <c r="AO9" s="6">
        <f>((AE9-$AN9)/$AN9)</f>
        <v>3.777012214218603E-2</v>
      </c>
      <c r="AP9" s="6">
        <f t="shared" ref="AP9:AV9" si="48">((AF9-$AN9)/$AN9)</f>
        <v>2.5042279987472597E-2</v>
      </c>
      <c r="AQ9" s="6">
        <f t="shared" si="48"/>
        <v>2.2236141559661759E-2</v>
      </c>
      <c r="AR9" s="6">
        <f t="shared" si="48"/>
        <v>2.1434387723144377E-2</v>
      </c>
      <c r="AS9" s="6">
        <f t="shared" si="48"/>
        <v>2.0432195427497652E-2</v>
      </c>
      <c r="AT9" s="6">
        <f t="shared" si="48"/>
        <v>-3.5202004384591295E-3</v>
      </c>
      <c r="AU9" s="6">
        <f t="shared" si="48"/>
        <v>-2.1259004071406202E-2</v>
      </c>
      <c r="AV9" s="6">
        <f t="shared" si="48"/>
        <v>-0.10213592233009709</v>
      </c>
      <c r="AW9" s="6"/>
      <c r="AX9">
        <v>7</v>
      </c>
      <c r="AY9" s="12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15">
        <v>1</v>
      </c>
      <c r="BG9" s="12">
        <v>0</v>
      </c>
      <c r="BH9">
        <v>0</v>
      </c>
      <c r="BI9">
        <v>0</v>
      </c>
      <c r="BJ9">
        <v>0</v>
      </c>
      <c r="BK9">
        <v>0</v>
      </c>
      <c r="BL9" s="23">
        <v>1</v>
      </c>
      <c r="BM9">
        <v>0</v>
      </c>
      <c r="BN9" s="15">
        <v>0</v>
      </c>
      <c r="BP9" s="12">
        <f t="shared" si="13"/>
        <v>96596.5</v>
      </c>
      <c r="BQ9" s="15">
        <f t="shared" si="14"/>
        <v>93682.5</v>
      </c>
      <c r="BR9">
        <f t="shared" si="15"/>
        <v>2914</v>
      </c>
      <c r="BT9" s="12">
        <f t="shared" si="16"/>
        <v>99585.5</v>
      </c>
      <c r="BU9" s="15">
        <f t="shared" si="17"/>
        <v>96261</v>
      </c>
      <c r="BV9">
        <f t="shared" si="18"/>
        <v>3324.5</v>
      </c>
      <c r="BX9" s="12">
        <f t="shared" si="19"/>
        <v>89737.5</v>
      </c>
      <c r="BY9" s="15">
        <f t="shared" si="20"/>
        <v>96596.5</v>
      </c>
      <c r="BZ9">
        <f t="shared" si="21"/>
        <v>-6859</v>
      </c>
      <c r="CB9" s="12">
        <f t="shared" si="22"/>
        <v>89737.5</v>
      </c>
      <c r="CC9" s="15">
        <f t="shared" si="23"/>
        <v>93682.5</v>
      </c>
      <c r="CD9">
        <f t="shared" si="24"/>
        <v>-3945</v>
      </c>
      <c r="CF9" s="12">
        <f t="shared" si="25"/>
        <v>7878</v>
      </c>
      <c r="CG9">
        <f t="shared" si="26"/>
        <v>8224</v>
      </c>
      <c r="CH9">
        <f t="shared" si="27"/>
        <v>8480</v>
      </c>
      <c r="CI9">
        <f t="shared" si="28"/>
        <v>8742</v>
      </c>
      <c r="CJ9" s="15">
        <f t="shared" si="29"/>
        <v>8450</v>
      </c>
      <c r="CK9">
        <v>109</v>
      </c>
      <c r="CM9">
        <v>73</v>
      </c>
      <c r="CN9" s="12">
        <f t="shared" si="47"/>
        <v>1.0994289970208539</v>
      </c>
      <c r="CO9">
        <f t="shared" si="47"/>
        <v>1.038853028798411</v>
      </c>
      <c r="CP9">
        <f t="shared" si="47"/>
        <v>1.1156901688182721</v>
      </c>
      <c r="CQ9">
        <f t="shared" si="47"/>
        <v>1.0644240317775571</v>
      </c>
      <c r="CR9">
        <f t="shared" si="47"/>
        <v>1.0809334657398213</v>
      </c>
      <c r="CS9">
        <f t="shared" si="47"/>
        <v>1.0253227408143</v>
      </c>
      <c r="CT9">
        <f t="shared" si="47"/>
        <v>1.0712512413108242</v>
      </c>
      <c r="CU9" s="15">
        <f>AB8/$AB8</f>
        <v>1</v>
      </c>
    </row>
    <row r="10" spans="1:121" ht="29" x14ac:dyDescent="0.35">
      <c r="A10">
        <v>158347</v>
      </c>
      <c r="B10">
        <v>141764</v>
      </c>
      <c r="C10">
        <v>130730</v>
      </c>
      <c r="D10">
        <v>152257</v>
      </c>
      <c r="E10">
        <v>128683</v>
      </c>
      <c r="F10">
        <v>141380</v>
      </c>
      <c r="G10">
        <v>136996</v>
      </c>
      <c r="H10">
        <v>128413</v>
      </c>
      <c r="I10">
        <f t="shared" si="3"/>
        <v>139188</v>
      </c>
      <c r="K10">
        <f t="shared" si="4"/>
        <v>139188</v>
      </c>
      <c r="L10">
        <f t="shared" si="5"/>
        <v>137023</v>
      </c>
      <c r="M10">
        <f t="shared" si="6"/>
        <v>137780.5</v>
      </c>
      <c r="N10">
        <f t="shared" si="7"/>
        <v>136693</v>
      </c>
      <c r="O10">
        <f t="shared" si="8"/>
        <v>135983.5</v>
      </c>
      <c r="P10">
        <f t="shared" si="9"/>
        <v>136856.5</v>
      </c>
      <c r="Q10">
        <f t="shared" si="10"/>
        <v>136571.5</v>
      </c>
      <c r="R10">
        <f t="shared" si="11"/>
        <v>137026.5</v>
      </c>
      <c r="T10">
        <f t="shared" si="43"/>
        <v>17.0859375</v>
      </c>
      <c r="U10">
        <f t="shared" si="32"/>
        <v>8146</v>
      </c>
      <c r="V10">
        <f t="shared" si="33"/>
        <v>8019</v>
      </c>
      <c r="W10">
        <f t="shared" si="34"/>
        <v>8063</v>
      </c>
      <c r="X10">
        <f t="shared" si="35"/>
        <v>8000</v>
      </c>
      <c r="Y10">
        <f t="shared" si="36"/>
        <v>7958</v>
      </c>
      <c r="Z10">
        <f t="shared" si="37"/>
        <v>8009</v>
      </c>
      <c r="AA10">
        <f t="shared" si="38"/>
        <v>7993</v>
      </c>
      <c r="AB10">
        <f t="shared" si="39"/>
        <v>8019</v>
      </c>
      <c r="AE10" s="10" t="s">
        <v>5</v>
      </c>
      <c r="AF10" s="2" t="s">
        <v>6</v>
      </c>
      <c r="AG10" s="2" t="s">
        <v>1</v>
      </c>
      <c r="AH10" s="2" t="s">
        <v>0</v>
      </c>
      <c r="AI10" s="2" t="s">
        <v>2</v>
      </c>
      <c r="AJ10" s="2" t="s">
        <v>4</v>
      </c>
      <c r="AK10" s="2" t="s">
        <v>3</v>
      </c>
      <c r="AL10" s="11" t="s">
        <v>7</v>
      </c>
      <c r="AN10" s="4"/>
      <c r="AO10" s="30" t="s">
        <v>5</v>
      </c>
      <c r="AP10" s="8" t="s">
        <v>6</v>
      </c>
      <c r="AQ10" s="7" t="s">
        <v>1</v>
      </c>
      <c r="AR10" s="31" t="s">
        <v>0</v>
      </c>
      <c r="AS10" s="2" t="s">
        <v>2</v>
      </c>
      <c r="AT10" s="2" t="s">
        <v>4</v>
      </c>
      <c r="AU10" s="2" t="s">
        <v>3</v>
      </c>
      <c r="AV10" s="9" t="s">
        <v>7</v>
      </c>
      <c r="AW10" s="2"/>
      <c r="AX10">
        <v>8</v>
      </c>
      <c r="AY10" s="12">
        <v>0</v>
      </c>
      <c r="AZ10">
        <v>0</v>
      </c>
      <c r="BA10">
        <v>0</v>
      </c>
      <c r="BB10" s="14">
        <v>1</v>
      </c>
      <c r="BC10">
        <v>0</v>
      </c>
      <c r="BD10">
        <v>0</v>
      </c>
      <c r="BE10">
        <v>0</v>
      </c>
      <c r="BF10" s="15">
        <v>0</v>
      </c>
      <c r="BG10" s="12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s="23">
        <v>1</v>
      </c>
      <c r="BN10" s="15">
        <v>0</v>
      </c>
      <c r="BP10" s="12">
        <f t="shared" si="13"/>
        <v>139188</v>
      </c>
      <c r="BQ10" s="15">
        <f t="shared" si="14"/>
        <v>136571.5</v>
      </c>
      <c r="BR10">
        <f t="shared" si="15"/>
        <v>2616.5</v>
      </c>
      <c r="BT10" s="12">
        <f t="shared" si="16"/>
        <v>135983.5</v>
      </c>
      <c r="BU10" s="15">
        <f t="shared" si="17"/>
        <v>137780.5</v>
      </c>
      <c r="BV10">
        <f t="shared" si="18"/>
        <v>-1797</v>
      </c>
      <c r="BX10" s="12">
        <f t="shared" si="19"/>
        <v>137026.5</v>
      </c>
      <c r="BY10" s="15">
        <f t="shared" si="20"/>
        <v>139188</v>
      </c>
      <c r="BZ10">
        <f t="shared" si="21"/>
        <v>-2161.5</v>
      </c>
      <c r="CB10" s="12">
        <f t="shared" si="22"/>
        <v>137026.5</v>
      </c>
      <c r="CC10" s="15">
        <f t="shared" si="23"/>
        <v>136571.5</v>
      </c>
      <c r="CD10">
        <f t="shared" si="24"/>
        <v>455</v>
      </c>
      <c r="CF10" s="12">
        <f t="shared" si="25"/>
        <v>8019</v>
      </c>
      <c r="CG10">
        <f t="shared" si="26"/>
        <v>7993</v>
      </c>
      <c r="CH10">
        <f t="shared" si="27"/>
        <v>8146</v>
      </c>
      <c r="CI10">
        <f t="shared" si="28"/>
        <v>7958</v>
      </c>
      <c r="CJ10" s="15">
        <f t="shared" si="29"/>
        <v>8063</v>
      </c>
      <c r="CK10">
        <v>163</v>
      </c>
      <c r="CM10">
        <v>109</v>
      </c>
      <c r="CN10" s="12">
        <f t="shared" si="47"/>
        <v>1.0764153338410765</v>
      </c>
      <c r="CO10">
        <f t="shared" si="47"/>
        <v>1.1144960649911144</v>
      </c>
      <c r="CP10">
        <f t="shared" si="47"/>
        <v>1.0726072607260726</v>
      </c>
      <c r="CQ10">
        <f t="shared" si="47"/>
        <v>1.1152576796141151</v>
      </c>
      <c r="CR10">
        <f t="shared" si="47"/>
        <v>1.1096725057121097</v>
      </c>
      <c r="CS10">
        <f t="shared" si="47"/>
        <v>1.044935262757045</v>
      </c>
      <c r="CT10">
        <f t="shared" si="47"/>
        <v>1.0439197765930439</v>
      </c>
      <c r="CU10" s="15">
        <f>AB9/$AB9</f>
        <v>1</v>
      </c>
    </row>
    <row r="11" spans="1:121" x14ac:dyDescent="0.35">
      <c r="A11">
        <v>210958</v>
      </c>
      <c r="B11">
        <v>190606</v>
      </c>
      <c r="C11">
        <v>180116</v>
      </c>
      <c r="D11">
        <v>187250</v>
      </c>
      <c r="E11">
        <v>197451</v>
      </c>
      <c r="F11">
        <v>185552</v>
      </c>
      <c r="G11">
        <v>185309</v>
      </c>
      <c r="H11">
        <v>168057</v>
      </c>
      <c r="I11">
        <f t="shared" si="3"/>
        <v>186401</v>
      </c>
      <c r="K11">
        <f t="shared" si="4"/>
        <v>186401</v>
      </c>
      <c r="L11">
        <f t="shared" si="5"/>
        <v>186483</v>
      </c>
      <c r="M11">
        <f t="shared" si="6"/>
        <v>189740.5</v>
      </c>
      <c r="N11">
        <f t="shared" si="7"/>
        <v>189154</v>
      </c>
      <c r="O11">
        <f t="shared" si="8"/>
        <v>188292</v>
      </c>
      <c r="P11">
        <f t="shared" si="9"/>
        <v>193868</v>
      </c>
      <c r="Q11">
        <f t="shared" si="10"/>
        <v>190525</v>
      </c>
      <c r="R11">
        <f t="shared" si="11"/>
        <v>171325.5</v>
      </c>
      <c r="T11">
        <f t="shared" si="43"/>
        <v>25.62890625</v>
      </c>
      <c r="U11">
        <f t="shared" si="32"/>
        <v>7273</v>
      </c>
      <c r="V11">
        <f t="shared" si="33"/>
        <v>7276</v>
      </c>
      <c r="W11">
        <f t="shared" si="34"/>
        <v>7403</v>
      </c>
      <c r="X11">
        <f t="shared" si="35"/>
        <v>7380</v>
      </c>
      <c r="Y11">
        <f t="shared" si="36"/>
        <v>7346</v>
      </c>
      <c r="Z11">
        <f t="shared" si="37"/>
        <v>7564</v>
      </c>
      <c r="AA11">
        <f t="shared" si="38"/>
        <v>7433</v>
      </c>
      <c r="AB11">
        <f t="shared" si="39"/>
        <v>6684</v>
      </c>
      <c r="AD11" t="s">
        <v>16</v>
      </c>
      <c r="AE11" s="12">
        <v>10093</v>
      </c>
      <c r="AF11">
        <v>9888</v>
      </c>
      <c r="AG11">
        <v>9832</v>
      </c>
      <c r="AH11">
        <v>9486</v>
      </c>
      <c r="AI11">
        <v>9192</v>
      </c>
      <c r="AJ11">
        <v>9156</v>
      </c>
      <c r="AK11">
        <v>8765</v>
      </c>
      <c r="AL11" s="15">
        <v>8617</v>
      </c>
      <c r="AN11" s="4">
        <f t="shared" si="40"/>
        <v>9378.625</v>
      </c>
      <c r="AO11" s="6">
        <f>((AE11-$AN11)/$AN11)</f>
        <v>7.6170547388343168E-2</v>
      </c>
      <c r="AP11" s="6">
        <f t="shared" ref="AP11:AV11" si="49">((AF11-$AN11)/$AN11)</f>
        <v>5.4312332564741633E-2</v>
      </c>
      <c r="AQ11" s="6">
        <f t="shared" si="49"/>
        <v>4.8341308027562674E-2</v>
      </c>
      <c r="AR11" s="6">
        <f t="shared" si="49"/>
        <v>1.1448906422849832E-2</v>
      </c>
      <c r="AS11" s="6">
        <f t="shared" si="49"/>
        <v>-1.9898972397339697E-2</v>
      </c>
      <c r="AT11" s="6">
        <f t="shared" si="49"/>
        <v>-2.3737488171240453E-2</v>
      </c>
      <c r="AU11" s="6">
        <f t="shared" si="49"/>
        <v>-6.5428034493329248E-2</v>
      </c>
      <c r="AV11" s="6">
        <f t="shared" si="49"/>
        <v>-8.1208599341587917E-2</v>
      </c>
      <c r="AW11" s="6"/>
      <c r="AX11">
        <v>9</v>
      </c>
      <c r="AY11" s="12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13">
        <v>1</v>
      </c>
      <c r="BG11" s="12">
        <v>0</v>
      </c>
      <c r="BH11">
        <v>0</v>
      </c>
      <c r="BI11" s="23">
        <v>1</v>
      </c>
      <c r="BJ11">
        <v>0</v>
      </c>
      <c r="BK11">
        <v>0</v>
      </c>
      <c r="BL11">
        <v>0</v>
      </c>
      <c r="BM11">
        <v>0</v>
      </c>
      <c r="BN11" s="15">
        <v>0</v>
      </c>
      <c r="BP11" s="12">
        <f t="shared" si="13"/>
        <v>186401</v>
      </c>
      <c r="BQ11" s="15">
        <f t="shared" si="14"/>
        <v>190525</v>
      </c>
      <c r="BR11">
        <f t="shared" si="15"/>
        <v>-4124</v>
      </c>
      <c r="BT11" s="12">
        <f t="shared" si="16"/>
        <v>188292</v>
      </c>
      <c r="BU11" s="15">
        <f t="shared" si="17"/>
        <v>189740.5</v>
      </c>
      <c r="BV11">
        <f t="shared" si="18"/>
        <v>-1448.5</v>
      </c>
      <c r="BX11" s="12">
        <f t="shared" si="19"/>
        <v>171325.5</v>
      </c>
      <c r="BY11" s="15">
        <f t="shared" si="20"/>
        <v>186401</v>
      </c>
      <c r="BZ11">
        <f t="shared" si="21"/>
        <v>-15075.5</v>
      </c>
      <c r="CB11" s="12">
        <f t="shared" si="22"/>
        <v>171325.5</v>
      </c>
      <c r="CC11" s="15">
        <f t="shared" si="23"/>
        <v>190525</v>
      </c>
      <c r="CD11">
        <f t="shared" si="24"/>
        <v>-19199.5</v>
      </c>
      <c r="CF11" s="12">
        <f t="shared" si="25"/>
        <v>6684</v>
      </c>
      <c r="CG11">
        <f t="shared" si="26"/>
        <v>7433</v>
      </c>
      <c r="CH11">
        <f t="shared" si="27"/>
        <v>7273</v>
      </c>
      <c r="CI11">
        <f t="shared" si="28"/>
        <v>7346</v>
      </c>
      <c r="CJ11" s="15">
        <f t="shared" si="29"/>
        <v>7403</v>
      </c>
      <c r="CK11">
        <v>244</v>
      </c>
      <c r="CM11">
        <v>163</v>
      </c>
      <c r="CN11" s="12">
        <f t="shared" ref="CN11:CQ11" si="50">U10/$Y10</f>
        <v>1.0236240261372205</v>
      </c>
      <c r="CO11">
        <f t="shared" si="50"/>
        <v>1.0076652425232471</v>
      </c>
      <c r="CP11">
        <f t="shared" si="50"/>
        <v>1.0131942699170646</v>
      </c>
      <c r="CQ11">
        <f t="shared" si="50"/>
        <v>1.0052777079668258</v>
      </c>
      <c r="CR11">
        <f>Y10/$Y10</f>
        <v>1</v>
      </c>
      <c r="CS11">
        <f t="shared" ref="CS11:CU11" si="51">Z10/$Y10</f>
        <v>1.0064086453882886</v>
      </c>
      <c r="CT11">
        <f t="shared" si="51"/>
        <v>1.0043980899723548</v>
      </c>
      <c r="CU11" s="15">
        <f t="shared" si="51"/>
        <v>1.0076652425232471</v>
      </c>
    </row>
    <row r="12" spans="1:121" ht="29" x14ac:dyDescent="0.35">
      <c r="A12">
        <v>274525</v>
      </c>
      <c r="B12">
        <v>263042</v>
      </c>
      <c r="C12">
        <v>262846</v>
      </c>
      <c r="D12">
        <v>270241</v>
      </c>
      <c r="E12">
        <v>257925</v>
      </c>
      <c r="F12">
        <v>256950</v>
      </c>
      <c r="G12">
        <v>270746</v>
      </c>
      <c r="H12">
        <v>244727</v>
      </c>
      <c r="I12">
        <f t="shared" si="3"/>
        <v>262944</v>
      </c>
      <c r="K12">
        <f t="shared" si="4"/>
        <v>262944</v>
      </c>
      <c r="L12">
        <f t="shared" si="5"/>
        <v>264215</v>
      </c>
      <c r="M12">
        <f t="shared" si="6"/>
        <v>261816</v>
      </c>
      <c r="N12">
        <f t="shared" si="7"/>
        <v>263886.5</v>
      </c>
      <c r="O12">
        <f t="shared" si="8"/>
        <v>254659.5</v>
      </c>
      <c r="P12">
        <f t="shared" si="9"/>
        <v>260151.5</v>
      </c>
      <c r="Q12">
        <f t="shared" si="10"/>
        <v>261033</v>
      </c>
      <c r="R12">
        <f t="shared" si="11"/>
        <v>259342</v>
      </c>
      <c r="T12">
        <f t="shared" si="43"/>
        <v>38.443359375</v>
      </c>
      <c r="U12">
        <f t="shared" si="32"/>
        <v>6839</v>
      </c>
      <c r="V12">
        <f t="shared" si="33"/>
        <v>6872</v>
      </c>
      <c r="W12">
        <f t="shared" si="34"/>
        <v>6810</v>
      </c>
      <c r="X12">
        <f t="shared" si="35"/>
        <v>6864</v>
      </c>
      <c r="Y12">
        <f t="shared" si="36"/>
        <v>6624</v>
      </c>
      <c r="Z12">
        <f t="shared" si="37"/>
        <v>6767</v>
      </c>
      <c r="AA12">
        <f t="shared" si="38"/>
        <v>6790</v>
      </c>
      <c r="AB12">
        <f t="shared" si="39"/>
        <v>6746</v>
      </c>
      <c r="AE12" s="10" t="s">
        <v>2</v>
      </c>
      <c r="AF12" s="2" t="s">
        <v>0</v>
      </c>
      <c r="AG12" s="2" t="s">
        <v>4</v>
      </c>
      <c r="AH12" s="2" t="s">
        <v>6</v>
      </c>
      <c r="AI12" s="2" t="s">
        <v>3</v>
      </c>
      <c r="AJ12" s="2" t="s">
        <v>1</v>
      </c>
      <c r="AK12" s="2" t="s">
        <v>5</v>
      </c>
      <c r="AL12" s="11" t="s">
        <v>7</v>
      </c>
      <c r="AN12" s="4"/>
      <c r="AO12" s="2" t="s">
        <v>2</v>
      </c>
      <c r="AP12" s="31" t="s">
        <v>0</v>
      </c>
      <c r="AQ12" s="2" t="s">
        <v>4</v>
      </c>
      <c r="AR12" s="8" t="s">
        <v>6</v>
      </c>
      <c r="AS12" s="2" t="s">
        <v>3</v>
      </c>
      <c r="AT12" s="7" t="s">
        <v>1</v>
      </c>
      <c r="AU12" s="30" t="s">
        <v>5</v>
      </c>
      <c r="AV12" s="9" t="s">
        <v>7</v>
      </c>
      <c r="AW12" s="2"/>
      <c r="AX12">
        <v>10</v>
      </c>
      <c r="AY12" s="12">
        <v>0</v>
      </c>
      <c r="AZ12">
        <v>0</v>
      </c>
      <c r="BA12">
        <v>0</v>
      </c>
      <c r="BB12" s="14">
        <v>1</v>
      </c>
      <c r="BC12">
        <v>0</v>
      </c>
      <c r="BD12">
        <v>0</v>
      </c>
      <c r="BE12">
        <v>0</v>
      </c>
      <c r="BF12" s="15">
        <v>0</v>
      </c>
      <c r="BG12" s="2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 s="15">
        <v>0</v>
      </c>
      <c r="BP12" s="12">
        <f t="shared" si="13"/>
        <v>262944</v>
      </c>
      <c r="BQ12" s="15">
        <f t="shared" si="14"/>
        <v>261033</v>
      </c>
      <c r="BR12">
        <f t="shared" si="15"/>
        <v>1911</v>
      </c>
      <c r="BT12" s="12">
        <f t="shared" si="16"/>
        <v>254659.5</v>
      </c>
      <c r="BU12" s="15">
        <f t="shared" si="17"/>
        <v>261816</v>
      </c>
      <c r="BV12">
        <f t="shared" si="18"/>
        <v>-7156.5</v>
      </c>
      <c r="BX12" s="12">
        <f t="shared" si="19"/>
        <v>259342</v>
      </c>
      <c r="BY12" s="15">
        <f t="shared" si="20"/>
        <v>262944</v>
      </c>
      <c r="BZ12">
        <f t="shared" si="21"/>
        <v>-3602</v>
      </c>
      <c r="CB12" s="12">
        <f t="shared" si="22"/>
        <v>259342</v>
      </c>
      <c r="CC12" s="15">
        <f t="shared" si="23"/>
        <v>261033</v>
      </c>
      <c r="CD12">
        <f t="shared" si="24"/>
        <v>-1691</v>
      </c>
      <c r="CF12" s="12">
        <f t="shared" si="25"/>
        <v>6746</v>
      </c>
      <c r="CG12">
        <f t="shared" si="26"/>
        <v>6790</v>
      </c>
      <c r="CH12">
        <f t="shared" si="27"/>
        <v>6839</v>
      </c>
      <c r="CI12">
        <f t="shared" si="28"/>
        <v>6624</v>
      </c>
      <c r="CJ12" s="15">
        <f t="shared" si="29"/>
        <v>6810</v>
      </c>
      <c r="CK12">
        <v>366</v>
      </c>
      <c r="CM12">
        <v>244</v>
      </c>
      <c r="CN12" s="12">
        <f t="shared" ref="CN12:CT12" si="52">U11/$AB11</f>
        <v>1.0881208856971873</v>
      </c>
      <c r="CO12">
        <f t="shared" si="52"/>
        <v>1.0885697187312986</v>
      </c>
      <c r="CP12">
        <f t="shared" si="52"/>
        <v>1.1075703171753442</v>
      </c>
      <c r="CQ12">
        <f t="shared" si="52"/>
        <v>1.104129263913824</v>
      </c>
      <c r="CR12">
        <f t="shared" si="52"/>
        <v>1.0990424895272293</v>
      </c>
      <c r="CS12">
        <f t="shared" si="52"/>
        <v>1.1316576900059845</v>
      </c>
      <c r="CT12">
        <f t="shared" si="52"/>
        <v>1.1120586475164571</v>
      </c>
      <c r="CU12" s="15">
        <f>AB11/$AB11</f>
        <v>1</v>
      </c>
    </row>
    <row r="13" spans="1:121" x14ac:dyDescent="0.35">
      <c r="A13">
        <v>381799</v>
      </c>
      <c r="B13">
        <v>363814</v>
      </c>
      <c r="C13">
        <v>366544</v>
      </c>
      <c r="D13">
        <v>379356</v>
      </c>
      <c r="E13">
        <v>372663</v>
      </c>
      <c r="F13">
        <v>372173</v>
      </c>
      <c r="G13">
        <v>364896</v>
      </c>
      <c r="H13">
        <v>348391</v>
      </c>
      <c r="I13">
        <f t="shared" si="3"/>
        <v>369358.5</v>
      </c>
      <c r="K13">
        <f t="shared" si="4"/>
        <v>369358.5</v>
      </c>
      <c r="L13">
        <f t="shared" si="5"/>
        <v>376296</v>
      </c>
      <c r="M13">
        <f t="shared" si="6"/>
        <v>369432.5</v>
      </c>
      <c r="N13">
        <f t="shared" si="7"/>
        <v>375468.5</v>
      </c>
      <c r="O13">
        <f t="shared" si="8"/>
        <v>361158</v>
      </c>
      <c r="P13">
        <f t="shared" si="9"/>
        <v>379406.5</v>
      </c>
      <c r="Q13">
        <f t="shared" si="10"/>
        <v>365821.5</v>
      </c>
      <c r="R13">
        <f t="shared" si="11"/>
        <v>369161</v>
      </c>
      <c r="T13">
        <f t="shared" si="43"/>
        <v>57.6650390625</v>
      </c>
      <c r="U13">
        <f t="shared" si="32"/>
        <v>6405</v>
      </c>
      <c r="V13">
        <f t="shared" si="33"/>
        <v>6525</v>
      </c>
      <c r="W13">
        <f t="shared" si="34"/>
        <v>6406</v>
      </c>
      <c r="X13">
        <f t="shared" si="35"/>
        <v>6511</v>
      </c>
      <c r="Y13">
        <f t="shared" si="36"/>
        <v>6263</v>
      </c>
      <c r="Z13">
        <f t="shared" si="37"/>
        <v>6579</v>
      </c>
      <c r="AA13">
        <f t="shared" si="38"/>
        <v>6343</v>
      </c>
      <c r="AB13">
        <f t="shared" si="39"/>
        <v>6401</v>
      </c>
      <c r="AD13" t="s">
        <v>17</v>
      </c>
      <c r="AE13" s="12">
        <v>8988</v>
      </c>
      <c r="AF13">
        <v>8857</v>
      </c>
      <c r="AG13">
        <v>8708</v>
      </c>
      <c r="AH13">
        <v>8630</v>
      </c>
      <c r="AI13">
        <v>8575</v>
      </c>
      <c r="AJ13">
        <v>8369</v>
      </c>
      <c r="AK13">
        <v>8260</v>
      </c>
      <c r="AL13" s="15">
        <v>8056</v>
      </c>
      <c r="AN13" s="4">
        <f t="shared" si="40"/>
        <v>8555.375</v>
      </c>
      <c r="AO13" s="6">
        <f>((AE13-$AN13)/$AN13)</f>
        <v>5.0567625615475655E-2</v>
      </c>
      <c r="AP13" s="6">
        <f t="shared" ref="AP13:AV13" si="53">((AF13-$AN13)/$AN13)</f>
        <v>3.5255614160688453E-2</v>
      </c>
      <c r="AQ13" s="6">
        <f t="shared" si="53"/>
        <v>1.7839662200663325E-2</v>
      </c>
      <c r="AR13" s="6">
        <f t="shared" si="53"/>
        <v>8.7225866779656065E-3</v>
      </c>
      <c r="AS13" s="6">
        <f t="shared" si="53"/>
        <v>2.293879578627471E-3</v>
      </c>
      <c r="AT13" s="6">
        <f t="shared" si="53"/>
        <v>-2.1784550647984454E-2</v>
      </c>
      <c r="AU13" s="6">
        <f t="shared" si="53"/>
        <v>-3.4525079263036398E-2</v>
      </c>
      <c r="AV13" s="6">
        <f t="shared" si="53"/>
        <v>-5.836973832239966E-2</v>
      </c>
      <c r="AW13" s="6"/>
      <c r="AX13">
        <v>11</v>
      </c>
      <c r="AY13" s="12">
        <v>0</v>
      </c>
      <c r="AZ13">
        <v>0</v>
      </c>
      <c r="BA13">
        <v>0</v>
      </c>
      <c r="BB13" s="14">
        <v>1</v>
      </c>
      <c r="BC13">
        <v>0</v>
      </c>
      <c r="BD13">
        <v>0</v>
      </c>
      <c r="BE13">
        <v>0</v>
      </c>
      <c r="BF13" s="15">
        <v>0</v>
      </c>
      <c r="BG13" s="12">
        <v>0</v>
      </c>
      <c r="BH13">
        <v>0</v>
      </c>
      <c r="BI13" s="23">
        <v>1</v>
      </c>
      <c r="BJ13">
        <v>0</v>
      </c>
      <c r="BK13">
        <v>0</v>
      </c>
      <c r="BL13">
        <v>0</v>
      </c>
      <c r="BM13">
        <v>0</v>
      </c>
      <c r="BN13" s="15">
        <v>0</v>
      </c>
      <c r="BP13" s="12">
        <f t="shared" si="13"/>
        <v>369358.5</v>
      </c>
      <c r="BQ13" s="15">
        <f t="shared" si="14"/>
        <v>365821.5</v>
      </c>
      <c r="BR13">
        <f t="shared" si="15"/>
        <v>3537</v>
      </c>
      <c r="BT13" s="12">
        <f t="shared" si="16"/>
        <v>361158</v>
      </c>
      <c r="BU13" s="15">
        <f t="shared" si="17"/>
        <v>369432.5</v>
      </c>
      <c r="BV13">
        <f t="shared" si="18"/>
        <v>-8274.5</v>
      </c>
      <c r="BX13" s="12">
        <f t="shared" si="19"/>
        <v>369161</v>
      </c>
      <c r="BY13" s="15">
        <f t="shared" si="20"/>
        <v>369358.5</v>
      </c>
      <c r="BZ13">
        <f t="shared" si="21"/>
        <v>-197.5</v>
      </c>
      <c r="CB13" s="12">
        <f t="shared" si="22"/>
        <v>369161</v>
      </c>
      <c r="CC13" s="15">
        <f t="shared" si="23"/>
        <v>365821.5</v>
      </c>
      <c r="CD13">
        <f t="shared" si="24"/>
        <v>3339.5</v>
      </c>
      <c r="CF13" s="12">
        <f t="shared" si="25"/>
        <v>6401</v>
      </c>
      <c r="CG13">
        <f t="shared" si="26"/>
        <v>6343</v>
      </c>
      <c r="CH13">
        <f t="shared" si="27"/>
        <v>6405</v>
      </c>
      <c r="CI13">
        <f t="shared" si="28"/>
        <v>6263</v>
      </c>
      <c r="CJ13" s="15">
        <f t="shared" si="29"/>
        <v>6406</v>
      </c>
      <c r="CK13">
        <v>549</v>
      </c>
      <c r="CM13">
        <v>366</v>
      </c>
      <c r="CN13" s="12">
        <f t="shared" ref="CN13:CQ14" si="54">U12/$Y12</f>
        <v>1.032457729468599</v>
      </c>
      <c r="CO13">
        <f t="shared" si="54"/>
        <v>1.03743961352657</v>
      </c>
      <c r="CP13">
        <f t="shared" si="54"/>
        <v>1.0280797101449275</v>
      </c>
      <c r="CQ13">
        <f t="shared" si="54"/>
        <v>1.036231884057971</v>
      </c>
      <c r="CR13">
        <f>Y12/$Y12</f>
        <v>1</v>
      </c>
      <c r="CS13">
        <f t="shared" ref="CS13:CU14" si="55">Z12/$Y12</f>
        <v>1.0215881642512077</v>
      </c>
      <c r="CT13">
        <f t="shared" si="55"/>
        <v>1.02506038647343</v>
      </c>
      <c r="CU13" s="15">
        <f t="shared" si="55"/>
        <v>1.0184178743961352</v>
      </c>
    </row>
    <row r="14" spans="1:121" ht="29.5" thickBot="1" x14ac:dyDescent="0.4">
      <c r="A14">
        <v>539143</v>
      </c>
      <c r="B14">
        <v>524545</v>
      </c>
      <c r="C14">
        <v>504120</v>
      </c>
      <c r="D14">
        <v>548057</v>
      </c>
      <c r="E14">
        <v>525154</v>
      </c>
      <c r="F14">
        <v>511957</v>
      </c>
      <c r="G14">
        <v>475806</v>
      </c>
      <c r="H14">
        <v>528688</v>
      </c>
      <c r="I14">
        <f t="shared" si="3"/>
        <v>524849.5</v>
      </c>
      <c r="K14">
        <f t="shared" si="4"/>
        <v>524849.5</v>
      </c>
      <c r="L14">
        <f t="shared" si="5"/>
        <v>532335.5</v>
      </c>
      <c r="M14">
        <f t="shared" si="6"/>
        <v>529659</v>
      </c>
      <c r="N14">
        <f t="shared" si="7"/>
        <v>535055</v>
      </c>
      <c r="O14">
        <f t="shared" si="8"/>
        <v>535377</v>
      </c>
      <c r="P14">
        <f t="shared" si="9"/>
        <v>531760.5</v>
      </c>
      <c r="Q14">
        <f t="shared" si="10"/>
        <v>525070</v>
      </c>
      <c r="R14">
        <f t="shared" si="11"/>
        <v>530731</v>
      </c>
      <c r="T14">
        <f t="shared" si="43"/>
        <v>86.49755859375</v>
      </c>
      <c r="U14">
        <f t="shared" si="32"/>
        <v>6067</v>
      </c>
      <c r="V14">
        <f t="shared" si="33"/>
        <v>6154</v>
      </c>
      <c r="W14">
        <f t="shared" si="34"/>
        <v>6123</v>
      </c>
      <c r="X14">
        <f t="shared" si="35"/>
        <v>6185</v>
      </c>
      <c r="Y14">
        <f t="shared" si="36"/>
        <v>6189</v>
      </c>
      <c r="Z14">
        <f t="shared" si="37"/>
        <v>6147</v>
      </c>
      <c r="AA14">
        <f t="shared" si="38"/>
        <v>6070</v>
      </c>
      <c r="AB14">
        <f t="shared" si="39"/>
        <v>6135</v>
      </c>
      <c r="AE14" s="10" t="s">
        <v>3</v>
      </c>
      <c r="AF14" s="2" t="s">
        <v>1</v>
      </c>
      <c r="AG14" s="2" t="s">
        <v>4</v>
      </c>
      <c r="AH14" s="2" t="s">
        <v>0</v>
      </c>
      <c r="AI14" s="2" t="s">
        <v>2</v>
      </c>
      <c r="AJ14" s="2" t="s">
        <v>5</v>
      </c>
      <c r="AK14" s="2" t="s">
        <v>6</v>
      </c>
      <c r="AL14" s="11" t="s">
        <v>7</v>
      </c>
      <c r="AN14" s="4"/>
      <c r="AO14" s="2" t="s">
        <v>3</v>
      </c>
      <c r="AP14" s="7" t="s">
        <v>1</v>
      </c>
      <c r="AQ14" s="2" t="s">
        <v>4</v>
      </c>
      <c r="AR14" s="31" t="s">
        <v>0</v>
      </c>
      <c r="AS14" s="2" t="s">
        <v>2</v>
      </c>
      <c r="AT14" s="30" t="s">
        <v>5</v>
      </c>
      <c r="AU14" s="8" t="s">
        <v>6</v>
      </c>
      <c r="AV14" s="9" t="s">
        <v>7</v>
      </c>
      <c r="AW14" s="2"/>
      <c r="AX14">
        <v>12</v>
      </c>
      <c r="AY14" s="12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 s="14">
        <v>1</v>
      </c>
      <c r="BF14" s="15">
        <v>0</v>
      </c>
      <c r="BG14" s="12">
        <v>0</v>
      </c>
      <c r="BH14">
        <v>0</v>
      </c>
      <c r="BI14">
        <v>0</v>
      </c>
      <c r="BJ14" s="23">
        <v>1</v>
      </c>
      <c r="BK14">
        <v>0</v>
      </c>
      <c r="BL14">
        <v>0</v>
      </c>
      <c r="BM14">
        <v>0</v>
      </c>
      <c r="BN14" s="15">
        <v>0</v>
      </c>
      <c r="BP14" s="12">
        <f t="shared" si="13"/>
        <v>524849.5</v>
      </c>
      <c r="BQ14" s="15">
        <f t="shared" si="14"/>
        <v>525070</v>
      </c>
      <c r="BR14">
        <f t="shared" si="15"/>
        <v>-220.5</v>
      </c>
      <c r="BT14" s="12">
        <f t="shared" si="16"/>
        <v>535377</v>
      </c>
      <c r="BU14" s="15">
        <f t="shared" si="17"/>
        <v>529659</v>
      </c>
      <c r="BV14">
        <f t="shared" si="18"/>
        <v>5718</v>
      </c>
      <c r="BX14" s="12">
        <f t="shared" si="19"/>
        <v>530731</v>
      </c>
      <c r="BY14" s="15">
        <f t="shared" si="20"/>
        <v>524849.5</v>
      </c>
      <c r="BZ14">
        <f t="shared" si="21"/>
        <v>5881.5</v>
      </c>
      <c r="CB14" s="12">
        <f t="shared" si="22"/>
        <v>530731</v>
      </c>
      <c r="CC14" s="15">
        <f t="shared" si="23"/>
        <v>525070</v>
      </c>
      <c r="CD14">
        <f t="shared" si="24"/>
        <v>5661</v>
      </c>
      <c r="CF14" s="12">
        <f t="shared" si="25"/>
        <v>6135</v>
      </c>
      <c r="CG14">
        <f t="shared" si="26"/>
        <v>6070</v>
      </c>
      <c r="CH14">
        <f t="shared" si="27"/>
        <v>6067</v>
      </c>
      <c r="CI14">
        <f t="shared" si="28"/>
        <v>6189</v>
      </c>
      <c r="CJ14" s="15">
        <f t="shared" si="29"/>
        <v>6123</v>
      </c>
      <c r="CK14">
        <v>823</v>
      </c>
      <c r="CM14">
        <v>549</v>
      </c>
      <c r="CN14" s="16">
        <f t="shared" si="54"/>
        <v>1.0226728404917771</v>
      </c>
      <c r="CO14" s="17">
        <f t="shared" si="54"/>
        <v>1.0418329873862366</v>
      </c>
      <c r="CP14" s="17">
        <f t="shared" si="54"/>
        <v>1.0228325083825642</v>
      </c>
      <c r="CQ14" s="17">
        <f t="shared" si="54"/>
        <v>1.0395976369152164</v>
      </c>
      <c r="CR14" s="17">
        <f>Y13/$Y13</f>
        <v>1</v>
      </c>
      <c r="CS14" s="17">
        <f t="shared" si="55"/>
        <v>1.0504550534887434</v>
      </c>
      <c r="CT14" s="17">
        <f t="shared" si="55"/>
        <v>1.012773431262973</v>
      </c>
      <c r="CU14" s="18">
        <f t="shared" si="55"/>
        <v>1.0220341689286285</v>
      </c>
    </row>
    <row r="15" spans="1:121" ht="15" thickBot="1" x14ac:dyDescent="0.4">
      <c r="A15">
        <v>849663</v>
      </c>
      <c r="B15">
        <v>772635</v>
      </c>
      <c r="C15">
        <v>746645</v>
      </c>
      <c r="D15">
        <v>770280</v>
      </c>
      <c r="E15">
        <v>730378</v>
      </c>
      <c r="F15">
        <v>803218</v>
      </c>
      <c r="G15">
        <v>774534</v>
      </c>
      <c r="H15">
        <v>756861</v>
      </c>
      <c r="I15">
        <f t="shared" si="3"/>
        <v>771457.5</v>
      </c>
      <c r="K15">
        <f t="shared" si="4"/>
        <v>771457.5</v>
      </c>
      <c r="L15">
        <f t="shared" si="5"/>
        <v>782633.5</v>
      </c>
      <c r="M15">
        <f t="shared" si="6"/>
        <v>784488</v>
      </c>
      <c r="N15">
        <f t="shared" si="7"/>
        <v>779203.5</v>
      </c>
      <c r="O15">
        <f t="shared" si="8"/>
        <v>772933.5</v>
      </c>
      <c r="P15">
        <f t="shared" si="9"/>
        <v>784257</v>
      </c>
      <c r="Q15">
        <f t="shared" si="10"/>
        <v>761231.5</v>
      </c>
      <c r="R15">
        <f t="shared" si="11"/>
        <v>778573.5</v>
      </c>
      <c r="T15">
        <f t="shared" si="43"/>
        <v>129.746337890625</v>
      </c>
      <c r="U15">
        <f t="shared" si="32"/>
        <v>5945</v>
      </c>
      <c r="V15">
        <f t="shared" si="33"/>
        <v>6032</v>
      </c>
      <c r="W15">
        <f t="shared" si="34"/>
        <v>6046</v>
      </c>
      <c r="X15">
        <f t="shared" si="35"/>
        <v>6005</v>
      </c>
      <c r="Y15">
        <f t="shared" si="36"/>
        <v>5957</v>
      </c>
      <c r="Z15">
        <f t="shared" si="37"/>
        <v>6044</v>
      </c>
      <c r="AA15">
        <f t="shared" si="38"/>
        <v>5867</v>
      </c>
      <c r="AB15">
        <f t="shared" si="39"/>
        <v>6000</v>
      </c>
      <c r="AD15" t="s">
        <v>18</v>
      </c>
      <c r="AE15" s="12">
        <v>8786</v>
      </c>
      <c r="AF15">
        <v>8780</v>
      </c>
      <c r="AG15">
        <v>8742</v>
      </c>
      <c r="AH15">
        <v>8480</v>
      </c>
      <c r="AI15">
        <v>8450</v>
      </c>
      <c r="AJ15">
        <v>8232</v>
      </c>
      <c r="AK15">
        <v>8224</v>
      </c>
      <c r="AL15" s="15">
        <v>7878</v>
      </c>
      <c r="AN15" s="4">
        <f t="shared" si="40"/>
        <v>8446.5</v>
      </c>
      <c r="AO15" s="6">
        <f>((AE15-$AN15)/$AN15)</f>
        <v>4.0194163262889958E-2</v>
      </c>
      <c r="AP15" s="6">
        <f t="shared" ref="AP15:AV15" si="56">((AF15-$AN15)/$AN15)</f>
        <v>3.9483809862073047E-2</v>
      </c>
      <c r="AQ15" s="6">
        <f t="shared" si="56"/>
        <v>3.4984904990232643E-2</v>
      </c>
      <c r="AR15" s="6">
        <f t="shared" si="56"/>
        <v>3.9661398212277278E-3</v>
      </c>
      <c r="AS15" s="6">
        <f t="shared" si="56"/>
        <v>4.1437281714319543E-4</v>
      </c>
      <c r="AT15" s="6">
        <f t="shared" si="56"/>
        <v>-2.5395134079204403E-2</v>
      </c>
      <c r="AU15" s="6">
        <f t="shared" si="56"/>
        <v>-2.6342271946960278E-2</v>
      </c>
      <c r="AV15" s="6">
        <f t="shared" si="56"/>
        <v>-6.7305984727401888E-2</v>
      </c>
      <c r="AW15" s="6"/>
      <c r="AX15">
        <v>13</v>
      </c>
      <c r="AY15" s="12">
        <v>0</v>
      </c>
      <c r="AZ15" s="14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 s="15">
        <v>0</v>
      </c>
      <c r="BG15" s="12">
        <v>0</v>
      </c>
      <c r="BH15">
        <v>0</v>
      </c>
      <c r="BI15">
        <v>0</v>
      </c>
      <c r="BJ15">
        <v>0</v>
      </c>
      <c r="BK15" s="23">
        <v>1</v>
      </c>
      <c r="BL15">
        <v>0</v>
      </c>
      <c r="BM15">
        <v>0</v>
      </c>
      <c r="BN15" s="15">
        <v>0</v>
      </c>
      <c r="BP15" s="12">
        <f t="shared" si="13"/>
        <v>771457.5</v>
      </c>
      <c r="BQ15" s="15">
        <f t="shared" si="14"/>
        <v>761231.5</v>
      </c>
      <c r="BR15">
        <f t="shared" si="15"/>
        <v>10226</v>
      </c>
      <c r="BT15" s="12">
        <f t="shared" si="16"/>
        <v>772933.5</v>
      </c>
      <c r="BU15" s="15">
        <f t="shared" si="17"/>
        <v>784488</v>
      </c>
      <c r="BV15">
        <f t="shared" si="18"/>
        <v>-11554.5</v>
      </c>
      <c r="BX15" s="12">
        <f t="shared" si="19"/>
        <v>778573.5</v>
      </c>
      <c r="BY15" s="15">
        <f t="shared" si="20"/>
        <v>771457.5</v>
      </c>
      <c r="BZ15">
        <f t="shared" si="21"/>
        <v>7116</v>
      </c>
      <c r="CB15" s="12">
        <f t="shared" si="22"/>
        <v>778573.5</v>
      </c>
      <c r="CC15" s="15">
        <f t="shared" si="23"/>
        <v>761231.5</v>
      </c>
      <c r="CD15">
        <f t="shared" si="24"/>
        <v>17342</v>
      </c>
      <c r="CF15" s="12">
        <f t="shared" si="25"/>
        <v>6000</v>
      </c>
      <c r="CG15">
        <f t="shared" si="26"/>
        <v>5867</v>
      </c>
      <c r="CH15">
        <f t="shared" si="27"/>
        <v>5945</v>
      </c>
      <c r="CI15">
        <f t="shared" si="28"/>
        <v>5957</v>
      </c>
      <c r="CJ15" s="15">
        <f t="shared" si="29"/>
        <v>6046</v>
      </c>
      <c r="CK15">
        <v>1234</v>
      </c>
      <c r="CN15" s="16">
        <f>SUM(CN4:CN14)</f>
        <v>11.976329299739273</v>
      </c>
      <c r="CO15" s="17">
        <f t="shared" ref="CO15:CU15" si="57">SUM(CO4:CO14)</f>
        <v>12.134351702355563</v>
      </c>
      <c r="CP15" s="17">
        <f t="shared" si="57"/>
        <v>11.995549008898688</v>
      </c>
      <c r="CQ15" s="17">
        <f t="shared" si="57"/>
        <v>11.973213600383772</v>
      </c>
      <c r="CR15" s="17">
        <f t="shared" si="57"/>
        <v>11.87157962183387</v>
      </c>
      <c r="CS15" s="17">
        <f t="shared" si="57"/>
        <v>11.996179507529872</v>
      </c>
      <c r="CT15" s="17">
        <f t="shared" si="57"/>
        <v>12.066890510503173</v>
      </c>
      <c r="CU15" s="18">
        <f t="shared" si="57"/>
        <v>11.183903824783883</v>
      </c>
    </row>
    <row r="16" spans="1:121" ht="29.5" thickBot="1" x14ac:dyDescent="0.4">
      <c r="A16">
        <v>1234569</v>
      </c>
      <c r="B16">
        <v>1171300</v>
      </c>
      <c r="C16">
        <v>1107979</v>
      </c>
      <c r="D16">
        <v>1108512</v>
      </c>
      <c r="E16">
        <v>1146634</v>
      </c>
      <c r="F16">
        <v>1125532</v>
      </c>
      <c r="G16">
        <v>1085023</v>
      </c>
      <c r="H16">
        <v>1103219</v>
      </c>
      <c r="I16">
        <f t="shared" si="3"/>
        <v>1117022</v>
      </c>
      <c r="K16">
        <f t="shared" si="4"/>
        <v>1117022</v>
      </c>
      <c r="L16">
        <f t="shared" si="5"/>
        <v>1149234</v>
      </c>
      <c r="M16">
        <f t="shared" si="6"/>
        <v>1139808</v>
      </c>
      <c r="N16">
        <f t="shared" si="7"/>
        <v>1145430.5</v>
      </c>
      <c r="O16">
        <f t="shared" si="8"/>
        <v>1125628</v>
      </c>
      <c r="P16">
        <f t="shared" si="9"/>
        <v>1160916.5</v>
      </c>
      <c r="Q16">
        <f t="shared" si="10"/>
        <v>1110943.5</v>
      </c>
      <c r="R16">
        <f t="shared" si="11"/>
        <v>1158805.5</v>
      </c>
      <c r="T16">
        <f t="shared" si="43"/>
        <v>194.6195068359375</v>
      </c>
      <c r="U16">
        <f t="shared" si="32"/>
        <v>5739</v>
      </c>
      <c r="V16">
        <f t="shared" si="33"/>
        <v>5905</v>
      </c>
      <c r="W16">
        <f t="shared" si="34"/>
        <v>5856</v>
      </c>
      <c r="X16">
        <f t="shared" si="35"/>
        <v>5885</v>
      </c>
      <c r="Y16">
        <f t="shared" si="36"/>
        <v>5783</v>
      </c>
      <c r="Z16">
        <f t="shared" si="37"/>
        <v>5965</v>
      </c>
      <c r="AA16">
        <f t="shared" si="38"/>
        <v>5708</v>
      </c>
      <c r="AB16">
        <f t="shared" si="39"/>
        <v>5954</v>
      </c>
      <c r="AE16" s="10" t="s">
        <v>0</v>
      </c>
      <c r="AF16" s="2" t="s">
        <v>2</v>
      </c>
      <c r="AG16" s="2" t="s">
        <v>1</v>
      </c>
      <c r="AH16" s="2" t="s">
        <v>7</v>
      </c>
      <c r="AI16" s="2" t="s">
        <v>5</v>
      </c>
      <c r="AJ16" s="2" t="s">
        <v>3</v>
      </c>
      <c r="AK16" s="2" t="s">
        <v>6</v>
      </c>
      <c r="AL16" s="11" t="s">
        <v>4</v>
      </c>
      <c r="AN16" s="4"/>
      <c r="AO16" s="31" t="s">
        <v>0</v>
      </c>
      <c r="AP16" s="2" t="s">
        <v>2</v>
      </c>
      <c r="AQ16" s="7" t="s">
        <v>1</v>
      </c>
      <c r="AR16" s="9" t="s">
        <v>7</v>
      </c>
      <c r="AS16" s="30" t="s">
        <v>5</v>
      </c>
      <c r="AT16" s="2" t="s">
        <v>3</v>
      </c>
      <c r="AU16" s="8" t="s">
        <v>6</v>
      </c>
      <c r="AV16" s="2" t="s">
        <v>4</v>
      </c>
      <c r="AW16" s="2"/>
      <c r="AX16">
        <v>14</v>
      </c>
      <c r="AY16" s="12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 s="15">
        <v>0</v>
      </c>
      <c r="BG16" s="12">
        <v>0</v>
      </c>
      <c r="BH16">
        <v>0</v>
      </c>
      <c r="BI16" s="23">
        <v>1</v>
      </c>
      <c r="BJ16">
        <v>0</v>
      </c>
      <c r="BK16">
        <v>0</v>
      </c>
      <c r="BL16">
        <v>0</v>
      </c>
      <c r="BM16">
        <v>0</v>
      </c>
      <c r="BN16" s="15">
        <v>0</v>
      </c>
      <c r="BP16" s="12">
        <f t="shared" si="13"/>
        <v>1117022</v>
      </c>
      <c r="BQ16" s="15">
        <f t="shared" si="14"/>
        <v>1110943.5</v>
      </c>
      <c r="BR16">
        <f t="shared" si="15"/>
        <v>6078.5</v>
      </c>
      <c r="BT16" s="12">
        <f t="shared" si="16"/>
        <v>1125628</v>
      </c>
      <c r="BU16" s="15">
        <f t="shared" si="17"/>
        <v>1139808</v>
      </c>
      <c r="BV16">
        <f t="shared" si="18"/>
        <v>-14180</v>
      </c>
      <c r="BX16" s="12">
        <f t="shared" si="19"/>
        <v>1158805.5</v>
      </c>
      <c r="BY16" s="15">
        <f t="shared" si="20"/>
        <v>1117022</v>
      </c>
      <c r="BZ16">
        <f t="shared" si="21"/>
        <v>41783.5</v>
      </c>
      <c r="CB16" s="12">
        <f t="shared" si="22"/>
        <v>1158805.5</v>
      </c>
      <c r="CC16" s="15">
        <f t="shared" si="23"/>
        <v>1110943.5</v>
      </c>
      <c r="CD16">
        <f t="shared" si="24"/>
        <v>47862</v>
      </c>
      <c r="CF16" s="12">
        <f t="shared" si="25"/>
        <v>5954</v>
      </c>
      <c r="CG16">
        <f t="shared" si="26"/>
        <v>5708</v>
      </c>
      <c r="CH16">
        <f t="shared" si="27"/>
        <v>5739</v>
      </c>
      <c r="CI16">
        <f t="shared" si="28"/>
        <v>5783</v>
      </c>
      <c r="CJ16" s="15">
        <f t="shared" si="29"/>
        <v>5856</v>
      </c>
      <c r="CK16">
        <v>1851</v>
      </c>
      <c r="CN16" s="48" t="s">
        <v>46</v>
      </c>
      <c r="CO16" s="48"/>
      <c r="CP16" s="48"/>
      <c r="CQ16" s="48"/>
      <c r="CR16" s="48"/>
      <c r="CS16" s="48"/>
      <c r="CT16" s="48"/>
      <c r="CU16" s="48"/>
    </row>
    <row r="17" spans="1:121" ht="29.5" thickBot="1" x14ac:dyDescent="0.4">
      <c r="A17">
        <v>1775465</v>
      </c>
      <c r="B17">
        <v>1725305</v>
      </c>
      <c r="C17">
        <v>1672819</v>
      </c>
      <c r="D17">
        <v>1701245</v>
      </c>
      <c r="E17">
        <v>1667450</v>
      </c>
      <c r="F17">
        <v>1737260</v>
      </c>
      <c r="G17">
        <v>1633211</v>
      </c>
      <c r="H17">
        <v>1642412</v>
      </c>
      <c r="I17">
        <f t="shared" si="3"/>
        <v>1687032</v>
      </c>
      <c r="K17">
        <f t="shared" si="4"/>
        <v>1687032</v>
      </c>
      <c r="L17">
        <f t="shared" si="5"/>
        <v>1706356</v>
      </c>
      <c r="M17">
        <f t="shared" si="6"/>
        <v>1697573.5</v>
      </c>
      <c r="N17">
        <f t="shared" si="7"/>
        <v>1733352</v>
      </c>
      <c r="O17">
        <f t="shared" si="8"/>
        <v>1673647.5</v>
      </c>
      <c r="P17">
        <f t="shared" si="9"/>
        <v>1697800.5</v>
      </c>
      <c r="Q17">
        <f t="shared" si="10"/>
        <v>1705529.5</v>
      </c>
      <c r="R17">
        <f t="shared" si="11"/>
        <v>1723774.5</v>
      </c>
      <c r="T17">
        <f t="shared" si="43"/>
        <v>291.92926025390625</v>
      </c>
      <c r="U17">
        <f t="shared" si="32"/>
        <v>5778</v>
      </c>
      <c r="V17">
        <f t="shared" si="33"/>
        <v>5845</v>
      </c>
      <c r="W17">
        <f t="shared" si="34"/>
        <v>5815</v>
      </c>
      <c r="X17">
        <f t="shared" si="35"/>
        <v>5937</v>
      </c>
      <c r="Y17">
        <f t="shared" si="36"/>
        <v>5733</v>
      </c>
      <c r="Z17">
        <f t="shared" si="37"/>
        <v>5815</v>
      </c>
      <c r="AA17">
        <f t="shared" si="38"/>
        <v>5842</v>
      </c>
      <c r="AB17">
        <f t="shared" si="39"/>
        <v>5904</v>
      </c>
      <c r="AD17" t="s">
        <v>19</v>
      </c>
      <c r="AE17" s="12">
        <v>8146</v>
      </c>
      <c r="AF17">
        <v>8063</v>
      </c>
      <c r="AG17">
        <v>8019</v>
      </c>
      <c r="AH17">
        <v>8019</v>
      </c>
      <c r="AI17">
        <v>8009</v>
      </c>
      <c r="AJ17">
        <v>8000</v>
      </c>
      <c r="AK17">
        <v>7993</v>
      </c>
      <c r="AL17" s="15">
        <v>7958</v>
      </c>
      <c r="AN17" s="4">
        <f t="shared" si="40"/>
        <v>8025.875</v>
      </c>
      <c r="AO17" s="6">
        <f>((AE17-$AN17)/$AN17)</f>
        <v>1.496721541264971E-2</v>
      </c>
      <c r="AP17" s="6">
        <f t="shared" ref="AP17:AV17" si="58">((AF17-$AN17)/$AN17)</f>
        <v>4.625663868425561E-3</v>
      </c>
      <c r="AQ17" s="6">
        <f t="shared" si="58"/>
        <v>-8.5660442007880764E-4</v>
      </c>
      <c r="AR17" s="6">
        <f t="shared" si="58"/>
        <v>-8.5660442007880764E-4</v>
      </c>
      <c r="AS17" s="6">
        <f t="shared" si="58"/>
        <v>-2.1025744856479822E-3</v>
      </c>
      <c r="AT17" s="6">
        <f t="shared" si="58"/>
        <v>-3.2239475446602397E-3</v>
      </c>
      <c r="AU17" s="6">
        <f t="shared" si="58"/>
        <v>-4.0961265905586621E-3</v>
      </c>
      <c r="AV17" s="6">
        <f t="shared" si="58"/>
        <v>-8.4570218200507741E-3</v>
      </c>
      <c r="AW17" s="6"/>
      <c r="AX17">
        <v>15</v>
      </c>
      <c r="AY17" s="12">
        <v>0</v>
      </c>
      <c r="AZ17">
        <v>0</v>
      </c>
      <c r="BA17">
        <v>0</v>
      </c>
      <c r="BB17" s="14">
        <v>1</v>
      </c>
      <c r="BC17">
        <v>0</v>
      </c>
      <c r="BD17">
        <v>0</v>
      </c>
      <c r="BE17">
        <v>0</v>
      </c>
      <c r="BF17" s="15">
        <v>0</v>
      </c>
      <c r="BG17" s="12">
        <v>0</v>
      </c>
      <c r="BH17">
        <v>0</v>
      </c>
      <c r="BI17">
        <v>0</v>
      </c>
      <c r="BJ17">
        <v>0</v>
      </c>
      <c r="BK17">
        <v>0</v>
      </c>
      <c r="BL17" s="23">
        <v>1</v>
      </c>
      <c r="BM17">
        <v>0</v>
      </c>
      <c r="BN17" s="15">
        <v>0</v>
      </c>
      <c r="BP17" s="12">
        <f t="shared" si="13"/>
        <v>1687032</v>
      </c>
      <c r="BQ17" s="15">
        <f t="shared" si="14"/>
        <v>1705529.5</v>
      </c>
      <c r="BR17">
        <f t="shared" si="15"/>
        <v>-18497.5</v>
      </c>
      <c r="BT17" s="12">
        <f t="shared" si="16"/>
        <v>1673647.5</v>
      </c>
      <c r="BU17" s="15">
        <f t="shared" si="17"/>
        <v>1697573.5</v>
      </c>
      <c r="BV17">
        <f t="shared" si="18"/>
        <v>-23926</v>
      </c>
      <c r="BX17" s="12">
        <f t="shared" si="19"/>
        <v>1723774.5</v>
      </c>
      <c r="BY17" s="15">
        <f t="shared" si="20"/>
        <v>1687032</v>
      </c>
      <c r="BZ17">
        <f t="shared" si="21"/>
        <v>36742.5</v>
      </c>
      <c r="CB17" s="12">
        <f t="shared" si="22"/>
        <v>1723774.5</v>
      </c>
      <c r="CC17" s="15">
        <f t="shared" si="23"/>
        <v>1705529.5</v>
      </c>
      <c r="CD17">
        <f t="shared" si="24"/>
        <v>18245</v>
      </c>
      <c r="CF17" s="12">
        <f t="shared" si="25"/>
        <v>5904</v>
      </c>
      <c r="CG17">
        <f t="shared" si="26"/>
        <v>5842</v>
      </c>
      <c r="CH17">
        <f t="shared" si="27"/>
        <v>5778</v>
      </c>
      <c r="CI17">
        <f t="shared" si="28"/>
        <v>5733</v>
      </c>
      <c r="CJ17" s="15">
        <f t="shared" si="29"/>
        <v>5815</v>
      </c>
      <c r="CK17">
        <v>2776</v>
      </c>
      <c r="CN17" s="32" t="s">
        <v>0</v>
      </c>
      <c r="CO17" s="33" t="s">
        <v>1</v>
      </c>
      <c r="CP17" s="33" t="s">
        <v>2</v>
      </c>
      <c r="CQ17" s="33" t="s">
        <v>3</v>
      </c>
      <c r="CR17" s="33" t="s">
        <v>4</v>
      </c>
      <c r="CS17" s="33" t="s">
        <v>5</v>
      </c>
      <c r="CT17" s="33" t="s">
        <v>6</v>
      </c>
      <c r="CU17" s="34" t="s">
        <v>7</v>
      </c>
      <c r="DJ17" t="str">
        <f>CN17</f>
        <v>unfair_mcs</v>
      </c>
      <c r="DK17" t="str">
        <f t="shared" ref="DK17:DQ17" si="59">CO17</f>
        <v>sync</v>
      </c>
      <c r="DL17" t="str">
        <f t="shared" si="59"/>
        <v>std</v>
      </c>
      <c r="DM17" t="str">
        <f t="shared" si="59"/>
        <v>fair_sync</v>
      </c>
      <c r="DN17" t="str">
        <f t="shared" si="59"/>
        <v>unfair_busy_mcs</v>
      </c>
      <c r="DO17" t="str">
        <f t="shared" si="59"/>
        <v>fast_sync</v>
      </c>
      <c r="DP17" t="str">
        <f t="shared" si="59"/>
        <v>fair_busy_mcs</v>
      </c>
      <c r="DQ17" t="str">
        <f t="shared" si="59"/>
        <v>fair_mcs</v>
      </c>
    </row>
    <row r="18" spans="1:121" ht="29" x14ac:dyDescent="0.35">
      <c r="A18">
        <v>2543547</v>
      </c>
      <c r="B18">
        <v>2486033</v>
      </c>
      <c r="C18">
        <v>2428375</v>
      </c>
      <c r="D18">
        <v>2523532</v>
      </c>
      <c r="E18">
        <v>2507417</v>
      </c>
      <c r="F18">
        <v>2460935</v>
      </c>
      <c r="G18">
        <v>2430323</v>
      </c>
      <c r="H18">
        <v>2509314</v>
      </c>
      <c r="I18">
        <f t="shared" si="3"/>
        <v>2496725</v>
      </c>
      <c r="K18">
        <f t="shared" si="4"/>
        <v>2496725</v>
      </c>
      <c r="L18">
        <f t="shared" si="5"/>
        <v>2521555.5</v>
      </c>
      <c r="M18">
        <f t="shared" si="6"/>
        <v>2504382</v>
      </c>
      <c r="N18">
        <f t="shared" si="7"/>
        <v>2536426</v>
      </c>
      <c r="O18">
        <f t="shared" si="8"/>
        <v>2524848.5</v>
      </c>
      <c r="P18">
        <f t="shared" si="9"/>
        <v>2556974.5</v>
      </c>
      <c r="Q18">
        <f t="shared" si="10"/>
        <v>2523016</v>
      </c>
      <c r="R18">
        <f t="shared" si="11"/>
        <v>2511018.5</v>
      </c>
      <c r="T18">
        <f t="shared" si="43"/>
        <v>437.89389038085938</v>
      </c>
      <c r="U18">
        <f t="shared" si="32"/>
        <v>5701</v>
      </c>
      <c r="V18">
        <f t="shared" si="33"/>
        <v>5758</v>
      </c>
      <c r="W18">
        <f t="shared" si="34"/>
        <v>5719</v>
      </c>
      <c r="X18">
        <f t="shared" si="35"/>
        <v>5792</v>
      </c>
      <c r="Y18">
        <f t="shared" si="36"/>
        <v>5765</v>
      </c>
      <c r="Z18">
        <f t="shared" si="37"/>
        <v>5839</v>
      </c>
      <c r="AA18">
        <f t="shared" si="38"/>
        <v>5761</v>
      </c>
      <c r="AB18">
        <f t="shared" si="39"/>
        <v>5734</v>
      </c>
      <c r="AE18" s="10" t="s">
        <v>5</v>
      </c>
      <c r="AF18" s="2" t="s">
        <v>6</v>
      </c>
      <c r="AG18" s="2" t="s">
        <v>2</v>
      </c>
      <c r="AH18" s="2" t="s">
        <v>3</v>
      </c>
      <c r="AI18" s="2" t="s">
        <v>4</v>
      </c>
      <c r="AJ18" s="2" t="s">
        <v>1</v>
      </c>
      <c r="AK18" s="2" t="s">
        <v>0</v>
      </c>
      <c r="AL18" s="11" t="s">
        <v>7</v>
      </c>
      <c r="AN18" s="4"/>
      <c r="AO18" s="30" t="s">
        <v>5</v>
      </c>
      <c r="AP18" s="8" t="s">
        <v>6</v>
      </c>
      <c r="AQ18" s="2" t="s">
        <v>2</v>
      </c>
      <c r="AR18" s="2" t="s">
        <v>3</v>
      </c>
      <c r="AS18" s="2" t="s">
        <v>4</v>
      </c>
      <c r="AT18" s="7" t="s">
        <v>1</v>
      </c>
      <c r="AU18" s="31" t="s">
        <v>0</v>
      </c>
      <c r="AV18" s="9" t="s">
        <v>7</v>
      </c>
      <c r="AW18" s="2"/>
      <c r="AX18">
        <v>16</v>
      </c>
      <c r="AY18" s="12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 s="14">
        <v>1</v>
      </c>
      <c r="BF18" s="15">
        <v>0</v>
      </c>
      <c r="BG18" s="12">
        <v>0</v>
      </c>
      <c r="BH18">
        <v>0</v>
      </c>
      <c r="BI18" s="23">
        <v>1</v>
      </c>
      <c r="BJ18">
        <v>0</v>
      </c>
      <c r="BK18">
        <v>0</v>
      </c>
      <c r="BL18">
        <v>0</v>
      </c>
      <c r="BM18">
        <v>0</v>
      </c>
      <c r="BN18" s="15">
        <v>0</v>
      </c>
      <c r="BP18" s="12">
        <f t="shared" si="13"/>
        <v>2496725</v>
      </c>
      <c r="BQ18" s="15">
        <f t="shared" si="14"/>
        <v>2523016</v>
      </c>
      <c r="BR18">
        <f t="shared" si="15"/>
        <v>-26291</v>
      </c>
      <c r="BT18" s="12">
        <f t="shared" si="16"/>
        <v>2524848.5</v>
      </c>
      <c r="BU18" s="15">
        <f t="shared" si="17"/>
        <v>2504382</v>
      </c>
      <c r="BV18">
        <f t="shared" si="18"/>
        <v>20466.5</v>
      </c>
      <c r="BX18" s="12">
        <f t="shared" si="19"/>
        <v>2511018.5</v>
      </c>
      <c r="BY18" s="15">
        <f t="shared" si="20"/>
        <v>2496725</v>
      </c>
      <c r="BZ18">
        <f t="shared" si="21"/>
        <v>14293.5</v>
      </c>
      <c r="CB18" s="12">
        <f t="shared" si="22"/>
        <v>2511018.5</v>
      </c>
      <c r="CC18" s="15">
        <f t="shared" si="23"/>
        <v>2523016</v>
      </c>
      <c r="CD18">
        <f t="shared" si="24"/>
        <v>-11997.5</v>
      </c>
      <c r="CF18" s="12">
        <f t="shared" si="25"/>
        <v>5734</v>
      </c>
      <c r="CG18">
        <f t="shared" si="26"/>
        <v>5761</v>
      </c>
      <c r="CH18">
        <f t="shared" si="27"/>
        <v>5701</v>
      </c>
      <c r="CI18">
        <f t="shared" si="28"/>
        <v>5765</v>
      </c>
      <c r="CJ18" s="15">
        <f t="shared" si="29"/>
        <v>5719</v>
      </c>
      <c r="CK18">
        <v>4164</v>
      </c>
      <c r="CM18">
        <v>823</v>
      </c>
      <c r="CN18" s="38">
        <f>U14/$U14</f>
        <v>1</v>
      </c>
      <c r="CO18" s="39">
        <f t="shared" ref="CO18:CU18" si="60">V14/$U14</f>
        <v>1.0143398714356353</v>
      </c>
      <c r="CP18" s="39">
        <f t="shared" si="60"/>
        <v>1.0092302620735125</v>
      </c>
      <c r="CQ18" s="39">
        <f t="shared" si="60"/>
        <v>1.0194494807977583</v>
      </c>
      <c r="CR18" s="39">
        <f t="shared" si="60"/>
        <v>1.0201087852315807</v>
      </c>
      <c r="CS18" s="39">
        <f t="shared" si="60"/>
        <v>1.0131860886764463</v>
      </c>
      <c r="CT18" s="39">
        <f t="shared" si="60"/>
        <v>1.0004944783253666</v>
      </c>
      <c r="CU18" s="40">
        <f t="shared" si="60"/>
        <v>1.0112081753749793</v>
      </c>
      <c r="DJ18">
        <f>CN29</f>
        <v>11.032582922680421</v>
      </c>
      <c r="DK18">
        <f t="shared" ref="DK18:DQ18" si="61">CO29</f>
        <v>11.22549323485152</v>
      </c>
      <c r="DL18">
        <f t="shared" si="61"/>
        <v>11.148891235160203</v>
      </c>
      <c r="DM18">
        <f t="shared" si="61"/>
        <v>11.259223142090159</v>
      </c>
      <c r="DN18">
        <f t="shared" si="61"/>
        <v>11.086820764446616</v>
      </c>
      <c r="DO18">
        <f t="shared" si="61"/>
        <v>11.209505516976956</v>
      </c>
      <c r="DP18">
        <f t="shared" si="61"/>
        <v>11.041472638318659</v>
      </c>
      <c r="DQ18">
        <f t="shared" si="61"/>
        <v>11.359468406495575</v>
      </c>
    </row>
    <row r="19" spans="1:121" x14ac:dyDescent="0.35">
      <c r="A19">
        <v>3722964</v>
      </c>
      <c r="B19">
        <v>3824298</v>
      </c>
      <c r="C19">
        <v>3645373</v>
      </c>
      <c r="D19">
        <v>3712613</v>
      </c>
      <c r="E19">
        <v>3647437</v>
      </c>
      <c r="F19">
        <v>3737309</v>
      </c>
      <c r="G19">
        <v>3692164</v>
      </c>
      <c r="H19">
        <v>3836293</v>
      </c>
      <c r="I19">
        <f t="shared" si="3"/>
        <v>3717788.5</v>
      </c>
      <c r="K19">
        <f t="shared" si="4"/>
        <v>3717788.5</v>
      </c>
      <c r="L19">
        <f t="shared" si="5"/>
        <v>3803875</v>
      </c>
      <c r="M19">
        <f t="shared" si="6"/>
        <v>3743068.5</v>
      </c>
      <c r="N19">
        <f t="shared" si="7"/>
        <v>3830684</v>
      </c>
      <c r="O19">
        <f t="shared" si="8"/>
        <v>3754874.5</v>
      </c>
      <c r="P19">
        <f t="shared" si="9"/>
        <v>3822027.5</v>
      </c>
      <c r="Q19">
        <f t="shared" si="10"/>
        <v>3716755.5</v>
      </c>
      <c r="R19">
        <f t="shared" si="11"/>
        <v>4140275</v>
      </c>
      <c r="T19">
        <f t="shared" si="43"/>
        <v>656.84083557128906</v>
      </c>
      <c r="U19">
        <f t="shared" si="32"/>
        <v>5660</v>
      </c>
      <c r="V19">
        <f t="shared" si="33"/>
        <v>5791</v>
      </c>
      <c r="W19">
        <f t="shared" si="34"/>
        <v>5698</v>
      </c>
      <c r="X19">
        <f t="shared" si="35"/>
        <v>5831</v>
      </c>
      <c r="Y19">
        <f t="shared" si="36"/>
        <v>5716</v>
      </c>
      <c r="Z19">
        <f t="shared" si="37"/>
        <v>5818</v>
      </c>
      <c r="AA19">
        <f t="shared" si="38"/>
        <v>5658</v>
      </c>
      <c r="AB19">
        <f t="shared" si="39"/>
        <v>6303</v>
      </c>
      <c r="AD19" t="s">
        <v>20</v>
      </c>
      <c r="AE19" s="12">
        <v>7564</v>
      </c>
      <c r="AF19">
        <v>7433</v>
      </c>
      <c r="AG19">
        <v>7403</v>
      </c>
      <c r="AH19">
        <v>7380</v>
      </c>
      <c r="AI19">
        <v>7346</v>
      </c>
      <c r="AJ19">
        <v>7276</v>
      </c>
      <c r="AK19">
        <v>7273</v>
      </c>
      <c r="AL19" s="15">
        <v>6684</v>
      </c>
      <c r="AN19" s="4">
        <f t="shared" si="40"/>
        <v>7294.875</v>
      </c>
      <c r="AO19" s="6">
        <f>((AE19-$AN19)/$AN19)</f>
        <v>3.6892338799499651E-2</v>
      </c>
      <c r="AP19" s="6">
        <f t="shared" ref="AP19:AV19" si="62">((AF19-$AN19)/$AN19)</f>
        <v>1.8934525951438509E-2</v>
      </c>
      <c r="AQ19" s="6">
        <f t="shared" si="62"/>
        <v>1.4822049726691685E-2</v>
      </c>
      <c r="AR19" s="6">
        <f t="shared" si="62"/>
        <v>1.1669151287719118E-2</v>
      </c>
      <c r="AS19" s="6">
        <f t="shared" si="62"/>
        <v>7.0083448996727154E-3</v>
      </c>
      <c r="AT19" s="6">
        <f t="shared" si="62"/>
        <v>-2.587432958069878E-3</v>
      </c>
      <c r="AU19" s="6">
        <f t="shared" si="62"/>
        <v>-2.9986805805445604E-3</v>
      </c>
      <c r="AV19" s="6">
        <f t="shared" si="62"/>
        <v>-8.3740297126407237E-2</v>
      </c>
      <c r="AW19" s="6"/>
      <c r="AX19">
        <v>17</v>
      </c>
      <c r="AY19" s="12">
        <v>0</v>
      </c>
      <c r="AZ19" s="14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 s="15">
        <v>0</v>
      </c>
      <c r="BG19" s="12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 s="24">
        <v>1</v>
      </c>
      <c r="BP19" s="12">
        <f t="shared" si="13"/>
        <v>3717788.5</v>
      </c>
      <c r="BQ19" s="15">
        <f t="shared" si="14"/>
        <v>3716755.5</v>
      </c>
      <c r="BR19">
        <f t="shared" si="15"/>
        <v>1033</v>
      </c>
      <c r="BT19" s="12">
        <f t="shared" si="16"/>
        <v>3754874.5</v>
      </c>
      <c r="BU19" s="15">
        <f t="shared" si="17"/>
        <v>3743068.5</v>
      </c>
      <c r="BV19">
        <f t="shared" si="18"/>
        <v>11806</v>
      </c>
      <c r="BX19" s="12">
        <f t="shared" si="19"/>
        <v>4140275</v>
      </c>
      <c r="BY19" s="15">
        <f t="shared" si="20"/>
        <v>3717788.5</v>
      </c>
      <c r="BZ19">
        <f t="shared" si="21"/>
        <v>422486.5</v>
      </c>
      <c r="CB19" s="12">
        <f t="shared" si="22"/>
        <v>4140275</v>
      </c>
      <c r="CC19" s="15">
        <f t="shared" si="23"/>
        <v>3716755.5</v>
      </c>
      <c r="CD19">
        <f t="shared" si="24"/>
        <v>423519.5</v>
      </c>
      <c r="CF19" s="12">
        <f t="shared" si="25"/>
        <v>6303</v>
      </c>
      <c r="CG19">
        <f t="shared" si="26"/>
        <v>5658</v>
      </c>
      <c r="CH19">
        <f t="shared" si="27"/>
        <v>5660</v>
      </c>
      <c r="CI19">
        <f t="shared" si="28"/>
        <v>5716</v>
      </c>
      <c r="CJ19" s="15">
        <f t="shared" si="29"/>
        <v>5698</v>
      </c>
      <c r="CK19">
        <v>6246</v>
      </c>
      <c r="CM19">
        <v>1234</v>
      </c>
      <c r="CN19" s="42">
        <f t="shared" ref="CN19:CS19" si="63">U15/$AA15</f>
        <v>1.0132946991648202</v>
      </c>
      <c r="CO19" s="41">
        <f t="shared" si="63"/>
        <v>1.0281234020794272</v>
      </c>
      <c r="CP19" s="41">
        <f t="shared" si="63"/>
        <v>1.0305096301346515</v>
      </c>
      <c r="CQ19" s="41">
        <f t="shared" si="63"/>
        <v>1.0235213908300664</v>
      </c>
      <c r="CR19" s="41">
        <f t="shared" si="63"/>
        <v>1.0153400374978694</v>
      </c>
      <c r="CS19" s="41">
        <f t="shared" si="63"/>
        <v>1.0301687404124766</v>
      </c>
      <c r="CT19" s="41">
        <f>AA15/$AA15</f>
        <v>1</v>
      </c>
      <c r="CU19" s="43">
        <f>AB15/$AA15</f>
        <v>1.0226691665246292</v>
      </c>
    </row>
    <row r="20" spans="1:121" ht="29" x14ac:dyDescent="0.35">
      <c r="A20">
        <v>5787640</v>
      </c>
      <c r="B20">
        <v>5675722</v>
      </c>
      <c r="C20">
        <v>5578626</v>
      </c>
      <c r="D20">
        <v>5817322</v>
      </c>
      <c r="E20">
        <v>5620500</v>
      </c>
      <c r="F20">
        <v>5564696</v>
      </c>
      <c r="G20">
        <v>5547354</v>
      </c>
      <c r="H20">
        <v>5376861</v>
      </c>
      <c r="I20">
        <f t="shared" si="3"/>
        <v>5599563</v>
      </c>
      <c r="K20">
        <f t="shared" si="4"/>
        <v>5599563</v>
      </c>
      <c r="L20">
        <f t="shared" si="5"/>
        <v>5653542.5</v>
      </c>
      <c r="M20">
        <f t="shared" si="6"/>
        <v>5678030.5</v>
      </c>
      <c r="N20">
        <f t="shared" si="7"/>
        <v>5640009.5</v>
      </c>
      <c r="O20">
        <f t="shared" si="8"/>
        <v>5603518.5</v>
      </c>
      <c r="P20">
        <f t="shared" si="9"/>
        <v>5602939</v>
      </c>
      <c r="Q20">
        <f t="shared" si="10"/>
        <v>5591750</v>
      </c>
      <c r="R20">
        <f t="shared" si="11"/>
        <v>5683816</v>
      </c>
      <c r="T20">
        <f t="shared" si="43"/>
        <v>985.26125335693359</v>
      </c>
      <c r="U20">
        <f t="shared" si="32"/>
        <v>5683</v>
      </c>
      <c r="V20">
        <f t="shared" si="33"/>
        <v>5738</v>
      </c>
      <c r="W20">
        <f t="shared" si="34"/>
        <v>5762</v>
      </c>
      <c r="X20">
        <f t="shared" si="35"/>
        <v>5724</v>
      </c>
      <c r="Y20">
        <f t="shared" si="36"/>
        <v>5687</v>
      </c>
      <c r="Z20">
        <f t="shared" si="37"/>
        <v>5686</v>
      </c>
      <c r="AA20">
        <f t="shared" si="38"/>
        <v>5675</v>
      </c>
      <c r="AB20">
        <f t="shared" si="39"/>
        <v>5768</v>
      </c>
      <c r="AE20" s="10" t="s">
        <v>1</v>
      </c>
      <c r="AF20" s="2" t="s">
        <v>3</v>
      </c>
      <c r="AG20" s="2" t="s">
        <v>0</v>
      </c>
      <c r="AH20" s="2" t="s">
        <v>2</v>
      </c>
      <c r="AI20" s="2" t="s">
        <v>6</v>
      </c>
      <c r="AJ20" s="2" t="s">
        <v>5</v>
      </c>
      <c r="AK20" s="2" t="s">
        <v>7</v>
      </c>
      <c r="AL20" s="11" t="s">
        <v>4</v>
      </c>
      <c r="AN20" s="4"/>
      <c r="AO20" s="7" t="s">
        <v>1</v>
      </c>
      <c r="AP20" s="2" t="s">
        <v>3</v>
      </c>
      <c r="AQ20" s="31" t="s">
        <v>0</v>
      </c>
      <c r="AR20" s="2" t="s">
        <v>2</v>
      </c>
      <c r="AS20" s="8" t="s">
        <v>6</v>
      </c>
      <c r="AT20" s="30" t="s">
        <v>5</v>
      </c>
      <c r="AU20" s="9" t="s">
        <v>7</v>
      </c>
      <c r="AV20" s="2" t="s">
        <v>4</v>
      </c>
      <c r="AW20" s="2"/>
      <c r="AX20">
        <v>18</v>
      </c>
      <c r="AY20" s="12">
        <v>0</v>
      </c>
      <c r="AZ20" s="14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 s="15">
        <v>0</v>
      </c>
      <c r="BG20" s="12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 s="24">
        <v>1</v>
      </c>
      <c r="BP20" s="12">
        <f t="shared" si="13"/>
        <v>5599563</v>
      </c>
      <c r="BQ20" s="15">
        <f t="shared" si="14"/>
        <v>5591750</v>
      </c>
      <c r="BR20">
        <f t="shared" si="15"/>
        <v>7813</v>
      </c>
      <c r="BT20" s="12">
        <f t="shared" si="16"/>
        <v>5603518.5</v>
      </c>
      <c r="BU20" s="15">
        <f t="shared" si="17"/>
        <v>5678030.5</v>
      </c>
      <c r="BV20">
        <f t="shared" si="18"/>
        <v>-74512</v>
      </c>
      <c r="BX20" s="12">
        <f t="shared" si="19"/>
        <v>5683816</v>
      </c>
      <c r="BY20" s="15">
        <f t="shared" si="20"/>
        <v>5599563</v>
      </c>
      <c r="BZ20">
        <f t="shared" si="21"/>
        <v>84253</v>
      </c>
      <c r="CB20" s="12">
        <f t="shared" si="22"/>
        <v>5683816</v>
      </c>
      <c r="CC20" s="15">
        <f t="shared" si="23"/>
        <v>5591750</v>
      </c>
      <c r="CD20">
        <f t="shared" si="24"/>
        <v>92066</v>
      </c>
      <c r="CF20" s="12">
        <f t="shared" si="25"/>
        <v>5768</v>
      </c>
      <c r="CG20">
        <f t="shared" si="26"/>
        <v>5675</v>
      </c>
      <c r="CH20">
        <f t="shared" si="27"/>
        <v>5683</v>
      </c>
      <c r="CI20">
        <f t="shared" si="28"/>
        <v>5687</v>
      </c>
      <c r="CJ20" s="15">
        <f t="shared" si="29"/>
        <v>5762</v>
      </c>
      <c r="CK20">
        <v>9369</v>
      </c>
      <c r="CM20">
        <v>1851</v>
      </c>
      <c r="CN20" s="12">
        <f t="shared" ref="CN20:CS20" si="64">U16/$AA16</f>
        <v>1.0054309740714786</v>
      </c>
      <c r="CO20">
        <f t="shared" si="64"/>
        <v>1.0345129642606867</v>
      </c>
      <c r="CP20">
        <f t="shared" si="64"/>
        <v>1.0259285213735108</v>
      </c>
      <c r="CQ20">
        <f t="shared" si="64"/>
        <v>1.031009110021023</v>
      </c>
      <c r="CR20">
        <f t="shared" si="64"/>
        <v>1.0131394533987386</v>
      </c>
      <c r="CS20">
        <f t="shared" si="64"/>
        <v>1.0450245269796776</v>
      </c>
      <c r="CT20">
        <f>AA16/$AA16</f>
        <v>1</v>
      </c>
      <c r="CU20" s="15">
        <f>AB16/$AA16</f>
        <v>1.0430974071478627</v>
      </c>
    </row>
    <row r="21" spans="1:121" x14ac:dyDescent="0.35">
      <c r="A21">
        <v>8405321</v>
      </c>
      <c r="B21">
        <v>8297878</v>
      </c>
      <c r="C21">
        <v>8638357</v>
      </c>
      <c r="D21">
        <v>8441288</v>
      </c>
      <c r="E21">
        <v>8345263</v>
      </c>
      <c r="F21">
        <v>8380432</v>
      </c>
      <c r="G21">
        <v>8447820</v>
      </c>
      <c r="H21">
        <v>8204112</v>
      </c>
      <c r="I21">
        <f t="shared" si="3"/>
        <v>8392876.5</v>
      </c>
      <c r="K21">
        <f t="shared" si="4"/>
        <v>8392876.5</v>
      </c>
      <c r="L21">
        <f t="shared" si="5"/>
        <v>8482044</v>
      </c>
      <c r="M21">
        <f t="shared" si="6"/>
        <v>8426921</v>
      </c>
      <c r="N21">
        <f t="shared" si="7"/>
        <v>8595363.5</v>
      </c>
      <c r="O21">
        <f t="shared" si="8"/>
        <v>8406724.5</v>
      </c>
      <c r="P21">
        <f t="shared" si="9"/>
        <v>8514031</v>
      </c>
      <c r="Q21">
        <f t="shared" si="10"/>
        <v>8356419</v>
      </c>
      <c r="R21">
        <f t="shared" si="11"/>
        <v>8602879</v>
      </c>
      <c r="T21">
        <f t="shared" si="43"/>
        <v>1477.8918800354004</v>
      </c>
      <c r="U21">
        <f t="shared" si="32"/>
        <v>5678</v>
      </c>
      <c r="V21">
        <f t="shared" si="33"/>
        <v>5739</v>
      </c>
      <c r="W21">
        <f t="shared" si="34"/>
        <v>5701</v>
      </c>
      <c r="X21">
        <f t="shared" si="35"/>
        <v>5815</v>
      </c>
      <c r="Y21">
        <f t="shared" si="36"/>
        <v>5688</v>
      </c>
      <c r="Z21">
        <f t="shared" si="37"/>
        <v>5760</v>
      </c>
      <c r="AA21">
        <f t="shared" si="38"/>
        <v>5654</v>
      </c>
      <c r="AB21">
        <f t="shared" si="39"/>
        <v>5821</v>
      </c>
      <c r="AD21" t="s">
        <v>21</v>
      </c>
      <c r="AE21" s="12">
        <v>6872</v>
      </c>
      <c r="AF21">
        <v>6864</v>
      </c>
      <c r="AG21">
        <v>6839</v>
      </c>
      <c r="AH21">
        <v>6810</v>
      </c>
      <c r="AI21">
        <v>6790</v>
      </c>
      <c r="AJ21">
        <v>6767</v>
      </c>
      <c r="AK21">
        <v>6746</v>
      </c>
      <c r="AL21" s="15">
        <v>6624</v>
      </c>
      <c r="AN21" s="4">
        <f t="shared" si="40"/>
        <v>6789</v>
      </c>
      <c r="AO21" s="6">
        <f>((AE21-$AN21)/$AN21)</f>
        <v>1.2225659154514656E-2</v>
      </c>
      <c r="AP21" s="6">
        <f t="shared" ref="AP21:AV21" si="65">((AF21-$AN21)/$AN21)</f>
        <v>1.104728236853734E-2</v>
      </c>
      <c r="AQ21" s="6">
        <f t="shared" si="65"/>
        <v>7.3648549123582268E-3</v>
      </c>
      <c r="AR21" s="6">
        <f t="shared" si="65"/>
        <v>3.0932390631904553E-3</v>
      </c>
      <c r="AS21" s="6">
        <f t="shared" si="65"/>
        <v>1.4729709824716454E-4</v>
      </c>
      <c r="AT21" s="6">
        <f t="shared" si="65"/>
        <v>-3.2405361614376198E-3</v>
      </c>
      <c r="AU21" s="6">
        <f t="shared" si="65"/>
        <v>-6.3337752246280746E-3</v>
      </c>
      <c r="AV21" s="6">
        <f t="shared" si="65"/>
        <v>-2.4304021210782147E-2</v>
      </c>
      <c r="AW21" s="6"/>
      <c r="AX21">
        <v>19</v>
      </c>
      <c r="AY21" s="12">
        <v>0</v>
      </c>
      <c r="AZ21" s="14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 s="15">
        <v>0</v>
      </c>
      <c r="BG21" s="12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 s="24">
        <v>1</v>
      </c>
      <c r="BP21" s="12">
        <f t="shared" si="13"/>
        <v>8392876.5</v>
      </c>
      <c r="BQ21" s="15">
        <f t="shared" si="14"/>
        <v>8356419</v>
      </c>
      <c r="BR21">
        <f t="shared" si="15"/>
        <v>36457.5</v>
      </c>
      <c r="BT21" s="12">
        <f t="shared" si="16"/>
        <v>8406724.5</v>
      </c>
      <c r="BU21" s="15">
        <f t="shared" si="17"/>
        <v>8426921</v>
      </c>
      <c r="BV21">
        <f t="shared" si="18"/>
        <v>-20196.5</v>
      </c>
      <c r="BX21" s="12">
        <f t="shared" si="19"/>
        <v>8602879</v>
      </c>
      <c r="BY21" s="15">
        <f t="shared" si="20"/>
        <v>8392876.5</v>
      </c>
      <c r="BZ21">
        <f t="shared" si="21"/>
        <v>210002.5</v>
      </c>
      <c r="CB21" s="12">
        <f t="shared" si="22"/>
        <v>8602879</v>
      </c>
      <c r="CC21" s="15">
        <f t="shared" si="23"/>
        <v>8356419</v>
      </c>
      <c r="CD21">
        <f t="shared" si="24"/>
        <v>246460</v>
      </c>
      <c r="CF21" s="12">
        <f t="shared" si="25"/>
        <v>5821</v>
      </c>
      <c r="CG21">
        <f t="shared" si="26"/>
        <v>5654</v>
      </c>
      <c r="CH21">
        <f t="shared" si="27"/>
        <v>5678</v>
      </c>
      <c r="CI21">
        <f t="shared" si="28"/>
        <v>5688</v>
      </c>
      <c r="CJ21" s="15">
        <f t="shared" si="29"/>
        <v>5701</v>
      </c>
      <c r="CK21">
        <v>14053</v>
      </c>
      <c r="CM21">
        <v>2776</v>
      </c>
      <c r="CN21" s="12">
        <f t="shared" ref="CN21:CQ21" si="66">U17/$Y17</f>
        <v>1.0078492935635792</v>
      </c>
      <c r="CO21">
        <f t="shared" si="66"/>
        <v>1.0195360195360195</v>
      </c>
      <c r="CP21">
        <f t="shared" si="66"/>
        <v>1.0143031571603001</v>
      </c>
      <c r="CQ21">
        <f t="shared" si="66"/>
        <v>1.0355834641548927</v>
      </c>
      <c r="CR21">
        <f>Y17/$Y17</f>
        <v>1</v>
      </c>
      <c r="CS21">
        <f t="shared" ref="CS21:CU21" si="67">Z17/$Y17</f>
        <v>1.0143031571603001</v>
      </c>
      <c r="CT21">
        <f t="shared" si="67"/>
        <v>1.0190127332984475</v>
      </c>
      <c r="CU21" s="15">
        <f t="shared" si="67"/>
        <v>1.0298273155416013</v>
      </c>
    </row>
    <row r="22" spans="1:121" ht="29" x14ac:dyDescent="0.35">
      <c r="A22">
        <v>12806852</v>
      </c>
      <c r="B22">
        <v>12703798</v>
      </c>
      <c r="C22">
        <v>12719533</v>
      </c>
      <c r="D22">
        <v>12343603</v>
      </c>
      <c r="E22">
        <v>12549149</v>
      </c>
      <c r="F22">
        <v>12405553</v>
      </c>
      <c r="G22">
        <v>12560717</v>
      </c>
      <c r="H22">
        <v>12494362</v>
      </c>
      <c r="I22">
        <f t="shared" si="3"/>
        <v>12554933</v>
      </c>
      <c r="K22">
        <f t="shared" si="4"/>
        <v>12554933</v>
      </c>
      <c r="L22">
        <f t="shared" si="5"/>
        <v>12799342.5</v>
      </c>
      <c r="M22">
        <f t="shared" si="6"/>
        <v>12763620</v>
      </c>
      <c r="N22">
        <f t="shared" si="7"/>
        <v>12837574</v>
      </c>
      <c r="O22">
        <f t="shared" si="8"/>
        <v>12564404.5</v>
      </c>
      <c r="P22">
        <f t="shared" si="9"/>
        <v>12731290</v>
      </c>
      <c r="Q22">
        <f t="shared" si="10"/>
        <v>12595476.5</v>
      </c>
      <c r="R22">
        <f t="shared" si="11"/>
        <v>12903986</v>
      </c>
      <c r="T22">
        <f t="shared" si="43"/>
        <v>2216.8378200531006</v>
      </c>
      <c r="U22">
        <f t="shared" si="32"/>
        <v>5663</v>
      </c>
      <c r="V22">
        <f t="shared" si="33"/>
        <v>5773</v>
      </c>
      <c r="W22">
        <f t="shared" si="34"/>
        <v>5757</v>
      </c>
      <c r="X22">
        <f t="shared" si="35"/>
        <v>5790</v>
      </c>
      <c r="Y22">
        <f t="shared" si="36"/>
        <v>5667</v>
      </c>
      <c r="Z22">
        <f t="shared" si="37"/>
        <v>5742</v>
      </c>
      <c r="AA22">
        <f t="shared" si="38"/>
        <v>5681</v>
      </c>
      <c r="AB22">
        <f t="shared" si="39"/>
        <v>5820</v>
      </c>
      <c r="AE22" s="10" t="s">
        <v>5</v>
      </c>
      <c r="AF22" s="2" t="s">
        <v>1</v>
      </c>
      <c r="AG22" s="2" t="s">
        <v>3</v>
      </c>
      <c r="AH22" s="2" t="s">
        <v>2</v>
      </c>
      <c r="AI22" s="2" t="s">
        <v>0</v>
      </c>
      <c r="AJ22" s="2" t="s">
        <v>7</v>
      </c>
      <c r="AK22" s="2" t="s">
        <v>6</v>
      </c>
      <c r="AL22" s="11" t="s">
        <v>4</v>
      </c>
      <c r="AN22" s="4"/>
      <c r="AO22" s="30" t="s">
        <v>5</v>
      </c>
      <c r="AP22" s="7" t="s">
        <v>1</v>
      </c>
      <c r="AQ22" s="2" t="s">
        <v>3</v>
      </c>
      <c r="AR22" s="2" t="s">
        <v>2</v>
      </c>
      <c r="AS22" s="31" t="s">
        <v>0</v>
      </c>
      <c r="AT22" s="9" t="s">
        <v>7</v>
      </c>
      <c r="AU22" s="8" t="s">
        <v>6</v>
      </c>
      <c r="AV22" s="2" t="s">
        <v>4</v>
      </c>
      <c r="AW22" s="2"/>
      <c r="AX22">
        <v>20</v>
      </c>
      <c r="AY22" s="1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 s="14">
        <v>1</v>
      </c>
      <c r="BF22" s="15">
        <v>0</v>
      </c>
      <c r="BG22" s="1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 s="24">
        <v>1</v>
      </c>
      <c r="BP22" s="12">
        <f t="shared" si="13"/>
        <v>12554933</v>
      </c>
      <c r="BQ22" s="15">
        <f t="shared" si="14"/>
        <v>12595476.5</v>
      </c>
      <c r="BR22">
        <f t="shared" si="15"/>
        <v>-40543.5</v>
      </c>
      <c r="BT22" s="12">
        <f t="shared" si="16"/>
        <v>12564404.5</v>
      </c>
      <c r="BU22" s="15">
        <f t="shared" si="17"/>
        <v>12763620</v>
      </c>
      <c r="BV22">
        <f t="shared" si="18"/>
        <v>-199215.5</v>
      </c>
      <c r="BX22" s="12">
        <f t="shared" si="19"/>
        <v>12903986</v>
      </c>
      <c r="BY22" s="15">
        <f t="shared" si="20"/>
        <v>12554933</v>
      </c>
      <c r="BZ22">
        <f t="shared" si="21"/>
        <v>349053</v>
      </c>
      <c r="CB22" s="12">
        <f t="shared" si="22"/>
        <v>12903986</v>
      </c>
      <c r="CC22" s="15">
        <f t="shared" si="23"/>
        <v>12595476.5</v>
      </c>
      <c r="CD22">
        <f t="shared" si="24"/>
        <v>308509.5</v>
      </c>
      <c r="CF22" s="12">
        <f t="shared" si="25"/>
        <v>5820</v>
      </c>
      <c r="CG22">
        <f t="shared" si="26"/>
        <v>5681</v>
      </c>
      <c r="CH22">
        <f t="shared" si="27"/>
        <v>5663</v>
      </c>
      <c r="CI22">
        <f t="shared" si="28"/>
        <v>5667</v>
      </c>
      <c r="CJ22" s="15">
        <f t="shared" si="29"/>
        <v>5757</v>
      </c>
      <c r="CK22">
        <v>21079</v>
      </c>
      <c r="CM22">
        <v>4164</v>
      </c>
      <c r="CN22" s="12">
        <f>U18/$U18</f>
        <v>1</v>
      </c>
      <c r="CO22">
        <f t="shared" ref="CO22:CU22" si="68">V18/$U18</f>
        <v>1.009998245921768</v>
      </c>
      <c r="CP22">
        <f t="shared" si="68"/>
        <v>1.0031573408174004</v>
      </c>
      <c r="CQ22">
        <f t="shared" si="68"/>
        <v>1.0159621119101911</v>
      </c>
      <c r="CR22">
        <f t="shared" si="68"/>
        <v>1.0112261006840906</v>
      </c>
      <c r="CS22">
        <f t="shared" si="68"/>
        <v>1.0242062796000702</v>
      </c>
      <c r="CT22">
        <f t="shared" si="68"/>
        <v>1.0105244693913349</v>
      </c>
      <c r="CU22" s="15">
        <f t="shared" si="68"/>
        <v>1.0057884581652341</v>
      </c>
    </row>
    <row r="23" spans="1:121" x14ac:dyDescent="0.35">
      <c r="A23">
        <v>19016030</v>
      </c>
      <c r="B23">
        <v>19352949</v>
      </c>
      <c r="C23">
        <v>18948349</v>
      </c>
      <c r="D23">
        <v>18783274</v>
      </c>
      <c r="E23">
        <v>18616408</v>
      </c>
      <c r="F23">
        <v>19045593</v>
      </c>
      <c r="G23">
        <v>18450050</v>
      </c>
      <c r="H23">
        <v>18735540</v>
      </c>
      <c r="I23">
        <f t="shared" si="3"/>
        <v>18865811.5</v>
      </c>
      <c r="K23">
        <f t="shared" si="4"/>
        <v>18865811.5</v>
      </c>
      <c r="L23">
        <f t="shared" si="5"/>
        <v>19336847</v>
      </c>
      <c r="M23">
        <f t="shared" si="6"/>
        <v>19026136.5</v>
      </c>
      <c r="N23">
        <f t="shared" si="7"/>
        <v>19263497.5</v>
      </c>
      <c r="O23">
        <f t="shared" si="8"/>
        <v>18979114</v>
      </c>
      <c r="P23">
        <f t="shared" si="9"/>
        <v>19105188</v>
      </c>
      <c r="Q23">
        <f t="shared" si="10"/>
        <v>18947840</v>
      </c>
      <c r="R23">
        <f t="shared" si="11"/>
        <v>19425546</v>
      </c>
      <c r="T23">
        <f t="shared" si="43"/>
        <v>3325.2567300796509</v>
      </c>
      <c r="U23">
        <f t="shared" si="32"/>
        <v>5673</v>
      </c>
      <c r="V23">
        <f t="shared" si="33"/>
        <v>5815</v>
      </c>
      <c r="W23">
        <f t="shared" si="34"/>
        <v>5721</v>
      </c>
      <c r="X23">
        <f t="shared" si="35"/>
        <v>5793</v>
      </c>
      <c r="Y23">
        <f t="shared" si="36"/>
        <v>5707</v>
      </c>
      <c r="Z23">
        <f t="shared" si="37"/>
        <v>5745</v>
      </c>
      <c r="AA23">
        <f t="shared" si="38"/>
        <v>5698</v>
      </c>
      <c r="AB23">
        <f t="shared" si="39"/>
        <v>5841</v>
      </c>
      <c r="AD23" t="s">
        <v>22</v>
      </c>
      <c r="AE23" s="12">
        <v>6579</v>
      </c>
      <c r="AF23">
        <v>6525</v>
      </c>
      <c r="AG23">
        <v>6511</v>
      </c>
      <c r="AH23">
        <v>6406</v>
      </c>
      <c r="AI23">
        <v>6405</v>
      </c>
      <c r="AJ23">
        <v>6401</v>
      </c>
      <c r="AK23">
        <v>6343</v>
      </c>
      <c r="AL23" s="15">
        <v>6263</v>
      </c>
      <c r="AN23" s="4">
        <f t="shared" si="40"/>
        <v>6429.125</v>
      </c>
      <c r="AO23" s="6">
        <f>((AE23-$AN23)/$AN23)</f>
        <v>2.3311881476872826E-2</v>
      </c>
      <c r="AP23" s="6">
        <f t="shared" ref="AP23:AV23" si="69">((AF23-$AN23)/$AN23)</f>
        <v>1.4912604747924484E-2</v>
      </c>
      <c r="AQ23" s="6">
        <f t="shared" si="69"/>
        <v>1.2735014484863803E-2</v>
      </c>
      <c r="AR23" s="6">
        <f t="shared" si="69"/>
        <v>-3.5969124880913033E-3</v>
      </c>
      <c r="AS23" s="6">
        <f t="shared" si="69"/>
        <v>-3.7524546497384949E-3</v>
      </c>
      <c r="AT23" s="6">
        <f t="shared" si="69"/>
        <v>-4.3746232963272607E-3</v>
      </c>
      <c r="AU23" s="6">
        <f t="shared" si="69"/>
        <v>-1.3396068671864367E-2</v>
      </c>
      <c r="AV23" s="6">
        <f t="shared" si="69"/>
        <v>-2.5839441603639688E-2</v>
      </c>
      <c r="AW23" s="6"/>
      <c r="AX23">
        <v>21</v>
      </c>
      <c r="AY23" s="12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 s="14">
        <v>1</v>
      </c>
      <c r="BF23" s="15">
        <v>0</v>
      </c>
      <c r="BG23" s="12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 s="24">
        <v>1</v>
      </c>
      <c r="BP23" s="12">
        <f t="shared" si="13"/>
        <v>18865811.5</v>
      </c>
      <c r="BQ23" s="15">
        <f t="shared" si="14"/>
        <v>18947840</v>
      </c>
      <c r="BR23">
        <f t="shared" si="15"/>
        <v>-82028.5</v>
      </c>
      <c r="BT23" s="12">
        <f t="shared" si="16"/>
        <v>18979114</v>
      </c>
      <c r="BU23" s="15">
        <f t="shared" si="17"/>
        <v>19026136.5</v>
      </c>
      <c r="BV23">
        <f t="shared" si="18"/>
        <v>-47022.5</v>
      </c>
      <c r="BX23" s="12">
        <f t="shared" si="19"/>
        <v>19425546</v>
      </c>
      <c r="BY23" s="15">
        <f t="shared" si="20"/>
        <v>18865811.5</v>
      </c>
      <c r="BZ23">
        <f t="shared" si="21"/>
        <v>559734.5</v>
      </c>
      <c r="CB23" s="12">
        <f t="shared" si="22"/>
        <v>19425546</v>
      </c>
      <c r="CC23" s="15">
        <f t="shared" si="23"/>
        <v>18947840</v>
      </c>
      <c r="CD23">
        <f t="shared" si="24"/>
        <v>477706</v>
      </c>
      <c r="CF23" s="12">
        <f t="shared" si="25"/>
        <v>5841</v>
      </c>
      <c r="CG23">
        <f t="shared" si="26"/>
        <v>5698</v>
      </c>
      <c r="CH23">
        <f t="shared" si="27"/>
        <v>5673</v>
      </c>
      <c r="CI23">
        <f t="shared" si="28"/>
        <v>5707</v>
      </c>
      <c r="CJ23" s="15">
        <f t="shared" si="29"/>
        <v>5721</v>
      </c>
      <c r="CK23">
        <v>31618</v>
      </c>
      <c r="CM23">
        <v>6246</v>
      </c>
      <c r="CN23" s="12">
        <f t="shared" ref="CN23:CS23" si="70">U19/$AA19</f>
        <v>1.0003534817956876</v>
      </c>
      <c r="CO23">
        <f t="shared" si="70"/>
        <v>1.0235065394132201</v>
      </c>
      <c r="CP23">
        <f t="shared" si="70"/>
        <v>1.0070696359137505</v>
      </c>
      <c r="CQ23">
        <f t="shared" si="70"/>
        <v>1.0305761753269707</v>
      </c>
      <c r="CR23">
        <f t="shared" si="70"/>
        <v>1.0102509720749382</v>
      </c>
      <c r="CS23">
        <f t="shared" si="70"/>
        <v>1.0282785436550017</v>
      </c>
      <c r="CT23">
        <f t="shared" ref="CT23:CU25" si="71">AA19/$AA19</f>
        <v>1</v>
      </c>
      <c r="CU23" s="15">
        <f t="shared" si="71"/>
        <v>1.113997879109226</v>
      </c>
    </row>
    <row r="24" spans="1:121" ht="29.5" thickBot="1" x14ac:dyDescent="0.4">
      <c r="A24">
        <v>29451374</v>
      </c>
      <c r="B24">
        <v>28899292</v>
      </c>
      <c r="C24">
        <v>29183144</v>
      </c>
      <c r="D24">
        <v>28065252</v>
      </c>
      <c r="E24">
        <v>28321742</v>
      </c>
      <c r="F24">
        <v>28088791</v>
      </c>
      <c r="G24">
        <v>27871331</v>
      </c>
      <c r="H24">
        <v>28602486</v>
      </c>
      <c r="I24">
        <f t="shared" si="3"/>
        <v>28462114</v>
      </c>
      <c r="K24">
        <f t="shared" si="4"/>
        <v>28462114</v>
      </c>
      <c r="L24">
        <f t="shared" si="5"/>
        <v>29171605.5</v>
      </c>
      <c r="M24">
        <f t="shared" si="6"/>
        <v>28745963</v>
      </c>
      <c r="N24">
        <f t="shared" si="7"/>
        <v>29099341</v>
      </c>
      <c r="O24">
        <f t="shared" si="8"/>
        <v>28519984</v>
      </c>
      <c r="P24">
        <f t="shared" si="9"/>
        <v>28664748</v>
      </c>
      <c r="Q24">
        <f t="shared" si="10"/>
        <v>28570833</v>
      </c>
      <c r="R24">
        <f t="shared" si="11"/>
        <v>29303893.5</v>
      </c>
      <c r="T24">
        <f t="shared" si="43"/>
        <v>4987.8850951194763</v>
      </c>
      <c r="U24">
        <f t="shared" si="32"/>
        <v>5706</v>
      </c>
      <c r="V24">
        <f t="shared" si="33"/>
        <v>5848</v>
      </c>
      <c r="W24">
        <f t="shared" si="34"/>
        <v>5763</v>
      </c>
      <c r="X24">
        <f t="shared" si="35"/>
        <v>5834</v>
      </c>
      <c r="Y24">
        <f t="shared" si="36"/>
        <v>5717</v>
      </c>
      <c r="Z24">
        <f t="shared" si="37"/>
        <v>5746</v>
      </c>
      <c r="AA24">
        <f t="shared" si="38"/>
        <v>5728</v>
      </c>
      <c r="AB24">
        <f t="shared" si="39"/>
        <v>5875</v>
      </c>
      <c r="AE24" s="10" t="s">
        <v>4</v>
      </c>
      <c r="AF24" s="2" t="s">
        <v>3</v>
      </c>
      <c r="AG24" s="2" t="s">
        <v>1</v>
      </c>
      <c r="AH24" s="2" t="s">
        <v>5</v>
      </c>
      <c r="AI24" s="2" t="s">
        <v>7</v>
      </c>
      <c r="AJ24" s="2" t="s">
        <v>2</v>
      </c>
      <c r="AK24" s="2" t="s">
        <v>6</v>
      </c>
      <c r="AL24" s="11" t="s">
        <v>0</v>
      </c>
      <c r="AN24" s="4"/>
      <c r="AO24" s="2" t="s">
        <v>4</v>
      </c>
      <c r="AP24" s="2" t="s">
        <v>3</v>
      </c>
      <c r="AQ24" s="7" t="s">
        <v>1</v>
      </c>
      <c r="AR24" s="30" t="s">
        <v>5</v>
      </c>
      <c r="AS24" s="9" t="s">
        <v>7</v>
      </c>
      <c r="AT24" s="2" t="s">
        <v>2</v>
      </c>
      <c r="AU24" s="8" t="s">
        <v>6</v>
      </c>
      <c r="AV24" s="31" t="s">
        <v>0</v>
      </c>
      <c r="AW24" s="2"/>
      <c r="AX24">
        <v>22</v>
      </c>
      <c r="AY24" s="12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 s="14">
        <v>1</v>
      </c>
      <c r="BF24" s="15">
        <v>0</v>
      </c>
      <c r="BG24" s="12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 s="24">
        <v>1</v>
      </c>
      <c r="BP24" s="16">
        <f t="shared" si="13"/>
        <v>28462114</v>
      </c>
      <c r="BQ24" s="18">
        <f t="shared" si="14"/>
        <v>28570833</v>
      </c>
      <c r="BR24">
        <f t="shared" si="15"/>
        <v>-108719</v>
      </c>
      <c r="BT24" s="16">
        <f t="shared" si="16"/>
        <v>28519984</v>
      </c>
      <c r="BU24" s="18">
        <f t="shared" si="17"/>
        <v>28745963</v>
      </c>
      <c r="BV24">
        <f t="shared" si="18"/>
        <v>-225979</v>
      </c>
      <c r="BX24" s="16">
        <f t="shared" si="19"/>
        <v>29303893.5</v>
      </c>
      <c r="BY24" s="18">
        <f t="shared" si="20"/>
        <v>28462114</v>
      </c>
      <c r="BZ24">
        <f t="shared" si="21"/>
        <v>841779.5</v>
      </c>
      <c r="CB24" s="16">
        <f t="shared" si="22"/>
        <v>29303893.5</v>
      </c>
      <c r="CC24" s="18">
        <f t="shared" si="23"/>
        <v>28570833</v>
      </c>
      <c r="CD24">
        <f t="shared" si="24"/>
        <v>733060.5</v>
      </c>
      <c r="CF24" s="16">
        <f t="shared" si="25"/>
        <v>5875</v>
      </c>
      <c r="CG24" s="17">
        <f t="shared" si="26"/>
        <v>5728</v>
      </c>
      <c r="CH24" s="17">
        <f t="shared" si="27"/>
        <v>5706</v>
      </c>
      <c r="CI24" s="17">
        <f t="shared" si="28"/>
        <v>5717</v>
      </c>
      <c r="CJ24" s="18">
        <f t="shared" si="29"/>
        <v>5763</v>
      </c>
      <c r="CK24">
        <v>47427</v>
      </c>
      <c r="CM24">
        <v>9369</v>
      </c>
      <c r="CN24" s="12">
        <f t="shared" ref="CN24:CS24" si="72">U20/$AA20</f>
        <v>1.001409691629956</v>
      </c>
      <c r="CO24">
        <f t="shared" si="72"/>
        <v>1.011101321585903</v>
      </c>
      <c r="CP24">
        <f t="shared" si="72"/>
        <v>1.0153303964757709</v>
      </c>
      <c r="CQ24">
        <f t="shared" si="72"/>
        <v>1.0086343612334803</v>
      </c>
      <c r="CR24">
        <f t="shared" si="72"/>
        <v>1.0021145374449338</v>
      </c>
      <c r="CS24">
        <f t="shared" si="72"/>
        <v>1.0019383259911894</v>
      </c>
      <c r="CT24">
        <f t="shared" si="71"/>
        <v>1</v>
      </c>
      <c r="CU24" s="15">
        <f t="shared" si="71"/>
        <v>1.016387665198238</v>
      </c>
    </row>
    <row r="25" spans="1:121" ht="15" thickBot="1" x14ac:dyDescent="0.4">
      <c r="A25" t="s">
        <v>1</v>
      </c>
      <c r="I25" t="e">
        <f t="shared" si="3"/>
        <v>#NUM!</v>
      </c>
      <c r="AD25" t="s">
        <v>23</v>
      </c>
      <c r="AE25" s="12">
        <v>6189</v>
      </c>
      <c r="AF25">
        <v>6185</v>
      </c>
      <c r="AG25">
        <v>6154</v>
      </c>
      <c r="AH25">
        <v>6147</v>
      </c>
      <c r="AI25">
        <v>6135</v>
      </c>
      <c r="AJ25">
        <v>6123</v>
      </c>
      <c r="AK25">
        <v>6070</v>
      </c>
      <c r="AL25" s="15">
        <v>6067</v>
      </c>
      <c r="AN25" s="4">
        <f t="shared" si="40"/>
        <v>6133.75</v>
      </c>
      <c r="AO25" s="6">
        <f>((AE25-$AN25)/$AN25)</f>
        <v>9.0075402486244141E-3</v>
      </c>
      <c r="AP25" s="6">
        <f t="shared" ref="AP25:AV25" si="73">((AF25-$AN25)/$AN25)</f>
        <v>8.3554106378642759E-3</v>
      </c>
      <c r="AQ25" s="6">
        <f t="shared" si="73"/>
        <v>3.3014061544732014E-3</v>
      </c>
      <c r="AR25" s="6">
        <f t="shared" si="73"/>
        <v>2.1601793356429591E-3</v>
      </c>
      <c r="AS25" s="6">
        <f t="shared" si="73"/>
        <v>2.037905033625433E-4</v>
      </c>
      <c r="AT25" s="6">
        <f t="shared" si="73"/>
        <v>-1.7525983289178725E-3</v>
      </c>
      <c r="AU25" s="6">
        <f t="shared" si="73"/>
        <v>-1.0393315671489708E-2</v>
      </c>
      <c r="AV25" s="6">
        <f t="shared" si="73"/>
        <v>-1.0882412879559813E-2</v>
      </c>
      <c r="AW25" s="6"/>
      <c r="AY25" s="16">
        <f>SUM(AY3:AY24)</f>
        <v>0</v>
      </c>
      <c r="AZ25" s="17">
        <f t="shared" ref="AZ25:BF25" si="74">SUM(AZ3:AZ24)</f>
        <v>6</v>
      </c>
      <c r="BA25" s="17">
        <f t="shared" si="74"/>
        <v>0</v>
      </c>
      <c r="BB25" s="17">
        <f t="shared" si="74"/>
        <v>4</v>
      </c>
      <c r="BC25" s="17">
        <f t="shared" si="74"/>
        <v>1</v>
      </c>
      <c r="BD25" s="17">
        <f t="shared" si="74"/>
        <v>0</v>
      </c>
      <c r="BE25" s="17">
        <f t="shared" si="74"/>
        <v>5</v>
      </c>
      <c r="BF25" s="18">
        <f t="shared" si="74"/>
        <v>6</v>
      </c>
      <c r="BG25" s="16">
        <f>SUM(BG3:BG24)</f>
        <v>2</v>
      </c>
      <c r="BH25" s="17">
        <f t="shared" ref="BH25:BN25" si="75">SUM(BH3:BH24)</f>
        <v>2</v>
      </c>
      <c r="BI25" s="17">
        <f t="shared" si="75"/>
        <v>5</v>
      </c>
      <c r="BJ25" s="17">
        <f t="shared" si="75"/>
        <v>1</v>
      </c>
      <c r="BK25" s="17">
        <f t="shared" si="75"/>
        <v>3</v>
      </c>
      <c r="BL25" s="17">
        <f t="shared" si="75"/>
        <v>2</v>
      </c>
      <c r="BM25" s="17">
        <f t="shared" si="75"/>
        <v>1</v>
      </c>
      <c r="BN25" s="18">
        <f t="shared" si="75"/>
        <v>6</v>
      </c>
      <c r="BR25">
        <f>SUM(BR3:BR24)</f>
        <v>-209383</v>
      </c>
      <c r="BV25">
        <f>SUM(BV3:BV24)</f>
        <v>-596784.5</v>
      </c>
      <c r="BZ25">
        <f>SUM(BZ3:BZ24)</f>
        <v>2526498</v>
      </c>
      <c r="CD25">
        <f>SUM(CD3:CD24)</f>
        <v>2317115</v>
      </c>
      <c r="CM25">
        <v>14053</v>
      </c>
      <c r="CN25" s="12">
        <f t="shared" ref="CN25:CS25" si="76">U21/$AA21</f>
        <v>1.0042447824548992</v>
      </c>
      <c r="CO25">
        <f t="shared" si="76"/>
        <v>1.0150336045277679</v>
      </c>
      <c r="CP25">
        <f t="shared" si="76"/>
        <v>1.0083126989741775</v>
      </c>
      <c r="CQ25">
        <f t="shared" si="76"/>
        <v>1.0284754156349487</v>
      </c>
      <c r="CR25">
        <f t="shared" si="76"/>
        <v>1.0060134418111071</v>
      </c>
      <c r="CS25">
        <f t="shared" si="76"/>
        <v>1.0187477891758048</v>
      </c>
      <c r="CT25">
        <f t="shared" si="71"/>
        <v>1</v>
      </c>
      <c r="CU25" s="15">
        <f t="shared" si="71"/>
        <v>1.0295366112486735</v>
      </c>
    </row>
    <row r="26" spans="1:121" ht="29.5" thickBot="1" x14ac:dyDescent="0.4">
      <c r="A26">
        <v>6025</v>
      </c>
      <c r="B26">
        <v>7238</v>
      </c>
      <c r="C26">
        <v>10335</v>
      </c>
      <c r="D26">
        <v>9483</v>
      </c>
      <c r="E26">
        <v>19559</v>
      </c>
      <c r="F26">
        <v>10866</v>
      </c>
      <c r="G26">
        <v>7139</v>
      </c>
      <c r="H26">
        <v>10536</v>
      </c>
      <c r="I26">
        <f t="shared" si="3"/>
        <v>9909</v>
      </c>
      <c r="AE26" s="10" t="s">
        <v>2</v>
      </c>
      <c r="AF26" s="2" t="s">
        <v>5</v>
      </c>
      <c r="AG26" s="2" t="s">
        <v>1</v>
      </c>
      <c r="AH26" s="2" t="s">
        <v>3</v>
      </c>
      <c r="AI26" s="2" t="s">
        <v>7</v>
      </c>
      <c r="AJ26" s="2" t="s">
        <v>4</v>
      </c>
      <c r="AK26" s="2" t="s">
        <v>0</v>
      </c>
      <c r="AL26" s="11" t="s">
        <v>6</v>
      </c>
      <c r="AN26" s="4"/>
      <c r="AO26" s="2" t="s">
        <v>2</v>
      </c>
      <c r="AP26" s="30" t="s">
        <v>5</v>
      </c>
      <c r="AQ26" s="7" t="s">
        <v>1</v>
      </c>
      <c r="AR26" s="2" t="s">
        <v>3</v>
      </c>
      <c r="AS26" s="9" t="s">
        <v>7</v>
      </c>
      <c r="AT26" s="2" t="s">
        <v>4</v>
      </c>
      <c r="AU26" s="31" t="s">
        <v>0</v>
      </c>
      <c r="AV26" s="8" t="s">
        <v>6</v>
      </c>
      <c r="AW26" s="2"/>
      <c r="AY26" s="19" t="s">
        <v>1</v>
      </c>
      <c r="AZ26" s="20" t="s">
        <v>6</v>
      </c>
      <c r="BA26" s="20" t="s">
        <v>5</v>
      </c>
      <c r="BB26" s="20" t="s">
        <v>4</v>
      </c>
      <c r="BC26" s="20" t="s">
        <v>2</v>
      </c>
      <c r="BD26" s="20" t="s">
        <v>3</v>
      </c>
      <c r="BE26" s="20" t="s">
        <v>0</v>
      </c>
      <c r="BF26" s="21" t="s">
        <v>7</v>
      </c>
      <c r="BG26" s="19" t="s">
        <v>1</v>
      </c>
      <c r="BH26" s="20" t="s">
        <v>6</v>
      </c>
      <c r="BI26" s="20" t="s">
        <v>5</v>
      </c>
      <c r="BJ26" s="20" t="s">
        <v>4</v>
      </c>
      <c r="BK26" s="20" t="s">
        <v>2</v>
      </c>
      <c r="BL26" s="20" t="s">
        <v>3</v>
      </c>
      <c r="BM26" s="20" t="s">
        <v>0</v>
      </c>
      <c r="BN26" s="21" t="s">
        <v>7</v>
      </c>
      <c r="BQ26" s="2" t="s">
        <v>42</v>
      </c>
      <c r="BR26" s="2" t="s">
        <v>0</v>
      </c>
      <c r="BU26" s="2" t="s">
        <v>42</v>
      </c>
      <c r="BV26" s="2" t="s">
        <v>0</v>
      </c>
      <c r="BY26" s="2" t="s">
        <v>42</v>
      </c>
      <c r="BZ26" s="2" t="s">
        <v>0</v>
      </c>
      <c r="CC26" s="2" t="s">
        <v>42</v>
      </c>
      <c r="CD26" s="2" t="s">
        <v>6</v>
      </c>
      <c r="CM26">
        <v>21079</v>
      </c>
      <c r="CN26" s="12">
        <f>U22/$U22</f>
        <v>1</v>
      </c>
      <c r="CO26">
        <f t="shared" ref="CO26:CU26" si="77">V22/$U22</f>
        <v>1.0194243333921948</v>
      </c>
      <c r="CP26">
        <f t="shared" si="77"/>
        <v>1.0165989758078757</v>
      </c>
      <c r="CQ26">
        <f t="shared" si="77"/>
        <v>1.0224262758255342</v>
      </c>
      <c r="CR26">
        <f t="shared" si="77"/>
        <v>1.0007063393960798</v>
      </c>
      <c r="CS26">
        <f t="shared" si="77"/>
        <v>1.0139502030725764</v>
      </c>
      <c r="CT26">
        <f t="shared" si="77"/>
        <v>1.0031785272823592</v>
      </c>
      <c r="CU26" s="15">
        <f t="shared" si="77"/>
        <v>1.0277238212961328</v>
      </c>
    </row>
    <row r="27" spans="1:121" x14ac:dyDescent="0.35">
      <c r="A27">
        <v>16526</v>
      </c>
      <c r="B27">
        <v>13455</v>
      </c>
      <c r="C27">
        <v>15964</v>
      </c>
      <c r="D27">
        <v>16231</v>
      </c>
      <c r="E27">
        <v>17207</v>
      </c>
      <c r="F27">
        <v>16057</v>
      </c>
      <c r="G27">
        <v>16294</v>
      </c>
      <c r="H27">
        <v>13873</v>
      </c>
      <c r="I27">
        <f t="shared" si="3"/>
        <v>16144</v>
      </c>
      <c r="AD27" t="s">
        <v>24</v>
      </c>
      <c r="AE27" s="12">
        <v>6046</v>
      </c>
      <c r="AF27">
        <v>6044</v>
      </c>
      <c r="AG27">
        <v>6032</v>
      </c>
      <c r="AH27">
        <v>6005</v>
      </c>
      <c r="AI27">
        <v>6000</v>
      </c>
      <c r="AJ27">
        <v>5957</v>
      </c>
      <c r="AK27">
        <v>5945</v>
      </c>
      <c r="AL27" s="15">
        <v>5867</v>
      </c>
      <c r="AN27" s="4">
        <f t="shared" si="40"/>
        <v>5987</v>
      </c>
      <c r="AO27" s="6">
        <f>((AE27-$AN27)/$AN27)</f>
        <v>9.8546851511608479E-3</v>
      </c>
      <c r="AP27" s="6">
        <f t="shared" ref="AP27:AV27" si="78">((AF27-$AN27)/$AN27)</f>
        <v>9.5206280273926833E-3</v>
      </c>
      <c r="AQ27" s="6">
        <f t="shared" si="78"/>
        <v>7.5162852847836976E-3</v>
      </c>
      <c r="AR27" s="6">
        <f t="shared" si="78"/>
        <v>3.0065141139134794E-3</v>
      </c>
      <c r="AS27" s="6">
        <f t="shared" si="78"/>
        <v>2.1713713044930684E-3</v>
      </c>
      <c r="AT27" s="6">
        <f t="shared" si="78"/>
        <v>-5.0108568565224651E-3</v>
      </c>
      <c r="AU27" s="6">
        <f t="shared" si="78"/>
        <v>-7.0151995991314517E-3</v>
      </c>
      <c r="AV27" s="6">
        <f t="shared" si="78"/>
        <v>-2.004342742608986E-2</v>
      </c>
      <c r="AW27" s="6"/>
      <c r="CM27">
        <v>31618</v>
      </c>
      <c r="CN27" s="12">
        <f>U23/$U23</f>
        <v>1</v>
      </c>
      <c r="CO27">
        <f t="shared" ref="CO27:CU27" si="79">V23/$U23</f>
        <v>1.0250308478759034</v>
      </c>
      <c r="CP27">
        <f t="shared" si="79"/>
        <v>1.0084611316763616</v>
      </c>
      <c r="CQ27">
        <f t="shared" si="79"/>
        <v>1.0211528291909042</v>
      </c>
      <c r="CR27">
        <f t="shared" si="79"/>
        <v>1.0059933016040896</v>
      </c>
      <c r="CS27">
        <f t="shared" si="79"/>
        <v>1.0126916975145426</v>
      </c>
      <c r="CT27">
        <f t="shared" si="79"/>
        <v>1.0044068394147718</v>
      </c>
      <c r="CU27" s="15">
        <f t="shared" si="79"/>
        <v>1.0296139608672661</v>
      </c>
    </row>
    <row r="28" spans="1:121" ht="29.5" thickBot="1" x14ac:dyDescent="0.4">
      <c r="A28">
        <v>23166</v>
      </c>
      <c r="B28">
        <v>20552</v>
      </c>
      <c r="C28">
        <v>37455</v>
      </c>
      <c r="D28">
        <v>23759</v>
      </c>
      <c r="E28">
        <v>18315</v>
      </c>
      <c r="F28">
        <v>17772</v>
      </c>
      <c r="G28">
        <v>16593</v>
      </c>
      <c r="H28">
        <v>26303</v>
      </c>
      <c r="I28">
        <f t="shared" si="3"/>
        <v>21859</v>
      </c>
      <c r="AE28" s="10" t="s">
        <v>5</v>
      </c>
      <c r="AF28" s="2" t="s">
        <v>7</v>
      </c>
      <c r="AG28" s="2" t="s">
        <v>1</v>
      </c>
      <c r="AH28" s="2" t="s">
        <v>3</v>
      </c>
      <c r="AI28" s="2" t="s">
        <v>2</v>
      </c>
      <c r="AJ28" s="2" t="s">
        <v>4</v>
      </c>
      <c r="AK28" s="2" t="s">
        <v>0</v>
      </c>
      <c r="AL28" s="11" t="s">
        <v>6</v>
      </c>
      <c r="AN28" s="4"/>
      <c r="AO28" s="30" t="s">
        <v>5</v>
      </c>
      <c r="AP28" s="9" t="s">
        <v>7</v>
      </c>
      <c r="AQ28" s="7" t="s">
        <v>1</v>
      </c>
      <c r="AR28" s="2" t="s">
        <v>3</v>
      </c>
      <c r="AS28" s="2" t="s">
        <v>2</v>
      </c>
      <c r="AT28" s="2" t="s">
        <v>4</v>
      </c>
      <c r="AU28" s="31" t="s">
        <v>0</v>
      </c>
      <c r="AV28" s="8" t="s">
        <v>6</v>
      </c>
      <c r="AW28" s="2"/>
      <c r="CM28">
        <v>47427</v>
      </c>
      <c r="CN28" s="16">
        <f>U24/$U24</f>
        <v>1</v>
      </c>
      <c r="CO28" s="17">
        <f t="shared" ref="CO28:CU28" si="80">V24/$U24</f>
        <v>1.0248860848229933</v>
      </c>
      <c r="CP28" s="17">
        <f t="shared" si="80"/>
        <v>1.0099894847528916</v>
      </c>
      <c r="CQ28" s="17">
        <f t="shared" si="80"/>
        <v>1.0224325271643884</v>
      </c>
      <c r="CR28" s="17">
        <f t="shared" si="80"/>
        <v>1.0019277953031895</v>
      </c>
      <c r="CS28" s="17">
        <f t="shared" si="80"/>
        <v>1.0070101647388714</v>
      </c>
      <c r="CT28" s="17">
        <f t="shared" si="80"/>
        <v>1.0038555906063793</v>
      </c>
      <c r="CU28" s="18">
        <f t="shared" si="80"/>
        <v>1.0296179460217314</v>
      </c>
    </row>
    <row r="29" spans="1:121" ht="15" thickBot="1" x14ac:dyDescent="0.4">
      <c r="A29">
        <v>61844</v>
      </c>
      <c r="B29">
        <v>34058</v>
      </c>
      <c r="C29">
        <v>35237</v>
      </c>
      <c r="D29">
        <v>27455</v>
      </c>
      <c r="E29">
        <v>33678</v>
      </c>
      <c r="F29">
        <v>38312</v>
      </c>
      <c r="G29">
        <v>34524</v>
      </c>
      <c r="H29">
        <v>34205</v>
      </c>
      <c r="I29">
        <f t="shared" si="3"/>
        <v>34364.5</v>
      </c>
      <c r="AD29" t="s">
        <v>25</v>
      </c>
      <c r="AE29" s="12">
        <v>5965</v>
      </c>
      <c r="AF29">
        <v>5954</v>
      </c>
      <c r="AG29">
        <v>5905</v>
      </c>
      <c r="AH29">
        <v>5885</v>
      </c>
      <c r="AI29">
        <v>5856</v>
      </c>
      <c r="AJ29">
        <v>5783</v>
      </c>
      <c r="AK29">
        <v>5739</v>
      </c>
      <c r="AL29" s="15">
        <v>5708</v>
      </c>
      <c r="AN29" s="4">
        <f t="shared" si="40"/>
        <v>5849.375</v>
      </c>
      <c r="AO29" s="6">
        <f>((AE29-$AN29)/$AN29)</f>
        <v>1.9767069131317448E-2</v>
      </c>
      <c r="AP29" s="6">
        <f t="shared" ref="AP29:AV29" si="81">((AF29-$AN29)/$AN29)</f>
        <v>1.7886526338284005E-2</v>
      </c>
      <c r="AQ29" s="6">
        <f t="shared" si="81"/>
        <v>9.5095629874986636E-3</v>
      </c>
      <c r="AR29" s="6">
        <f t="shared" si="81"/>
        <v>6.090394272892403E-3</v>
      </c>
      <c r="AS29" s="6">
        <f t="shared" si="81"/>
        <v>1.132599636713324E-3</v>
      </c>
      <c r="AT29" s="6">
        <f t="shared" si="81"/>
        <v>-1.1347366171599529E-2</v>
      </c>
      <c r="AU29" s="6">
        <f t="shared" si="81"/>
        <v>-1.8869537343733304E-2</v>
      </c>
      <c r="AV29" s="6">
        <f t="shared" si="81"/>
        <v>-2.4169248851373011E-2</v>
      </c>
      <c r="AW29" s="6"/>
      <c r="CN29" s="16">
        <f t="shared" ref="CN29:CU29" si="82">SUM(CN18:CN28)</f>
        <v>11.032582922680421</v>
      </c>
      <c r="CO29" s="16">
        <f t="shared" si="82"/>
        <v>11.22549323485152</v>
      </c>
      <c r="CP29" s="16">
        <f t="shared" si="82"/>
        <v>11.148891235160203</v>
      </c>
      <c r="CQ29" s="16">
        <f t="shared" si="82"/>
        <v>11.259223142090159</v>
      </c>
      <c r="CR29" s="16">
        <f t="shared" si="82"/>
        <v>11.086820764446616</v>
      </c>
      <c r="CS29" s="16">
        <f t="shared" si="82"/>
        <v>11.209505516976956</v>
      </c>
      <c r="CT29" s="16">
        <f t="shared" si="82"/>
        <v>11.041472638318659</v>
      </c>
      <c r="CU29" s="16">
        <f t="shared" si="82"/>
        <v>11.359468406495575</v>
      </c>
    </row>
    <row r="30" spans="1:121" ht="29.5" thickBot="1" x14ac:dyDescent="0.4">
      <c r="A30">
        <v>34255</v>
      </c>
      <c r="B30">
        <v>40213</v>
      </c>
      <c r="C30">
        <v>52768</v>
      </c>
      <c r="D30">
        <v>51828</v>
      </c>
      <c r="E30">
        <v>47727</v>
      </c>
      <c r="F30">
        <v>52350</v>
      </c>
      <c r="G30">
        <v>52027</v>
      </c>
      <c r="H30">
        <v>44618</v>
      </c>
      <c r="I30">
        <f t="shared" si="3"/>
        <v>49777.5</v>
      </c>
      <c r="AE30" s="10" t="s">
        <v>3</v>
      </c>
      <c r="AF30" s="2" t="s">
        <v>7</v>
      </c>
      <c r="AG30" s="2" t="s">
        <v>1</v>
      </c>
      <c r="AH30" s="2" t="s">
        <v>6</v>
      </c>
      <c r="AI30" s="2" t="s">
        <v>2</v>
      </c>
      <c r="AJ30" s="2" t="s">
        <v>5</v>
      </c>
      <c r="AK30" s="2" t="s">
        <v>0</v>
      </c>
      <c r="AL30" s="11" t="s">
        <v>4</v>
      </c>
      <c r="AN30" s="4"/>
      <c r="AO30" s="30" t="s">
        <v>3</v>
      </c>
      <c r="AP30" s="9" t="s">
        <v>7</v>
      </c>
      <c r="AQ30" s="7" t="s">
        <v>1</v>
      </c>
      <c r="AR30" s="8" t="s">
        <v>6</v>
      </c>
      <c r="AS30" s="2" t="s">
        <v>2</v>
      </c>
      <c r="AT30" s="2" t="s">
        <v>5</v>
      </c>
      <c r="AU30" s="31" t="s">
        <v>0</v>
      </c>
      <c r="AV30" s="2" t="s">
        <v>4</v>
      </c>
      <c r="AW30" s="2"/>
      <c r="CN30" s="19" t="s">
        <v>0</v>
      </c>
      <c r="CO30" s="20" t="s">
        <v>1</v>
      </c>
      <c r="CP30" s="20" t="s">
        <v>2</v>
      </c>
      <c r="CQ30" s="20" t="s">
        <v>3</v>
      </c>
      <c r="CR30" s="20" t="s">
        <v>4</v>
      </c>
      <c r="CS30" s="20" t="s">
        <v>5</v>
      </c>
      <c r="CT30" s="20" t="s">
        <v>6</v>
      </c>
      <c r="CU30" s="21" t="s">
        <v>7</v>
      </c>
    </row>
    <row r="31" spans="1:121" ht="15" thickBot="1" x14ac:dyDescent="0.4">
      <c r="A31">
        <v>73887</v>
      </c>
      <c r="B31">
        <v>59909</v>
      </c>
      <c r="C31">
        <v>59043</v>
      </c>
      <c r="D31">
        <v>59331</v>
      </c>
      <c r="E31">
        <v>60219</v>
      </c>
      <c r="F31">
        <v>67035</v>
      </c>
      <c r="G31">
        <v>70612</v>
      </c>
      <c r="H31">
        <v>66892</v>
      </c>
      <c r="I31">
        <f t="shared" si="3"/>
        <v>63555.5</v>
      </c>
      <c r="AD31" t="s">
        <v>26</v>
      </c>
      <c r="AE31" s="12">
        <v>5937</v>
      </c>
      <c r="AF31">
        <v>5904</v>
      </c>
      <c r="AG31">
        <v>5845</v>
      </c>
      <c r="AH31">
        <v>5842</v>
      </c>
      <c r="AI31">
        <v>5815</v>
      </c>
      <c r="AJ31">
        <v>5815</v>
      </c>
      <c r="AK31">
        <v>5778</v>
      </c>
      <c r="AL31" s="15">
        <v>5733</v>
      </c>
      <c r="AN31" s="4">
        <f t="shared" si="40"/>
        <v>5833.625</v>
      </c>
      <c r="AO31" s="6">
        <f>((AE31-$AN31)/$AN31)</f>
        <v>1.7720542544301356E-2</v>
      </c>
      <c r="AP31" s="6">
        <f t="shared" ref="AP31:AV31" si="83">((AF31-$AN31)/$AN31)</f>
        <v>1.2063682530159206E-2</v>
      </c>
      <c r="AQ31" s="6">
        <f t="shared" si="83"/>
        <v>1.9499025048747563E-3</v>
      </c>
      <c r="AR31" s="6">
        <f t="shared" si="83"/>
        <v>1.4356425035891062E-3</v>
      </c>
      <c r="AS31" s="6">
        <f t="shared" si="83"/>
        <v>-3.1926975079817439E-3</v>
      </c>
      <c r="AT31" s="6">
        <f t="shared" si="83"/>
        <v>-3.1926975079817439E-3</v>
      </c>
      <c r="AU31" s="6">
        <f t="shared" si="83"/>
        <v>-9.5352375238380947E-3</v>
      </c>
      <c r="AV31" s="6">
        <f t="shared" si="83"/>
        <v>-1.7249137543122843E-2</v>
      </c>
      <c r="AW31" s="6"/>
      <c r="BA31" t="s">
        <v>39</v>
      </c>
      <c r="BC31">
        <f>AY25-BG25</f>
        <v>-2</v>
      </c>
      <c r="BD31">
        <f t="shared" ref="BD31:BJ31" si="84">AZ25-BH25</f>
        <v>4</v>
      </c>
      <c r="BE31">
        <f t="shared" si="84"/>
        <v>-5</v>
      </c>
      <c r="BF31">
        <f t="shared" si="84"/>
        <v>3</v>
      </c>
      <c r="BG31">
        <f t="shared" si="84"/>
        <v>-2</v>
      </c>
      <c r="BH31">
        <f t="shared" si="84"/>
        <v>-2</v>
      </c>
      <c r="BI31">
        <f t="shared" si="84"/>
        <v>4</v>
      </c>
      <c r="BJ31">
        <f t="shared" si="84"/>
        <v>0</v>
      </c>
    </row>
    <row r="32" spans="1:121" ht="29.5" thickBot="1" x14ac:dyDescent="0.4">
      <c r="A32">
        <v>112567</v>
      </c>
      <c r="B32">
        <v>87324</v>
      </c>
      <c r="C32">
        <v>95177</v>
      </c>
      <c r="D32">
        <v>102836</v>
      </c>
      <c r="E32">
        <v>101792</v>
      </c>
      <c r="F32">
        <v>104828</v>
      </c>
      <c r="G32">
        <v>87992</v>
      </c>
      <c r="H32">
        <v>98249</v>
      </c>
      <c r="I32">
        <f t="shared" si="3"/>
        <v>100020.5</v>
      </c>
      <c r="AE32" s="10" t="s">
        <v>5</v>
      </c>
      <c r="AF32" s="2" t="s">
        <v>3</v>
      </c>
      <c r="AG32" s="2" t="s">
        <v>4</v>
      </c>
      <c r="AH32" s="2" t="s">
        <v>6</v>
      </c>
      <c r="AI32" s="2" t="s">
        <v>1</v>
      </c>
      <c r="AJ32" s="2" t="s">
        <v>7</v>
      </c>
      <c r="AK32" s="2" t="s">
        <v>2</v>
      </c>
      <c r="AL32" s="11" t="s">
        <v>0</v>
      </c>
      <c r="AN32" s="4"/>
      <c r="AO32" s="30" t="s">
        <v>5</v>
      </c>
      <c r="AP32" s="2" t="s">
        <v>3</v>
      </c>
      <c r="AQ32" s="2" t="s">
        <v>4</v>
      </c>
      <c r="AR32" s="8" t="s">
        <v>6</v>
      </c>
      <c r="AS32" s="7" t="s">
        <v>1</v>
      </c>
      <c r="AT32" s="9" t="s">
        <v>7</v>
      </c>
      <c r="AU32" s="2" t="s">
        <v>2</v>
      </c>
      <c r="AV32" s="31" t="s">
        <v>0</v>
      </c>
      <c r="AW32" s="2"/>
      <c r="BC32" s="19" t="s">
        <v>1</v>
      </c>
      <c r="BD32" s="20" t="s">
        <v>6</v>
      </c>
      <c r="BE32" s="20" t="s">
        <v>5</v>
      </c>
      <c r="BF32" s="20" t="s">
        <v>4</v>
      </c>
      <c r="BG32" s="20" t="s">
        <v>2</v>
      </c>
      <c r="BH32" s="20" t="s">
        <v>3</v>
      </c>
      <c r="BI32" s="20" t="s">
        <v>0</v>
      </c>
      <c r="BJ32" s="21" t="s">
        <v>7</v>
      </c>
    </row>
    <row r="33" spans="1:62" x14ac:dyDescent="0.35">
      <c r="A33">
        <v>132261</v>
      </c>
      <c r="B33">
        <v>147408</v>
      </c>
      <c r="C33">
        <v>135582</v>
      </c>
      <c r="D33">
        <v>138464</v>
      </c>
      <c r="E33">
        <v>130791</v>
      </c>
      <c r="F33">
        <v>142192</v>
      </c>
      <c r="G33">
        <v>139336</v>
      </c>
      <c r="H33">
        <v>99203</v>
      </c>
      <c r="I33">
        <f t="shared" si="3"/>
        <v>137023</v>
      </c>
      <c r="AD33" t="s">
        <v>27</v>
      </c>
      <c r="AE33" s="12">
        <v>5839</v>
      </c>
      <c r="AF33">
        <v>5792</v>
      </c>
      <c r="AG33">
        <v>5765</v>
      </c>
      <c r="AH33">
        <v>5761</v>
      </c>
      <c r="AI33">
        <v>5758</v>
      </c>
      <c r="AJ33">
        <v>5734</v>
      </c>
      <c r="AK33">
        <v>5719</v>
      </c>
      <c r="AL33" s="15">
        <v>5701</v>
      </c>
      <c r="AN33" s="4">
        <f t="shared" si="40"/>
        <v>5758.625</v>
      </c>
      <c r="AO33" s="6">
        <f>((AE33-$AN33)/$AN33)</f>
        <v>1.3957324882241854E-2</v>
      </c>
      <c r="AP33" s="6">
        <f t="shared" ref="AP33:AV33" si="85">((AF33-$AN33)/$AN33)</f>
        <v>5.7956543445701015E-3</v>
      </c>
      <c r="AQ33" s="6">
        <f t="shared" si="85"/>
        <v>1.1070350995246261E-3</v>
      </c>
      <c r="AR33" s="6">
        <f t="shared" si="85"/>
        <v>4.1242484099937051E-4</v>
      </c>
      <c r="AS33" s="6">
        <f t="shared" si="85"/>
        <v>-1.0853285289457118E-4</v>
      </c>
      <c r="AT33" s="6">
        <f t="shared" si="85"/>
        <v>-4.2761944040461044E-3</v>
      </c>
      <c r="AU33" s="6">
        <f t="shared" si="85"/>
        <v>-6.8809828735158134E-3</v>
      </c>
      <c r="AV33" s="6">
        <f t="shared" si="85"/>
        <v>-1.0006729036879464E-2</v>
      </c>
      <c r="AW33" s="6"/>
    </row>
    <row r="34" spans="1:62" ht="29" x14ac:dyDescent="0.35">
      <c r="A34">
        <v>210302</v>
      </c>
      <c r="B34">
        <v>195565</v>
      </c>
      <c r="C34">
        <v>183945</v>
      </c>
      <c r="D34">
        <v>156770</v>
      </c>
      <c r="E34">
        <v>191428</v>
      </c>
      <c r="F34">
        <v>176688</v>
      </c>
      <c r="G34">
        <v>176812</v>
      </c>
      <c r="H34">
        <v>189021</v>
      </c>
      <c r="I34">
        <f t="shared" si="3"/>
        <v>186483</v>
      </c>
      <c r="AE34" s="10" t="s">
        <v>7</v>
      </c>
      <c r="AF34" s="2" t="s">
        <v>3</v>
      </c>
      <c r="AG34" s="2" t="s">
        <v>5</v>
      </c>
      <c r="AH34" s="2" t="s">
        <v>1</v>
      </c>
      <c r="AI34" s="2" t="s">
        <v>4</v>
      </c>
      <c r="AJ34" s="2" t="s">
        <v>2</v>
      </c>
      <c r="AK34" s="2" t="s">
        <v>0</v>
      </c>
      <c r="AL34" s="11" t="s">
        <v>6</v>
      </c>
      <c r="AN34" s="4"/>
      <c r="AO34" s="9" t="s">
        <v>7</v>
      </c>
      <c r="AP34" s="2" t="s">
        <v>3</v>
      </c>
      <c r="AQ34" s="30" t="s">
        <v>5</v>
      </c>
      <c r="AR34" s="7" t="s">
        <v>1</v>
      </c>
      <c r="AS34" s="2" t="s">
        <v>4</v>
      </c>
      <c r="AT34" s="2" t="s">
        <v>2</v>
      </c>
      <c r="AU34" s="31" t="s">
        <v>0</v>
      </c>
      <c r="AV34" s="8" t="s">
        <v>6</v>
      </c>
      <c r="AW34" s="2"/>
      <c r="BC34">
        <v>4</v>
      </c>
      <c r="BD34">
        <v>4</v>
      </c>
      <c r="BE34">
        <v>3</v>
      </c>
      <c r="BF34">
        <v>0</v>
      </c>
      <c r="BG34">
        <v>-2</v>
      </c>
      <c r="BH34">
        <v>-2</v>
      </c>
      <c r="BI34">
        <v>-2</v>
      </c>
      <c r="BJ34">
        <v>-5</v>
      </c>
    </row>
    <row r="35" spans="1:62" ht="29" x14ac:dyDescent="0.35">
      <c r="A35">
        <v>272784</v>
      </c>
      <c r="B35">
        <v>278311</v>
      </c>
      <c r="C35">
        <v>251178</v>
      </c>
      <c r="D35">
        <v>270456</v>
      </c>
      <c r="E35">
        <v>271165</v>
      </c>
      <c r="F35">
        <v>257974</v>
      </c>
      <c r="G35">
        <v>256831</v>
      </c>
      <c r="H35">
        <v>225719</v>
      </c>
      <c r="I35">
        <f t="shared" si="3"/>
        <v>264215</v>
      </c>
      <c r="AD35" t="s">
        <v>28</v>
      </c>
      <c r="AE35" s="12">
        <v>6303</v>
      </c>
      <c r="AF35">
        <v>5831</v>
      </c>
      <c r="AG35">
        <v>5818</v>
      </c>
      <c r="AH35">
        <v>5791</v>
      </c>
      <c r="AI35">
        <v>5716</v>
      </c>
      <c r="AJ35">
        <v>5698</v>
      </c>
      <c r="AK35">
        <v>5660</v>
      </c>
      <c r="AL35" s="15">
        <v>5658</v>
      </c>
      <c r="AN35" s="4">
        <f t="shared" si="40"/>
        <v>5809.375</v>
      </c>
      <c r="AO35" s="6">
        <f>((AE35-$AN35)/$AN35)</f>
        <v>8.4970414201183425E-2</v>
      </c>
      <c r="AP35" s="6">
        <f t="shared" ref="AP35:AV35" si="86">((AF35-$AN35)/$AN35)</f>
        <v>3.7224314147391072E-3</v>
      </c>
      <c r="AQ35" s="6">
        <f t="shared" si="86"/>
        <v>1.4846691769768692E-3</v>
      </c>
      <c r="AR35" s="6">
        <f t="shared" si="86"/>
        <v>-3.1629908552985478E-3</v>
      </c>
      <c r="AS35" s="6">
        <f t="shared" si="86"/>
        <v>-1.6073157611619149E-2</v>
      </c>
      <c r="AT35" s="6">
        <f t="shared" si="86"/>
        <v>-1.9171597633136094E-2</v>
      </c>
      <c r="AU35" s="6">
        <f t="shared" si="86"/>
        <v>-2.5712748789671867E-2</v>
      </c>
      <c r="AV35" s="6">
        <f t="shared" si="86"/>
        <v>-2.6057019903173748E-2</v>
      </c>
      <c r="AW35" s="6"/>
      <c r="BC35" s="27" t="s">
        <v>6</v>
      </c>
      <c r="BD35" s="28" t="s">
        <v>0</v>
      </c>
      <c r="BE35" s="28" t="s">
        <v>4</v>
      </c>
      <c r="BF35" s="28" t="s">
        <v>7</v>
      </c>
      <c r="BG35" s="28" t="s">
        <v>1</v>
      </c>
      <c r="BH35" s="28" t="s">
        <v>2</v>
      </c>
      <c r="BI35" s="28" t="s">
        <v>3</v>
      </c>
      <c r="BJ35" s="29" t="s">
        <v>5</v>
      </c>
    </row>
    <row r="36" spans="1:62" ht="29" x14ac:dyDescent="0.35">
      <c r="A36">
        <v>394391</v>
      </c>
      <c r="B36">
        <v>379199</v>
      </c>
      <c r="C36">
        <v>388944</v>
      </c>
      <c r="D36">
        <v>371543</v>
      </c>
      <c r="E36">
        <v>367051</v>
      </c>
      <c r="F36">
        <v>382267</v>
      </c>
      <c r="G36">
        <v>373393</v>
      </c>
      <c r="H36">
        <v>348735</v>
      </c>
      <c r="I36">
        <f t="shared" si="3"/>
        <v>376296</v>
      </c>
      <c r="AE36" s="10" t="s">
        <v>7</v>
      </c>
      <c r="AF36" s="2" t="s">
        <v>2</v>
      </c>
      <c r="AG36" s="2" t="s">
        <v>1</v>
      </c>
      <c r="AH36" s="2" t="s">
        <v>3</v>
      </c>
      <c r="AI36" s="2" t="s">
        <v>4</v>
      </c>
      <c r="AJ36" s="2" t="s">
        <v>5</v>
      </c>
      <c r="AK36" s="2" t="s">
        <v>0</v>
      </c>
      <c r="AL36" s="11" t="s">
        <v>6</v>
      </c>
      <c r="AN36" s="4"/>
      <c r="AO36" s="9" t="s">
        <v>7</v>
      </c>
      <c r="AP36" s="2" t="s">
        <v>2</v>
      </c>
      <c r="AQ36" s="7" t="s">
        <v>1</v>
      </c>
      <c r="AR36" s="2" t="s">
        <v>3</v>
      </c>
      <c r="AS36" s="2" t="s">
        <v>4</v>
      </c>
      <c r="AT36" s="30" t="s">
        <v>5</v>
      </c>
      <c r="AU36" s="31" t="s">
        <v>0</v>
      </c>
      <c r="AV36" s="8" t="s">
        <v>6</v>
      </c>
      <c r="AW36" s="2"/>
    </row>
    <row r="37" spans="1:62" x14ac:dyDescent="0.35">
      <c r="A37">
        <v>570853</v>
      </c>
      <c r="B37">
        <v>581208</v>
      </c>
      <c r="C37">
        <v>532054</v>
      </c>
      <c r="D37">
        <v>524384</v>
      </c>
      <c r="E37">
        <v>532617</v>
      </c>
      <c r="F37">
        <v>521094</v>
      </c>
      <c r="G37">
        <v>539412</v>
      </c>
      <c r="H37">
        <v>518548</v>
      </c>
      <c r="I37">
        <f t="shared" si="3"/>
        <v>532335.5</v>
      </c>
      <c r="AD37" t="s">
        <v>29</v>
      </c>
      <c r="AE37" s="12">
        <v>5768</v>
      </c>
      <c r="AF37">
        <v>5762</v>
      </c>
      <c r="AG37">
        <v>5738</v>
      </c>
      <c r="AH37">
        <v>5724</v>
      </c>
      <c r="AI37">
        <v>5687</v>
      </c>
      <c r="AJ37">
        <v>5686</v>
      </c>
      <c r="AK37">
        <v>5683</v>
      </c>
      <c r="AL37" s="15">
        <v>5675</v>
      </c>
      <c r="AN37" s="4">
        <f t="shared" si="40"/>
        <v>5715.375</v>
      </c>
      <c r="AO37" s="6">
        <f>((AE37-$AN37)/$AN37)</f>
        <v>9.2076197974761062E-3</v>
      </c>
      <c r="AP37" s="6">
        <f t="shared" ref="AP37:AV37" si="87">((AF37-$AN37)/$AN37)</f>
        <v>8.1578199155785923E-3</v>
      </c>
      <c r="AQ37" s="6">
        <f t="shared" si="87"/>
        <v>3.9586203879885401E-3</v>
      </c>
      <c r="AR37" s="6">
        <f t="shared" si="87"/>
        <v>1.5090873302276754E-3</v>
      </c>
      <c r="AS37" s="6">
        <f t="shared" si="87"/>
        <v>-4.964678608140323E-3</v>
      </c>
      <c r="AT37" s="6">
        <f t="shared" si="87"/>
        <v>-5.139645255123242E-3</v>
      </c>
      <c r="AU37" s="6">
        <f t="shared" si="87"/>
        <v>-5.6645451960719989E-3</v>
      </c>
      <c r="AV37" s="6">
        <f t="shared" si="87"/>
        <v>-7.0642783719353499E-3</v>
      </c>
      <c r="AW37" s="6"/>
    </row>
    <row r="38" spans="1:62" ht="29" x14ac:dyDescent="0.35">
      <c r="A38">
        <v>826552</v>
      </c>
      <c r="B38">
        <v>790625</v>
      </c>
      <c r="C38">
        <v>811050</v>
      </c>
      <c r="D38">
        <v>779505</v>
      </c>
      <c r="E38">
        <v>777368</v>
      </c>
      <c r="F38">
        <v>776949</v>
      </c>
      <c r="G38">
        <v>750096</v>
      </c>
      <c r="H38">
        <v>785762</v>
      </c>
      <c r="I38">
        <f t="shared" si="3"/>
        <v>782633.5</v>
      </c>
      <c r="AE38" s="10" t="s">
        <v>7</v>
      </c>
      <c r="AF38" s="2" t="s">
        <v>3</v>
      </c>
      <c r="AG38" s="2" t="s">
        <v>5</v>
      </c>
      <c r="AH38" s="2" t="s">
        <v>1</v>
      </c>
      <c r="AI38" s="2" t="s">
        <v>2</v>
      </c>
      <c r="AJ38" s="2" t="s">
        <v>4</v>
      </c>
      <c r="AK38" s="2" t="s">
        <v>0</v>
      </c>
      <c r="AL38" s="11" t="s">
        <v>6</v>
      </c>
      <c r="AN38" s="4"/>
      <c r="AO38" s="9" t="s">
        <v>7</v>
      </c>
      <c r="AP38" s="2" t="s">
        <v>3</v>
      </c>
      <c r="AQ38" s="30" t="s">
        <v>5</v>
      </c>
      <c r="AR38" s="7" t="s">
        <v>1</v>
      </c>
      <c r="AS38" s="2" t="s">
        <v>2</v>
      </c>
      <c r="AT38" s="2" t="s">
        <v>4</v>
      </c>
      <c r="AU38" s="31" t="s">
        <v>0</v>
      </c>
      <c r="AV38" s="8" t="s">
        <v>6</v>
      </c>
      <c r="AW38" s="2"/>
    </row>
    <row r="39" spans="1:62" x14ac:dyDescent="0.35">
      <c r="A39">
        <v>1227962</v>
      </c>
      <c r="B39">
        <v>1146299</v>
      </c>
      <c r="C39">
        <v>1163543</v>
      </c>
      <c r="D39">
        <v>1120200</v>
      </c>
      <c r="E39">
        <v>1182690</v>
      </c>
      <c r="F39">
        <v>1138638</v>
      </c>
      <c r="G39">
        <v>1135023</v>
      </c>
      <c r="H39">
        <v>1152169</v>
      </c>
      <c r="I39">
        <f t="shared" si="3"/>
        <v>1149234</v>
      </c>
      <c r="AD39" t="s">
        <v>30</v>
      </c>
      <c r="AE39" s="12">
        <v>5821</v>
      </c>
      <c r="AF39">
        <v>5815</v>
      </c>
      <c r="AG39">
        <v>5760</v>
      </c>
      <c r="AH39">
        <v>5739</v>
      </c>
      <c r="AI39">
        <v>5701</v>
      </c>
      <c r="AJ39">
        <v>5688</v>
      </c>
      <c r="AK39">
        <v>5678</v>
      </c>
      <c r="AL39" s="15">
        <v>5654</v>
      </c>
      <c r="AN39" s="4">
        <f t="shared" si="40"/>
        <v>5732</v>
      </c>
      <c r="AO39" s="6">
        <f>((AE39-$AN39)/$AN39)</f>
        <v>1.5526866713189114E-2</v>
      </c>
      <c r="AP39" s="6">
        <f t="shared" ref="AP39:AV39" si="88">((AF39-$AN39)/$AN39)</f>
        <v>1.4480111653872994E-2</v>
      </c>
      <c r="AQ39" s="6">
        <f t="shared" si="88"/>
        <v>4.8848569434752267E-3</v>
      </c>
      <c r="AR39" s="6">
        <f t="shared" si="88"/>
        <v>1.2212142358688067E-3</v>
      </c>
      <c r="AS39" s="6">
        <f t="shared" si="88"/>
        <v>-5.4082344731332865E-3</v>
      </c>
      <c r="AT39" s="6">
        <f t="shared" si="88"/>
        <v>-7.6762037683182132E-3</v>
      </c>
      <c r="AU39" s="6">
        <f t="shared" si="88"/>
        <v>-9.4207955338450802E-3</v>
      </c>
      <c r="AV39" s="6">
        <f t="shared" si="88"/>
        <v>-1.360781577110956E-2</v>
      </c>
      <c r="AW39" s="6"/>
    </row>
    <row r="40" spans="1:62" ht="29" x14ac:dyDescent="0.35">
      <c r="A40">
        <v>1793196</v>
      </c>
      <c r="B40">
        <v>1724624</v>
      </c>
      <c r="C40">
        <v>1739755</v>
      </c>
      <c r="D40">
        <v>1688005</v>
      </c>
      <c r="E40">
        <v>1709678</v>
      </c>
      <c r="F40">
        <v>1687627</v>
      </c>
      <c r="G40">
        <v>1682769</v>
      </c>
      <c r="H40">
        <v>1703034</v>
      </c>
      <c r="I40">
        <f t="shared" si="3"/>
        <v>1706356</v>
      </c>
      <c r="AE40" s="10" t="s">
        <v>7</v>
      </c>
      <c r="AF40" s="2" t="s">
        <v>3</v>
      </c>
      <c r="AG40" s="2" t="s">
        <v>1</v>
      </c>
      <c r="AH40" s="2" t="s">
        <v>2</v>
      </c>
      <c r="AI40" s="2" t="s">
        <v>5</v>
      </c>
      <c r="AJ40" s="2" t="s">
        <v>6</v>
      </c>
      <c r="AK40" s="2" t="s">
        <v>4</v>
      </c>
      <c r="AL40" s="11" t="s">
        <v>0</v>
      </c>
      <c r="AN40" s="4"/>
      <c r="AO40" s="9" t="s">
        <v>7</v>
      </c>
      <c r="AP40" s="2" t="s">
        <v>3</v>
      </c>
      <c r="AQ40" s="7" t="s">
        <v>1</v>
      </c>
      <c r="AR40" s="2" t="s">
        <v>2</v>
      </c>
      <c r="AS40" s="30" t="s">
        <v>5</v>
      </c>
      <c r="AT40" s="8" t="s">
        <v>6</v>
      </c>
      <c r="AU40" s="2" t="s">
        <v>4</v>
      </c>
      <c r="AV40" s="31" t="s">
        <v>0</v>
      </c>
      <c r="AW40" s="2"/>
    </row>
    <row r="41" spans="1:62" x14ac:dyDescent="0.35">
      <c r="A41">
        <v>2485939</v>
      </c>
      <c r="B41">
        <v>2572016</v>
      </c>
      <c r="C41">
        <v>2603556</v>
      </c>
      <c r="D41">
        <v>2532941</v>
      </c>
      <c r="E41">
        <v>2499713</v>
      </c>
      <c r="F41">
        <v>2484481</v>
      </c>
      <c r="G41">
        <v>2597193</v>
      </c>
      <c r="H41">
        <v>2510170</v>
      </c>
      <c r="I41">
        <f t="shared" si="3"/>
        <v>2521555.5</v>
      </c>
      <c r="AD41" t="s">
        <v>31</v>
      </c>
      <c r="AE41" s="12">
        <v>5820</v>
      </c>
      <c r="AF41">
        <v>5790</v>
      </c>
      <c r="AG41">
        <v>5773</v>
      </c>
      <c r="AH41">
        <v>5757</v>
      </c>
      <c r="AI41">
        <v>5742</v>
      </c>
      <c r="AJ41">
        <v>5681</v>
      </c>
      <c r="AK41">
        <v>5667</v>
      </c>
      <c r="AL41" s="15">
        <v>5663</v>
      </c>
      <c r="AN41" s="4">
        <f t="shared" si="40"/>
        <v>5736.625</v>
      </c>
      <c r="AO41" s="6">
        <f>((AE41-$AN41)/$AN41)</f>
        <v>1.4533806898655568E-2</v>
      </c>
      <c r="AP41" s="6">
        <f t="shared" ref="AP41:AV41" si="89">((AF41-$AN41)/$AN41)</f>
        <v>9.3042511929923959E-3</v>
      </c>
      <c r="AQ41" s="6">
        <f t="shared" si="89"/>
        <v>6.3408362931165977E-3</v>
      </c>
      <c r="AR41" s="6">
        <f t="shared" si="89"/>
        <v>3.5517399167629051E-3</v>
      </c>
      <c r="AS41" s="6">
        <f t="shared" si="89"/>
        <v>9.3696206393131852E-4</v>
      </c>
      <c r="AT41" s="6">
        <f t="shared" si="89"/>
        <v>-9.6964678709171338E-3</v>
      </c>
      <c r="AU41" s="6">
        <f t="shared" si="89"/>
        <v>-1.2136927200226614E-2</v>
      </c>
      <c r="AV41" s="6">
        <f t="shared" si="89"/>
        <v>-1.2834201294315038E-2</v>
      </c>
      <c r="AW41" s="6"/>
      <c r="AX41" s="6"/>
      <c r="AY41" s="6"/>
      <c r="AZ41" s="6"/>
      <c r="BA41" s="6"/>
      <c r="BB41" s="6"/>
      <c r="BC41" s="6"/>
      <c r="BD41" s="6"/>
    </row>
    <row r="42" spans="1:62" ht="29" x14ac:dyDescent="0.35">
      <c r="A42">
        <v>3978337</v>
      </c>
      <c r="B42">
        <v>3928329</v>
      </c>
      <c r="C42">
        <v>3811027</v>
      </c>
      <c r="D42">
        <v>3689587</v>
      </c>
      <c r="E42">
        <v>3796723</v>
      </c>
      <c r="F42">
        <v>3709721</v>
      </c>
      <c r="G42">
        <v>3793876</v>
      </c>
      <c r="H42">
        <v>3846743</v>
      </c>
      <c r="I42">
        <f t="shared" si="3"/>
        <v>3803875</v>
      </c>
      <c r="AE42" s="10" t="s">
        <v>7</v>
      </c>
      <c r="AF42" s="2" t="s">
        <v>1</v>
      </c>
      <c r="AG42" s="2" t="s">
        <v>3</v>
      </c>
      <c r="AH42" s="2" t="s">
        <v>5</v>
      </c>
      <c r="AI42" s="2" t="s">
        <v>2</v>
      </c>
      <c r="AJ42" s="2" t="s">
        <v>4</v>
      </c>
      <c r="AK42" s="2" t="s">
        <v>6</v>
      </c>
      <c r="AL42" s="11" t="s">
        <v>0</v>
      </c>
      <c r="AN42" s="4"/>
      <c r="AO42" s="9" t="s">
        <v>7</v>
      </c>
      <c r="AP42" s="7" t="s">
        <v>1</v>
      </c>
      <c r="AQ42" s="2" t="s">
        <v>3</v>
      </c>
      <c r="AR42" s="30" t="s">
        <v>5</v>
      </c>
      <c r="AS42" s="2" t="s">
        <v>2</v>
      </c>
      <c r="AT42" s="2" t="s">
        <v>4</v>
      </c>
      <c r="AU42" s="8" t="s">
        <v>6</v>
      </c>
      <c r="AV42" s="31" t="s">
        <v>0</v>
      </c>
      <c r="AW42" s="2"/>
    </row>
    <row r="43" spans="1:62" x14ac:dyDescent="0.35">
      <c r="A43">
        <v>5655038</v>
      </c>
      <c r="B43">
        <v>5737475</v>
      </c>
      <c r="C43">
        <v>5704900</v>
      </c>
      <c r="D43">
        <v>5622514</v>
      </c>
      <c r="E43">
        <v>5625382</v>
      </c>
      <c r="F43">
        <v>5669603</v>
      </c>
      <c r="G43">
        <v>5652047</v>
      </c>
      <c r="H43">
        <v>5490064</v>
      </c>
      <c r="I43">
        <f t="shared" si="3"/>
        <v>5653542.5</v>
      </c>
      <c r="AD43" t="s">
        <v>32</v>
      </c>
      <c r="AE43" s="12">
        <v>5841</v>
      </c>
      <c r="AF43">
        <v>5815</v>
      </c>
      <c r="AG43">
        <v>5793</v>
      </c>
      <c r="AH43">
        <v>5745</v>
      </c>
      <c r="AI43">
        <v>5721</v>
      </c>
      <c r="AJ43">
        <v>5707</v>
      </c>
      <c r="AK43">
        <v>5698</v>
      </c>
      <c r="AL43" s="15">
        <v>5673</v>
      </c>
      <c r="AN43" s="4">
        <f t="shared" si="40"/>
        <v>5749.125</v>
      </c>
      <c r="AO43" s="6">
        <f>((AE43-$AN43)/$AN43)</f>
        <v>1.5980692714108669E-2</v>
      </c>
      <c r="AP43" s="6">
        <f t="shared" ref="AP43:AV43" si="90">((AF43-$AN43)/$AN43)</f>
        <v>1.145826538821125E-2</v>
      </c>
      <c r="AQ43" s="6">
        <f t="shared" si="90"/>
        <v>7.6315961124518951E-3</v>
      </c>
      <c r="AR43" s="6">
        <f t="shared" si="90"/>
        <v>-7.1750048920487901E-4</v>
      </c>
      <c r="AS43" s="6">
        <f t="shared" si="90"/>
        <v>-4.8920487900332658E-3</v>
      </c>
      <c r="AT43" s="6">
        <f t="shared" si="90"/>
        <v>-7.3272019655164916E-3</v>
      </c>
      <c r="AU43" s="6">
        <f t="shared" si="90"/>
        <v>-8.8926575783271362E-3</v>
      </c>
      <c r="AV43" s="6">
        <f t="shared" si="90"/>
        <v>-1.3241145391690039E-2</v>
      </c>
      <c r="AW43" s="6"/>
      <c r="AX43" s="6"/>
      <c r="AY43" s="6"/>
      <c r="AZ43" s="6"/>
      <c r="BA43" s="6"/>
      <c r="BB43" s="6"/>
      <c r="BC43" s="6"/>
      <c r="BD43" s="6"/>
    </row>
    <row r="44" spans="1:62" ht="29" x14ac:dyDescent="0.35">
      <c r="A44">
        <v>8682999</v>
      </c>
      <c r="B44">
        <v>8594369</v>
      </c>
      <c r="C44">
        <v>8704053</v>
      </c>
      <c r="D44">
        <v>8462956</v>
      </c>
      <c r="E44">
        <v>8501132</v>
      </c>
      <c r="F44">
        <v>8429416</v>
      </c>
      <c r="G44">
        <v>8456551</v>
      </c>
      <c r="H44">
        <v>8369252</v>
      </c>
      <c r="I44">
        <f t="shared" si="3"/>
        <v>8482044</v>
      </c>
      <c r="AE44" s="10" t="s">
        <v>7</v>
      </c>
      <c r="AF44" s="2" t="s">
        <v>1</v>
      </c>
      <c r="AG44" s="2" t="s">
        <v>3</v>
      </c>
      <c r="AH44" s="2" t="s">
        <v>2</v>
      </c>
      <c r="AI44" s="2" t="s">
        <v>5</v>
      </c>
      <c r="AJ44" s="2" t="s">
        <v>6</v>
      </c>
      <c r="AK44" s="2" t="s">
        <v>4</v>
      </c>
      <c r="AL44" s="11" t="s">
        <v>0</v>
      </c>
      <c r="AN44" s="4"/>
      <c r="AO44" s="9" t="s">
        <v>7</v>
      </c>
      <c r="AP44" s="7" t="s">
        <v>1</v>
      </c>
      <c r="AQ44" s="2" t="s">
        <v>3</v>
      </c>
      <c r="AR44" s="2" t="s">
        <v>2</v>
      </c>
      <c r="AS44" s="30" t="s">
        <v>5</v>
      </c>
      <c r="AT44" s="8" t="s">
        <v>6</v>
      </c>
      <c r="AU44" s="2" t="s">
        <v>4</v>
      </c>
      <c r="AV44" s="31" t="s">
        <v>0</v>
      </c>
      <c r="AW44" s="2"/>
    </row>
    <row r="45" spans="1:62" ht="15" thickBot="1" x14ac:dyDescent="0.4">
      <c r="A45">
        <v>12976032</v>
      </c>
      <c r="B45">
        <v>13057700</v>
      </c>
      <c r="C45">
        <v>13158644</v>
      </c>
      <c r="D45">
        <v>12873698</v>
      </c>
      <c r="E45">
        <v>12570299</v>
      </c>
      <c r="F45">
        <v>12724987</v>
      </c>
      <c r="G45">
        <v>12617763</v>
      </c>
      <c r="H45">
        <v>12706445</v>
      </c>
      <c r="I45">
        <f t="shared" si="3"/>
        <v>12799342.5</v>
      </c>
      <c r="AD45" t="s">
        <v>33</v>
      </c>
      <c r="AE45" s="16">
        <v>5875</v>
      </c>
      <c r="AF45" s="17">
        <v>5848</v>
      </c>
      <c r="AG45" s="17">
        <v>5834</v>
      </c>
      <c r="AH45" s="17">
        <v>5763</v>
      </c>
      <c r="AI45" s="17">
        <v>5746</v>
      </c>
      <c r="AJ45" s="17">
        <v>5728</v>
      </c>
      <c r="AK45" s="17">
        <v>5717</v>
      </c>
      <c r="AL45" s="18">
        <v>5706</v>
      </c>
      <c r="AN45" s="5">
        <f t="shared" si="40"/>
        <v>5777.125</v>
      </c>
      <c r="AO45" s="6">
        <f>((AE45-$AN45)/$AN45)</f>
        <v>1.6941817945777527E-2</v>
      </c>
      <c r="AP45" s="6">
        <f t="shared" ref="AP45:AV45" si="91">((AF45-$AN45)/$AN45)</f>
        <v>1.226821299521821E-2</v>
      </c>
      <c r="AQ45" s="6">
        <f t="shared" si="91"/>
        <v>9.844862280113378E-3</v>
      </c>
      <c r="AR45" s="6">
        <f t="shared" si="91"/>
        <v>-2.4449877750611247E-3</v>
      </c>
      <c r="AS45" s="6">
        <f t="shared" si="91"/>
        <v>-5.3876279291169915E-3</v>
      </c>
      <c r="AT45" s="6">
        <f t="shared" si="91"/>
        <v>-8.5033645628232041E-3</v>
      </c>
      <c r="AU45" s="6">
        <f t="shared" si="91"/>
        <v>-1.0407425838977E-2</v>
      </c>
      <c r="AV45" s="6">
        <f t="shared" si="91"/>
        <v>-1.2311487115130797E-2</v>
      </c>
      <c r="AW45" s="6"/>
    </row>
    <row r="46" spans="1:62" x14ac:dyDescent="0.35">
      <c r="A46">
        <v>19629442</v>
      </c>
      <c r="B46">
        <v>19474783</v>
      </c>
      <c r="C46">
        <v>19509708</v>
      </c>
      <c r="D46">
        <v>19519683</v>
      </c>
      <c r="E46">
        <v>19198911</v>
      </c>
      <c r="F46">
        <v>19151483</v>
      </c>
      <c r="G46">
        <v>18890128</v>
      </c>
      <c r="H46">
        <v>19106893</v>
      </c>
      <c r="I46">
        <f t="shared" si="3"/>
        <v>19336847</v>
      </c>
    </row>
    <row r="47" spans="1:62" x14ac:dyDescent="0.35">
      <c r="A47">
        <v>29413518</v>
      </c>
      <c r="B47">
        <v>29794024</v>
      </c>
      <c r="C47">
        <v>29517410</v>
      </c>
      <c r="D47">
        <v>29345763</v>
      </c>
      <c r="E47">
        <v>28649772</v>
      </c>
      <c r="F47">
        <v>28705469</v>
      </c>
      <c r="G47">
        <v>28997448</v>
      </c>
      <c r="H47">
        <v>28481724</v>
      </c>
      <c r="I47">
        <f t="shared" si="3"/>
        <v>29171605.5</v>
      </c>
    </row>
    <row r="48" spans="1:62" x14ac:dyDescent="0.35">
      <c r="A48" t="s">
        <v>2</v>
      </c>
      <c r="I48" t="e">
        <f t="shared" si="3"/>
        <v>#NUM!</v>
      </c>
    </row>
    <row r="49" spans="1:9" x14ac:dyDescent="0.35">
      <c r="A49">
        <v>6064</v>
      </c>
      <c r="B49">
        <v>10090</v>
      </c>
      <c r="C49">
        <v>9405</v>
      </c>
      <c r="D49">
        <v>9525</v>
      </c>
      <c r="E49">
        <v>9262</v>
      </c>
      <c r="F49">
        <v>7329</v>
      </c>
      <c r="G49">
        <v>7297</v>
      </c>
      <c r="H49">
        <v>11547</v>
      </c>
      <c r="I49">
        <f t="shared" si="3"/>
        <v>9333.5</v>
      </c>
    </row>
    <row r="50" spans="1:9" x14ac:dyDescent="0.35">
      <c r="A50">
        <v>15769</v>
      </c>
      <c r="B50">
        <v>12745</v>
      </c>
      <c r="C50">
        <v>17620</v>
      </c>
      <c r="D50">
        <v>16184</v>
      </c>
      <c r="E50">
        <v>17648</v>
      </c>
      <c r="F50">
        <v>17702</v>
      </c>
      <c r="G50">
        <v>17134</v>
      </c>
      <c r="H50">
        <v>19601</v>
      </c>
      <c r="I50">
        <f t="shared" si="3"/>
        <v>17377</v>
      </c>
    </row>
    <row r="51" spans="1:9" x14ac:dyDescent="0.35">
      <c r="A51">
        <v>17497</v>
      </c>
      <c r="B51">
        <v>35003</v>
      </c>
      <c r="C51">
        <v>17562</v>
      </c>
      <c r="D51">
        <v>20276</v>
      </c>
      <c r="E51">
        <v>20058</v>
      </c>
      <c r="F51">
        <v>18855</v>
      </c>
      <c r="G51">
        <v>23114</v>
      </c>
      <c r="H51">
        <v>22270</v>
      </c>
      <c r="I51">
        <f t="shared" si="3"/>
        <v>20167</v>
      </c>
    </row>
    <row r="52" spans="1:9" x14ac:dyDescent="0.35">
      <c r="A52">
        <v>64857</v>
      </c>
      <c r="B52">
        <v>31205</v>
      </c>
      <c r="C52">
        <v>34990</v>
      </c>
      <c r="D52">
        <v>25518</v>
      </c>
      <c r="E52">
        <v>31835</v>
      </c>
      <c r="F52">
        <v>34356</v>
      </c>
      <c r="G52">
        <v>37324</v>
      </c>
      <c r="H52">
        <v>32762</v>
      </c>
      <c r="I52">
        <f t="shared" si="3"/>
        <v>33559</v>
      </c>
    </row>
    <row r="53" spans="1:9" x14ac:dyDescent="0.35">
      <c r="A53">
        <v>48027</v>
      </c>
      <c r="B53">
        <v>46870</v>
      </c>
      <c r="C53">
        <v>42343</v>
      </c>
      <c r="D53">
        <v>41456</v>
      </c>
      <c r="E53">
        <v>47551</v>
      </c>
      <c r="F53">
        <v>39714</v>
      </c>
      <c r="G53">
        <v>46203</v>
      </c>
      <c r="H53">
        <v>48654</v>
      </c>
      <c r="I53">
        <f t="shared" si="3"/>
        <v>46536.5</v>
      </c>
    </row>
    <row r="54" spans="1:9" x14ac:dyDescent="0.35">
      <c r="A54">
        <v>69963</v>
      </c>
      <c r="B54">
        <v>47722</v>
      </c>
      <c r="C54">
        <v>65067</v>
      </c>
      <c r="D54">
        <v>71270</v>
      </c>
      <c r="E54">
        <v>67727</v>
      </c>
      <c r="F54">
        <v>46633</v>
      </c>
      <c r="G54">
        <v>68791</v>
      </c>
      <c r="H54">
        <v>70379</v>
      </c>
      <c r="I54">
        <f t="shared" si="3"/>
        <v>68259</v>
      </c>
    </row>
    <row r="55" spans="1:9" x14ac:dyDescent="0.35">
      <c r="A55">
        <v>95087</v>
      </c>
      <c r="B55">
        <v>98388</v>
      </c>
      <c r="C55">
        <v>104652</v>
      </c>
      <c r="D55">
        <v>107960</v>
      </c>
      <c r="E55">
        <v>79574</v>
      </c>
      <c r="F55">
        <v>93183</v>
      </c>
      <c r="G55">
        <v>97435</v>
      </c>
      <c r="H55">
        <v>83446</v>
      </c>
      <c r="I55">
        <f t="shared" si="3"/>
        <v>96261</v>
      </c>
    </row>
    <row r="56" spans="1:9" x14ac:dyDescent="0.35">
      <c r="A56">
        <v>151235</v>
      </c>
      <c r="B56">
        <v>134457</v>
      </c>
      <c r="C56">
        <v>132089</v>
      </c>
      <c r="D56">
        <v>141403</v>
      </c>
      <c r="E56">
        <v>146519</v>
      </c>
      <c r="F56">
        <v>131494</v>
      </c>
      <c r="G56">
        <v>135317</v>
      </c>
      <c r="H56">
        <v>140244</v>
      </c>
      <c r="I56">
        <f t="shared" si="3"/>
        <v>137780.5</v>
      </c>
    </row>
    <row r="57" spans="1:9" x14ac:dyDescent="0.35">
      <c r="A57">
        <v>202580</v>
      </c>
      <c r="B57">
        <v>191831</v>
      </c>
      <c r="C57">
        <v>186678</v>
      </c>
      <c r="D57">
        <v>201134</v>
      </c>
      <c r="E57">
        <v>189615</v>
      </c>
      <c r="F57">
        <v>189866</v>
      </c>
      <c r="G57">
        <v>167950</v>
      </c>
      <c r="H57">
        <v>180595</v>
      </c>
      <c r="I57">
        <f t="shared" si="3"/>
        <v>189740.5</v>
      </c>
    </row>
    <row r="58" spans="1:9" x14ac:dyDescent="0.35">
      <c r="A58">
        <v>261048</v>
      </c>
      <c r="B58">
        <v>251926</v>
      </c>
      <c r="C58">
        <v>274974</v>
      </c>
      <c r="D58">
        <v>262584</v>
      </c>
      <c r="E58">
        <v>260545</v>
      </c>
      <c r="F58">
        <v>259670</v>
      </c>
      <c r="G58">
        <v>265652</v>
      </c>
      <c r="H58">
        <v>263112</v>
      </c>
      <c r="I58">
        <f t="shared" si="3"/>
        <v>261816</v>
      </c>
    </row>
    <row r="59" spans="1:9" x14ac:dyDescent="0.35">
      <c r="A59">
        <v>379605</v>
      </c>
      <c r="B59">
        <v>373027</v>
      </c>
      <c r="C59">
        <v>364969</v>
      </c>
      <c r="D59">
        <v>370221</v>
      </c>
      <c r="E59">
        <v>369200</v>
      </c>
      <c r="F59">
        <v>363117</v>
      </c>
      <c r="G59">
        <v>369665</v>
      </c>
      <c r="H59">
        <v>328816</v>
      </c>
      <c r="I59">
        <f t="shared" si="3"/>
        <v>369432.5</v>
      </c>
    </row>
    <row r="60" spans="1:9" x14ac:dyDescent="0.35">
      <c r="A60">
        <v>560653</v>
      </c>
      <c r="B60">
        <v>521763</v>
      </c>
      <c r="C60">
        <v>534925</v>
      </c>
      <c r="D60">
        <v>537841</v>
      </c>
      <c r="E60">
        <v>522834</v>
      </c>
      <c r="F60">
        <v>524393</v>
      </c>
      <c r="G60">
        <v>552286</v>
      </c>
      <c r="H60">
        <v>519976</v>
      </c>
      <c r="I60">
        <f t="shared" si="3"/>
        <v>529659</v>
      </c>
    </row>
    <row r="61" spans="1:9" x14ac:dyDescent="0.35">
      <c r="A61">
        <v>787263</v>
      </c>
      <c r="B61">
        <v>781713</v>
      </c>
      <c r="C61">
        <v>804425</v>
      </c>
      <c r="D61">
        <v>901341</v>
      </c>
      <c r="E61">
        <v>789588</v>
      </c>
      <c r="F61">
        <v>770449</v>
      </c>
      <c r="G61">
        <v>754252</v>
      </c>
      <c r="H61">
        <v>759362</v>
      </c>
      <c r="I61">
        <f t="shared" si="3"/>
        <v>784488</v>
      </c>
    </row>
    <row r="62" spans="1:9" x14ac:dyDescent="0.35">
      <c r="A62">
        <v>1235842</v>
      </c>
      <c r="B62">
        <v>1134852</v>
      </c>
      <c r="C62">
        <v>1090551</v>
      </c>
      <c r="D62">
        <v>1164878</v>
      </c>
      <c r="E62">
        <v>1108615</v>
      </c>
      <c r="F62">
        <v>1163781</v>
      </c>
      <c r="G62">
        <v>1106431</v>
      </c>
      <c r="H62">
        <v>1144764</v>
      </c>
      <c r="I62">
        <f t="shared" si="3"/>
        <v>1139808</v>
      </c>
    </row>
    <row r="63" spans="1:9" x14ac:dyDescent="0.35">
      <c r="A63">
        <v>1778320</v>
      </c>
      <c r="B63">
        <v>1705915</v>
      </c>
      <c r="C63">
        <v>1644293</v>
      </c>
      <c r="D63">
        <v>1723839</v>
      </c>
      <c r="E63">
        <v>1689232</v>
      </c>
      <c r="F63">
        <v>1637230</v>
      </c>
      <c r="G63">
        <v>1651194</v>
      </c>
      <c r="H63">
        <v>1721347</v>
      </c>
      <c r="I63">
        <f t="shared" si="3"/>
        <v>1697573.5</v>
      </c>
    </row>
    <row r="64" spans="1:9" x14ac:dyDescent="0.35">
      <c r="A64">
        <v>2768387</v>
      </c>
      <c r="B64">
        <v>2476544</v>
      </c>
      <c r="C64">
        <v>2561484</v>
      </c>
      <c r="D64">
        <v>2512159</v>
      </c>
      <c r="E64">
        <v>2440675</v>
      </c>
      <c r="F64">
        <v>2496605</v>
      </c>
      <c r="G64">
        <v>2456583</v>
      </c>
      <c r="H64">
        <v>2518626</v>
      </c>
      <c r="I64">
        <f t="shared" si="3"/>
        <v>2504382</v>
      </c>
    </row>
    <row r="65" spans="1:9" x14ac:dyDescent="0.35">
      <c r="A65">
        <v>3732445</v>
      </c>
      <c r="B65">
        <v>3749246</v>
      </c>
      <c r="C65">
        <v>3801305</v>
      </c>
      <c r="D65">
        <v>3696623</v>
      </c>
      <c r="E65">
        <v>3794474</v>
      </c>
      <c r="F65">
        <v>3799994</v>
      </c>
      <c r="G65">
        <v>3736891</v>
      </c>
      <c r="H65">
        <v>3709784</v>
      </c>
      <c r="I65">
        <f t="shared" si="3"/>
        <v>3743068.5</v>
      </c>
    </row>
    <row r="66" spans="1:9" x14ac:dyDescent="0.35">
      <c r="A66">
        <v>5853412</v>
      </c>
      <c r="B66">
        <v>5821939</v>
      </c>
      <c r="C66">
        <v>5623173</v>
      </c>
      <c r="D66">
        <v>5721123</v>
      </c>
      <c r="E66">
        <v>5658982</v>
      </c>
      <c r="F66">
        <v>5531936</v>
      </c>
      <c r="G66">
        <v>5697079</v>
      </c>
      <c r="H66">
        <v>5626576</v>
      </c>
      <c r="I66">
        <f t="shared" si="3"/>
        <v>5678030.5</v>
      </c>
    </row>
    <row r="67" spans="1:9" x14ac:dyDescent="0.35">
      <c r="A67">
        <v>8577608</v>
      </c>
      <c r="B67">
        <v>8566415</v>
      </c>
      <c r="C67">
        <v>8293475</v>
      </c>
      <c r="D67">
        <v>8414042</v>
      </c>
      <c r="E67">
        <v>8492679</v>
      </c>
      <c r="F67">
        <v>8439800</v>
      </c>
      <c r="G67">
        <v>8407890</v>
      </c>
      <c r="H67">
        <v>8386967</v>
      </c>
      <c r="I67">
        <f t="shared" si="3"/>
        <v>8426921</v>
      </c>
    </row>
    <row r="68" spans="1:9" x14ac:dyDescent="0.35">
      <c r="A68">
        <v>13318408</v>
      </c>
      <c r="B68">
        <v>12975957</v>
      </c>
      <c r="C68">
        <v>13105175</v>
      </c>
      <c r="D68">
        <v>12879215</v>
      </c>
      <c r="E68">
        <v>12648025</v>
      </c>
      <c r="F68">
        <v>12612625</v>
      </c>
      <c r="G68">
        <v>12626323</v>
      </c>
      <c r="H68">
        <v>12573144</v>
      </c>
      <c r="I68">
        <f t="shared" ref="I68:I131" si="92">MEDIAN(A68:H68)</f>
        <v>12763620</v>
      </c>
    </row>
    <row r="69" spans="1:9" x14ac:dyDescent="0.35">
      <c r="A69">
        <v>19326856</v>
      </c>
      <c r="B69">
        <v>19321316</v>
      </c>
      <c r="C69">
        <v>19017043</v>
      </c>
      <c r="D69">
        <v>18933038</v>
      </c>
      <c r="E69">
        <v>19013866</v>
      </c>
      <c r="F69">
        <v>19194721</v>
      </c>
      <c r="G69">
        <v>18938372</v>
      </c>
      <c r="H69">
        <v>19035230</v>
      </c>
      <c r="I69">
        <f t="shared" si="92"/>
        <v>19026136.5</v>
      </c>
    </row>
    <row r="70" spans="1:9" x14ac:dyDescent="0.35">
      <c r="A70">
        <v>29473630</v>
      </c>
      <c r="B70">
        <v>29025500</v>
      </c>
      <c r="C70">
        <v>28601701</v>
      </c>
      <c r="D70">
        <v>28816406</v>
      </c>
      <c r="E70">
        <v>28675520</v>
      </c>
      <c r="F70">
        <v>28214543</v>
      </c>
      <c r="G70">
        <v>28905362</v>
      </c>
      <c r="H70">
        <v>28473620</v>
      </c>
      <c r="I70">
        <f t="shared" si="92"/>
        <v>28745963</v>
      </c>
    </row>
    <row r="71" spans="1:9" x14ac:dyDescent="0.35">
      <c r="A71" t="s">
        <v>3</v>
      </c>
      <c r="I71" t="e">
        <f t="shared" si="92"/>
        <v>#NUM!</v>
      </c>
    </row>
    <row r="72" spans="1:9" x14ac:dyDescent="0.35">
      <c r="A72">
        <v>7439</v>
      </c>
      <c r="B72">
        <v>10831</v>
      </c>
      <c r="C72">
        <v>10753</v>
      </c>
      <c r="D72">
        <v>8618</v>
      </c>
      <c r="E72">
        <v>17429</v>
      </c>
      <c r="F72">
        <v>7613</v>
      </c>
      <c r="G72">
        <v>8225</v>
      </c>
      <c r="H72">
        <v>9583</v>
      </c>
      <c r="I72">
        <f t="shared" si="92"/>
        <v>9100.5</v>
      </c>
    </row>
    <row r="73" spans="1:9" x14ac:dyDescent="0.35">
      <c r="A73">
        <v>15657</v>
      </c>
      <c r="B73">
        <v>15790</v>
      </c>
      <c r="C73">
        <v>14782</v>
      </c>
      <c r="D73">
        <v>16806</v>
      </c>
      <c r="E73">
        <v>19533</v>
      </c>
      <c r="F73">
        <v>16235</v>
      </c>
      <c r="G73">
        <v>14856</v>
      </c>
      <c r="H73">
        <v>32480</v>
      </c>
      <c r="I73">
        <f t="shared" si="92"/>
        <v>16012.5</v>
      </c>
    </row>
    <row r="74" spans="1:9" x14ac:dyDescent="0.35">
      <c r="A74">
        <v>23658</v>
      </c>
      <c r="B74">
        <v>22739</v>
      </c>
      <c r="C74">
        <v>27628</v>
      </c>
      <c r="D74">
        <v>21545</v>
      </c>
      <c r="E74">
        <v>22400</v>
      </c>
      <c r="F74">
        <v>13746</v>
      </c>
      <c r="G74">
        <v>25506</v>
      </c>
      <c r="H74">
        <v>19039</v>
      </c>
      <c r="I74">
        <f t="shared" si="92"/>
        <v>22569.5</v>
      </c>
    </row>
    <row r="75" spans="1:9" x14ac:dyDescent="0.35">
      <c r="A75">
        <v>58214</v>
      </c>
      <c r="B75">
        <v>22225</v>
      </c>
      <c r="C75">
        <v>32444</v>
      </c>
      <c r="D75">
        <v>27304</v>
      </c>
      <c r="E75">
        <v>34947</v>
      </c>
      <c r="F75">
        <v>34453</v>
      </c>
      <c r="G75">
        <v>36524</v>
      </c>
      <c r="H75">
        <v>34589</v>
      </c>
      <c r="I75">
        <f t="shared" si="92"/>
        <v>34521</v>
      </c>
    </row>
    <row r="76" spans="1:9" x14ac:dyDescent="0.35">
      <c r="A76">
        <v>53091</v>
      </c>
      <c r="B76">
        <v>35419</v>
      </c>
      <c r="C76">
        <v>40350</v>
      </c>
      <c r="D76">
        <v>52776</v>
      </c>
      <c r="E76">
        <v>45912</v>
      </c>
      <c r="F76">
        <v>39699</v>
      </c>
      <c r="G76">
        <v>48431</v>
      </c>
      <c r="H76">
        <v>42842</v>
      </c>
      <c r="I76">
        <f t="shared" si="92"/>
        <v>44377</v>
      </c>
    </row>
    <row r="77" spans="1:9" x14ac:dyDescent="0.35">
      <c r="A77">
        <v>75391</v>
      </c>
      <c r="B77">
        <v>48812</v>
      </c>
      <c r="C77">
        <v>65345</v>
      </c>
      <c r="D77">
        <v>72455</v>
      </c>
      <c r="E77">
        <v>64895</v>
      </c>
      <c r="F77">
        <v>69015</v>
      </c>
      <c r="G77">
        <v>63224</v>
      </c>
      <c r="H77">
        <v>60736</v>
      </c>
      <c r="I77">
        <f t="shared" si="92"/>
        <v>65120</v>
      </c>
    </row>
    <row r="78" spans="1:9" x14ac:dyDescent="0.35">
      <c r="A78">
        <v>113458</v>
      </c>
      <c r="B78">
        <v>91486</v>
      </c>
      <c r="C78">
        <v>106415</v>
      </c>
      <c r="D78">
        <v>68747</v>
      </c>
      <c r="E78">
        <v>100968</v>
      </c>
      <c r="F78">
        <v>84120</v>
      </c>
      <c r="G78">
        <v>106678</v>
      </c>
      <c r="H78">
        <v>99200</v>
      </c>
      <c r="I78">
        <f t="shared" si="92"/>
        <v>100084</v>
      </c>
    </row>
    <row r="79" spans="1:9" x14ac:dyDescent="0.35">
      <c r="A79">
        <v>134945</v>
      </c>
      <c r="B79">
        <v>144204</v>
      </c>
      <c r="C79">
        <v>130075</v>
      </c>
      <c r="D79">
        <v>140280</v>
      </c>
      <c r="E79">
        <v>141359</v>
      </c>
      <c r="F79">
        <v>138441</v>
      </c>
      <c r="G79">
        <v>105214</v>
      </c>
      <c r="H79">
        <v>131113</v>
      </c>
      <c r="I79">
        <f t="shared" si="92"/>
        <v>136693</v>
      </c>
    </row>
    <row r="80" spans="1:9" x14ac:dyDescent="0.35">
      <c r="A80">
        <v>200079</v>
      </c>
      <c r="B80">
        <v>188870</v>
      </c>
      <c r="C80">
        <v>185051</v>
      </c>
      <c r="D80">
        <v>195956</v>
      </c>
      <c r="E80">
        <v>200056</v>
      </c>
      <c r="F80">
        <v>189438</v>
      </c>
      <c r="G80">
        <v>174949</v>
      </c>
      <c r="H80">
        <v>186608</v>
      </c>
      <c r="I80">
        <f t="shared" si="92"/>
        <v>189154</v>
      </c>
    </row>
    <row r="81" spans="1:9" x14ac:dyDescent="0.35">
      <c r="A81">
        <v>286114</v>
      </c>
      <c r="B81">
        <v>263796</v>
      </c>
      <c r="C81">
        <v>271273</v>
      </c>
      <c r="D81">
        <v>263977</v>
      </c>
      <c r="E81">
        <v>251848</v>
      </c>
      <c r="F81">
        <v>267899</v>
      </c>
      <c r="G81">
        <v>252651</v>
      </c>
      <c r="H81">
        <v>254638</v>
      </c>
      <c r="I81">
        <f t="shared" si="92"/>
        <v>263886.5</v>
      </c>
    </row>
    <row r="82" spans="1:9" x14ac:dyDescent="0.35">
      <c r="A82">
        <v>428067</v>
      </c>
      <c r="B82">
        <v>386604</v>
      </c>
      <c r="C82">
        <v>339550</v>
      </c>
      <c r="D82">
        <v>376558</v>
      </c>
      <c r="E82">
        <v>364659</v>
      </c>
      <c r="F82">
        <v>390502</v>
      </c>
      <c r="G82">
        <v>374379</v>
      </c>
      <c r="H82">
        <v>324385</v>
      </c>
      <c r="I82">
        <f t="shared" si="92"/>
        <v>375468.5</v>
      </c>
    </row>
    <row r="83" spans="1:9" x14ac:dyDescent="0.35">
      <c r="A83">
        <v>568630</v>
      </c>
      <c r="B83">
        <v>517308</v>
      </c>
      <c r="C83">
        <v>540830</v>
      </c>
      <c r="D83">
        <v>544332</v>
      </c>
      <c r="E83">
        <v>524187</v>
      </c>
      <c r="F83">
        <v>529641</v>
      </c>
      <c r="G83">
        <v>528432</v>
      </c>
      <c r="H83">
        <v>540469</v>
      </c>
      <c r="I83">
        <f t="shared" si="92"/>
        <v>535055</v>
      </c>
    </row>
    <row r="84" spans="1:9" x14ac:dyDescent="0.35">
      <c r="A84">
        <v>858981</v>
      </c>
      <c r="B84">
        <v>800490</v>
      </c>
      <c r="C84">
        <v>789496</v>
      </c>
      <c r="D84">
        <v>774671</v>
      </c>
      <c r="E84">
        <v>769077</v>
      </c>
      <c r="F84">
        <v>760790</v>
      </c>
      <c r="G84">
        <v>777787</v>
      </c>
      <c r="H84">
        <v>780620</v>
      </c>
      <c r="I84">
        <f t="shared" si="92"/>
        <v>779203.5</v>
      </c>
    </row>
    <row r="85" spans="1:9" x14ac:dyDescent="0.35">
      <c r="A85">
        <v>1281024</v>
      </c>
      <c r="B85">
        <v>1185402</v>
      </c>
      <c r="C85">
        <v>1153479</v>
      </c>
      <c r="D85">
        <v>1162199</v>
      </c>
      <c r="E85">
        <v>1131426</v>
      </c>
      <c r="F85">
        <v>1130356</v>
      </c>
      <c r="G85">
        <v>1128585</v>
      </c>
      <c r="H85">
        <v>1137382</v>
      </c>
      <c r="I85">
        <f t="shared" si="92"/>
        <v>1145430.5</v>
      </c>
    </row>
    <row r="86" spans="1:9" x14ac:dyDescent="0.35">
      <c r="A86">
        <v>1779846</v>
      </c>
      <c r="B86">
        <v>1737811</v>
      </c>
      <c r="C86">
        <v>1755686</v>
      </c>
      <c r="D86">
        <v>1728893</v>
      </c>
      <c r="E86">
        <v>1712537</v>
      </c>
      <c r="F86">
        <v>1707862</v>
      </c>
      <c r="G86">
        <v>1685979</v>
      </c>
      <c r="H86">
        <v>1768805</v>
      </c>
      <c r="I86">
        <f t="shared" si="92"/>
        <v>1733352</v>
      </c>
    </row>
    <row r="87" spans="1:9" x14ac:dyDescent="0.35">
      <c r="A87">
        <v>2572365</v>
      </c>
      <c r="B87">
        <v>2556958</v>
      </c>
      <c r="C87">
        <v>2582465</v>
      </c>
      <c r="D87">
        <v>2743640</v>
      </c>
      <c r="E87">
        <v>2493842</v>
      </c>
      <c r="F87">
        <v>2500891</v>
      </c>
      <c r="G87">
        <v>2515894</v>
      </c>
      <c r="H87">
        <v>2484746</v>
      </c>
      <c r="I87">
        <f t="shared" si="92"/>
        <v>2536426</v>
      </c>
    </row>
    <row r="88" spans="1:9" x14ac:dyDescent="0.35">
      <c r="A88">
        <v>3865530</v>
      </c>
      <c r="B88">
        <v>3986706</v>
      </c>
      <c r="C88">
        <v>3871767</v>
      </c>
      <c r="D88">
        <v>3777371</v>
      </c>
      <c r="E88">
        <v>3795838</v>
      </c>
      <c r="F88">
        <v>3729669</v>
      </c>
      <c r="G88">
        <v>3644899</v>
      </c>
      <c r="H88">
        <v>3956995</v>
      </c>
      <c r="I88">
        <f t="shared" si="92"/>
        <v>3830684</v>
      </c>
    </row>
    <row r="89" spans="1:9" x14ac:dyDescent="0.35">
      <c r="A89">
        <v>5867162</v>
      </c>
      <c r="B89">
        <v>5678588</v>
      </c>
      <c r="C89">
        <v>5704528</v>
      </c>
      <c r="D89">
        <v>5862134</v>
      </c>
      <c r="E89">
        <v>5601431</v>
      </c>
      <c r="F89">
        <v>5440714</v>
      </c>
      <c r="G89">
        <v>5552880</v>
      </c>
      <c r="H89">
        <v>5541643</v>
      </c>
      <c r="I89">
        <f t="shared" si="92"/>
        <v>5640009.5</v>
      </c>
    </row>
    <row r="90" spans="1:9" x14ac:dyDescent="0.35">
      <c r="A90">
        <v>8622888</v>
      </c>
      <c r="B90">
        <v>8590434</v>
      </c>
      <c r="C90">
        <v>8633071</v>
      </c>
      <c r="D90">
        <v>8600293</v>
      </c>
      <c r="E90">
        <v>8498961</v>
      </c>
      <c r="F90">
        <v>8454018</v>
      </c>
      <c r="G90">
        <v>247369482</v>
      </c>
      <c r="H90">
        <v>8558469</v>
      </c>
      <c r="I90">
        <f t="shared" si="92"/>
        <v>8595363.5</v>
      </c>
    </row>
    <row r="91" spans="1:9" x14ac:dyDescent="0.35">
      <c r="A91">
        <v>13018365</v>
      </c>
      <c r="B91">
        <v>12882623</v>
      </c>
      <c r="C91">
        <v>12985420</v>
      </c>
      <c r="D91">
        <v>12771012</v>
      </c>
      <c r="E91">
        <v>12710661</v>
      </c>
      <c r="F91">
        <v>12638861</v>
      </c>
      <c r="G91">
        <v>12792525</v>
      </c>
      <c r="H91">
        <v>12981823</v>
      </c>
      <c r="I91">
        <f t="shared" si="92"/>
        <v>12837574</v>
      </c>
    </row>
    <row r="92" spans="1:9" x14ac:dyDescent="0.35">
      <c r="A92">
        <v>19372159</v>
      </c>
      <c r="B92">
        <v>19572329</v>
      </c>
      <c r="C92">
        <v>18950406</v>
      </c>
      <c r="D92">
        <v>19457901</v>
      </c>
      <c r="E92">
        <v>19103258</v>
      </c>
      <c r="F92">
        <v>19202173</v>
      </c>
      <c r="G92">
        <v>19228813</v>
      </c>
      <c r="H92">
        <v>19298182</v>
      </c>
      <c r="I92">
        <f t="shared" si="92"/>
        <v>19263497.5</v>
      </c>
    </row>
    <row r="93" spans="1:9" x14ac:dyDescent="0.35">
      <c r="A93">
        <v>29532458</v>
      </c>
      <c r="B93">
        <v>29450002</v>
      </c>
      <c r="C93">
        <v>29090306</v>
      </c>
      <c r="D93">
        <v>28678090</v>
      </c>
      <c r="E93">
        <v>28835123</v>
      </c>
      <c r="F93">
        <v>28411056</v>
      </c>
      <c r="G93">
        <v>29108376</v>
      </c>
      <c r="H93">
        <v>29147060</v>
      </c>
      <c r="I93">
        <f t="shared" si="92"/>
        <v>29099341</v>
      </c>
    </row>
    <row r="94" spans="1:9" x14ac:dyDescent="0.35">
      <c r="A94" t="s">
        <v>4</v>
      </c>
      <c r="I94" t="e">
        <f t="shared" si="92"/>
        <v>#NUM!</v>
      </c>
    </row>
    <row r="95" spans="1:9" x14ac:dyDescent="0.35">
      <c r="A95">
        <v>9831</v>
      </c>
      <c r="B95">
        <v>9858</v>
      </c>
      <c r="C95">
        <v>7714</v>
      </c>
      <c r="D95">
        <v>6106</v>
      </c>
      <c r="E95">
        <v>10546</v>
      </c>
      <c r="F95">
        <v>9317</v>
      </c>
      <c r="G95">
        <v>9578</v>
      </c>
      <c r="H95">
        <v>9854</v>
      </c>
      <c r="I95">
        <f t="shared" si="92"/>
        <v>9704.5</v>
      </c>
    </row>
    <row r="96" spans="1:9" x14ac:dyDescent="0.35">
      <c r="A96">
        <v>11405</v>
      </c>
      <c r="B96">
        <v>25154</v>
      </c>
      <c r="C96">
        <v>14303</v>
      </c>
      <c r="D96">
        <v>27946</v>
      </c>
      <c r="E96">
        <v>14912</v>
      </c>
      <c r="F96">
        <v>13552</v>
      </c>
      <c r="G96">
        <v>14321</v>
      </c>
      <c r="H96">
        <v>15374</v>
      </c>
      <c r="I96">
        <f t="shared" si="92"/>
        <v>14616.5</v>
      </c>
    </row>
    <row r="97" spans="1:9" x14ac:dyDescent="0.35">
      <c r="A97">
        <v>32688</v>
      </c>
      <c r="B97">
        <v>22576</v>
      </c>
      <c r="C97">
        <v>25483</v>
      </c>
      <c r="D97">
        <v>22093</v>
      </c>
      <c r="E97">
        <v>27931</v>
      </c>
      <c r="F97">
        <v>22429</v>
      </c>
      <c r="G97">
        <v>20151</v>
      </c>
      <c r="H97">
        <v>22679</v>
      </c>
      <c r="I97">
        <f t="shared" si="92"/>
        <v>22627.5</v>
      </c>
    </row>
    <row r="98" spans="1:9" x14ac:dyDescent="0.35">
      <c r="A98">
        <v>59937</v>
      </c>
      <c r="B98">
        <v>29335</v>
      </c>
      <c r="C98">
        <v>34322</v>
      </c>
      <c r="D98">
        <v>32679</v>
      </c>
      <c r="E98">
        <v>33128</v>
      </c>
      <c r="F98">
        <v>28475</v>
      </c>
      <c r="G98">
        <v>37657</v>
      </c>
      <c r="H98">
        <v>32798</v>
      </c>
      <c r="I98">
        <f t="shared" si="92"/>
        <v>32963</v>
      </c>
    </row>
    <row r="99" spans="1:9" x14ac:dyDescent="0.35">
      <c r="A99">
        <v>53089</v>
      </c>
      <c r="B99">
        <v>44252</v>
      </c>
      <c r="C99">
        <v>42220</v>
      </c>
      <c r="D99">
        <v>45710</v>
      </c>
      <c r="E99">
        <v>31978</v>
      </c>
      <c r="F99">
        <v>50727</v>
      </c>
      <c r="G99">
        <v>47001</v>
      </c>
      <c r="H99">
        <v>65950</v>
      </c>
      <c r="I99">
        <f t="shared" si="92"/>
        <v>46355.5</v>
      </c>
    </row>
    <row r="100" spans="1:9" x14ac:dyDescent="0.35">
      <c r="A100">
        <v>63142</v>
      </c>
      <c r="B100">
        <v>65952</v>
      </c>
      <c r="C100">
        <v>66491</v>
      </c>
      <c r="D100">
        <v>66292</v>
      </c>
      <c r="E100">
        <v>67194</v>
      </c>
      <c r="F100">
        <v>65964</v>
      </c>
      <c r="G100">
        <v>67490</v>
      </c>
      <c r="H100">
        <v>59435</v>
      </c>
      <c r="I100">
        <f t="shared" si="92"/>
        <v>66128</v>
      </c>
    </row>
    <row r="101" spans="1:9" x14ac:dyDescent="0.35">
      <c r="A101">
        <v>118014</v>
      </c>
      <c r="B101">
        <v>93006</v>
      </c>
      <c r="C101">
        <v>97109</v>
      </c>
      <c r="D101">
        <v>105334</v>
      </c>
      <c r="E101">
        <v>89122</v>
      </c>
      <c r="F101">
        <v>101820</v>
      </c>
      <c r="G101">
        <v>108842</v>
      </c>
      <c r="H101">
        <v>97351</v>
      </c>
      <c r="I101">
        <f t="shared" si="92"/>
        <v>99585.5</v>
      </c>
    </row>
    <row r="102" spans="1:9" x14ac:dyDescent="0.35">
      <c r="A102">
        <v>139856</v>
      </c>
      <c r="B102">
        <v>137491</v>
      </c>
      <c r="C102">
        <v>134476</v>
      </c>
      <c r="D102">
        <v>139780</v>
      </c>
      <c r="E102">
        <v>130628</v>
      </c>
      <c r="F102">
        <v>125344</v>
      </c>
      <c r="G102">
        <v>141994</v>
      </c>
      <c r="H102">
        <v>133021</v>
      </c>
      <c r="I102">
        <f t="shared" si="92"/>
        <v>135983.5</v>
      </c>
    </row>
    <row r="103" spans="1:9" x14ac:dyDescent="0.35">
      <c r="A103">
        <v>214079</v>
      </c>
      <c r="B103">
        <v>197006</v>
      </c>
      <c r="C103">
        <v>189565</v>
      </c>
      <c r="D103">
        <v>178904</v>
      </c>
      <c r="E103">
        <v>185927</v>
      </c>
      <c r="F103">
        <v>178448</v>
      </c>
      <c r="G103">
        <v>187019</v>
      </c>
      <c r="H103">
        <v>190143</v>
      </c>
      <c r="I103">
        <f t="shared" si="92"/>
        <v>188292</v>
      </c>
    </row>
    <row r="104" spans="1:9" x14ac:dyDescent="0.35">
      <c r="A104">
        <v>289282</v>
      </c>
      <c r="B104">
        <v>249254</v>
      </c>
      <c r="C104">
        <v>249229</v>
      </c>
      <c r="D104">
        <v>265747</v>
      </c>
      <c r="E104">
        <v>251846</v>
      </c>
      <c r="F104">
        <v>267426</v>
      </c>
      <c r="G104">
        <v>257473</v>
      </c>
      <c r="H104">
        <v>207750</v>
      </c>
      <c r="I104">
        <f t="shared" si="92"/>
        <v>254659.5</v>
      </c>
    </row>
    <row r="105" spans="1:9" x14ac:dyDescent="0.35">
      <c r="A105">
        <v>400228</v>
      </c>
      <c r="B105">
        <v>361800</v>
      </c>
      <c r="C105">
        <v>356815</v>
      </c>
      <c r="D105">
        <v>354376</v>
      </c>
      <c r="E105">
        <v>373671</v>
      </c>
      <c r="F105">
        <v>360516</v>
      </c>
      <c r="G105">
        <v>370375</v>
      </c>
      <c r="H105">
        <v>357765</v>
      </c>
      <c r="I105">
        <f t="shared" si="92"/>
        <v>361158</v>
      </c>
    </row>
    <row r="106" spans="1:9" x14ac:dyDescent="0.35">
      <c r="A106">
        <v>562716</v>
      </c>
      <c r="B106">
        <v>504505</v>
      </c>
      <c r="C106">
        <v>543750</v>
      </c>
      <c r="D106">
        <v>518647</v>
      </c>
      <c r="E106">
        <v>527277</v>
      </c>
      <c r="F106">
        <v>531693</v>
      </c>
      <c r="G106">
        <v>539061</v>
      </c>
      <c r="H106">
        <v>544701</v>
      </c>
      <c r="I106">
        <f t="shared" si="92"/>
        <v>535377</v>
      </c>
    </row>
    <row r="107" spans="1:9" x14ac:dyDescent="0.35">
      <c r="A107">
        <v>819737</v>
      </c>
      <c r="B107">
        <v>769627</v>
      </c>
      <c r="C107">
        <v>743949</v>
      </c>
      <c r="D107">
        <v>761844</v>
      </c>
      <c r="E107">
        <v>739229</v>
      </c>
      <c r="F107">
        <v>777550</v>
      </c>
      <c r="G107">
        <v>776240</v>
      </c>
      <c r="H107">
        <v>791984</v>
      </c>
      <c r="I107">
        <f t="shared" si="92"/>
        <v>772933.5</v>
      </c>
    </row>
    <row r="108" spans="1:9" x14ac:dyDescent="0.35">
      <c r="A108">
        <v>1156063</v>
      </c>
      <c r="B108">
        <v>1191213</v>
      </c>
      <c r="C108">
        <v>1131980</v>
      </c>
      <c r="D108">
        <v>1122825</v>
      </c>
      <c r="E108">
        <v>1121653</v>
      </c>
      <c r="F108">
        <v>1125279</v>
      </c>
      <c r="G108">
        <v>1125421</v>
      </c>
      <c r="H108">
        <v>1125835</v>
      </c>
      <c r="I108">
        <f t="shared" si="92"/>
        <v>1125628</v>
      </c>
    </row>
    <row r="109" spans="1:9" x14ac:dyDescent="0.35">
      <c r="A109">
        <v>1748608</v>
      </c>
      <c r="B109">
        <v>1631915</v>
      </c>
      <c r="C109">
        <v>1678267</v>
      </c>
      <c r="D109">
        <v>1629124</v>
      </c>
      <c r="E109">
        <v>1669028</v>
      </c>
      <c r="F109">
        <v>1647874</v>
      </c>
      <c r="G109">
        <v>1790520</v>
      </c>
      <c r="H109">
        <v>1713158</v>
      </c>
      <c r="I109">
        <f t="shared" si="92"/>
        <v>1673647.5</v>
      </c>
    </row>
    <row r="110" spans="1:9" x14ac:dyDescent="0.35">
      <c r="A110">
        <v>2458869</v>
      </c>
      <c r="B110">
        <v>2622851</v>
      </c>
      <c r="C110">
        <v>2514081</v>
      </c>
      <c r="D110">
        <v>2508348</v>
      </c>
      <c r="E110">
        <v>2581203</v>
      </c>
      <c r="F110">
        <v>2568765</v>
      </c>
      <c r="G110">
        <v>2535616</v>
      </c>
      <c r="H110">
        <v>2453185</v>
      </c>
      <c r="I110">
        <f t="shared" si="92"/>
        <v>2524848.5</v>
      </c>
    </row>
    <row r="111" spans="1:9" x14ac:dyDescent="0.35">
      <c r="A111">
        <v>3690163</v>
      </c>
      <c r="B111">
        <v>3797854</v>
      </c>
      <c r="C111">
        <v>3769038</v>
      </c>
      <c r="D111">
        <v>3869586</v>
      </c>
      <c r="E111">
        <v>3740711</v>
      </c>
      <c r="F111">
        <v>3795087</v>
      </c>
      <c r="G111">
        <v>3732393</v>
      </c>
      <c r="H111">
        <v>3703939</v>
      </c>
      <c r="I111">
        <f t="shared" si="92"/>
        <v>3754874.5</v>
      </c>
    </row>
    <row r="112" spans="1:9" x14ac:dyDescent="0.35">
      <c r="A112">
        <v>5624301</v>
      </c>
      <c r="B112">
        <v>5608713</v>
      </c>
      <c r="C112">
        <v>5697524</v>
      </c>
      <c r="D112">
        <v>5435334</v>
      </c>
      <c r="E112">
        <v>5600967</v>
      </c>
      <c r="F112">
        <v>5535630</v>
      </c>
      <c r="G112">
        <v>5606070</v>
      </c>
      <c r="H112">
        <v>5495515</v>
      </c>
      <c r="I112">
        <f t="shared" si="92"/>
        <v>5603518.5</v>
      </c>
    </row>
    <row r="113" spans="1:9" x14ac:dyDescent="0.35">
      <c r="A113">
        <v>8425993</v>
      </c>
      <c r="B113">
        <v>8126638</v>
      </c>
      <c r="C113">
        <v>8612418</v>
      </c>
      <c r="D113">
        <v>8281196</v>
      </c>
      <c r="E113">
        <v>8472845</v>
      </c>
      <c r="F113">
        <v>8284266</v>
      </c>
      <c r="G113">
        <v>8558580</v>
      </c>
      <c r="H113">
        <v>8387456</v>
      </c>
      <c r="I113">
        <f t="shared" si="92"/>
        <v>8406724.5</v>
      </c>
    </row>
    <row r="114" spans="1:9" x14ac:dyDescent="0.35">
      <c r="A114">
        <v>12629390</v>
      </c>
      <c r="B114">
        <v>12570035</v>
      </c>
      <c r="C114">
        <v>12492546</v>
      </c>
      <c r="D114">
        <v>12862089</v>
      </c>
      <c r="E114">
        <v>12645744</v>
      </c>
      <c r="F114">
        <v>12546277</v>
      </c>
      <c r="G114">
        <v>12524876</v>
      </c>
      <c r="H114">
        <v>12558774</v>
      </c>
      <c r="I114">
        <f t="shared" si="92"/>
        <v>12564404.5</v>
      </c>
    </row>
    <row r="115" spans="1:9" x14ac:dyDescent="0.35">
      <c r="A115">
        <v>18693181</v>
      </c>
      <c r="B115">
        <v>19236581</v>
      </c>
      <c r="C115">
        <v>18852348</v>
      </c>
      <c r="D115">
        <v>19073185</v>
      </c>
      <c r="E115">
        <v>18991895</v>
      </c>
      <c r="F115">
        <v>19051385</v>
      </c>
      <c r="G115">
        <v>18966333</v>
      </c>
      <c r="H115">
        <v>18934090</v>
      </c>
      <c r="I115">
        <f t="shared" si="92"/>
        <v>18979114</v>
      </c>
    </row>
    <row r="116" spans="1:9" x14ac:dyDescent="0.35">
      <c r="A116">
        <v>28541694</v>
      </c>
      <c r="B116">
        <v>28425314</v>
      </c>
      <c r="C116">
        <v>28536391</v>
      </c>
      <c r="D116">
        <v>28012011</v>
      </c>
      <c r="E116">
        <v>28478416</v>
      </c>
      <c r="F116">
        <v>28503577</v>
      </c>
      <c r="G116">
        <v>28697940</v>
      </c>
      <c r="H116">
        <v>28548124</v>
      </c>
      <c r="I116">
        <f t="shared" si="92"/>
        <v>28519984</v>
      </c>
    </row>
    <row r="117" spans="1:9" x14ac:dyDescent="0.35">
      <c r="A117" t="s">
        <v>5</v>
      </c>
      <c r="I117" t="e">
        <f t="shared" si="92"/>
        <v>#NUM!</v>
      </c>
    </row>
    <row r="118" spans="1:9" x14ac:dyDescent="0.35">
      <c r="A118">
        <v>17522</v>
      </c>
      <c r="B118">
        <v>9685</v>
      </c>
      <c r="C118">
        <v>13810</v>
      </c>
      <c r="D118">
        <v>10781</v>
      </c>
      <c r="E118">
        <v>9170</v>
      </c>
      <c r="F118">
        <v>8140</v>
      </c>
      <c r="G118">
        <v>7124</v>
      </c>
      <c r="H118">
        <v>9800</v>
      </c>
      <c r="I118">
        <f t="shared" si="92"/>
        <v>9742.5</v>
      </c>
    </row>
    <row r="119" spans="1:9" x14ac:dyDescent="0.35">
      <c r="A119">
        <v>18202</v>
      </c>
      <c r="B119">
        <v>15827</v>
      </c>
      <c r="C119">
        <v>13968</v>
      </c>
      <c r="D119">
        <v>14906</v>
      </c>
      <c r="E119">
        <v>14373</v>
      </c>
      <c r="F119">
        <v>14832</v>
      </c>
      <c r="G119">
        <v>13853</v>
      </c>
      <c r="H119">
        <v>14269</v>
      </c>
      <c r="I119">
        <f t="shared" si="92"/>
        <v>14602.5</v>
      </c>
    </row>
    <row r="120" spans="1:9" x14ac:dyDescent="0.35">
      <c r="A120">
        <v>17577</v>
      </c>
      <c r="B120">
        <v>22524</v>
      </c>
      <c r="C120">
        <v>26686</v>
      </c>
      <c r="D120">
        <v>27351</v>
      </c>
      <c r="E120">
        <v>21669</v>
      </c>
      <c r="F120">
        <v>24894</v>
      </c>
      <c r="G120">
        <v>19137</v>
      </c>
      <c r="H120">
        <v>15995</v>
      </c>
      <c r="I120">
        <f t="shared" si="92"/>
        <v>22096.5</v>
      </c>
    </row>
    <row r="121" spans="1:9" x14ac:dyDescent="0.35">
      <c r="A121">
        <v>44614</v>
      </c>
      <c r="B121">
        <v>36098</v>
      </c>
      <c r="C121">
        <v>26296</v>
      </c>
      <c r="D121">
        <v>29945</v>
      </c>
      <c r="E121">
        <v>34035</v>
      </c>
      <c r="F121">
        <v>34763</v>
      </c>
      <c r="G121">
        <v>33201</v>
      </c>
      <c r="H121">
        <v>36427</v>
      </c>
      <c r="I121">
        <f t="shared" si="92"/>
        <v>34399</v>
      </c>
    </row>
    <row r="122" spans="1:9" x14ac:dyDescent="0.35">
      <c r="A122">
        <v>52860</v>
      </c>
      <c r="B122">
        <v>37789</v>
      </c>
      <c r="C122">
        <v>51555</v>
      </c>
      <c r="D122">
        <v>48237</v>
      </c>
      <c r="E122">
        <v>50642</v>
      </c>
      <c r="F122">
        <v>55040</v>
      </c>
      <c r="G122">
        <v>32717</v>
      </c>
      <c r="H122">
        <v>57148</v>
      </c>
      <c r="I122">
        <f t="shared" si="92"/>
        <v>51098.5</v>
      </c>
    </row>
    <row r="123" spans="1:9" x14ac:dyDescent="0.35">
      <c r="A123">
        <v>73691</v>
      </c>
      <c r="B123">
        <v>51552</v>
      </c>
      <c r="C123">
        <v>66090</v>
      </c>
      <c r="D123">
        <v>55532</v>
      </c>
      <c r="E123">
        <v>70886</v>
      </c>
      <c r="F123">
        <v>65111</v>
      </c>
      <c r="G123">
        <v>60017</v>
      </c>
      <c r="H123">
        <v>60340</v>
      </c>
      <c r="I123">
        <f t="shared" si="92"/>
        <v>62725.5</v>
      </c>
    </row>
    <row r="124" spans="1:9" x14ac:dyDescent="0.35">
      <c r="A124">
        <v>110609</v>
      </c>
      <c r="B124">
        <v>92798</v>
      </c>
      <c r="C124">
        <v>91537</v>
      </c>
      <c r="D124">
        <v>101465</v>
      </c>
      <c r="E124">
        <v>77068</v>
      </c>
      <c r="F124">
        <v>86477</v>
      </c>
      <c r="G124">
        <v>96478</v>
      </c>
      <c r="H124">
        <v>94738</v>
      </c>
      <c r="I124">
        <f t="shared" si="92"/>
        <v>93768</v>
      </c>
    </row>
    <row r="125" spans="1:9" x14ac:dyDescent="0.35">
      <c r="A125">
        <v>155908</v>
      </c>
      <c r="B125">
        <v>145012</v>
      </c>
      <c r="C125">
        <v>142330</v>
      </c>
      <c r="D125">
        <v>132666</v>
      </c>
      <c r="E125">
        <v>127211</v>
      </c>
      <c r="F125">
        <v>132193</v>
      </c>
      <c r="G125">
        <v>133609</v>
      </c>
      <c r="H125">
        <v>140104</v>
      </c>
      <c r="I125">
        <f t="shared" si="92"/>
        <v>136856.5</v>
      </c>
    </row>
    <row r="126" spans="1:9" x14ac:dyDescent="0.35">
      <c r="A126">
        <v>195026</v>
      </c>
      <c r="B126">
        <v>180248</v>
      </c>
      <c r="C126">
        <v>196554</v>
      </c>
      <c r="D126">
        <v>152881</v>
      </c>
      <c r="E126">
        <v>337117</v>
      </c>
      <c r="F126">
        <v>264480</v>
      </c>
      <c r="G126">
        <v>192090</v>
      </c>
      <c r="H126">
        <v>192710</v>
      </c>
      <c r="I126">
        <f t="shared" si="92"/>
        <v>193868</v>
      </c>
    </row>
    <row r="127" spans="1:9" x14ac:dyDescent="0.35">
      <c r="A127">
        <v>280862</v>
      </c>
      <c r="B127">
        <v>276053</v>
      </c>
      <c r="C127">
        <v>262716</v>
      </c>
      <c r="D127">
        <v>257587</v>
      </c>
      <c r="E127">
        <v>245300</v>
      </c>
      <c r="F127">
        <v>326600</v>
      </c>
      <c r="G127">
        <v>248047</v>
      </c>
      <c r="H127">
        <v>245836</v>
      </c>
      <c r="I127">
        <f t="shared" si="92"/>
        <v>260151.5</v>
      </c>
    </row>
    <row r="128" spans="1:9" x14ac:dyDescent="0.35">
      <c r="A128">
        <v>377309</v>
      </c>
      <c r="B128">
        <v>389771</v>
      </c>
      <c r="C128">
        <v>383507</v>
      </c>
      <c r="D128">
        <v>361904</v>
      </c>
      <c r="E128">
        <v>378665</v>
      </c>
      <c r="F128">
        <v>900812</v>
      </c>
      <c r="G128">
        <v>350497</v>
      </c>
      <c r="H128">
        <v>380148</v>
      </c>
      <c r="I128">
        <f t="shared" si="92"/>
        <v>379406.5</v>
      </c>
    </row>
    <row r="129" spans="1:9" x14ac:dyDescent="0.35">
      <c r="A129">
        <v>561009</v>
      </c>
      <c r="B129">
        <v>528925</v>
      </c>
      <c r="C129">
        <v>516712</v>
      </c>
      <c r="D129">
        <v>525495</v>
      </c>
      <c r="E129">
        <v>536136</v>
      </c>
      <c r="F129">
        <v>698622</v>
      </c>
      <c r="G129">
        <v>509945</v>
      </c>
      <c r="H129">
        <v>534596</v>
      </c>
      <c r="I129">
        <f t="shared" si="92"/>
        <v>531760.5</v>
      </c>
    </row>
    <row r="130" spans="1:9" x14ac:dyDescent="0.35">
      <c r="A130">
        <v>801921</v>
      </c>
      <c r="B130">
        <v>800251</v>
      </c>
      <c r="C130">
        <v>764947</v>
      </c>
      <c r="D130">
        <v>781691</v>
      </c>
      <c r="E130">
        <v>786823</v>
      </c>
      <c r="F130">
        <v>914766</v>
      </c>
      <c r="G130">
        <v>750621</v>
      </c>
      <c r="H130">
        <v>770000</v>
      </c>
      <c r="I130">
        <f t="shared" si="92"/>
        <v>784257</v>
      </c>
    </row>
    <row r="131" spans="1:9" x14ac:dyDescent="0.35">
      <c r="A131">
        <v>1247751</v>
      </c>
      <c r="B131">
        <v>1139238</v>
      </c>
      <c r="C131">
        <v>1145070</v>
      </c>
      <c r="D131">
        <v>1168272</v>
      </c>
      <c r="E131">
        <v>1147397</v>
      </c>
      <c r="F131">
        <v>1219277</v>
      </c>
      <c r="G131">
        <v>1275969</v>
      </c>
      <c r="H131">
        <v>1153561</v>
      </c>
      <c r="I131">
        <f t="shared" si="92"/>
        <v>1160916.5</v>
      </c>
    </row>
    <row r="132" spans="1:9" x14ac:dyDescent="0.35">
      <c r="A132">
        <v>1758826</v>
      </c>
      <c r="B132">
        <v>1716292</v>
      </c>
      <c r="C132">
        <v>1702113</v>
      </c>
      <c r="D132">
        <v>1715108</v>
      </c>
      <c r="E132">
        <v>1671102</v>
      </c>
      <c r="F132">
        <v>1693488</v>
      </c>
      <c r="G132">
        <v>1693466</v>
      </c>
      <c r="H132">
        <v>1686712</v>
      </c>
      <c r="I132">
        <f t="shared" ref="I132:I185" si="93">MEDIAN(A132:H132)</f>
        <v>1697800.5</v>
      </c>
    </row>
    <row r="133" spans="1:9" x14ac:dyDescent="0.35">
      <c r="A133">
        <v>2484331</v>
      </c>
      <c r="B133">
        <v>2559960</v>
      </c>
      <c r="C133">
        <v>2603446</v>
      </c>
      <c r="D133">
        <v>2429857</v>
      </c>
      <c r="E133">
        <v>2553989</v>
      </c>
      <c r="F133">
        <v>2618140</v>
      </c>
      <c r="G133">
        <v>2456730</v>
      </c>
      <c r="H133">
        <v>2598524</v>
      </c>
      <c r="I133">
        <f t="shared" si="93"/>
        <v>2556974.5</v>
      </c>
    </row>
    <row r="134" spans="1:9" x14ac:dyDescent="0.35">
      <c r="A134">
        <v>3873653</v>
      </c>
      <c r="B134">
        <v>3837106</v>
      </c>
      <c r="C134">
        <v>3677891</v>
      </c>
      <c r="D134">
        <v>3806949</v>
      </c>
      <c r="E134">
        <v>3643962</v>
      </c>
      <c r="F134">
        <v>4128878</v>
      </c>
      <c r="G134">
        <v>4134725</v>
      </c>
      <c r="H134">
        <v>3766520</v>
      </c>
      <c r="I134">
        <f t="shared" si="93"/>
        <v>3822027.5</v>
      </c>
    </row>
    <row r="135" spans="1:9" x14ac:dyDescent="0.35">
      <c r="A135">
        <v>5591438</v>
      </c>
      <c r="B135">
        <v>5603168</v>
      </c>
      <c r="C135">
        <v>5655865</v>
      </c>
      <c r="D135">
        <v>5660438</v>
      </c>
      <c r="E135">
        <v>5602710</v>
      </c>
      <c r="F135">
        <v>5614454</v>
      </c>
      <c r="G135">
        <v>5573193</v>
      </c>
      <c r="H135">
        <v>5449376</v>
      </c>
      <c r="I135">
        <f t="shared" si="93"/>
        <v>5602939</v>
      </c>
    </row>
    <row r="136" spans="1:9" x14ac:dyDescent="0.35">
      <c r="A136">
        <v>8580829</v>
      </c>
      <c r="B136">
        <v>8324039</v>
      </c>
      <c r="C136">
        <v>8477131</v>
      </c>
      <c r="D136">
        <v>8445117</v>
      </c>
      <c r="E136">
        <v>8750494</v>
      </c>
      <c r="F136">
        <v>8816188</v>
      </c>
      <c r="G136">
        <v>8359517</v>
      </c>
      <c r="H136">
        <v>8550931</v>
      </c>
      <c r="I136">
        <f t="shared" si="93"/>
        <v>8514031</v>
      </c>
    </row>
    <row r="137" spans="1:9" x14ac:dyDescent="0.35">
      <c r="A137">
        <v>12794381</v>
      </c>
      <c r="B137">
        <v>12816185</v>
      </c>
      <c r="C137">
        <v>12508295</v>
      </c>
      <c r="D137">
        <v>12668199</v>
      </c>
      <c r="E137">
        <v>12583247</v>
      </c>
      <c r="F137">
        <v>13358530</v>
      </c>
      <c r="G137">
        <v>12531269</v>
      </c>
      <c r="H137">
        <v>12801721</v>
      </c>
      <c r="I137">
        <f t="shared" si="93"/>
        <v>12731290</v>
      </c>
    </row>
    <row r="138" spans="1:9" x14ac:dyDescent="0.35">
      <c r="A138">
        <v>19753340</v>
      </c>
      <c r="B138">
        <v>19082259</v>
      </c>
      <c r="C138">
        <v>19128117</v>
      </c>
      <c r="D138">
        <v>18997306</v>
      </c>
      <c r="E138">
        <v>19141409</v>
      </c>
      <c r="F138">
        <v>19428199</v>
      </c>
      <c r="G138">
        <v>18929408</v>
      </c>
      <c r="H138">
        <v>19032719</v>
      </c>
      <c r="I138">
        <f t="shared" si="93"/>
        <v>19105188</v>
      </c>
    </row>
    <row r="139" spans="1:9" x14ac:dyDescent="0.35">
      <c r="A139">
        <v>29171397</v>
      </c>
      <c r="B139">
        <v>28673139</v>
      </c>
      <c r="C139">
        <v>28656357</v>
      </c>
      <c r="D139">
        <v>28647657</v>
      </c>
      <c r="E139">
        <v>27750726</v>
      </c>
      <c r="F139">
        <v>29203397</v>
      </c>
      <c r="G139">
        <v>28192280</v>
      </c>
      <c r="H139">
        <v>28755931</v>
      </c>
      <c r="I139">
        <f t="shared" si="93"/>
        <v>28664748</v>
      </c>
    </row>
    <row r="140" spans="1:9" x14ac:dyDescent="0.35">
      <c r="A140" t="s">
        <v>6</v>
      </c>
      <c r="I140" t="e">
        <f t="shared" si="93"/>
        <v>#NUM!</v>
      </c>
    </row>
    <row r="141" spans="1:9" x14ac:dyDescent="0.35">
      <c r="A141">
        <v>8908</v>
      </c>
      <c r="B141">
        <v>8673</v>
      </c>
      <c r="C141">
        <v>9521</v>
      </c>
      <c r="D141">
        <v>9104</v>
      </c>
      <c r="E141">
        <v>11602</v>
      </c>
      <c r="F141">
        <v>10115</v>
      </c>
      <c r="G141">
        <v>11003</v>
      </c>
      <c r="H141">
        <v>13385</v>
      </c>
      <c r="I141">
        <f t="shared" si="93"/>
        <v>9818</v>
      </c>
    </row>
    <row r="142" spans="1:9" x14ac:dyDescent="0.35">
      <c r="A142">
        <v>10292</v>
      </c>
      <c r="B142">
        <v>11438</v>
      </c>
      <c r="C142">
        <v>14415</v>
      </c>
      <c r="D142">
        <v>17850</v>
      </c>
      <c r="E142">
        <v>12735</v>
      </c>
      <c r="F142">
        <v>14629</v>
      </c>
      <c r="G142">
        <v>13257</v>
      </c>
      <c r="H142">
        <v>19279</v>
      </c>
      <c r="I142">
        <f t="shared" si="93"/>
        <v>13836</v>
      </c>
    </row>
    <row r="143" spans="1:9" x14ac:dyDescent="0.35">
      <c r="A143">
        <v>17013</v>
      </c>
      <c r="B143">
        <v>28200</v>
      </c>
      <c r="C143">
        <v>23065</v>
      </c>
      <c r="D143">
        <v>19554</v>
      </c>
      <c r="E143">
        <v>18357</v>
      </c>
      <c r="F143">
        <v>27145</v>
      </c>
      <c r="G143">
        <v>26487</v>
      </c>
      <c r="H143">
        <v>33658</v>
      </c>
      <c r="I143">
        <f t="shared" si="93"/>
        <v>24776</v>
      </c>
    </row>
    <row r="144" spans="1:9" x14ac:dyDescent="0.35">
      <c r="A144">
        <v>57771</v>
      </c>
      <c r="B144">
        <v>31740</v>
      </c>
      <c r="C144">
        <v>35353</v>
      </c>
      <c r="D144">
        <v>41588</v>
      </c>
      <c r="E144">
        <v>35500</v>
      </c>
      <c r="F144">
        <v>24984</v>
      </c>
      <c r="G144">
        <v>34549</v>
      </c>
      <c r="H144">
        <v>25120</v>
      </c>
      <c r="I144">
        <f t="shared" si="93"/>
        <v>34951</v>
      </c>
    </row>
    <row r="145" spans="1:9" x14ac:dyDescent="0.35">
      <c r="A145">
        <v>57119</v>
      </c>
      <c r="B145">
        <v>44498</v>
      </c>
      <c r="C145">
        <v>51549</v>
      </c>
      <c r="D145">
        <v>36273</v>
      </c>
      <c r="E145">
        <v>63068</v>
      </c>
      <c r="F145">
        <v>51540</v>
      </c>
      <c r="G145">
        <v>48580</v>
      </c>
      <c r="H145">
        <v>43395</v>
      </c>
      <c r="I145">
        <f t="shared" si="93"/>
        <v>50060</v>
      </c>
    </row>
    <row r="146" spans="1:9" x14ac:dyDescent="0.35">
      <c r="A146">
        <v>77130</v>
      </c>
      <c r="B146">
        <v>61978</v>
      </c>
      <c r="C146">
        <v>74232</v>
      </c>
      <c r="D146">
        <v>67875</v>
      </c>
      <c r="E146">
        <v>56389</v>
      </c>
      <c r="F146">
        <v>67022</v>
      </c>
      <c r="G146">
        <v>64050</v>
      </c>
      <c r="H146">
        <v>55237</v>
      </c>
      <c r="I146">
        <f t="shared" si="93"/>
        <v>65536</v>
      </c>
    </row>
    <row r="147" spans="1:9" x14ac:dyDescent="0.35">
      <c r="A147">
        <v>118192</v>
      </c>
      <c r="B147">
        <v>94224</v>
      </c>
      <c r="C147">
        <v>101959</v>
      </c>
      <c r="D147">
        <v>97420</v>
      </c>
      <c r="E147">
        <v>84043</v>
      </c>
      <c r="F147">
        <v>93141</v>
      </c>
      <c r="G147">
        <v>83380</v>
      </c>
      <c r="H147">
        <v>68408</v>
      </c>
      <c r="I147">
        <f t="shared" si="93"/>
        <v>93682.5</v>
      </c>
    </row>
    <row r="148" spans="1:9" x14ac:dyDescent="0.35">
      <c r="A148">
        <v>158483</v>
      </c>
      <c r="B148">
        <v>128387</v>
      </c>
      <c r="C148">
        <v>141038</v>
      </c>
      <c r="D148">
        <v>131943</v>
      </c>
      <c r="E148">
        <v>137723</v>
      </c>
      <c r="F148">
        <v>141342</v>
      </c>
      <c r="G148">
        <v>135420</v>
      </c>
      <c r="H148">
        <v>96752</v>
      </c>
      <c r="I148">
        <f t="shared" si="93"/>
        <v>136571.5</v>
      </c>
    </row>
    <row r="149" spans="1:9" x14ac:dyDescent="0.35">
      <c r="A149">
        <v>195893</v>
      </c>
      <c r="B149">
        <v>191772</v>
      </c>
      <c r="C149">
        <v>196503</v>
      </c>
      <c r="D149">
        <v>189278</v>
      </c>
      <c r="E149">
        <v>176904</v>
      </c>
      <c r="F149">
        <v>194782</v>
      </c>
      <c r="G149">
        <v>186283</v>
      </c>
      <c r="H149">
        <v>188167</v>
      </c>
      <c r="I149">
        <f t="shared" si="93"/>
        <v>190525</v>
      </c>
    </row>
    <row r="150" spans="1:9" x14ac:dyDescent="0.35">
      <c r="A150">
        <v>287804</v>
      </c>
      <c r="B150">
        <v>254569</v>
      </c>
      <c r="C150">
        <v>252380</v>
      </c>
      <c r="D150">
        <v>261086</v>
      </c>
      <c r="E150">
        <v>266949</v>
      </c>
      <c r="F150">
        <v>260980</v>
      </c>
      <c r="G150">
        <v>266265</v>
      </c>
      <c r="H150">
        <v>255750</v>
      </c>
      <c r="I150">
        <f t="shared" si="93"/>
        <v>261033</v>
      </c>
    </row>
    <row r="151" spans="1:9" x14ac:dyDescent="0.35">
      <c r="A151">
        <v>381160</v>
      </c>
      <c r="B151">
        <v>378029</v>
      </c>
      <c r="C151">
        <v>377430</v>
      </c>
      <c r="D151">
        <v>349588</v>
      </c>
      <c r="E151">
        <v>356672</v>
      </c>
      <c r="F151">
        <v>366507</v>
      </c>
      <c r="G151">
        <v>356401</v>
      </c>
      <c r="H151">
        <v>365136</v>
      </c>
      <c r="I151">
        <f t="shared" si="93"/>
        <v>365821.5</v>
      </c>
    </row>
    <row r="152" spans="1:9" x14ac:dyDescent="0.35">
      <c r="A152">
        <v>545729</v>
      </c>
      <c r="B152">
        <v>523254</v>
      </c>
      <c r="C152">
        <v>530681</v>
      </c>
      <c r="D152">
        <v>518225</v>
      </c>
      <c r="E152">
        <v>501893</v>
      </c>
      <c r="F152">
        <v>526886</v>
      </c>
      <c r="G152">
        <v>534539</v>
      </c>
      <c r="H152">
        <v>515054</v>
      </c>
      <c r="I152">
        <f t="shared" si="93"/>
        <v>525070</v>
      </c>
    </row>
    <row r="153" spans="1:9" x14ac:dyDescent="0.35">
      <c r="A153">
        <v>809085</v>
      </c>
      <c r="B153">
        <v>762175</v>
      </c>
      <c r="C153">
        <v>780115</v>
      </c>
      <c r="D153">
        <v>814204</v>
      </c>
      <c r="E153">
        <v>747973</v>
      </c>
      <c r="F153">
        <v>724594</v>
      </c>
      <c r="G153">
        <v>752217</v>
      </c>
      <c r="H153">
        <v>760288</v>
      </c>
      <c r="I153">
        <f t="shared" si="93"/>
        <v>761231.5</v>
      </c>
    </row>
    <row r="154" spans="1:9" x14ac:dyDescent="0.35">
      <c r="A154">
        <v>1224963</v>
      </c>
      <c r="B154">
        <v>1190011</v>
      </c>
      <c r="C154">
        <v>1101913</v>
      </c>
      <c r="D154">
        <v>1111250</v>
      </c>
      <c r="E154">
        <v>1098927</v>
      </c>
      <c r="F154">
        <v>1129270</v>
      </c>
      <c r="G154">
        <v>1086124</v>
      </c>
      <c r="H154">
        <v>1110637</v>
      </c>
      <c r="I154">
        <f t="shared" si="93"/>
        <v>1110943.5</v>
      </c>
    </row>
    <row r="155" spans="1:9" x14ac:dyDescent="0.35">
      <c r="A155">
        <v>1786563</v>
      </c>
      <c r="B155">
        <v>1642694</v>
      </c>
      <c r="C155">
        <v>1753289</v>
      </c>
      <c r="D155">
        <v>1668809</v>
      </c>
      <c r="E155">
        <v>1665304</v>
      </c>
      <c r="F155">
        <v>1773380</v>
      </c>
      <c r="G155">
        <v>1739894</v>
      </c>
      <c r="H155">
        <v>1671165</v>
      </c>
      <c r="I155">
        <f t="shared" si="93"/>
        <v>1705529.5</v>
      </c>
    </row>
    <row r="156" spans="1:9" x14ac:dyDescent="0.35">
      <c r="A156">
        <v>2612538</v>
      </c>
      <c r="B156">
        <v>2517159</v>
      </c>
      <c r="C156">
        <v>2455682</v>
      </c>
      <c r="D156">
        <v>2565124</v>
      </c>
      <c r="E156">
        <v>2398391</v>
      </c>
      <c r="F156">
        <v>2538377</v>
      </c>
      <c r="G156">
        <v>2448578</v>
      </c>
      <c r="H156">
        <v>2528873</v>
      </c>
      <c r="I156">
        <f t="shared" si="93"/>
        <v>2523016</v>
      </c>
    </row>
    <row r="157" spans="1:9" x14ac:dyDescent="0.35">
      <c r="A157">
        <v>3727497</v>
      </c>
      <c r="B157">
        <v>3707382</v>
      </c>
      <c r="C157">
        <v>3726129</v>
      </c>
      <c r="D157">
        <v>3676737</v>
      </c>
      <c r="E157">
        <v>3820112</v>
      </c>
      <c r="F157">
        <v>3693740</v>
      </c>
      <c r="G157">
        <v>3736469</v>
      </c>
      <c r="H157">
        <v>3613255</v>
      </c>
      <c r="I157">
        <f t="shared" si="93"/>
        <v>3716755.5</v>
      </c>
    </row>
    <row r="158" spans="1:9" x14ac:dyDescent="0.35">
      <c r="A158">
        <v>5670925</v>
      </c>
      <c r="B158">
        <v>5582314</v>
      </c>
      <c r="C158">
        <v>5561519</v>
      </c>
      <c r="D158">
        <v>5686080</v>
      </c>
      <c r="E158">
        <v>5488876</v>
      </c>
      <c r="F158">
        <v>5643740</v>
      </c>
      <c r="G158">
        <v>5508949</v>
      </c>
      <c r="H158">
        <v>5601186</v>
      </c>
      <c r="I158">
        <f t="shared" si="93"/>
        <v>5591750</v>
      </c>
    </row>
    <row r="159" spans="1:9" x14ac:dyDescent="0.35">
      <c r="A159">
        <v>8716734</v>
      </c>
      <c r="B159">
        <v>8372878</v>
      </c>
      <c r="C159">
        <v>8354325</v>
      </c>
      <c r="D159">
        <v>8332530</v>
      </c>
      <c r="E159">
        <v>8541127</v>
      </c>
      <c r="F159">
        <v>8274642</v>
      </c>
      <c r="G159">
        <v>8344277</v>
      </c>
      <c r="H159">
        <v>8358513</v>
      </c>
      <c r="I159">
        <f t="shared" si="93"/>
        <v>8356419</v>
      </c>
    </row>
    <row r="160" spans="1:9" x14ac:dyDescent="0.35">
      <c r="A160">
        <v>12843549</v>
      </c>
      <c r="B160">
        <v>12331804</v>
      </c>
      <c r="C160">
        <v>12636925</v>
      </c>
      <c r="D160">
        <v>12552765</v>
      </c>
      <c r="E160">
        <v>12720653</v>
      </c>
      <c r="F160">
        <v>12575912</v>
      </c>
      <c r="G160">
        <v>12615041</v>
      </c>
      <c r="H160">
        <v>12524720</v>
      </c>
      <c r="I160">
        <f t="shared" si="93"/>
        <v>12595476.5</v>
      </c>
    </row>
    <row r="161" spans="1:9" x14ac:dyDescent="0.35">
      <c r="A161">
        <v>19478871</v>
      </c>
      <c r="B161">
        <v>19167330</v>
      </c>
      <c r="C161">
        <v>18828493</v>
      </c>
      <c r="D161">
        <v>19024017</v>
      </c>
      <c r="E161">
        <v>18826110</v>
      </c>
      <c r="F161">
        <v>18907544</v>
      </c>
      <c r="G161">
        <v>18894704</v>
      </c>
      <c r="H161">
        <v>18988136</v>
      </c>
      <c r="I161">
        <f t="shared" si="93"/>
        <v>18947840</v>
      </c>
    </row>
    <row r="162" spans="1:9" x14ac:dyDescent="0.35">
      <c r="A162">
        <v>28869366</v>
      </c>
      <c r="B162">
        <v>28767339</v>
      </c>
      <c r="C162">
        <v>28409645</v>
      </c>
      <c r="D162">
        <v>28472414</v>
      </c>
      <c r="E162">
        <v>28772150</v>
      </c>
      <c r="F162">
        <v>28357244</v>
      </c>
      <c r="G162">
        <v>28669252</v>
      </c>
      <c r="H162">
        <v>28151722</v>
      </c>
      <c r="I162">
        <f t="shared" si="93"/>
        <v>28570833</v>
      </c>
    </row>
    <row r="163" spans="1:9" x14ac:dyDescent="0.35">
      <c r="A163" t="s">
        <v>7</v>
      </c>
      <c r="I163" t="e">
        <f t="shared" si="93"/>
        <v>#NUM!</v>
      </c>
    </row>
    <row r="164" spans="1:9" x14ac:dyDescent="0.35">
      <c r="A164">
        <v>13069</v>
      </c>
      <c r="B164">
        <v>7589</v>
      </c>
      <c r="C164">
        <v>11182</v>
      </c>
      <c r="D164">
        <v>7926</v>
      </c>
      <c r="E164">
        <v>7545</v>
      </c>
      <c r="F164">
        <v>5905</v>
      </c>
      <c r="G164">
        <v>8351</v>
      </c>
      <c r="H164">
        <v>6621</v>
      </c>
      <c r="I164">
        <f t="shared" si="93"/>
        <v>7757.5</v>
      </c>
    </row>
    <row r="165" spans="1:9" x14ac:dyDescent="0.35">
      <c r="A165">
        <v>14022</v>
      </c>
      <c r="B165">
        <v>19673</v>
      </c>
      <c r="C165">
        <v>14083</v>
      </c>
      <c r="D165">
        <v>15571</v>
      </c>
      <c r="E165">
        <v>17341</v>
      </c>
      <c r="F165">
        <v>11624</v>
      </c>
      <c r="G165">
        <v>19440</v>
      </c>
      <c r="H165">
        <v>15808</v>
      </c>
      <c r="I165">
        <f t="shared" si="93"/>
        <v>15689.5</v>
      </c>
    </row>
    <row r="166" spans="1:9" x14ac:dyDescent="0.35">
      <c r="A166">
        <v>20296</v>
      </c>
      <c r="B166">
        <v>23142</v>
      </c>
      <c r="C166">
        <v>20125</v>
      </c>
      <c r="D166">
        <v>20286</v>
      </c>
      <c r="E166">
        <v>17773</v>
      </c>
      <c r="F166">
        <v>15416</v>
      </c>
      <c r="G166">
        <v>19077</v>
      </c>
      <c r="H166">
        <v>25064</v>
      </c>
      <c r="I166">
        <f t="shared" si="93"/>
        <v>20205.5</v>
      </c>
    </row>
    <row r="167" spans="1:9" x14ac:dyDescent="0.35">
      <c r="A167">
        <v>42400</v>
      </c>
      <c r="B167">
        <v>29104</v>
      </c>
      <c r="C167">
        <v>36468</v>
      </c>
      <c r="D167">
        <v>35446</v>
      </c>
      <c r="E167">
        <v>27699</v>
      </c>
      <c r="F167">
        <v>19501</v>
      </c>
      <c r="G167">
        <v>30258</v>
      </c>
      <c r="H167">
        <v>30217</v>
      </c>
      <c r="I167">
        <f t="shared" si="93"/>
        <v>30237.5</v>
      </c>
    </row>
    <row r="168" spans="1:9" x14ac:dyDescent="0.35">
      <c r="A168">
        <v>42763</v>
      </c>
      <c r="B168">
        <v>49513</v>
      </c>
      <c r="C168">
        <v>42140</v>
      </c>
      <c r="D168">
        <v>53704</v>
      </c>
      <c r="E168">
        <v>44492</v>
      </c>
      <c r="F168">
        <v>35464</v>
      </c>
      <c r="G168">
        <v>65321</v>
      </c>
      <c r="H168">
        <v>42053</v>
      </c>
      <c r="I168">
        <f t="shared" si="93"/>
        <v>43627.5</v>
      </c>
    </row>
    <row r="169" spans="1:9" x14ac:dyDescent="0.35">
      <c r="A169">
        <v>60879</v>
      </c>
      <c r="B169">
        <v>57281</v>
      </c>
      <c r="C169">
        <v>77718</v>
      </c>
      <c r="D169">
        <v>49332</v>
      </c>
      <c r="E169">
        <v>56431</v>
      </c>
      <c r="F169">
        <v>61484</v>
      </c>
      <c r="G169">
        <v>68536</v>
      </c>
      <c r="H169">
        <v>63362</v>
      </c>
      <c r="I169">
        <f t="shared" si="93"/>
        <v>61181.5</v>
      </c>
    </row>
    <row r="170" spans="1:9" x14ac:dyDescent="0.35">
      <c r="A170">
        <v>108787</v>
      </c>
      <c r="B170">
        <v>100896</v>
      </c>
      <c r="C170">
        <v>91788</v>
      </c>
      <c r="D170">
        <v>84577</v>
      </c>
      <c r="E170">
        <v>84985</v>
      </c>
      <c r="F170">
        <v>71647</v>
      </c>
      <c r="G170">
        <v>87687</v>
      </c>
      <c r="H170">
        <v>104187</v>
      </c>
      <c r="I170">
        <f t="shared" si="93"/>
        <v>89737.5</v>
      </c>
    </row>
    <row r="171" spans="1:9" x14ac:dyDescent="0.35">
      <c r="A171">
        <v>133536</v>
      </c>
      <c r="B171">
        <v>135323</v>
      </c>
      <c r="C171">
        <v>149082</v>
      </c>
      <c r="D171">
        <v>142084</v>
      </c>
      <c r="E171">
        <v>128609</v>
      </c>
      <c r="F171">
        <v>142512</v>
      </c>
      <c r="G171">
        <v>138730</v>
      </c>
      <c r="H171">
        <v>123603</v>
      </c>
      <c r="I171">
        <f t="shared" si="93"/>
        <v>137026.5</v>
      </c>
    </row>
    <row r="172" spans="1:9" x14ac:dyDescent="0.35">
      <c r="A172">
        <v>161292</v>
      </c>
      <c r="B172">
        <v>181877</v>
      </c>
      <c r="C172">
        <v>169405</v>
      </c>
      <c r="D172">
        <v>173246</v>
      </c>
      <c r="E172">
        <v>186361</v>
      </c>
      <c r="F172">
        <v>139587</v>
      </c>
      <c r="G172">
        <v>197875</v>
      </c>
      <c r="H172">
        <v>146584</v>
      </c>
      <c r="I172">
        <f t="shared" si="93"/>
        <v>171325.5</v>
      </c>
    </row>
    <row r="173" spans="1:9" x14ac:dyDescent="0.35">
      <c r="A173">
        <v>302008</v>
      </c>
      <c r="B173">
        <v>254728</v>
      </c>
      <c r="C173">
        <v>260730</v>
      </c>
      <c r="D173">
        <v>267687</v>
      </c>
      <c r="E173">
        <v>257954</v>
      </c>
      <c r="F173">
        <v>228489</v>
      </c>
      <c r="G173">
        <v>250632</v>
      </c>
      <c r="H173">
        <v>267372</v>
      </c>
      <c r="I173">
        <f t="shared" si="93"/>
        <v>259342</v>
      </c>
    </row>
    <row r="174" spans="1:9" x14ac:dyDescent="0.35">
      <c r="A174">
        <v>396205</v>
      </c>
      <c r="B174">
        <v>369072</v>
      </c>
      <c r="C174">
        <v>372369</v>
      </c>
      <c r="D174">
        <v>369250</v>
      </c>
      <c r="E174">
        <v>364417</v>
      </c>
      <c r="F174">
        <v>367481</v>
      </c>
      <c r="G174">
        <v>370832</v>
      </c>
      <c r="H174">
        <v>341104</v>
      </c>
      <c r="I174">
        <f t="shared" si="93"/>
        <v>369161</v>
      </c>
    </row>
    <row r="175" spans="1:9" x14ac:dyDescent="0.35">
      <c r="A175">
        <v>565991</v>
      </c>
      <c r="B175">
        <v>527424</v>
      </c>
      <c r="C175">
        <v>523042</v>
      </c>
      <c r="D175">
        <v>654508</v>
      </c>
      <c r="E175">
        <v>519946</v>
      </c>
      <c r="F175">
        <v>534038</v>
      </c>
      <c r="G175">
        <v>546932</v>
      </c>
      <c r="H175">
        <v>523214</v>
      </c>
      <c r="I175">
        <f t="shared" si="93"/>
        <v>530731</v>
      </c>
    </row>
    <row r="176" spans="1:9" x14ac:dyDescent="0.35">
      <c r="A176">
        <v>838798</v>
      </c>
      <c r="B176">
        <v>714922</v>
      </c>
      <c r="C176">
        <v>793433</v>
      </c>
      <c r="D176">
        <v>773528</v>
      </c>
      <c r="E176">
        <v>780455</v>
      </c>
      <c r="F176">
        <v>767571</v>
      </c>
      <c r="G176">
        <v>776692</v>
      </c>
      <c r="H176">
        <v>792499</v>
      </c>
      <c r="I176">
        <f t="shared" si="93"/>
        <v>778573.5</v>
      </c>
    </row>
    <row r="177" spans="1:9" x14ac:dyDescent="0.35">
      <c r="A177">
        <v>1219512</v>
      </c>
      <c r="B177">
        <v>1136961</v>
      </c>
      <c r="C177">
        <v>1158940</v>
      </c>
      <c r="D177">
        <v>1140163</v>
      </c>
      <c r="E177">
        <v>1421067</v>
      </c>
      <c r="F177">
        <v>1158671</v>
      </c>
      <c r="G177">
        <v>1209387</v>
      </c>
      <c r="H177">
        <v>1088499</v>
      </c>
      <c r="I177">
        <f t="shared" si="93"/>
        <v>1158805.5</v>
      </c>
    </row>
    <row r="178" spans="1:9" x14ac:dyDescent="0.35">
      <c r="A178">
        <v>1805193</v>
      </c>
      <c r="B178">
        <v>1692781</v>
      </c>
      <c r="C178">
        <v>1811830</v>
      </c>
      <c r="D178">
        <v>1754768</v>
      </c>
      <c r="E178">
        <v>1661143</v>
      </c>
      <c r="F178">
        <v>1682625</v>
      </c>
      <c r="G178">
        <v>1756154</v>
      </c>
      <c r="H178">
        <v>1680856</v>
      </c>
      <c r="I178">
        <f t="shared" si="93"/>
        <v>1723774.5</v>
      </c>
    </row>
    <row r="179" spans="1:9" x14ac:dyDescent="0.35">
      <c r="A179">
        <v>2578383</v>
      </c>
      <c r="B179">
        <v>2490397</v>
      </c>
      <c r="C179">
        <v>2511522</v>
      </c>
      <c r="D179">
        <v>2561130</v>
      </c>
      <c r="E179">
        <v>2617632</v>
      </c>
      <c r="F179">
        <v>2492214</v>
      </c>
      <c r="G179">
        <v>2510515</v>
      </c>
      <c r="H179">
        <v>2475684</v>
      </c>
      <c r="I179">
        <f t="shared" si="93"/>
        <v>2511018.5</v>
      </c>
    </row>
    <row r="180" spans="1:9" x14ac:dyDescent="0.35">
      <c r="A180">
        <v>4898612</v>
      </c>
      <c r="B180">
        <v>4836765</v>
      </c>
      <c r="C180">
        <v>4958265</v>
      </c>
      <c r="D180">
        <v>4284821</v>
      </c>
      <c r="E180">
        <v>3806125</v>
      </c>
      <c r="F180">
        <v>3840453</v>
      </c>
      <c r="G180">
        <v>3995729</v>
      </c>
      <c r="H180">
        <v>3799344</v>
      </c>
      <c r="I180">
        <f t="shared" si="93"/>
        <v>4140275</v>
      </c>
    </row>
    <row r="181" spans="1:9" x14ac:dyDescent="0.35">
      <c r="A181">
        <v>5835019</v>
      </c>
      <c r="B181">
        <v>5621205</v>
      </c>
      <c r="C181">
        <v>6155407</v>
      </c>
      <c r="D181">
        <v>5730777</v>
      </c>
      <c r="E181">
        <v>5687074</v>
      </c>
      <c r="F181">
        <v>5647924</v>
      </c>
      <c r="G181">
        <v>5680558</v>
      </c>
      <c r="H181">
        <v>5677626</v>
      </c>
      <c r="I181">
        <f t="shared" si="93"/>
        <v>5683816</v>
      </c>
    </row>
    <row r="182" spans="1:9" x14ac:dyDescent="0.35">
      <c r="A182">
        <v>8641797</v>
      </c>
      <c r="B182">
        <v>8512679</v>
      </c>
      <c r="C182">
        <v>8711072</v>
      </c>
      <c r="D182">
        <v>8571883</v>
      </c>
      <c r="E182">
        <v>8527599</v>
      </c>
      <c r="F182">
        <v>8633875</v>
      </c>
      <c r="G182">
        <v>8436951</v>
      </c>
      <c r="H182">
        <v>9560273</v>
      </c>
      <c r="I182">
        <f t="shared" si="93"/>
        <v>8602879</v>
      </c>
    </row>
    <row r="183" spans="1:9" x14ac:dyDescent="0.35">
      <c r="A183">
        <v>12985257</v>
      </c>
      <c r="B183">
        <v>13148089</v>
      </c>
      <c r="C183">
        <v>12879671</v>
      </c>
      <c r="D183">
        <v>12794362</v>
      </c>
      <c r="E183">
        <v>12853277</v>
      </c>
      <c r="F183">
        <v>12928301</v>
      </c>
      <c r="G183">
        <v>12997087</v>
      </c>
      <c r="H183">
        <v>12868655</v>
      </c>
      <c r="I183">
        <f t="shared" si="93"/>
        <v>12903986</v>
      </c>
    </row>
    <row r="184" spans="1:9" x14ac:dyDescent="0.35">
      <c r="A184">
        <v>19626535</v>
      </c>
      <c r="B184">
        <v>19407456</v>
      </c>
      <c r="C184">
        <v>19443636</v>
      </c>
      <c r="D184">
        <v>19198397</v>
      </c>
      <c r="E184">
        <v>19651353</v>
      </c>
      <c r="F184">
        <v>19269280</v>
      </c>
      <c r="G184">
        <v>20310111</v>
      </c>
      <c r="H184">
        <v>19249654</v>
      </c>
      <c r="I184">
        <f t="shared" si="93"/>
        <v>19425546</v>
      </c>
    </row>
    <row r="185" spans="1:9" x14ac:dyDescent="0.35">
      <c r="A185">
        <v>29854313</v>
      </c>
      <c r="B185">
        <v>29635343</v>
      </c>
      <c r="C185">
        <v>29454250</v>
      </c>
      <c r="D185">
        <v>28747184</v>
      </c>
      <c r="E185">
        <v>28802850</v>
      </c>
      <c r="F185">
        <v>29676304</v>
      </c>
      <c r="G185">
        <v>29153537</v>
      </c>
      <c r="H185">
        <v>28947006</v>
      </c>
      <c r="I185">
        <f t="shared" si="93"/>
        <v>29303893.5</v>
      </c>
    </row>
  </sheetData>
  <sortState xmlns:xlrd2="http://schemas.microsoft.com/office/spreadsheetml/2017/richdata2" columnSort="1" ref="BC34:BJ35">
    <sortCondition descending="1" ref="BC34:BJ34"/>
  </sortState>
  <mergeCells count="14">
    <mergeCell ref="CN16:CU16"/>
    <mergeCell ref="CN2:CU2"/>
    <mergeCell ref="CB1:CD1"/>
    <mergeCell ref="CF1:CJ1"/>
    <mergeCell ref="CN1:CU1"/>
    <mergeCell ref="BG1:BN1"/>
    <mergeCell ref="BP1:BR1"/>
    <mergeCell ref="BT1:BV1"/>
    <mergeCell ref="BX1:BZ1"/>
    <mergeCell ref="K1:R1"/>
    <mergeCell ref="U1:AB1"/>
    <mergeCell ref="AE1:AL1"/>
    <mergeCell ref="AO1:AV1"/>
    <mergeCell ref="AY1:BF1"/>
  </mergeCells>
  <conditionalFormatting sqref="AO41:AU4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3:AU4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W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:AW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:AW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:AW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:AW1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W1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5:AW1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7:AW1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9:AW1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1:AW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3:AW2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5:AW2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7:AW2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9:AW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1:AW3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3:AW3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5:AW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7:AW3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9:AW3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1:AW4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3:AW4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5:AW4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41:BD4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43:BD4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5:BF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1:BJ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4:BJ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4:BJ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5:BN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N15:CU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N29:CU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" right="0" top="0" bottom="0" header="0" footer="0"/>
  <pageSetup paperSize="9" scale="1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MonitorTest_unfair_mcs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ANDRES ANDRADE SALAZAR</cp:lastModifiedBy>
  <cp:lastPrinted>2025-04-16T23:50:36Z</cp:lastPrinted>
  <dcterms:created xsi:type="dcterms:W3CDTF">2025-04-12T16:57:34Z</dcterms:created>
  <dcterms:modified xsi:type="dcterms:W3CDTF">2025-04-18T17:21:02Z</dcterms:modified>
</cp:coreProperties>
</file>